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<sst xmlns="http://schemas.openxmlformats.org/spreadsheetml/2006/main" count="161348" uniqueCount="7652">
  <si>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</si>
  <si>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</si>
  <si>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</si>
  <si>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</si>
  <si>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</si>
  <si>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</si>
  <si>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</si>
  <si>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</si>
  <si>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</si>
  <si>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</si>
  <si>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</si>
  <si>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</si>
  <si>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</si>
  <si>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</si>
  <si>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</si>
  <si>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</si>
  <si>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</si>
  <si>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</si>
  <si>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</si>
  <si>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</si>
  <si>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</si>
  <si>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</si>
  <si>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</si>
  <si>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</si>
  <si>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</si>
  <si>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</si>
  <si>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</si>
  <si>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</si>
  <si>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</si>
  <si>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</si>
  <si>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</si>
  <si>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</si>
  <si>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</si>
  <si>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</si>
  <si>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</si>
  <si>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</si>
  <si>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</si>
  <si>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</si>
  <si>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</si>
  <si>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</si>
  <si>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</si>
  <si>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</si>
  <si>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</si>
  <si>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</si>
  <si>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</si>
  <si>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</si>
  <si>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</si>
  <si>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</si>
  <si>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</si>
  <si>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</si>
  <si>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</si>
  <si>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</si>
  <si>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</si>
  <si>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</si>
  <si>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</si>
  <si>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</si>
  <si>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</si>
  <si>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</si>
  <si>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</si>
  <si>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</si>
  <si>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</si>
  <si>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</si>
  <si>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</si>
  <si>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</si>
  <si>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</si>
  <si>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</si>
  <si>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</si>
  <si>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</si>
  <si>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</si>
  <si>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</si>
  <si>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03_实验B_输入不变性与异常处置/01_B1整体输入扰动/03_S3列与工作表顺序扰动/02_火电热力/01_Full完整方法/R1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</si>
  <si>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</si>
  <si>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</si>
  <si>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</si>
  <si>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</si>
  <si>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</si>
  <si>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</si>
  <si>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</si>
  <si>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</si>
  <si>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</si>
  <si>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</si>
  <si>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</si>
  <si>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</si>
  <si>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</si>
  <si>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</si>
  <si>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</si>
  <si>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</si>
  <si>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</si>
  <si>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</si>
  <si>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</si>
  <si>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</si>
  <si>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</si>
  <si>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</si>
  <si>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</si>
  <si>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</si>
  <si>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</si>
  <si>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</si>
  <si>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</si>
  <si>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</si>
  <si>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</si>
  <si>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</si>
  <si>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</si>
  <si>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</si>
  <si>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</si>
  <si>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</si>
  <si>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</si>
  <si>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</si>
  <si>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</si>
  <si>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</si>
  <si>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</si>
  <si>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</si>
  <si>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</si>
  <si>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</si>
  <si>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</si>
  <si>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</si>
  <si>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</si>
  <si>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</si>
  <si>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</si>
  <si>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</si>
  <si>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</si>
  <si>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</si>
  <si>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</si>
  <si>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</si>
  <si>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</si>
  <si>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</si>
  <si>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</si>
  <si>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</si>
  <si>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</si>
  <si>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</si>
  <si>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</si>
  <si>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</si>
  <si>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</si>
  <si>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</si>
  <si>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</si>
  <si>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</si>
  <si>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</si>
  <si>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</si>
  <si>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</si>
  <si>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</si>
  <si>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</si>
  <si>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</si>
  <si>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</si>
  <si>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</si>
  <si>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</si>
  <si>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</si>
  <si>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</si>
  <si>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</si>
  <si>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</si>
  <si>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</si>
  <si>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</si>
  <si>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</si>
  <si>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</si>
  <si>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</si>
  <si>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</si>
  <si>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</si>
  <si>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</si>
  <si>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</si>
  <si>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</si>
  <si>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</si>
  <si>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</si>
  <si>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</si>
  <si>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</si>
  <si>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</si>
  <si>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</si>
  <si>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</si>
  <si>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</si>
  <si>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</si>
  <si>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</si>
  <si>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</si>
  <si>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</si>
  <si>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</si>
  <si>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</si>
  <si>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</si>
  <si>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</si>
  <si>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</si>
  <si>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</si>
  <si>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</si>
  <si>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</si>
  <si>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</si>
  <si>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</si>
  <si>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</si>
  <si>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</si>
  <si>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</si>
  <si>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</si>
  <si>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</si>
  <si>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</si>
  <si>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</si>
  <si>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</si>
  <si>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</si>
  <si>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</si>
  <si>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</si>
  <si>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</si>
  <si>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</si>
  <si>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</si>
  <si>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</si>
  <si>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</si>
  <si>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</si>
  <si>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</si>
  <si>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</si>
  <si>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</si>
  <si>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</si>
  <si>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</si>
  <si>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</si>
  <si>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</si>
  <si>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</si>
  <si>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</si>
  <si>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</si>
  <si>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</si>
  <si>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</si>
  <si>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</si>
  <si>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</si>
  <si>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</si>
  <si>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</si>
  <si>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</si>
  <si>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</si>
  <si>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</si>
  <si>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</si>
  <si>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</si>
  <si>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</si>
  <si>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</si>
  <si>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</si>
  <si>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</si>
  <si>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</si>
  <si>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</si>
  <si>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</si>
  <si>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</si>
  <si>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</si>
  <si>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</si>
  <si>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</si>
  <si>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</si>
  <si>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</si>
  <si>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</si>
  <si>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</si>
  <si>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</si>
  <si>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</si>
  <si>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</si>
  <si>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</si>
  <si>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</si>
  <si>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</si>
  <si>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</si>
  <si>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</si>
  <si>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</si>
  <si>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</si>
  <si>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</si>
  <si>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</si>
  <si>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</si>
  <si>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</si>
  <si>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</si>
  <si>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</si>
  <si>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</si>
  <si>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</si>
  <si>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</si>
  <si>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</si>
  <si>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</si>
  <si>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</si>
  <si>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</si>
  <si>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</si>
  <si>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</si>
  <si>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</si>
  <si>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</si>
  <si>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</si>
  <si>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</si>
  <si>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</si>
  <si>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</si>
  <si>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</si>
  <si>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</si>
  <si>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</si>
  <si>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</si>
  <si>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</si>
  <si>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</si>
  <si>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</si>
  <si>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withhold</t>
  </si>
  <si>
    <t>NH3_FACTOR_SCOPE_MISMATCH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</si>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</sst>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4">
        <f>P4*U4/1000000</f>
        <v>5767.6480078</v>
      </c>
      <c r="AD4" s="4">
        <f>AC4*(1-Z4/100)</f>
        <v>4498.765446084</v>
      </c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19456.812575550004</v>
      </c>
      <c r="AD6" s="4">
        <f>AC7*(1-AA6/100)+(AC6-AC7)*(1-AB6/100)</f>
        <v>19456.812575550004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4">
        <f>P7*U7/1000000</f>
        <v>5075.6902371</v>
      </c>
      <c r="AD7" s="4">
        <f>AC7*(1-Z7/100)</f>
        <v>5075.6902371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4">
        <f>P8*U8/1000000</f>
        <v>9519.419042</v>
      </c>
      <c r="AD8" s="4">
        <f>AC8*(1-Z8/100)</f>
        <v>9519.419042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31.9980472</v>
      </c>
      <c r="AD9" s="4">
        <f>AC9*(1-Z9/100)</f>
        <v>31.9980472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f>IF(O10="吨",N10*1000,IF(O10="万立方米",N10*10000,""))</f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113</v>
      </c>
      <c r="AH10" s="2" t="s">
        <v>114</v>
      </c>
      <c r="AI10" s="2" t="s">
        <v>70</v>
      </c>
      <c r="AJ10" s="2" t="s">
        <v>71</v>
      </c>
      <c r="AK10" s="2">
        <v>4148</v>
      </c>
    </row>
    <row r="11" spans="1:37">
      <c r="A11" s="2" t="s">
        <v>115</v>
      </c>
      <c r="B11" s="2" t="s">
        <v>116</v>
      </c>
      <c r="C11" s="2" t="s">
        <v>47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52</v>
      </c>
      <c r="I11" s="2" t="s">
        <v>53</v>
      </c>
      <c r="J11" s="2" t="s">
        <v>121</v>
      </c>
      <c r="K11" s="2"/>
      <c r="L11" s="2" t="s">
        <v>122</v>
      </c>
      <c r="M11" s="2" t="s">
        <v>57</v>
      </c>
      <c r="N11" s="3">
        <v>9100</v>
      </c>
      <c r="O11" s="3" t="s">
        <v>123</v>
      </c>
      <c r="P11" s="2"/>
      <c r="Q11" s="2"/>
      <c r="R11" s="2"/>
      <c r="S11" s="2"/>
      <c r="T11" s="2"/>
      <c r="U11" s="2"/>
      <c r="V11" s="2"/>
      <c r="W11" s="2" t="s">
        <v>124</v>
      </c>
      <c r="X11" s="2"/>
      <c r="Y11" s="2" t="s">
        <v>65</v>
      </c>
      <c r="Z11" s="2">
        <v>0</v>
      </c>
      <c r="AA11" s="2"/>
      <c r="AB11" s="2"/>
      <c r="AC11" s="4">
        <f>P11*U11/1000000</f>
        <v>0.0</v>
      </c>
      <c r="AD11" s="4">
        <f>AC11*(1-Z11/100)</f>
        <v>0.0</v>
      </c>
      <c r="AE11" s="2" t="s">
        <v>125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3106</v>
      </c>
    </row>
    <row r="12" spans="1:37">
      <c r="A12" s="2" t="s">
        <v>129</v>
      </c>
      <c r="B12" s="2" t="s">
        <v>116</v>
      </c>
      <c r="C12" s="2" t="s">
        <v>47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52</v>
      </c>
      <c r="I12" s="2" t="s">
        <v>53</v>
      </c>
      <c r="J12" s="2" t="s">
        <v>121</v>
      </c>
      <c r="K12" s="2"/>
      <c r="L12" s="2" t="s">
        <v>122</v>
      </c>
      <c r="M12" s="2" t="s">
        <v>73</v>
      </c>
      <c r="N12" s="3">
        <v>9100</v>
      </c>
      <c r="O12" s="3" t="s">
        <v>123</v>
      </c>
      <c r="P12" s="2"/>
      <c r="Q12" s="2"/>
      <c r="R12" s="2"/>
      <c r="S12" s="2"/>
      <c r="T12" s="2"/>
      <c r="U12" s="2"/>
      <c r="V12" s="2"/>
      <c r="W12" s="2" t="s">
        <v>124</v>
      </c>
      <c r="X12" s="2"/>
      <c r="Y12" s="2" t="s">
        <v>65</v>
      </c>
      <c r="Z12" s="2">
        <v>0</v>
      </c>
      <c r="AA12" s="2"/>
      <c r="AB12" s="2"/>
      <c r="AC12" s="4">
        <f>P12*U12/1000000</f>
        <v>0.0</v>
      </c>
      <c r="AD12" s="4">
        <f>AC12*(1-Z12/100)</f>
        <v>0.0</v>
      </c>
      <c r="AE12" s="2" t="s">
        <v>125</v>
      </c>
      <c r="AF12" s="2" t="s">
        <v>126</v>
      </c>
      <c r="AG12" s="2" t="s">
        <v>130</v>
      </c>
      <c r="AH12" s="2" t="s">
        <v>128</v>
      </c>
      <c r="AI12" s="2" t="s">
        <v>70</v>
      </c>
      <c r="AJ12" s="2" t="s">
        <v>71</v>
      </c>
      <c r="AK12" s="2">
        <v>3106</v>
      </c>
    </row>
    <row r="13" spans="1:37">
      <c r="A13" s="2" t="s">
        <v>131</v>
      </c>
      <c r="B13" s="2" t="s">
        <v>116</v>
      </c>
      <c r="C13" s="2" t="s">
        <v>47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52</v>
      </c>
      <c r="I13" s="2" t="s">
        <v>53</v>
      </c>
      <c r="J13" s="2" t="s">
        <v>121</v>
      </c>
      <c r="K13" s="2"/>
      <c r="L13" s="2" t="s">
        <v>122</v>
      </c>
      <c r="M13" s="2" t="s">
        <v>79</v>
      </c>
      <c r="N13" s="3">
        <v>9100</v>
      </c>
      <c r="O13" s="3" t="s">
        <v>123</v>
      </c>
      <c r="P13" s="2"/>
      <c r="Q13" s="2"/>
      <c r="R13" s="2"/>
      <c r="S13" s="2"/>
      <c r="T13" s="2"/>
      <c r="U13" s="2"/>
      <c r="V13" s="2"/>
      <c r="W13" s="2" t="s">
        <v>124</v>
      </c>
      <c r="X13" s="2"/>
      <c r="Y13" s="2" t="s">
        <v>65</v>
      </c>
      <c r="Z13" s="2">
        <v>0</v>
      </c>
      <c r="AA13" s="2"/>
      <c r="AB13" s="2"/>
      <c r="AC13" s="4">
        <f>P13*U13/1000000</f>
        <v>0.0</v>
      </c>
      <c r="AD13" s="4">
        <f>AC13*(1-Z13/100)</f>
        <v>0.0</v>
      </c>
      <c r="AE13" s="2" t="s">
        <v>125</v>
      </c>
      <c r="AF13" s="2" t="s">
        <v>126</v>
      </c>
      <c r="AG13" s="2" t="s">
        <v>127</v>
      </c>
      <c r="AH13" s="2" t="s">
        <v>128</v>
      </c>
      <c r="AI13" s="2" t="s">
        <v>70</v>
      </c>
      <c r="AJ13" s="2" t="s">
        <v>71</v>
      </c>
      <c r="AK13" s="2">
        <v>3106</v>
      </c>
    </row>
    <row r="14" spans="1:37">
      <c r="A14" s="2" t="s">
        <v>132</v>
      </c>
      <c r="B14" s="2" t="s">
        <v>116</v>
      </c>
      <c r="C14" s="2" t="s">
        <v>47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52</v>
      </c>
      <c r="I14" s="2" t="s">
        <v>53</v>
      </c>
      <c r="J14" s="2" t="s">
        <v>121</v>
      </c>
      <c r="K14" s="2"/>
      <c r="L14" s="2" t="s">
        <v>122</v>
      </c>
      <c r="M14" s="2" t="s">
        <v>87</v>
      </c>
      <c r="N14" s="3">
        <v>9100</v>
      </c>
      <c r="O14" s="3" t="s">
        <v>123</v>
      </c>
      <c r="P14" s="2"/>
      <c r="Q14" s="2"/>
      <c r="R14" s="2"/>
      <c r="S14" s="2"/>
      <c r="T14" s="2"/>
      <c r="U14" s="2"/>
      <c r="V14" s="2"/>
      <c r="W14" s="2" t="s">
        <v>124</v>
      </c>
      <c r="X14" s="2"/>
      <c r="Y14" s="2" t="s">
        <v>65</v>
      </c>
      <c r="Z14" s="2">
        <v>0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125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3106</v>
      </c>
    </row>
    <row r="15" spans="1:37">
      <c r="A15" s="2" t="s">
        <v>133</v>
      </c>
      <c r="B15" s="2" t="s">
        <v>116</v>
      </c>
      <c r="C15" s="2" t="s">
        <v>47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52</v>
      </c>
      <c r="I15" s="2" t="s">
        <v>53</v>
      </c>
      <c r="J15" s="2" t="s">
        <v>121</v>
      </c>
      <c r="K15" s="2"/>
      <c r="L15" s="2" t="s">
        <v>122</v>
      </c>
      <c r="M15" s="2" t="s">
        <v>91</v>
      </c>
      <c r="N15" s="3">
        <v>9100</v>
      </c>
      <c r="O15" s="3" t="s">
        <v>123</v>
      </c>
      <c r="P15" s="2"/>
      <c r="Q15" s="2"/>
      <c r="R15" s="2"/>
      <c r="S15" s="2"/>
      <c r="T15" s="2"/>
      <c r="U15" s="2"/>
      <c r="V15" s="2"/>
      <c r="W15" s="2" t="s">
        <v>124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>
        <f>P15*U15/1000000</f>
        <v>0.0</v>
      </c>
      <c r="AD15" s="4">
        <f>AC16*(1-AA15/100)+(AC15-AC16)*(1-AB15/100)</f>
        <v>0.0</v>
      </c>
      <c r="AE15" s="2" t="s">
        <v>125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3106</v>
      </c>
    </row>
    <row r="16" spans="1:37">
      <c r="A16" s="2" t="s">
        <v>134</v>
      </c>
      <c r="B16" s="2" t="s">
        <v>116</v>
      </c>
      <c r="C16" s="2" t="s">
        <v>47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52</v>
      </c>
      <c r="I16" s="2" t="s">
        <v>53</v>
      </c>
      <c r="J16" s="2" t="s">
        <v>121</v>
      </c>
      <c r="K16" s="2"/>
      <c r="L16" s="2" t="s">
        <v>122</v>
      </c>
      <c r="M16" s="2" t="s">
        <v>95</v>
      </c>
      <c r="N16" s="3">
        <v>9100</v>
      </c>
      <c r="O16" s="3" t="s">
        <v>123</v>
      </c>
      <c r="P16" s="2"/>
      <c r="Q16" s="2"/>
      <c r="R16" s="2"/>
      <c r="S16" s="2"/>
      <c r="T16" s="2"/>
      <c r="U16" s="2"/>
      <c r="V16" s="2"/>
      <c r="W16" s="2" t="s">
        <v>124</v>
      </c>
      <c r="X16" s="2"/>
      <c r="Y16" s="2" t="s">
        <v>65</v>
      </c>
      <c r="Z16" s="2">
        <v>0</v>
      </c>
      <c r="AA16" s="2"/>
      <c r="AB16" s="2"/>
      <c r="AC16" s="4">
        <f>P16*U16/1000000</f>
        <v>0.0</v>
      </c>
      <c r="AD16" s="4">
        <f>AC16*(1-Z16/100)</f>
        <v>0.0</v>
      </c>
      <c r="AE16" s="2" t="s">
        <v>125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3106</v>
      </c>
    </row>
    <row r="17" spans="1:37">
      <c r="A17" s="2" t="s">
        <v>135</v>
      </c>
      <c r="B17" s="2" t="s">
        <v>116</v>
      </c>
      <c r="C17" s="2" t="s">
        <v>47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52</v>
      </c>
      <c r="I17" s="2" t="s">
        <v>53</v>
      </c>
      <c r="J17" s="2" t="s">
        <v>121</v>
      </c>
      <c r="K17" s="2"/>
      <c r="L17" s="2" t="s">
        <v>122</v>
      </c>
      <c r="M17" s="2" t="s">
        <v>99</v>
      </c>
      <c r="N17" s="3">
        <v>9100</v>
      </c>
      <c r="O17" s="3" t="s">
        <v>123</v>
      </c>
      <c r="P17" s="2"/>
      <c r="Q17" s="2"/>
      <c r="R17" s="2"/>
      <c r="S17" s="2"/>
      <c r="T17" s="2"/>
      <c r="U17" s="2"/>
      <c r="V17" s="2"/>
      <c r="W17" s="2" t="s">
        <v>124</v>
      </c>
      <c r="X17" s="2"/>
      <c r="Y17" s="2" t="s">
        <v>65</v>
      </c>
      <c r="Z17" s="2">
        <v>0</v>
      </c>
      <c r="AA17" s="2"/>
      <c r="AB17" s="2"/>
      <c r="AC17" s="4">
        <f>P17*U17/1000000</f>
        <v>0.0</v>
      </c>
      <c r="AD17" s="4">
        <f>AC17*(1-Z17/100)</f>
        <v>0.0</v>
      </c>
      <c r="AE17" s="2" t="s">
        <v>125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3106</v>
      </c>
    </row>
    <row r="18" spans="1:37">
      <c r="A18" s="2" t="s">
        <v>136</v>
      </c>
      <c r="B18" s="2" t="s">
        <v>116</v>
      </c>
      <c r="C18" s="2" t="s">
        <v>47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52</v>
      </c>
      <c r="I18" s="2" t="s">
        <v>53</v>
      </c>
      <c r="J18" s="2" t="s">
        <v>121</v>
      </c>
      <c r="K18" s="2"/>
      <c r="L18" s="2" t="s">
        <v>122</v>
      </c>
      <c r="M18" s="2" t="s">
        <v>104</v>
      </c>
      <c r="N18" s="3">
        <v>9100</v>
      </c>
      <c r="O18" s="3" t="s">
        <v>123</v>
      </c>
      <c r="P18" s="2"/>
      <c r="Q18" s="2"/>
      <c r="R18" s="2"/>
      <c r="S18" s="2"/>
      <c r="T18" s="2"/>
      <c r="U18" s="2"/>
      <c r="V18" s="2"/>
      <c r="W18" s="2" t="s">
        <v>124</v>
      </c>
      <c r="X18" s="2"/>
      <c r="Y18" s="2" t="s">
        <v>65</v>
      </c>
      <c r="Z18" s="2">
        <v>0</v>
      </c>
      <c r="AA18" s="2"/>
      <c r="AB18" s="2"/>
      <c r="AC18" s="4">
        <f>P18*U18/1000000</f>
        <v>0.0</v>
      </c>
      <c r="AD18" s="4">
        <f>AC18*(1-Z18/100)</f>
        <v>0.0</v>
      </c>
      <c r="AE18" s="2" t="s">
        <v>125</v>
      </c>
      <c r="AF18" s="2" t="s">
        <v>126</v>
      </c>
      <c r="AG18" s="2" t="s">
        <v>130</v>
      </c>
      <c r="AH18" s="2" t="s">
        <v>128</v>
      </c>
      <c r="AI18" s="2" t="s">
        <v>70</v>
      </c>
      <c r="AJ18" s="2" t="s">
        <v>71</v>
      </c>
      <c r="AK18" s="2">
        <v>3106</v>
      </c>
    </row>
    <row r="19" spans="1:37">
      <c r="A19" s="2" t="s">
        <v>137</v>
      </c>
      <c r="B19" s="2" t="s">
        <v>116</v>
      </c>
      <c r="C19" s="2" t="s">
        <v>47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f>IF(O19="吨",N19*1000,IF(O19="万立方米",N19*10000,""))</f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138</v>
      </c>
      <c r="AH19" s="2" t="s">
        <v>114</v>
      </c>
      <c r="AI19" s="2" t="s">
        <v>70</v>
      </c>
      <c r="AJ19" s="2" t="s">
        <v>71</v>
      </c>
      <c r="AK19" s="2">
        <v>3106</v>
      </c>
    </row>
    <row r="20" spans="1:37">
      <c r="A20" s="2" t="s">
        <v>139</v>
      </c>
      <c r="B20" s="2" t="s">
        <v>140</v>
      </c>
      <c r="C20" s="2" t="s">
        <v>47</v>
      </c>
      <c r="D20" s="2" t="s">
        <v>141</v>
      </c>
      <c r="E20" s="2" t="s">
        <v>118</v>
      </c>
      <c r="F20" s="2" t="s">
        <v>50</v>
      </c>
      <c r="G20" s="2" t="s">
        <v>51</v>
      </c>
      <c r="H20" s="2" t="s">
        <v>142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143</v>
      </c>
      <c r="Y20" s="2" t="s">
        <v>144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66</v>
      </c>
      <c r="AF20" s="2" t="s">
        <v>67</v>
      </c>
      <c r="AG20" s="2" t="s">
        <v>145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146</v>
      </c>
      <c r="B21" s="2" t="s">
        <v>140</v>
      </c>
      <c r="C21" s="2" t="s">
        <v>47</v>
      </c>
      <c r="D21" s="2" t="s">
        <v>141</v>
      </c>
      <c r="E21" s="2" t="s">
        <v>118</v>
      </c>
      <c r="F21" s="2" t="s">
        <v>50</v>
      </c>
      <c r="G21" s="2" t="s">
        <v>51</v>
      </c>
      <c r="H21" s="2" t="s">
        <v>142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66</v>
      </c>
      <c r="AF21" s="2" t="s">
        <v>67</v>
      </c>
      <c r="AG21" s="2" t="s">
        <v>147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148</v>
      </c>
      <c r="B22" s="2" t="s">
        <v>140</v>
      </c>
      <c r="C22" s="2" t="s">
        <v>47</v>
      </c>
      <c r="D22" s="2" t="s">
        <v>141</v>
      </c>
      <c r="E22" s="2" t="s">
        <v>118</v>
      </c>
      <c r="F22" s="2" t="s">
        <v>50</v>
      </c>
      <c r="G22" s="2" t="s">
        <v>51</v>
      </c>
      <c r="H22" s="2" t="s">
        <v>142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149</v>
      </c>
      <c r="Y22" s="2" t="s">
        <v>150</v>
      </c>
      <c r="Z22" s="2">
        <v>64</v>
      </c>
      <c r="AA22" s="2"/>
      <c r="AB22" s="2"/>
      <c r="AC22" s="4">
        <f>P22*U22/1000000</f>
        <v>4255.11849</v>
      </c>
      <c r="AD22" s="4">
        <f>AC22*(1-Z22/100)</f>
        <v>1531.8426564</v>
      </c>
      <c r="AE22" s="2" t="s">
        <v>66</v>
      </c>
      <c r="AF22" s="2" t="s">
        <v>67</v>
      </c>
      <c r="AG22" s="2" t="s">
        <v>151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152</v>
      </c>
      <c r="B23" s="2" t="s">
        <v>140</v>
      </c>
      <c r="C23" s="2" t="s">
        <v>47</v>
      </c>
      <c r="D23" s="2" t="s">
        <v>141</v>
      </c>
      <c r="E23" s="2" t="s">
        <v>118</v>
      </c>
      <c r="F23" s="2" t="s">
        <v>50</v>
      </c>
      <c r="G23" s="2" t="s">
        <v>51</v>
      </c>
      <c r="H23" s="2" t="s">
        <v>142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143</v>
      </c>
      <c r="Y23" s="2" t="s">
        <v>153</v>
      </c>
      <c r="Z23" s="2">
        <v>96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66</v>
      </c>
      <c r="AF23" s="2" t="s">
        <v>67</v>
      </c>
      <c r="AG23" s="2" t="s">
        <v>145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154</v>
      </c>
      <c r="B24" s="2" t="s">
        <v>140</v>
      </c>
      <c r="C24" s="2" t="s">
        <v>47</v>
      </c>
      <c r="D24" s="2" t="s">
        <v>141</v>
      </c>
      <c r="E24" s="2" t="s">
        <v>118</v>
      </c>
      <c r="F24" s="2" t="s">
        <v>50</v>
      </c>
      <c r="G24" s="2" t="s">
        <v>51</v>
      </c>
      <c r="H24" s="2" t="s">
        <v>142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143</v>
      </c>
      <c r="Y24" s="2" t="s">
        <v>155</v>
      </c>
      <c r="Z24" s="2">
        <v>99</v>
      </c>
      <c r="AA24" s="2">
        <v>96</v>
      </c>
      <c r="AB24" s="2">
        <v>99</v>
      </c>
      <c r="AC24" s="4">
        <f>P24*U24/1000000</f>
        <v>17805.546272249998</v>
      </c>
      <c r="AD24" s="4">
        <f>AC25*(1-AA24/100)+(AC24-AC25)*(1-AB24/100)</f>
        <v>317.40321615750025</v>
      </c>
      <c r="AE24" s="2" t="s">
        <v>66</v>
      </c>
      <c r="AF24" s="2" t="s">
        <v>67</v>
      </c>
      <c r="AG24" s="2" t="s">
        <v>145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156</v>
      </c>
      <c r="B25" s="2" t="s">
        <v>140</v>
      </c>
      <c r="C25" s="2" t="s">
        <v>47</v>
      </c>
      <c r="D25" s="2" t="s">
        <v>141</v>
      </c>
      <c r="E25" s="2" t="s">
        <v>118</v>
      </c>
      <c r="F25" s="2" t="s">
        <v>50</v>
      </c>
      <c r="G25" s="2" t="s">
        <v>51</v>
      </c>
      <c r="H25" s="2" t="s">
        <v>142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143</v>
      </c>
      <c r="Y25" s="2" t="s">
        <v>157</v>
      </c>
      <c r="Z25" s="2">
        <v>96</v>
      </c>
      <c r="AA25" s="2"/>
      <c r="AB25" s="2"/>
      <c r="AC25" s="4">
        <f>P25*U25/1000000</f>
        <v>4644.925114499999</v>
      </c>
      <c r="AD25" s="4">
        <f>AC25*(1-Z25/100)</f>
        <v>185.79700458000013</v>
      </c>
      <c r="AE25" s="2" t="s">
        <v>66</v>
      </c>
      <c r="AF25" s="2" t="s">
        <v>67</v>
      </c>
      <c r="AG25" s="2" t="s">
        <v>145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158</v>
      </c>
      <c r="B26" s="2" t="s">
        <v>140</v>
      </c>
      <c r="C26" s="2" t="s">
        <v>47</v>
      </c>
      <c r="D26" s="2" t="s">
        <v>141</v>
      </c>
      <c r="E26" s="2" t="s">
        <v>118</v>
      </c>
      <c r="F26" s="2" t="s">
        <v>50</v>
      </c>
      <c r="G26" s="2" t="s">
        <v>51</v>
      </c>
      <c r="H26" s="2" t="s">
        <v>142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159</v>
      </c>
      <c r="Y26" s="2" t="s">
        <v>160</v>
      </c>
      <c r="Z26" s="2">
        <v>40</v>
      </c>
      <c r="AA26" s="2"/>
      <c r="AB26" s="2"/>
      <c r="AC26" s="4">
        <f>P26*U26/1000000</f>
        <v>9631.55808</v>
      </c>
      <c r="AD26" s="4">
        <f>AC26*(1-Z26/100)</f>
        <v>5778.934848</v>
      </c>
      <c r="AE26" s="2" t="s">
        <v>66</v>
      </c>
      <c r="AF26" s="2" t="s">
        <v>67</v>
      </c>
      <c r="AG26" s="2" t="s">
        <v>145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161</v>
      </c>
      <c r="B27" s="2" t="s">
        <v>140</v>
      </c>
      <c r="C27" s="2" t="s">
        <v>47</v>
      </c>
      <c r="D27" s="2" t="s">
        <v>141</v>
      </c>
      <c r="E27" s="2" t="s">
        <v>118</v>
      </c>
      <c r="F27" s="2" t="s">
        <v>50</v>
      </c>
      <c r="G27" s="2" t="s">
        <v>51</v>
      </c>
      <c r="H27" s="2" t="s">
        <v>142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23.60676</v>
      </c>
      <c r="AD27" s="4">
        <f>AC27*(1-Z27/100)</f>
        <v>23.60676</v>
      </c>
      <c r="AE27" s="2" t="s">
        <v>66</v>
      </c>
      <c r="AF27" s="2" t="s">
        <v>67</v>
      </c>
      <c r="AG27" s="2" t="s">
        <v>147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162</v>
      </c>
      <c r="B28" s="2" t="s">
        <v>140</v>
      </c>
      <c r="C28" s="2" t="s">
        <v>47</v>
      </c>
      <c r="D28" s="2" t="s">
        <v>141</v>
      </c>
      <c r="E28" s="2" t="s">
        <v>118</v>
      </c>
      <c r="F28" s="2" t="s">
        <v>50</v>
      </c>
      <c r="G28" s="2" t="s">
        <v>51</v>
      </c>
      <c r="H28" s="2" t="s">
        <v>142</v>
      </c>
      <c r="I28" s="2"/>
      <c r="J28" s="2"/>
      <c r="K28" s="2" t="s">
        <v>55</v>
      </c>
      <c r="L28" s="2" t="s">
        <v>163</v>
      </c>
      <c r="M28" s="2" t="s">
        <v>107</v>
      </c>
      <c r="N28" s="3"/>
      <c r="O28" s="3"/>
      <c r="P28" s="4">
        <f>IF(O28="吨",N28*1000,IF(O28="万立方米",N28*10000,""))</f>
        <v>590169000.0</v>
      </c>
      <c r="Q28" s="2" t="s">
        <v>108</v>
      </c>
      <c r="R28" s="2" t="s">
        <v>109</v>
      </c>
      <c r="S28" s="2" t="s">
        <v>164</v>
      </c>
      <c r="T28" s="2" t="s">
        <v>165</v>
      </c>
      <c r="U28" s="4">
        <f>0.16</f>
        <v>0.16</v>
      </c>
      <c r="V28" s="2" t="s">
        <v>111</v>
      </c>
      <c r="W28" s="2" t="s">
        <v>164</v>
      </c>
      <c r="X28" s="2" t="s">
        <v>163</v>
      </c>
      <c r="Y28" s="2" t="s">
        <v>166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66</v>
      </c>
      <c r="AF28" s="2" t="s">
        <v>67</v>
      </c>
      <c r="AG28" s="2" t="s">
        <v>167</v>
      </c>
      <c r="AH28" s="2" t="s">
        <v>168</v>
      </c>
      <c r="AI28" s="2" t="s">
        <v>70</v>
      </c>
      <c r="AJ28" s="2" t="s">
        <v>71</v>
      </c>
      <c r="AK28" s="2">
        <v>2926</v>
      </c>
    </row>
    <row r="29" spans="1:37">
      <c r="A29" s="2" t="s">
        <v>169</v>
      </c>
      <c r="B29" s="2" t="s">
        <v>170</v>
      </c>
      <c r="C29" s="2" t="s">
        <v>47</v>
      </c>
      <c r="D29" s="2" t="s">
        <v>171</v>
      </c>
      <c r="E29" s="2" t="s">
        <v>172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173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174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175</v>
      </c>
      <c r="Y29" s="2" t="s">
        <v>176</v>
      </c>
      <c r="Z29" s="2">
        <v>93</v>
      </c>
      <c r="AA29" s="2"/>
      <c r="AB29" s="2"/>
      <c r="AC29" s="4">
        <f>P29*U29/1000000</f>
        <v>1.9012806337100805</v>
      </c>
      <c r="AD29" s="4">
        <f>AC29*(1-Z29/100)</f>
        <v>0.13308964435970555</v>
      </c>
      <c r="AE29" s="2" t="s">
        <v>66</v>
      </c>
      <c r="AF29" s="2" t="s">
        <v>67</v>
      </c>
      <c r="AG29" s="2" t="s">
        <v>177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178</v>
      </c>
      <c r="B30" s="2" t="s">
        <v>170</v>
      </c>
      <c r="C30" s="2" t="s">
        <v>47</v>
      </c>
      <c r="D30" s="2" t="s">
        <v>171</v>
      </c>
      <c r="E30" s="2" t="s">
        <v>172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173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179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210.603808</v>
      </c>
      <c r="AD30" s="4">
        <f>AC30*(1-Z30/100)</f>
        <v>210.603808</v>
      </c>
      <c r="AE30" s="2" t="s">
        <v>66</v>
      </c>
      <c r="AF30" s="2" t="s">
        <v>67</v>
      </c>
      <c r="AG30" s="2" t="s">
        <v>180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181</v>
      </c>
      <c r="B31" s="2" t="s">
        <v>170</v>
      </c>
      <c r="C31" s="2" t="s">
        <v>47</v>
      </c>
      <c r="D31" s="2" t="s">
        <v>171</v>
      </c>
      <c r="E31" s="2" t="s">
        <v>172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173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182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4">
        <f>P31*U31/1000000</f>
        <v>943.5050598400001</v>
      </c>
      <c r="AD31" s="4">
        <f>AC31*(1-Z31/100)</f>
        <v>943.5050598400001</v>
      </c>
      <c r="AE31" s="2" t="s">
        <v>66</v>
      </c>
      <c r="AF31" s="2" t="s">
        <v>67</v>
      </c>
      <c r="AG31" s="2" t="s">
        <v>183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184</v>
      </c>
      <c r="B32" s="2" t="s">
        <v>170</v>
      </c>
      <c r="C32" s="2" t="s">
        <v>47</v>
      </c>
      <c r="D32" s="2" t="s">
        <v>171</v>
      </c>
      <c r="E32" s="2" t="s">
        <v>172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173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185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175</v>
      </c>
      <c r="Y32" s="2" t="s">
        <v>186</v>
      </c>
      <c r="Z32" s="2">
        <v>93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177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187</v>
      </c>
      <c r="B33" s="2" t="s">
        <v>170</v>
      </c>
      <c r="C33" s="2" t="s">
        <v>47</v>
      </c>
      <c r="D33" s="2" t="s">
        <v>171</v>
      </c>
      <c r="E33" s="2" t="s">
        <v>172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173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188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175</v>
      </c>
      <c r="Y33" s="2" t="s">
        <v>189</v>
      </c>
      <c r="Z33" s="2">
        <v>98</v>
      </c>
      <c r="AA33" s="2">
        <v>93</v>
      </c>
      <c r="AB33" s="2">
        <v>98</v>
      </c>
      <c r="AC33" s="4">
        <f>P33*U33/1000000</f>
        <v>3938.36702697088</v>
      </c>
      <c r="AD33" s="4">
        <f>AC34*(1-AA33/100)+(AC33-AC34)*(1-AB33/100)</f>
        <v>126.2993563821696</v>
      </c>
      <c r="AE33" s="2" t="s">
        <v>66</v>
      </c>
      <c r="AF33" s="2" t="s">
        <v>67</v>
      </c>
      <c r="AG33" s="2" t="s">
        <v>177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190</v>
      </c>
      <c r="B34" s="2" t="s">
        <v>170</v>
      </c>
      <c r="C34" s="2" t="s">
        <v>47</v>
      </c>
      <c r="D34" s="2" t="s">
        <v>171</v>
      </c>
      <c r="E34" s="2" t="s">
        <v>172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173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191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175</v>
      </c>
      <c r="Y34" s="2" t="s">
        <v>192</v>
      </c>
      <c r="Z34" s="2">
        <v>93</v>
      </c>
      <c r="AA34" s="2"/>
      <c r="AB34" s="2"/>
      <c r="AC34" s="4">
        <f>P34*U34/1000000</f>
        <v>950.6403168550403</v>
      </c>
      <c r="AD34" s="4">
        <f>AC34*(1-Z34/100)</f>
        <v>66.54482217985277</v>
      </c>
      <c r="AE34" s="2" t="s">
        <v>66</v>
      </c>
      <c r="AF34" s="2" t="s">
        <v>67</v>
      </c>
      <c r="AG34" s="2" t="s">
        <v>177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193</v>
      </c>
      <c r="B35" s="2" t="s">
        <v>170</v>
      </c>
      <c r="C35" s="2" t="s">
        <v>47</v>
      </c>
      <c r="D35" s="2" t="s">
        <v>171</v>
      </c>
      <c r="E35" s="2" t="s">
        <v>172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173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194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159</v>
      </c>
      <c r="Y35" s="2" t="s">
        <v>160</v>
      </c>
      <c r="Z35" s="2">
        <v>40</v>
      </c>
      <c r="AA35" s="2"/>
      <c r="AB35" s="2"/>
      <c r="AC35" s="4">
        <f>P35*U35/1000000</f>
        <v>1378.40192336</v>
      </c>
      <c r="AD35" s="4">
        <f>AC35*(1-Z35/100)</f>
        <v>827.041154016</v>
      </c>
      <c r="AE35" s="2" t="s">
        <v>66</v>
      </c>
      <c r="AF35" s="2" t="s">
        <v>67</v>
      </c>
      <c r="AG35" s="2" t="s">
        <v>177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195</v>
      </c>
      <c r="B36" s="2" t="s">
        <v>170</v>
      </c>
      <c r="C36" s="2" t="s">
        <v>47</v>
      </c>
      <c r="D36" s="2" t="s">
        <v>171</v>
      </c>
      <c r="E36" s="2" t="s">
        <v>172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173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196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4.2120761600000005</v>
      </c>
      <c r="AD36" s="4">
        <f>AC36*(1-Z36/100)</f>
        <v>4.2120761600000005</v>
      </c>
      <c r="AE36" s="2" t="s">
        <v>66</v>
      </c>
      <c r="AF36" s="2" t="s">
        <v>67</v>
      </c>
      <c r="AG36" s="2" t="s">
        <v>180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197</v>
      </c>
      <c r="B37" s="2" t="s">
        <v>170</v>
      </c>
      <c r="C37" s="2" t="s">
        <v>47</v>
      </c>
      <c r="D37" s="2" t="s">
        <v>171</v>
      </c>
      <c r="E37" s="2" t="s">
        <v>172</v>
      </c>
      <c r="F37" s="2" t="s">
        <v>50</v>
      </c>
      <c r="G37" s="2" t="s">
        <v>51</v>
      </c>
      <c r="H37" s="2" t="s">
        <v>52</v>
      </c>
      <c r="I37" s="2" t="s">
        <v>198</v>
      </c>
      <c r="J37" s="2" t="s">
        <v>199</v>
      </c>
      <c r="K37" s="2" t="s">
        <v>199</v>
      </c>
      <c r="L37" s="2" t="s">
        <v>200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201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175</v>
      </c>
      <c r="Y37" s="2" t="s">
        <v>176</v>
      </c>
      <c r="Z37" s="2">
        <v>93</v>
      </c>
      <c r="AA37" s="2"/>
      <c r="AB37" s="2"/>
      <c r="AC37" s="4">
        <f>P37*U37/1000000</f>
        <v>3.39090952</v>
      </c>
      <c r="AD37" s="4">
        <f>AC37*(1-Z37/100)</f>
        <v>0.23736366639999984</v>
      </c>
      <c r="AE37" s="2" t="s">
        <v>66</v>
      </c>
      <c r="AF37" s="2" t="s">
        <v>67</v>
      </c>
      <c r="AG37" s="2" t="s">
        <v>177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202</v>
      </c>
      <c r="B38" s="2" t="s">
        <v>170</v>
      </c>
      <c r="C38" s="2" t="s">
        <v>47</v>
      </c>
      <c r="D38" s="2" t="s">
        <v>171</v>
      </c>
      <c r="E38" s="2" t="s">
        <v>172</v>
      </c>
      <c r="F38" s="2" t="s">
        <v>50</v>
      </c>
      <c r="G38" s="2" t="s">
        <v>51</v>
      </c>
      <c r="H38" s="2" t="s">
        <v>52</v>
      </c>
      <c r="I38" s="2" t="s">
        <v>198</v>
      </c>
      <c r="J38" s="2" t="s">
        <v>199</v>
      </c>
      <c r="K38" s="2" t="s">
        <v>199</v>
      </c>
      <c r="L38" s="2" t="s">
        <v>200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203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50.863642799999994</v>
      </c>
      <c r="AD38" s="4">
        <f>AC38*(1-Z38/100)</f>
        <v>50.863642799999994</v>
      </c>
      <c r="AE38" s="2" t="s">
        <v>66</v>
      </c>
      <c r="AF38" s="2" t="s">
        <v>67</v>
      </c>
      <c r="AG38" s="2" t="s">
        <v>180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204</v>
      </c>
      <c r="B39" s="2" t="s">
        <v>170</v>
      </c>
      <c r="C39" s="2" t="s">
        <v>47</v>
      </c>
      <c r="D39" s="2" t="s">
        <v>171</v>
      </c>
      <c r="E39" s="2" t="s">
        <v>172</v>
      </c>
      <c r="F39" s="2" t="s">
        <v>50</v>
      </c>
      <c r="G39" s="2" t="s">
        <v>51</v>
      </c>
      <c r="H39" s="2" t="s">
        <v>52</v>
      </c>
      <c r="I39" s="2" t="s">
        <v>198</v>
      </c>
      <c r="J39" s="2" t="s">
        <v>199</v>
      </c>
      <c r="K39" s="2" t="s">
        <v>199</v>
      </c>
      <c r="L39" s="2" t="s">
        <v>200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205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852.81374428</v>
      </c>
      <c r="AD39" s="4">
        <f>AC39*(1-Z39/100)</f>
        <v>852.81374428</v>
      </c>
      <c r="AE39" s="2" t="s">
        <v>66</v>
      </c>
      <c r="AF39" s="2" t="s">
        <v>67</v>
      </c>
      <c r="AG39" s="2" t="s">
        <v>183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206</v>
      </c>
      <c r="B40" s="2" t="s">
        <v>170</v>
      </c>
      <c r="C40" s="2" t="s">
        <v>47</v>
      </c>
      <c r="D40" s="2" t="s">
        <v>171</v>
      </c>
      <c r="E40" s="2" t="s">
        <v>172</v>
      </c>
      <c r="F40" s="2" t="s">
        <v>50</v>
      </c>
      <c r="G40" s="2" t="s">
        <v>51</v>
      </c>
      <c r="H40" s="2" t="s">
        <v>52</v>
      </c>
      <c r="I40" s="2" t="s">
        <v>198</v>
      </c>
      <c r="J40" s="2" t="s">
        <v>199</v>
      </c>
      <c r="K40" s="2" t="s">
        <v>199</v>
      </c>
      <c r="L40" s="2" t="s">
        <v>200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207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175</v>
      </c>
      <c r="Y40" s="2" t="s">
        <v>186</v>
      </c>
      <c r="Z40" s="2">
        <v>93</v>
      </c>
      <c r="AA40" s="2"/>
      <c r="AB40" s="2"/>
      <c r="AC40" s="4">
        <f>P40*U40/1000000</f>
        <v>0.84772738</v>
      </c>
      <c r="AD40" s="4">
        <f>AC40*(1-Z40/100)</f>
        <v>0.05934091659999996</v>
      </c>
      <c r="AE40" s="2" t="s">
        <v>66</v>
      </c>
      <c r="AF40" s="2" t="s">
        <v>67</v>
      </c>
      <c r="AG40" s="2" t="s">
        <v>177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208</v>
      </c>
      <c r="B41" s="2" t="s">
        <v>170</v>
      </c>
      <c r="C41" s="2" t="s">
        <v>47</v>
      </c>
      <c r="D41" s="2" t="s">
        <v>171</v>
      </c>
      <c r="E41" s="2" t="s">
        <v>172</v>
      </c>
      <c r="F41" s="2" t="s">
        <v>50</v>
      </c>
      <c r="G41" s="2" t="s">
        <v>51</v>
      </c>
      <c r="H41" s="2" t="s">
        <v>52</v>
      </c>
      <c r="I41" s="2" t="s">
        <v>198</v>
      </c>
      <c r="J41" s="2" t="s">
        <v>199</v>
      </c>
      <c r="K41" s="2" t="s">
        <v>199</v>
      </c>
      <c r="L41" s="2" t="s">
        <v>200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209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175</v>
      </c>
      <c r="Y41" s="2" t="s">
        <v>189</v>
      </c>
      <c r="Z41" s="2">
        <v>98</v>
      </c>
      <c r="AA41" s="2">
        <v>93</v>
      </c>
      <c r="AB41" s="2">
        <v>98</v>
      </c>
      <c r="AC41" s="4">
        <f>P41*U41/1000000</f>
        <v>72.0568273</v>
      </c>
      <c r="AD41" s="4">
        <f>AC42*(1-AA41/100)+(AC41-AC42)*(1-AB41/100)</f>
        <v>4.069091423999998</v>
      </c>
      <c r="AE41" s="2" t="s">
        <v>66</v>
      </c>
      <c r="AF41" s="2" t="s">
        <v>67</v>
      </c>
      <c r="AG41" s="2" t="s">
        <v>177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210</v>
      </c>
      <c r="B42" s="2" t="s">
        <v>170</v>
      </c>
      <c r="C42" s="2" t="s">
        <v>47</v>
      </c>
      <c r="D42" s="2" t="s">
        <v>171</v>
      </c>
      <c r="E42" s="2" t="s">
        <v>172</v>
      </c>
      <c r="F42" s="2" t="s">
        <v>50</v>
      </c>
      <c r="G42" s="2" t="s">
        <v>51</v>
      </c>
      <c r="H42" s="2" t="s">
        <v>52</v>
      </c>
      <c r="I42" s="2" t="s">
        <v>198</v>
      </c>
      <c r="J42" s="2" t="s">
        <v>199</v>
      </c>
      <c r="K42" s="2" t="s">
        <v>199</v>
      </c>
      <c r="L42" s="2" t="s">
        <v>200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211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175</v>
      </c>
      <c r="Y42" s="2" t="s">
        <v>192</v>
      </c>
      <c r="Z42" s="2">
        <v>93</v>
      </c>
      <c r="AA42" s="2"/>
      <c r="AB42" s="2"/>
      <c r="AC42" s="4">
        <f>P42*U42/1000000</f>
        <v>52.559097560000005</v>
      </c>
      <c r="AD42" s="4">
        <f>AC42*(1-Z42/100)</f>
        <v>3.6791368291999977</v>
      </c>
      <c r="AE42" s="2" t="s">
        <v>66</v>
      </c>
      <c r="AF42" s="2" t="s">
        <v>67</v>
      </c>
      <c r="AG42" s="2" t="s">
        <v>177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212</v>
      </c>
      <c r="B43" s="2" t="s">
        <v>170</v>
      </c>
      <c r="C43" s="2" t="s">
        <v>47</v>
      </c>
      <c r="D43" s="2" t="s">
        <v>171</v>
      </c>
      <c r="E43" s="2" t="s">
        <v>172</v>
      </c>
      <c r="F43" s="2" t="s">
        <v>50</v>
      </c>
      <c r="G43" s="2" t="s">
        <v>51</v>
      </c>
      <c r="H43" s="2" t="s">
        <v>52</v>
      </c>
      <c r="I43" s="2" t="s">
        <v>198</v>
      </c>
      <c r="J43" s="2" t="s">
        <v>199</v>
      </c>
      <c r="K43" s="2" t="s">
        <v>199</v>
      </c>
      <c r="L43" s="2" t="s">
        <v>200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213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159</v>
      </c>
      <c r="Y43" s="2" t="s">
        <v>160</v>
      </c>
      <c r="Z43" s="2">
        <v>40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66</v>
      </c>
      <c r="AF43" s="2" t="s">
        <v>67</v>
      </c>
      <c r="AG43" s="2" t="s">
        <v>177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214</v>
      </c>
      <c r="B44" s="2" t="s">
        <v>170</v>
      </c>
      <c r="C44" s="2" t="s">
        <v>47</v>
      </c>
      <c r="D44" s="2" t="s">
        <v>171</v>
      </c>
      <c r="E44" s="2" t="s">
        <v>172</v>
      </c>
      <c r="F44" s="2" t="s">
        <v>50</v>
      </c>
      <c r="G44" s="2" t="s">
        <v>51</v>
      </c>
      <c r="H44" s="2" t="s">
        <v>52</v>
      </c>
      <c r="I44" s="2" t="s">
        <v>198</v>
      </c>
      <c r="J44" s="2" t="s">
        <v>199</v>
      </c>
      <c r="K44" s="2" t="s">
        <v>199</v>
      </c>
      <c r="L44" s="2" t="s">
        <v>200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215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2797.500354</v>
      </c>
      <c r="AD44" s="4">
        <f>AC44*(1-Z44/100)</f>
        <v>2797.500354</v>
      </c>
      <c r="AE44" s="2" t="s">
        <v>66</v>
      </c>
      <c r="AF44" s="2" t="s">
        <v>67</v>
      </c>
      <c r="AG44" s="2" t="s">
        <v>180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216</v>
      </c>
      <c r="B45" s="2" t="s">
        <v>170</v>
      </c>
      <c r="C45" s="2" t="s">
        <v>47</v>
      </c>
      <c r="D45" s="2" t="s">
        <v>171</v>
      </c>
      <c r="E45" s="2" t="s">
        <v>172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f>IF(O45="吨",N45*1000,IF(O45="万立方米",N45*10000,""))</f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217</v>
      </c>
      <c r="X45" s="2"/>
      <c r="Y45" s="2" t="s">
        <v>65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125</v>
      </c>
      <c r="AF45" s="2" t="s">
        <v>218</v>
      </c>
      <c r="AG45" s="2" t="s">
        <v>219</v>
      </c>
      <c r="AH45" s="2" t="s">
        <v>114</v>
      </c>
      <c r="AI45" s="2" t="s">
        <v>70</v>
      </c>
      <c r="AJ45" s="2" t="s">
        <v>71</v>
      </c>
      <c r="AK45" s="2">
        <v>3188</v>
      </c>
    </row>
    <row r="46" spans="1:37">
      <c r="A46" s="2" t="s">
        <v>220</v>
      </c>
      <c r="B46" s="2" t="s">
        <v>221</v>
      </c>
      <c r="C46" s="2" t="s">
        <v>47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52</v>
      </c>
      <c r="I46" s="2" t="s">
        <v>53</v>
      </c>
      <c r="J46" s="2" t="s">
        <v>226</v>
      </c>
      <c r="K46" s="2" t="s">
        <v>226</v>
      </c>
      <c r="L46" s="2" t="s">
        <v>227</v>
      </c>
      <c r="M46" s="2" t="s">
        <v>57</v>
      </c>
      <c r="N46" s="3">
        <v>11077.721</v>
      </c>
      <c r="O46" s="3" t="s">
        <v>228</v>
      </c>
      <c r="P46" s="4">
        <f>IF(O46="吨",N46*1000,IF(O46="万立方米",N46*10000,""))</f>
        <v>110777210.0</v>
      </c>
      <c r="Q46" s="2" t="s">
        <v>229</v>
      </c>
      <c r="R46" s="2" t="s">
        <v>230</v>
      </c>
      <c r="S46" s="2" t="s">
        <v>231</v>
      </c>
      <c r="T46" s="2" t="s">
        <v>75</v>
      </c>
      <c r="U46" s="4">
        <f>0.0</f>
        <v>0.0</v>
      </c>
      <c r="V46" s="2" t="s">
        <v>232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233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234</v>
      </c>
      <c r="B47" s="2" t="s">
        <v>221</v>
      </c>
      <c r="C47" s="2" t="s">
        <v>47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52</v>
      </c>
      <c r="I47" s="2" t="s">
        <v>53</v>
      </c>
      <c r="J47" s="2" t="s">
        <v>226</v>
      </c>
      <c r="K47" s="2" t="s">
        <v>226</v>
      </c>
      <c r="L47" s="2" t="s">
        <v>227</v>
      </c>
      <c r="M47" s="2" t="s">
        <v>73</v>
      </c>
      <c r="N47" s="3">
        <v>11077.721</v>
      </c>
      <c r="O47" s="3" t="s">
        <v>228</v>
      </c>
      <c r="P47" s="4">
        <f>IF(O47="吨",N47*1000,IF(O47="万立方米",N47*10000,""))</f>
        <v>110777210.0</v>
      </c>
      <c r="Q47" s="2" t="s">
        <v>229</v>
      </c>
      <c r="R47" s="2" t="s">
        <v>230</v>
      </c>
      <c r="S47" s="2" t="s">
        <v>235</v>
      </c>
      <c r="T47" s="2" t="s">
        <v>75</v>
      </c>
      <c r="U47" s="4">
        <f>1.3</f>
        <v>1.3</v>
      </c>
      <c r="V47" s="2" t="s">
        <v>232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144.010373</v>
      </c>
      <c r="AD47" s="4">
        <f>AC47*(1-Z47/100)</f>
        <v>144.010373</v>
      </c>
      <c r="AE47" s="2" t="s">
        <v>66</v>
      </c>
      <c r="AF47" s="2" t="s">
        <v>67</v>
      </c>
      <c r="AG47" s="2" t="s">
        <v>236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237</v>
      </c>
      <c r="B48" s="2" t="s">
        <v>221</v>
      </c>
      <c r="C48" s="2" t="s">
        <v>47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52</v>
      </c>
      <c r="I48" s="2" t="s">
        <v>53</v>
      </c>
      <c r="J48" s="2" t="s">
        <v>226</v>
      </c>
      <c r="K48" s="2" t="s">
        <v>226</v>
      </c>
      <c r="L48" s="2" t="s">
        <v>227</v>
      </c>
      <c r="M48" s="2" t="s">
        <v>79</v>
      </c>
      <c r="N48" s="3">
        <v>11077.721</v>
      </c>
      <c r="O48" s="3" t="s">
        <v>228</v>
      </c>
      <c r="P48" s="4">
        <f>IF(O48="吨",N48*1000,IF(O48="万立方米",N48*10000,""))</f>
        <v>110777210.0</v>
      </c>
      <c r="Q48" s="2" t="s">
        <v>229</v>
      </c>
      <c r="R48" s="2" t="s">
        <v>230</v>
      </c>
      <c r="S48" s="2" t="s">
        <v>238</v>
      </c>
      <c r="T48" s="2" t="s">
        <v>75</v>
      </c>
      <c r="U48" s="4">
        <f>4.1</f>
        <v>4.1</v>
      </c>
      <c r="V48" s="2" t="s">
        <v>232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4">
        <f>P48*U48/1000000</f>
        <v>454.1865609999999</v>
      </c>
      <c r="AD48" s="4">
        <f>AC48*(1-Z48/100)</f>
        <v>354.26551757999994</v>
      </c>
      <c r="AE48" s="2" t="s">
        <v>66</v>
      </c>
      <c r="AF48" s="2" t="s">
        <v>67</v>
      </c>
      <c r="AG48" s="2" t="s">
        <v>239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240</v>
      </c>
      <c r="B49" s="2" t="s">
        <v>221</v>
      </c>
      <c r="C49" s="2" t="s">
        <v>47</v>
      </c>
      <c r="D49" s="2" t="s">
        <v>222</v>
      </c>
      <c r="E49" s="2" t="s">
        <v>223</v>
      </c>
      <c r="F49" s="2" t="s">
        <v>224</v>
      </c>
      <c r="G49" s="2" t="s">
        <v>225</v>
      </c>
      <c r="H49" s="2" t="s">
        <v>52</v>
      </c>
      <c r="I49" s="2" t="s">
        <v>53</v>
      </c>
      <c r="J49" s="2" t="s">
        <v>226</v>
      </c>
      <c r="K49" s="2" t="s">
        <v>226</v>
      </c>
      <c r="L49" s="2" t="s">
        <v>227</v>
      </c>
      <c r="M49" s="2" t="s">
        <v>87</v>
      </c>
      <c r="N49" s="3">
        <v>11077.721</v>
      </c>
      <c r="O49" s="3" t="s">
        <v>228</v>
      </c>
      <c r="P49" s="4">
        <f>IF(O49="吨",N49*1000,IF(O49="万立方米",N49*10000,""))</f>
        <v>110777210.0</v>
      </c>
      <c r="Q49" s="2" t="s">
        <v>229</v>
      </c>
      <c r="R49" s="2" t="s">
        <v>230</v>
      </c>
      <c r="S49" s="2" t="s">
        <v>241</v>
      </c>
      <c r="T49" s="2" t="s">
        <v>75</v>
      </c>
      <c r="U49" s="4">
        <f>0.0</f>
        <v>0.0</v>
      </c>
      <c r="V49" s="2" t="s">
        <v>232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66</v>
      </c>
      <c r="AF49" s="2" t="s">
        <v>67</v>
      </c>
      <c r="AG49" s="2" t="s">
        <v>233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242</v>
      </c>
      <c r="B50" s="2" t="s">
        <v>221</v>
      </c>
      <c r="C50" s="2" t="s">
        <v>47</v>
      </c>
      <c r="D50" s="2" t="s">
        <v>222</v>
      </c>
      <c r="E50" s="2" t="s">
        <v>223</v>
      </c>
      <c r="F50" s="2" t="s">
        <v>224</v>
      </c>
      <c r="G50" s="2" t="s">
        <v>225</v>
      </c>
      <c r="H50" s="2" t="s">
        <v>52</v>
      </c>
      <c r="I50" s="2" t="s">
        <v>53</v>
      </c>
      <c r="J50" s="2" t="s">
        <v>226</v>
      </c>
      <c r="K50" s="2" t="s">
        <v>226</v>
      </c>
      <c r="L50" s="2" t="s">
        <v>227</v>
      </c>
      <c r="M50" s="2" t="s">
        <v>91</v>
      </c>
      <c r="N50" s="3">
        <v>11077.721</v>
      </c>
      <c r="O50" s="3" t="s">
        <v>228</v>
      </c>
      <c r="P50" s="4">
        <f>IF(O50="吨",N50*1000,IF(O50="万立方米",N50*10000,""))</f>
        <v>110777210.0</v>
      </c>
      <c r="Q50" s="2" t="s">
        <v>229</v>
      </c>
      <c r="R50" s="2" t="s">
        <v>230</v>
      </c>
      <c r="S50" s="2" t="s">
        <v>243</v>
      </c>
      <c r="T50" s="2" t="s">
        <v>75</v>
      </c>
      <c r="U50" s="4">
        <f>0.03</f>
        <v>0.03</v>
      </c>
      <c r="V50" s="2" t="s">
        <v>232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4">
        <f>P50*U50/1000000</f>
        <v>3.3233162999999997</v>
      </c>
      <c r="AD50" s="4">
        <f>AC51*(1-AA50/100)+(AC50-AC51)*(1-AB50/100)</f>
        <v>3.3233162999999997</v>
      </c>
      <c r="AE50" s="2" t="s">
        <v>66</v>
      </c>
      <c r="AF50" s="2" t="s">
        <v>67</v>
      </c>
      <c r="AG50" s="2" t="s">
        <v>233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244</v>
      </c>
      <c r="B51" s="2" t="s">
        <v>221</v>
      </c>
      <c r="C51" s="2" t="s">
        <v>47</v>
      </c>
      <c r="D51" s="2" t="s">
        <v>222</v>
      </c>
      <c r="E51" s="2" t="s">
        <v>223</v>
      </c>
      <c r="F51" s="2" t="s">
        <v>224</v>
      </c>
      <c r="G51" s="2" t="s">
        <v>225</v>
      </c>
      <c r="H51" s="2" t="s">
        <v>52</v>
      </c>
      <c r="I51" s="2" t="s">
        <v>53</v>
      </c>
      <c r="J51" s="2" t="s">
        <v>226</v>
      </c>
      <c r="K51" s="2" t="s">
        <v>226</v>
      </c>
      <c r="L51" s="2" t="s">
        <v>227</v>
      </c>
      <c r="M51" s="2" t="s">
        <v>95</v>
      </c>
      <c r="N51" s="3">
        <v>11077.721</v>
      </c>
      <c r="O51" s="3" t="s">
        <v>228</v>
      </c>
      <c r="P51" s="4">
        <f>IF(O51="吨",N51*1000,IF(O51="万立方米",N51*10000,""))</f>
        <v>110777210.0</v>
      </c>
      <c r="Q51" s="2" t="s">
        <v>229</v>
      </c>
      <c r="R51" s="2" t="s">
        <v>230</v>
      </c>
      <c r="S51" s="2" t="s">
        <v>245</v>
      </c>
      <c r="T51" s="2" t="s">
        <v>75</v>
      </c>
      <c r="U51" s="4">
        <f>0.03</f>
        <v>0.03</v>
      </c>
      <c r="V51" s="2" t="s">
        <v>232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4">
        <f>P51*U51/1000000</f>
        <v>3.3233162999999997</v>
      </c>
      <c r="AD51" s="4">
        <f>AC51*(1-Z51/100)</f>
        <v>3.3233162999999997</v>
      </c>
      <c r="AE51" s="2" t="s">
        <v>66</v>
      </c>
      <c r="AF51" s="2" t="s">
        <v>67</v>
      </c>
      <c r="AG51" s="2" t="s">
        <v>233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246</v>
      </c>
      <c r="B52" s="2" t="s">
        <v>221</v>
      </c>
      <c r="C52" s="2" t="s">
        <v>47</v>
      </c>
      <c r="D52" s="2" t="s">
        <v>222</v>
      </c>
      <c r="E52" s="2" t="s">
        <v>223</v>
      </c>
      <c r="F52" s="2" t="s">
        <v>224</v>
      </c>
      <c r="G52" s="2" t="s">
        <v>225</v>
      </c>
      <c r="H52" s="2" t="s">
        <v>52</v>
      </c>
      <c r="I52" s="2" t="s">
        <v>53</v>
      </c>
      <c r="J52" s="2" t="s">
        <v>226</v>
      </c>
      <c r="K52" s="2" t="s">
        <v>226</v>
      </c>
      <c r="L52" s="2" t="s">
        <v>227</v>
      </c>
      <c r="M52" s="2" t="s">
        <v>99</v>
      </c>
      <c r="N52" s="3">
        <v>11077.721</v>
      </c>
      <c r="O52" s="3" t="s">
        <v>228</v>
      </c>
      <c r="P52" s="4">
        <f>IF(O52="吨",N52*1000,IF(O52="万立方米",N52*10000,""))</f>
        <v>110777210.0</v>
      </c>
      <c r="Q52" s="2" t="s">
        <v>229</v>
      </c>
      <c r="R52" s="2" t="s">
        <v>230</v>
      </c>
      <c r="S52" s="2" t="s">
        <v>247</v>
      </c>
      <c r="T52" s="2" t="s">
        <v>75</v>
      </c>
      <c r="U52" s="4">
        <f>0.0</f>
        <v>0.0</v>
      </c>
      <c r="V52" s="2" t="s">
        <v>232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</v>
      </c>
      <c r="AD52" s="4">
        <f>AC52*(1-Z52/100)</f>
        <v>0.0</v>
      </c>
      <c r="AE52" s="2" t="s">
        <v>66</v>
      </c>
      <c r="AF52" s="2" t="s">
        <v>67</v>
      </c>
      <c r="AG52" s="2" t="s">
        <v>233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248</v>
      </c>
      <c r="B53" s="2" t="s">
        <v>221</v>
      </c>
      <c r="C53" s="2" t="s">
        <v>47</v>
      </c>
      <c r="D53" s="2" t="s">
        <v>222</v>
      </c>
      <c r="E53" s="2" t="s">
        <v>223</v>
      </c>
      <c r="F53" s="2" t="s">
        <v>224</v>
      </c>
      <c r="G53" s="2" t="s">
        <v>225</v>
      </c>
      <c r="H53" s="2" t="s">
        <v>52</v>
      </c>
      <c r="I53" s="2" t="s">
        <v>53</v>
      </c>
      <c r="J53" s="2" t="s">
        <v>226</v>
      </c>
      <c r="K53" s="2" t="s">
        <v>226</v>
      </c>
      <c r="L53" s="2" t="s">
        <v>227</v>
      </c>
      <c r="M53" s="2" t="s">
        <v>104</v>
      </c>
      <c r="N53" s="3">
        <v>11077.721</v>
      </c>
      <c r="O53" s="3" t="s">
        <v>228</v>
      </c>
      <c r="P53" s="4">
        <f>IF(O53="吨",N53*1000,IF(O53="万立方米",N53*10000,""))</f>
        <v>110777210.0</v>
      </c>
      <c r="Q53" s="2" t="s">
        <v>229</v>
      </c>
      <c r="R53" s="2" t="s">
        <v>230</v>
      </c>
      <c r="S53" s="2" t="s">
        <v>249</v>
      </c>
      <c r="T53" s="2" t="s">
        <v>75</v>
      </c>
      <c r="U53" s="4">
        <f>0.02</f>
        <v>0.02</v>
      </c>
      <c r="V53" s="2" t="s">
        <v>232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 t="s">
        <v>236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250</v>
      </c>
      <c r="B54" s="2" t="s">
        <v>221</v>
      </c>
      <c r="C54" s="2" t="s">
        <v>47</v>
      </c>
      <c r="D54" s="2" t="s">
        <v>222</v>
      </c>
      <c r="E54" s="2" t="s">
        <v>223</v>
      </c>
      <c r="F54" s="2" t="s">
        <v>224</v>
      </c>
      <c r="G54" s="2" t="s">
        <v>225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f>IF(O54="吨",N54*1000,IF(O54="万立方米",N54*10000,""))</f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138</v>
      </c>
      <c r="AH54" s="2" t="s">
        <v>114</v>
      </c>
      <c r="AI54" s="2" t="s">
        <v>70</v>
      </c>
      <c r="AJ54" s="2" t="s">
        <v>71</v>
      </c>
      <c r="AK54" s="2">
        <v>1519</v>
      </c>
    </row>
    <row r="55" spans="1:37">
      <c r="A55" s="2" t="s">
        <v>251</v>
      </c>
      <c r="B55" s="2" t="s">
        <v>252</v>
      </c>
      <c r="C55" s="2" t="s">
        <v>47</v>
      </c>
      <c r="D55" s="2" t="s">
        <v>253</v>
      </c>
      <c r="E55" s="2" t="s">
        <v>254</v>
      </c>
      <c r="F55" s="2" t="s">
        <v>224</v>
      </c>
      <c r="G55" s="2" t="s">
        <v>225</v>
      </c>
      <c r="H55" s="2" t="s">
        <v>142</v>
      </c>
      <c r="I55" s="2" t="s">
        <v>53</v>
      </c>
      <c r="J55" s="2" t="s">
        <v>226</v>
      </c>
      <c r="K55" s="2" t="s">
        <v>226</v>
      </c>
      <c r="L55" s="2" t="s">
        <v>227</v>
      </c>
      <c r="M55" s="2" t="s">
        <v>57</v>
      </c>
      <c r="N55" s="3">
        <v>31222.496</v>
      </c>
      <c r="O55" s="3" t="s">
        <v>228</v>
      </c>
      <c r="P55" s="4">
        <f>IF(O55="吨",N55*1000,IF(O55="万立方米",N55*10000,""))</f>
        <v>312224960.0</v>
      </c>
      <c r="Q55" s="2" t="s">
        <v>229</v>
      </c>
      <c r="R55" s="2" t="s">
        <v>230</v>
      </c>
      <c r="S55" s="2" t="s">
        <v>231</v>
      </c>
      <c r="T55" s="2" t="s">
        <v>75</v>
      </c>
      <c r="U55" s="4">
        <f>0.0</f>
        <v>0.0</v>
      </c>
      <c r="V55" s="2" t="s">
        <v>232</v>
      </c>
      <c r="W55" s="2" t="s">
        <v>76</v>
      </c>
      <c r="X55" s="2" t="s">
        <v>255</v>
      </c>
      <c r="Y55" s="2" t="s">
        <v>256</v>
      </c>
      <c r="Z55" s="2">
        <v>57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257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258</v>
      </c>
      <c r="B56" s="2" t="s">
        <v>252</v>
      </c>
      <c r="C56" s="2" t="s">
        <v>47</v>
      </c>
      <c r="D56" s="2" t="s">
        <v>253</v>
      </c>
      <c r="E56" s="2" t="s">
        <v>254</v>
      </c>
      <c r="F56" s="2" t="s">
        <v>224</v>
      </c>
      <c r="G56" s="2" t="s">
        <v>225</v>
      </c>
      <c r="H56" s="2" t="s">
        <v>142</v>
      </c>
      <c r="I56" s="2" t="s">
        <v>53</v>
      </c>
      <c r="J56" s="2" t="s">
        <v>226</v>
      </c>
      <c r="K56" s="2" t="s">
        <v>226</v>
      </c>
      <c r="L56" s="2" t="s">
        <v>227</v>
      </c>
      <c r="M56" s="2" t="s">
        <v>73</v>
      </c>
      <c r="N56" s="3">
        <v>31222.496</v>
      </c>
      <c r="O56" s="3" t="s">
        <v>228</v>
      </c>
      <c r="P56" s="4">
        <f>IF(O56="吨",N56*1000,IF(O56="万立方米",N56*10000,""))</f>
        <v>312224960.0</v>
      </c>
      <c r="Q56" s="2" t="s">
        <v>229</v>
      </c>
      <c r="R56" s="2" t="s">
        <v>230</v>
      </c>
      <c r="S56" s="2" t="s">
        <v>235</v>
      </c>
      <c r="T56" s="2" t="s">
        <v>75</v>
      </c>
      <c r="U56" s="4">
        <f>1.3</f>
        <v>1.3</v>
      </c>
      <c r="V56" s="2" t="s">
        <v>232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405.892448</v>
      </c>
      <c r="AD56" s="4">
        <f>AC56*(1-Z56/100)</f>
        <v>405.892448</v>
      </c>
      <c r="AE56" s="2" t="s">
        <v>66</v>
      </c>
      <c r="AF56" s="2" t="s">
        <v>67</v>
      </c>
      <c r="AG56" s="2" t="s">
        <v>259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260</v>
      </c>
      <c r="B57" s="2" t="s">
        <v>252</v>
      </c>
      <c r="C57" s="2" t="s">
        <v>47</v>
      </c>
      <c r="D57" s="2" t="s">
        <v>253</v>
      </c>
      <c r="E57" s="2" t="s">
        <v>254</v>
      </c>
      <c r="F57" s="2" t="s">
        <v>224</v>
      </c>
      <c r="G57" s="2" t="s">
        <v>225</v>
      </c>
      <c r="H57" s="2" t="s">
        <v>142</v>
      </c>
      <c r="I57" s="2" t="s">
        <v>53</v>
      </c>
      <c r="J57" s="2" t="s">
        <v>226</v>
      </c>
      <c r="K57" s="2" t="s">
        <v>226</v>
      </c>
      <c r="L57" s="2" t="s">
        <v>227</v>
      </c>
      <c r="M57" s="2" t="s">
        <v>79</v>
      </c>
      <c r="N57" s="3">
        <v>31222.496</v>
      </c>
      <c r="O57" s="3" t="s">
        <v>228</v>
      </c>
      <c r="P57" s="4">
        <f>IF(O57="吨",N57*1000,IF(O57="万立方米",N57*10000,""))</f>
        <v>312224960.0</v>
      </c>
      <c r="Q57" s="2" t="s">
        <v>229</v>
      </c>
      <c r="R57" s="2" t="s">
        <v>230</v>
      </c>
      <c r="S57" s="2" t="s">
        <v>238</v>
      </c>
      <c r="T57" s="2" t="s">
        <v>75</v>
      </c>
      <c r="U57" s="4">
        <f>4.1</f>
        <v>4.1</v>
      </c>
      <c r="V57" s="2" t="s">
        <v>232</v>
      </c>
      <c r="W57" s="2" t="s">
        <v>76</v>
      </c>
      <c r="X57" s="2" t="s">
        <v>149</v>
      </c>
      <c r="Y57" s="2" t="s">
        <v>150</v>
      </c>
      <c r="Z57" s="2">
        <v>64</v>
      </c>
      <c r="AA57" s="2"/>
      <c r="AB57" s="2"/>
      <c r="AC57" s="4">
        <f>P57*U57/1000000</f>
        <v>1280.122336</v>
      </c>
      <c r="AD57" s="4">
        <f>AC57*(1-Z57/100)</f>
        <v>460.84404096</v>
      </c>
      <c r="AE57" s="2" t="s">
        <v>66</v>
      </c>
      <c r="AF57" s="2" t="s">
        <v>67</v>
      </c>
      <c r="AG57" s="2" t="s">
        <v>257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261</v>
      </c>
      <c r="B58" s="2" t="s">
        <v>252</v>
      </c>
      <c r="C58" s="2" t="s">
        <v>47</v>
      </c>
      <c r="D58" s="2" t="s">
        <v>253</v>
      </c>
      <c r="E58" s="2" t="s">
        <v>254</v>
      </c>
      <c r="F58" s="2" t="s">
        <v>224</v>
      </c>
      <c r="G58" s="2" t="s">
        <v>225</v>
      </c>
      <c r="H58" s="2" t="s">
        <v>142</v>
      </c>
      <c r="I58" s="2" t="s">
        <v>53</v>
      </c>
      <c r="J58" s="2" t="s">
        <v>226</v>
      </c>
      <c r="K58" s="2" t="s">
        <v>226</v>
      </c>
      <c r="L58" s="2" t="s">
        <v>227</v>
      </c>
      <c r="M58" s="2" t="s">
        <v>87</v>
      </c>
      <c r="N58" s="3">
        <v>31222.496</v>
      </c>
      <c r="O58" s="3" t="s">
        <v>228</v>
      </c>
      <c r="P58" s="4">
        <f>IF(O58="吨",N58*1000,IF(O58="万立方米",N58*10000,""))</f>
        <v>312224960.0</v>
      </c>
      <c r="Q58" s="2" t="s">
        <v>229</v>
      </c>
      <c r="R58" s="2" t="s">
        <v>230</v>
      </c>
      <c r="S58" s="2" t="s">
        <v>241</v>
      </c>
      <c r="T58" s="2" t="s">
        <v>75</v>
      </c>
      <c r="U58" s="4">
        <f>0.0</f>
        <v>0.0</v>
      </c>
      <c r="V58" s="2" t="s">
        <v>232</v>
      </c>
      <c r="W58" s="2" t="s">
        <v>76</v>
      </c>
      <c r="X58" s="2" t="s">
        <v>255</v>
      </c>
      <c r="Y58" s="2" t="s">
        <v>262</v>
      </c>
      <c r="Z58" s="2">
        <v>57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66</v>
      </c>
      <c r="AF58" s="2" t="s">
        <v>67</v>
      </c>
      <c r="AG58" s="2" t="s">
        <v>257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263</v>
      </c>
      <c r="B59" s="2" t="s">
        <v>252</v>
      </c>
      <c r="C59" s="2" t="s">
        <v>47</v>
      </c>
      <c r="D59" s="2" t="s">
        <v>253</v>
      </c>
      <c r="E59" s="2" t="s">
        <v>254</v>
      </c>
      <c r="F59" s="2" t="s">
        <v>224</v>
      </c>
      <c r="G59" s="2" t="s">
        <v>225</v>
      </c>
      <c r="H59" s="2" t="s">
        <v>142</v>
      </c>
      <c r="I59" s="2" t="s">
        <v>53</v>
      </c>
      <c r="J59" s="2" t="s">
        <v>226</v>
      </c>
      <c r="K59" s="2" t="s">
        <v>226</v>
      </c>
      <c r="L59" s="2" t="s">
        <v>227</v>
      </c>
      <c r="M59" s="2" t="s">
        <v>91</v>
      </c>
      <c r="N59" s="3">
        <v>31222.496</v>
      </c>
      <c r="O59" s="3" t="s">
        <v>228</v>
      </c>
      <c r="P59" s="4">
        <f>IF(O59="吨",N59*1000,IF(O59="万立方米",N59*10000,""))</f>
        <v>312224960.0</v>
      </c>
      <c r="Q59" s="2" t="s">
        <v>229</v>
      </c>
      <c r="R59" s="2" t="s">
        <v>230</v>
      </c>
      <c r="S59" s="2" t="s">
        <v>243</v>
      </c>
      <c r="T59" s="2" t="s">
        <v>75</v>
      </c>
      <c r="U59" s="4">
        <f>0.03</f>
        <v>0.03</v>
      </c>
      <c r="V59" s="2" t="s">
        <v>232</v>
      </c>
      <c r="W59" s="2" t="s">
        <v>76</v>
      </c>
      <c r="X59" s="2" t="s">
        <v>255</v>
      </c>
      <c r="Y59" s="2" t="s">
        <v>264</v>
      </c>
      <c r="Z59" s="2">
        <v>75</v>
      </c>
      <c r="AA59" s="2">
        <v>57</v>
      </c>
      <c r="AB59" s="2">
        <v>75</v>
      </c>
      <c r="AC59" s="4">
        <f>P59*U59/1000000</f>
        <v>9.366748799999998</v>
      </c>
      <c r="AD59" s="4">
        <f>AC60*(1-AA59/100)+(AC59-AC60)*(1-AB59/100)</f>
        <v>4.027701983999999</v>
      </c>
      <c r="AE59" s="2" t="s">
        <v>66</v>
      </c>
      <c r="AF59" s="2" t="s">
        <v>67</v>
      </c>
      <c r="AG59" s="2" t="s">
        <v>257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265</v>
      </c>
      <c r="B60" s="2" t="s">
        <v>252</v>
      </c>
      <c r="C60" s="2" t="s">
        <v>47</v>
      </c>
      <c r="D60" s="2" t="s">
        <v>253</v>
      </c>
      <c r="E60" s="2" t="s">
        <v>254</v>
      </c>
      <c r="F60" s="2" t="s">
        <v>224</v>
      </c>
      <c r="G60" s="2" t="s">
        <v>225</v>
      </c>
      <c r="H60" s="2" t="s">
        <v>142</v>
      </c>
      <c r="I60" s="2" t="s">
        <v>53</v>
      </c>
      <c r="J60" s="2" t="s">
        <v>226</v>
      </c>
      <c r="K60" s="2" t="s">
        <v>226</v>
      </c>
      <c r="L60" s="2" t="s">
        <v>227</v>
      </c>
      <c r="M60" s="2" t="s">
        <v>95</v>
      </c>
      <c r="N60" s="3">
        <v>31222.496</v>
      </c>
      <c r="O60" s="3" t="s">
        <v>228</v>
      </c>
      <c r="P60" s="4">
        <f>IF(O60="吨",N60*1000,IF(O60="万立方米",N60*10000,""))</f>
        <v>312224960.0</v>
      </c>
      <c r="Q60" s="2" t="s">
        <v>229</v>
      </c>
      <c r="R60" s="2" t="s">
        <v>230</v>
      </c>
      <c r="S60" s="2" t="s">
        <v>245</v>
      </c>
      <c r="T60" s="2" t="s">
        <v>75</v>
      </c>
      <c r="U60" s="4">
        <f>0.03</f>
        <v>0.03</v>
      </c>
      <c r="V60" s="2" t="s">
        <v>232</v>
      </c>
      <c r="W60" s="2" t="s">
        <v>76</v>
      </c>
      <c r="X60" s="2" t="s">
        <v>255</v>
      </c>
      <c r="Y60" s="2" t="s">
        <v>266</v>
      </c>
      <c r="Z60" s="2">
        <v>57</v>
      </c>
      <c r="AA60" s="2"/>
      <c r="AB60" s="2"/>
      <c r="AC60" s="4">
        <f>P60*U60/1000000</f>
        <v>9.366748799999998</v>
      </c>
      <c r="AD60" s="4">
        <f>AC60*(1-Z60/100)</f>
        <v>4.027701983999999</v>
      </c>
      <c r="AE60" s="2" t="s">
        <v>66</v>
      </c>
      <c r="AF60" s="2" t="s">
        <v>67</v>
      </c>
      <c r="AG60" s="2" t="s">
        <v>257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267</v>
      </c>
      <c r="B61" s="2" t="s">
        <v>252</v>
      </c>
      <c r="C61" s="2" t="s">
        <v>47</v>
      </c>
      <c r="D61" s="2" t="s">
        <v>253</v>
      </c>
      <c r="E61" s="2" t="s">
        <v>254</v>
      </c>
      <c r="F61" s="2" t="s">
        <v>224</v>
      </c>
      <c r="G61" s="2" t="s">
        <v>225</v>
      </c>
      <c r="H61" s="2" t="s">
        <v>142</v>
      </c>
      <c r="I61" s="2" t="s">
        <v>53</v>
      </c>
      <c r="J61" s="2" t="s">
        <v>226</v>
      </c>
      <c r="K61" s="2" t="s">
        <v>226</v>
      </c>
      <c r="L61" s="2" t="s">
        <v>227</v>
      </c>
      <c r="M61" s="2" t="s">
        <v>99</v>
      </c>
      <c r="N61" s="3">
        <v>31222.496</v>
      </c>
      <c r="O61" s="3" t="s">
        <v>228</v>
      </c>
      <c r="P61" s="4">
        <f>IF(O61="吨",N61*1000,IF(O61="万立方米",N61*10000,""))</f>
        <v>312224960.0</v>
      </c>
      <c r="Q61" s="2" t="s">
        <v>229</v>
      </c>
      <c r="R61" s="2" t="s">
        <v>230</v>
      </c>
      <c r="S61" s="2" t="s">
        <v>247</v>
      </c>
      <c r="T61" s="2" t="s">
        <v>75</v>
      </c>
      <c r="U61" s="4">
        <f>0.0</f>
        <v>0.0</v>
      </c>
      <c r="V61" s="2" t="s">
        <v>232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</v>
      </c>
      <c r="AD61" s="4">
        <f>AC61*(1-Z61/100)</f>
        <v>0.0</v>
      </c>
      <c r="AE61" s="2" t="s">
        <v>66</v>
      </c>
      <c r="AF61" s="2" t="s">
        <v>67</v>
      </c>
      <c r="AG61" s="2" t="s">
        <v>268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269</v>
      </c>
      <c r="B62" s="2" t="s">
        <v>252</v>
      </c>
      <c r="C62" s="2" t="s">
        <v>47</v>
      </c>
      <c r="D62" s="2" t="s">
        <v>253</v>
      </c>
      <c r="E62" s="2" t="s">
        <v>254</v>
      </c>
      <c r="F62" s="2" t="s">
        <v>224</v>
      </c>
      <c r="G62" s="2" t="s">
        <v>225</v>
      </c>
      <c r="H62" s="2" t="s">
        <v>142</v>
      </c>
      <c r="I62" s="2" t="s">
        <v>53</v>
      </c>
      <c r="J62" s="2" t="s">
        <v>226</v>
      </c>
      <c r="K62" s="2" t="s">
        <v>226</v>
      </c>
      <c r="L62" s="2" t="s">
        <v>227</v>
      </c>
      <c r="M62" s="2" t="s">
        <v>104</v>
      </c>
      <c r="N62" s="3">
        <v>31222.496</v>
      </c>
      <c r="O62" s="3" t="s">
        <v>228</v>
      </c>
      <c r="P62" s="4">
        <f>IF(O62="吨",N62*1000,IF(O62="万立方米",N62*10000,""))</f>
        <v>312224960.0</v>
      </c>
      <c r="Q62" s="2" t="s">
        <v>229</v>
      </c>
      <c r="R62" s="2" t="s">
        <v>230</v>
      </c>
      <c r="S62" s="2" t="s">
        <v>249</v>
      </c>
      <c r="T62" s="2" t="s">
        <v>75</v>
      </c>
      <c r="U62" s="4">
        <f>0.02</f>
        <v>0.02</v>
      </c>
      <c r="V62" s="2" t="s">
        <v>232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259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270</v>
      </c>
      <c r="B63" s="2" t="s">
        <v>252</v>
      </c>
      <c r="C63" s="2" t="s">
        <v>47</v>
      </c>
      <c r="D63" s="2" t="s">
        <v>253</v>
      </c>
      <c r="E63" s="2" t="s">
        <v>254</v>
      </c>
      <c r="F63" s="2" t="s">
        <v>224</v>
      </c>
      <c r="G63" s="2" t="s">
        <v>225</v>
      </c>
      <c r="H63" s="2" t="s">
        <v>142</v>
      </c>
      <c r="I63" s="2"/>
      <c r="J63" s="2"/>
      <c r="K63" s="2" t="s">
        <v>55</v>
      </c>
      <c r="L63" s="2" t="s">
        <v>163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164</v>
      </c>
      <c r="T63" s="2" t="s">
        <v>165</v>
      </c>
      <c r="U63" s="4">
        <f>0.16</f>
        <v>0.16</v>
      </c>
      <c r="V63" s="2" t="s">
        <v>111</v>
      </c>
      <c r="W63" s="2" t="s">
        <v>164</v>
      </c>
      <c r="X63" s="2" t="s">
        <v>163</v>
      </c>
      <c r="Y63" s="2" t="s">
        <v>166</v>
      </c>
      <c r="Z63" s="2">
        <v>0</v>
      </c>
      <c r="AA63" s="2"/>
      <c r="AB63" s="2"/>
      <c r="AC63" s="2"/>
      <c r="AD63" s="2"/>
      <c r="AE63" s="2" t="s">
        <v>271</v>
      </c>
      <c r="AF63" s="2" t="s">
        <v>272</v>
      </c>
      <c r="AG63" s="2" t="s">
        <v>273</v>
      </c>
      <c r="AH63" s="2" t="s">
        <v>168</v>
      </c>
      <c r="AI63" s="2" t="s">
        <v>70</v>
      </c>
      <c r="AJ63" s="2" t="s">
        <v>71</v>
      </c>
      <c r="AK63" s="2">
        <v>5395</v>
      </c>
    </row>
    <row r="64" spans="1:37">
      <c r="A64" s="2" t="s">
        <v>274</v>
      </c>
      <c r="B64" s="2" t="s">
        <v>275</v>
      </c>
      <c r="C64" s="2" t="s">
        <v>47</v>
      </c>
      <c r="D64" s="2" t="s">
        <v>276</v>
      </c>
      <c r="E64" s="2" t="s">
        <v>277</v>
      </c>
      <c r="F64" s="2" t="s">
        <v>278</v>
      </c>
      <c r="G64" s="2" t="s">
        <v>120</v>
      </c>
      <c r="H64" s="2" t="s">
        <v>279</v>
      </c>
      <c r="I64" s="2" t="s">
        <v>53</v>
      </c>
      <c r="J64" s="2" t="s">
        <v>280</v>
      </c>
      <c r="K64" s="2"/>
      <c r="L64" s="2" t="s">
        <v>122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124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271</v>
      </c>
      <c r="AF64" s="2" t="s">
        <v>281</v>
      </c>
      <c r="AG64" s="2" t="s">
        <v>282</v>
      </c>
      <c r="AH64" s="2" t="s">
        <v>128</v>
      </c>
      <c r="AI64" s="2" t="s">
        <v>70</v>
      </c>
      <c r="AJ64" s="2" t="s">
        <v>71</v>
      </c>
      <c r="AK64" s="2">
        <v>173</v>
      </c>
    </row>
    <row r="65" spans="1:37">
      <c r="A65" s="2" t="s">
        <v>283</v>
      </c>
      <c r="B65" s="2" t="s">
        <v>275</v>
      </c>
      <c r="C65" s="2" t="s">
        <v>47</v>
      </c>
      <c r="D65" s="2" t="s">
        <v>276</v>
      </c>
      <c r="E65" s="2" t="s">
        <v>277</v>
      </c>
      <c r="F65" s="2" t="s">
        <v>278</v>
      </c>
      <c r="G65" s="2" t="s">
        <v>120</v>
      </c>
      <c r="H65" s="2" t="s">
        <v>279</v>
      </c>
      <c r="I65" s="2" t="s">
        <v>53</v>
      </c>
      <c r="J65" s="2" t="s">
        <v>280</v>
      </c>
      <c r="K65" s="2"/>
      <c r="L65" s="2" t="s">
        <v>122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124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271</v>
      </c>
      <c r="AF65" s="2" t="s">
        <v>281</v>
      </c>
      <c r="AG65" s="2" t="s">
        <v>284</v>
      </c>
      <c r="AH65" s="2" t="s">
        <v>128</v>
      </c>
      <c r="AI65" s="2" t="s">
        <v>70</v>
      </c>
      <c r="AJ65" s="2" t="s">
        <v>71</v>
      </c>
      <c r="AK65" s="2">
        <v>173</v>
      </c>
    </row>
    <row r="66" spans="1:37">
      <c r="A66" s="2" t="s">
        <v>285</v>
      </c>
      <c r="B66" s="2" t="s">
        <v>275</v>
      </c>
      <c r="C66" s="2" t="s">
        <v>47</v>
      </c>
      <c r="D66" s="2" t="s">
        <v>276</v>
      </c>
      <c r="E66" s="2" t="s">
        <v>277</v>
      </c>
      <c r="F66" s="2" t="s">
        <v>278</v>
      </c>
      <c r="G66" s="2" t="s">
        <v>120</v>
      </c>
      <c r="H66" s="2" t="s">
        <v>279</v>
      </c>
      <c r="I66" s="2" t="s">
        <v>53</v>
      </c>
      <c r="J66" s="2" t="s">
        <v>280</v>
      </c>
      <c r="K66" s="2"/>
      <c r="L66" s="2" t="s">
        <v>122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124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271</v>
      </c>
      <c r="AF66" s="2" t="s">
        <v>281</v>
      </c>
      <c r="AG66" s="2" t="s">
        <v>286</v>
      </c>
      <c r="AH66" s="2" t="s">
        <v>128</v>
      </c>
      <c r="AI66" s="2" t="s">
        <v>70</v>
      </c>
      <c r="AJ66" s="2" t="s">
        <v>71</v>
      </c>
      <c r="AK66" s="2">
        <v>173</v>
      </c>
    </row>
    <row r="67" spans="1:37">
      <c r="A67" s="2" t="s">
        <v>287</v>
      </c>
      <c r="B67" s="2" t="s">
        <v>275</v>
      </c>
      <c r="C67" s="2" t="s">
        <v>47</v>
      </c>
      <c r="D67" s="2" t="s">
        <v>276</v>
      </c>
      <c r="E67" s="2" t="s">
        <v>277</v>
      </c>
      <c r="F67" s="2" t="s">
        <v>278</v>
      </c>
      <c r="G67" s="2" t="s">
        <v>120</v>
      </c>
      <c r="H67" s="2" t="s">
        <v>279</v>
      </c>
      <c r="I67" s="2" t="s">
        <v>53</v>
      </c>
      <c r="J67" s="2" t="s">
        <v>280</v>
      </c>
      <c r="K67" s="2"/>
      <c r="L67" s="2" t="s">
        <v>122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124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271</v>
      </c>
      <c r="AF67" s="2" t="s">
        <v>281</v>
      </c>
      <c r="AG67" s="2" t="s">
        <v>282</v>
      </c>
      <c r="AH67" s="2" t="s">
        <v>128</v>
      </c>
      <c r="AI67" s="2" t="s">
        <v>70</v>
      </c>
      <c r="AJ67" s="2" t="s">
        <v>71</v>
      </c>
      <c r="AK67" s="2">
        <v>173</v>
      </c>
    </row>
    <row r="68" spans="1:37">
      <c r="A68" s="2" t="s">
        <v>288</v>
      </c>
      <c r="B68" s="2" t="s">
        <v>275</v>
      </c>
      <c r="C68" s="2" t="s">
        <v>47</v>
      </c>
      <c r="D68" s="2" t="s">
        <v>276</v>
      </c>
      <c r="E68" s="2" t="s">
        <v>277</v>
      </c>
      <c r="F68" s="2" t="s">
        <v>278</v>
      </c>
      <c r="G68" s="2" t="s">
        <v>120</v>
      </c>
      <c r="H68" s="2" t="s">
        <v>279</v>
      </c>
      <c r="I68" s="2" t="s">
        <v>53</v>
      </c>
      <c r="J68" s="2" t="s">
        <v>280</v>
      </c>
      <c r="K68" s="2"/>
      <c r="L68" s="2" t="s">
        <v>122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124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271</v>
      </c>
      <c r="AF68" s="2" t="s">
        <v>281</v>
      </c>
      <c r="AG68" s="2" t="s">
        <v>282</v>
      </c>
      <c r="AH68" s="2" t="s">
        <v>128</v>
      </c>
      <c r="AI68" s="2" t="s">
        <v>70</v>
      </c>
      <c r="AJ68" s="2" t="s">
        <v>71</v>
      </c>
      <c r="AK68" s="2">
        <v>173</v>
      </c>
    </row>
    <row r="69" spans="1:37">
      <c r="A69" s="2" t="s">
        <v>289</v>
      </c>
      <c r="B69" s="2" t="s">
        <v>275</v>
      </c>
      <c r="C69" s="2" t="s">
        <v>47</v>
      </c>
      <c r="D69" s="2" t="s">
        <v>276</v>
      </c>
      <c r="E69" s="2" t="s">
        <v>277</v>
      </c>
      <c r="F69" s="2" t="s">
        <v>278</v>
      </c>
      <c r="G69" s="2" t="s">
        <v>120</v>
      </c>
      <c r="H69" s="2" t="s">
        <v>279</v>
      </c>
      <c r="I69" s="2" t="s">
        <v>53</v>
      </c>
      <c r="J69" s="2" t="s">
        <v>280</v>
      </c>
      <c r="K69" s="2"/>
      <c r="L69" s="2" t="s">
        <v>122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124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271</v>
      </c>
      <c r="AF69" s="2" t="s">
        <v>281</v>
      </c>
      <c r="AG69" s="2" t="s">
        <v>282</v>
      </c>
      <c r="AH69" s="2" t="s">
        <v>128</v>
      </c>
      <c r="AI69" s="2" t="s">
        <v>70</v>
      </c>
      <c r="AJ69" s="2" t="s">
        <v>71</v>
      </c>
      <c r="AK69" s="2">
        <v>173</v>
      </c>
    </row>
    <row r="70" spans="1:37">
      <c r="A70" s="2" t="s">
        <v>290</v>
      </c>
      <c r="B70" s="2" t="s">
        <v>275</v>
      </c>
      <c r="C70" s="2" t="s">
        <v>47</v>
      </c>
      <c r="D70" s="2" t="s">
        <v>276</v>
      </c>
      <c r="E70" s="2" t="s">
        <v>277</v>
      </c>
      <c r="F70" s="2" t="s">
        <v>278</v>
      </c>
      <c r="G70" s="2" t="s">
        <v>120</v>
      </c>
      <c r="H70" s="2" t="s">
        <v>279</v>
      </c>
      <c r="I70" s="2" t="s">
        <v>53</v>
      </c>
      <c r="J70" s="2" t="s">
        <v>280</v>
      </c>
      <c r="K70" s="2"/>
      <c r="L70" s="2" t="s">
        <v>122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124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271</v>
      </c>
      <c r="AF70" s="2" t="s">
        <v>281</v>
      </c>
      <c r="AG70" s="2" t="s">
        <v>282</v>
      </c>
      <c r="AH70" s="2" t="s">
        <v>128</v>
      </c>
      <c r="AI70" s="2" t="s">
        <v>70</v>
      </c>
      <c r="AJ70" s="2" t="s">
        <v>71</v>
      </c>
      <c r="AK70" s="2">
        <v>173</v>
      </c>
    </row>
    <row r="71" spans="1:37">
      <c r="A71" s="2" t="s">
        <v>291</v>
      </c>
      <c r="B71" s="2" t="s">
        <v>275</v>
      </c>
      <c r="C71" s="2" t="s">
        <v>47</v>
      </c>
      <c r="D71" s="2" t="s">
        <v>276</v>
      </c>
      <c r="E71" s="2" t="s">
        <v>277</v>
      </c>
      <c r="F71" s="2" t="s">
        <v>278</v>
      </c>
      <c r="G71" s="2" t="s">
        <v>120</v>
      </c>
      <c r="H71" s="2" t="s">
        <v>279</v>
      </c>
      <c r="I71" s="2" t="s">
        <v>53</v>
      </c>
      <c r="J71" s="2" t="s">
        <v>280</v>
      </c>
      <c r="K71" s="2"/>
      <c r="L71" s="2" t="s">
        <v>122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124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271</v>
      </c>
      <c r="AF71" s="2" t="s">
        <v>281</v>
      </c>
      <c r="AG71" s="2" t="s">
        <v>284</v>
      </c>
      <c r="AH71" s="2" t="s">
        <v>128</v>
      </c>
      <c r="AI71" s="2" t="s">
        <v>70</v>
      </c>
      <c r="AJ71" s="2" t="s">
        <v>71</v>
      </c>
      <c r="AK71" s="2">
        <v>173</v>
      </c>
    </row>
    <row r="72" spans="1:37">
      <c r="A72" s="2" t="s">
        <v>292</v>
      </c>
      <c r="B72" s="2" t="s">
        <v>275</v>
      </c>
      <c r="C72" s="2" t="s">
        <v>47</v>
      </c>
      <c r="D72" s="2" t="s">
        <v>276</v>
      </c>
      <c r="E72" s="2" t="s">
        <v>277</v>
      </c>
      <c r="F72" s="2" t="s">
        <v>278</v>
      </c>
      <c r="G72" s="2" t="s">
        <v>120</v>
      </c>
      <c r="H72" s="2" t="s">
        <v>279</v>
      </c>
      <c r="I72" s="2"/>
      <c r="J72" s="2"/>
      <c r="K72" s="2"/>
      <c r="L72" s="2"/>
      <c r="M72" s="2" t="s">
        <v>107</v>
      </c>
      <c r="N72" s="3"/>
      <c r="O72" s="3"/>
      <c r="P72" s="4">
        <f>IF(O72="吨",N72*1000,IF(O72="万立方米",N72*10000,""))</f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138</v>
      </c>
      <c r="AH72" s="2" t="s">
        <v>114</v>
      </c>
      <c r="AI72" s="2" t="s">
        <v>70</v>
      </c>
      <c r="AJ72" s="2" t="s">
        <v>71</v>
      </c>
      <c r="AK72" s="2">
        <v>173</v>
      </c>
    </row>
    <row r="73" spans="1:37">
      <c r="A73" s="2" t="s">
        <v>293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278</v>
      </c>
      <c r="G73" s="2" t="s">
        <v>120</v>
      </c>
      <c r="H73" s="2" t="s">
        <v>297</v>
      </c>
      <c r="I73" s="2" t="s">
        <v>53</v>
      </c>
      <c r="J73" s="2" t="s">
        <v>280</v>
      </c>
      <c r="K73" s="2"/>
      <c r="L73" s="2" t="s">
        <v>122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124</v>
      </c>
      <c r="X73" s="2" t="s">
        <v>298</v>
      </c>
      <c r="Y73" s="2" t="s">
        <v>299</v>
      </c>
      <c r="Z73" s="2">
        <v>94.5</v>
      </c>
      <c r="AA73" s="2"/>
      <c r="AB73" s="2"/>
      <c r="AC73" s="2"/>
      <c r="AD73" s="2"/>
      <c r="AE73" s="2" t="s">
        <v>271</v>
      </c>
      <c r="AF73" s="2" t="s">
        <v>281</v>
      </c>
      <c r="AG73" s="2" t="s">
        <v>300</v>
      </c>
      <c r="AH73" s="2" t="s">
        <v>128</v>
      </c>
      <c r="AI73" s="2" t="s">
        <v>70</v>
      </c>
      <c r="AJ73" s="2" t="s">
        <v>71</v>
      </c>
      <c r="AK73" s="2">
        <v>1796</v>
      </c>
    </row>
    <row r="74" spans="1:37">
      <c r="A74" s="2" t="s">
        <v>301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278</v>
      </c>
      <c r="G74" s="2" t="s">
        <v>120</v>
      </c>
      <c r="H74" s="2" t="s">
        <v>297</v>
      </c>
      <c r="I74" s="2" t="s">
        <v>53</v>
      </c>
      <c r="J74" s="2" t="s">
        <v>280</v>
      </c>
      <c r="K74" s="2"/>
      <c r="L74" s="2" t="s">
        <v>122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124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271</v>
      </c>
      <c r="AF74" s="2" t="s">
        <v>281</v>
      </c>
      <c r="AG74" s="2" t="s">
        <v>302</v>
      </c>
      <c r="AH74" s="2" t="s">
        <v>128</v>
      </c>
      <c r="AI74" s="2" t="s">
        <v>70</v>
      </c>
      <c r="AJ74" s="2" t="s">
        <v>71</v>
      </c>
      <c r="AK74" s="2">
        <v>1796</v>
      </c>
    </row>
    <row r="75" spans="1:37">
      <c r="A75" s="2" t="s">
        <v>303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278</v>
      </c>
      <c r="G75" s="2" t="s">
        <v>120</v>
      </c>
      <c r="H75" s="2" t="s">
        <v>297</v>
      </c>
      <c r="I75" s="2" t="s">
        <v>53</v>
      </c>
      <c r="J75" s="2" t="s">
        <v>280</v>
      </c>
      <c r="K75" s="2"/>
      <c r="L75" s="2" t="s">
        <v>122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124</v>
      </c>
      <c r="X75" s="2" t="s">
        <v>304</v>
      </c>
      <c r="Y75" s="2" t="s">
        <v>305</v>
      </c>
      <c r="Z75" s="2">
        <v>30</v>
      </c>
      <c r="AA75" s="2"/>
      <c r="AB75" s="2"/>
      <c r="AC75" s="2"/>
      <c r="AD75" s="2"/>
      <c r="AE75" s="2" t="s">
        <v>271</v>
      </c>
      <c r="AF75" s="2" t="s">
        <v>281</v>
      </c>
      <c r="AG75" s="2" t="s">
        <v>306</v>
      </c>
      <c r="AH75" s="2" t="s">
        <v>128</v>
      </c>
      <c r="AI75" s="2" t="s">
        <v>70</v>
      </c>
      <c r="AJ75" s="2" t="s">
        <v>71</v>
      </c>
      <c r="AK75" s="2">
        <v>1796</v>
      </c>
    </row>
    <row r="76" spans="1:37">
      <c r="A76" s="2" t="s">
        <v>307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278</v>
      </c>
      <c r="G76" s="2" t="s">
        <v>120</v>
      </c>
      <c r="H76" s="2" t="s">
        <v>297</v>
      </c>
      <c r="I76" s="2" t="s">
        <v>53</v>
      </c>
      <c r="J76" s="2" t="s">
        <v>280</v>
      </c>
      <c r="K76" s="2"/>
      <c r="L76" s="2" t="s">
        <v>122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124</v>
      </c>
      <c r="X76" s="2" t="s">
        <v>298</v>
      </c>
      <c r="Y76" s="2" t="s">
        <v>308</v>
      </c>
      <c r="Z76" s="2">
        <v>94.5</v>
      </c>
      <c r="AA76" s="2"/>
      <c r="AB76" s="2"/>
      <c r="AC76" s="2"/>
      <c r="AD76" s="2"/>
      <c r="AE76" s="2" t="s">
        <v>271</v>
      </c>
      <c r="AF76" s="2" t="s">
        <v>281</v>
      </c>
      <c r="AG76" s="2" t="s">
        <v>300</v>
      </c>
      <c r="AH76" s="2" t="s">
        <v>128</v>
      </c>
      <c r="AI76" s="2" t="s">
        <v>70</v>
      </c>
      <c r="AJ76" s="2" t="s">
        <v>71</v>
      </c>
      <c r="AK76" s="2">
        <v>1796</v>
      </c>
    </row>
    <row r="77" spans="1:37">
      <c r="A77" s="2" t="s">
        <v>309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278</v>
      </c>
      <c r="G77" s="2" t="s">
        <v>120</v>
      </c>
      <c r="H77" s="2" t="s">
        <v>297</v>
      </c>
      <c r="I77" s="2" t="s">
        <v>53</v>
      </c>
      <c r="J77" s="2" t="s">
        <v>280</v>
      </c>
      <c r="K77" s="2"/>
      <c r="L77" s="2" t="s">
        <v>122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124</v>
      </c>
      <c r="X77" s="2" t="s">
        <v>298</v>
      </c>
      <c r="Y77" s="2" t="s">
        <v>310</v>
      </c>
      <c r="Z77" s="2">
        <v>95</v>
      </c>
      <c r="AA77" s="2">
        <v>94.5</v>
      </c>
      <c r="AB77" s="2">
        <v>95</v>
      </c>
      <c r="AC77" s="2"/>
      <c r="AD77" s="2"/>
      <c r="AE77" s="2" t="s">
        <v>271</v>
      </c>
      <c r="AF77" s="2" t="s">
        <v>281</v>
      </c>
      <c r="AG77" s="2" t="s">
        <v>300</v>
      </c>
      <c r="AH77" s="2" t="s">
        <v>128</v>
      </c>
      <c r="AI77" s="2" t="s">
        <v>70</v>
      </c>
      <c r="AJ77" s="2" t="s">
        <v>71</v>
      </c>
      <c r="AK77" s="2">
        <v>1796</v>
      </c>
    </row>
    <row r="78" spans="1:37">
      <c r="A78" s="2" t="s">
        <v>311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278</v>
      </c>
      <c r="G78" s="2" t="s">
        <v>120</v>
      </c>
      <c r="H78" s="2" t="s">
        <v>297</v>
      </c>
      <c r="I78" s="2" t="s">
        <v>53</v>
      </c>
      <c r="J78" s="2" t="s">
        <v>280</v>
      </c>
      <c r="K78" s="2"/>
      <c r="L78" s="2" t="s">
        <v>122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124</v>
      </c>
      <c r="X78" s="2" t="s">
        <v>298</v>
      </c>
      <c r="Y78" s="2" t="s">
        <v>312</v>
      </c>
      <c r="Z78" s="2">
        <v>94.5</v>
      </c>
      <c r="AA78" s="2"/>
      <c r="AB78" s="2"/>
      <c r="AC78" s="2"/>
      <c r="AD78" s="2"/>
      <c r="AE78" s="2" t="s">
        <v>271</v>
      </c>
      <c r="AF78" s="2" t="s">
        <v>281</v>
      </c>
      <c r="AG78" s="2" t="s">
        <v>300</v>
      </c>
      <c r="AH78" s="2" t="s">
        <v>128</v>
      </c>
      <c r="AI78" s="2" t="s">
        <v>70</v>
      </c>
      <c r="AJ78" s="2" t="s">
        <v>71</v>
      </c>
      <c r="AK78" s="2">
        <v>1796</v>
      </c>
    </row>
    <row r="79" spans="1:37">
      <c r="A79" s="2" t="s">
        <v>313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278</v>
      </c>
      <c r="G79" s="2" t="s">
        <v>120</v>
      </c>
      <c r="H79" s="2" t="s">
        <v>297</v>
      </c>
      <c r="I79" s="2" t="s">
        <v>53</v>
      </c>
      <c r="J79" s="2" t="s">
        <v>280</v>
      </c>
      <c r="K79" s="2"/>
      <c r="L79" s="2" t="s">
        <v>122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124</v>
      </c>
      <c r="X79" s="2" t="s">
        <v>314</v>
      </c>
      <c r="Y79" s="2" t="s">
        <v>315</v>
      </c>
      <c r="Z79" s="2">
        <v>80</v>
      </c>
      <c r="AA79" s="2"/>
      <c r="AB79" s="2"/>
      <c r="AC79" s="2"/>
      <c r="AD79" s="2"/>
      <c r="AE79" s="2" t="s">
        <v>271</v>
      </c>
      <c r="AF79" s="2" t="s">
        <v>281</v>
      </c>
      <c r="AG79" s="2" t="s">
        <v>306</v>
      </c>
      <c r="AH79" s="2" t="s">
        <v>128</v>
      </c>
      <c r="AI79" s="2" t="s">
        <v>70</v>
      </c>
      <c r="AJ79" s="2" t="s">
        <v>71</v>
      </c>
      <c r="AK79" s="2">
        <v>1796</v>
      </c>
    </row>
    <row r="80" spans="1:37">
      <c r="A80" s="2" t="s">
        <v>316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278</v>
      </c>
      <c r="G80" s="2" t="s">
        <v>120</v>
      </c>
      <c r="H80" s="2" t="s">
        <v>297</v>
      </c>
      <c r="I80" s="2" t="s">
        <v>53</v>
      </c>
      <c r="J80" s="2" t="s">
        <v>280</v>
      </c>
      <c r="K80" s="2"/>
      <c r="L80" s="2" t="s">
        <v>122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124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271</v>
      </c>
      <c r="AF80" s="2" t="s">
        <v>281</v>
      </c>
      <c r="AG80" s="2" t="s">
        <v>302</v>
      </c>
      <c r="AH80" s="2" t="s">
        <v>128</v>
      </c>
      <c r="AI80" s="2" t="s">
        <v>70</v>
      </c>
      <c r="AJ80" s="2" t="s">
        <v>71</v>
      </c>
      <c r="AK80" s="2">
        <v>1796</v>
      </c>
    </row>
    <row r="81" spans="1:37">
      <c r="A81" s="2" t="s">
        <v>317</v>
      </c>
      <c r="B81" s="2" t="s">
        <v>294</v>
      </c>
      <c r="C81" s="2" t="s">
        <v>47</v>
      </c>
      <c r="D81" s="2" t="s">
        <v>295</v>
      </c>
      <c r="E81" s="2" t="s">
        <v>296</v>
      </c>
      <c r="F81" s="2" t="s">
        <v>278</v>
      </c>
      <c r="G81" s="2" t="s">
        <v>120</v>
      </c>
      <c r="H81" s="2" t="s">
        <v>297</v>
      </c>
      <c r="I81" s="2"/>
      <c r="J81" s="2"/>
      <c r="K81" s="2" t="s">
        <v>55</v>
      </c>
      <c r="L81" s="2" t="s">
        <v>318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319</v>
      </c>
      <c r="T81" s="2" t="s">
        <v>165</v>
      </c>
      <c r="U81" s="4">
        <f>0.17</f>
        <v>0.17</v>
      </c>
      <c r="V81" s="2" t="s">
        <v>111</v>
      </c>
      <c r="W81" s="2" t="s">
        <v>319</v>
      </c>
      <c r="X81" s="2" t="s">
        <v>318</v>
      </c>
      <c r="Y81" s="2" t="s">
        <v>320</v>
      </c>
      <c r="Z81" s="2">
        <v>0</v>
      </c>
      <c r="AA81" s="2"/>
      <c r="AB81" s="2"/>
      <c r="AC81" s="2"/>
      <c r="AD81" s="2"/>
      <c r="AE81" s="2" t="s">
        <v>271</v>
      </c>
      <c r="AF81" s="2" t="s">
        <v>272</v>
      </c>
      <c r="AG81" s="2" t="s">
        <v>321</v>
      </c>
      <c r="AH81" s="2" t="s">
        <v>168</v>
      </c>
      <c r="AI81" s="2" t="s">
        <v>70</v>
      </c>
      <c r="AJ81" s="2" t="s">
        <v>71</v>
      </c>
      <c r="AK81" s="2">
        <v>1796</v>
      </c>
    </row>
    <row r="82" spans="1:37">
      <c r="A82" s="2" t="s">
        <v>322</v>
      </c>
      <c r="B82" s="2" t="s">
        <v>323</v>
      </c>
      <c r="C82" s="2" t="s">
        <v>47</v>
      </c>
      <c r="D82" s="2" t="s">
        <v>324</v>
      </c>
      <c r="E82" s="2" t="s">
        <v>325</v>
      </c>
      <c r="F82" s="2" t="s">
        <v>50</v>
      </c>
      <c r="G82" s="2" t="s">
        <v>51</v>
      </c>
      <c r="H82" s="2" t="s">
        <v>142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143</v>
      </c>
      <c r="Y82" s="2" t="s">
        <v>326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66</v>
      </c>
      <c r="AF82" s="2" t="s">
        <v>67</v>
      </c>
      <c r="AG82" s="2" t="s">
        <v>327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328</v>
      </c>
      <c r="B83" s="2" t="s">
        <v>323</v>
      </c>
      <c r="C83" s="2" t="s">
        <v>47</v>
      </c>
      <c r="D83" s="2" t="s">
        <v>324</v>
      </c>
      <c r="E83" s="2" t="s">
        <v>325</v>
      </c>
      <c r="F83" s="2" t="s">
        <v>50</v>
      </c>
      <c r="G83" s="2" t="s">
        <v>51</v>
      </c>
      <c r="H83" s="2" t="s">
        <v>142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66</v>
      </c>
      <c r="AF83" s="2" t="s">
        <v>67</v>
      </c>
      <c r="AG83" s="2" t="s">
        <v>329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330</v>
      </c>
      <c r="B84" s="2" t="s">
        <v>323</v>
      </c>
      <c r="C84" s="2" t="s">
        <v>47</v>
      </c>
      <c r="D84" s="2" t="s">
        <v>324</v>
      </c>
      <c r="E84" s="2" t="s">
        <v>325</v>
      </c>
      <c r="F84" s="2" t="s">
        <v>50</v>
      </c>
      <c r="G84" s="2" t="s">
        <v>51</v>
      </c>
      <c r="H84" s="2" t="s">
        <v>142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149</v>
      </c>
      <c r="Y84" s="2" t="s">
        <v>150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66</v>
      </c>
      <c r="AF84" s="2" t="s">
        <v>67</v>
      </c>
      <c r="AG84" s="2" t="s">
        <v>167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331</v>
      </c>
      <c r="B85" s="2" t="s">
        <v>323</v>
      </c>
      <c r="C85" s="2" t="s">
        <v>47</v>
      </c>
      <c r="D85" s="2" t="s">
        <v>324</v>
      </c>
      <c r="E85" s="2" t="s">
        <v>325</v>
      </c>
      <c r="F85" s="2" t="s">
        <v>50</v>
      </c>
      <c r="G85" s="2" t="s">
        <v>51</v>
      </c>
      <c r="H85" s="2" t="s">
        <v>142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143</v>
      </c>
      <c r="Y85" s="2" t="s">
        <v>332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66</v>
      </c>
      <c r="AF85" s="2" t="s">
        <v>67</v>
      </c>
      <c r="AG85" s="2" t="s">
        <v>327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333</v>
      </c>
      <c r="B86" s="2" t="s">
        <v>323</v>
      </c>
      <c r="C86" s="2" t="s">
        <v>47</v>
      </c>
      <c r="D86" s="2" t="s">
        <v>324</v>
      </c>
      <c r="E86" s="2" t="s">
        <v>325</v>
      </c>
      <c r="F86" s="2" t="s">
        <v>50</v>
      </c>
      <c r="G86" s="2" t="s">
        <v>51</v>
      </c>
      <c r="H86" s="2" t="s">
        <v>142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143</v>
      </c>
      <c r="Y86" s="2" t="s">
        <v>334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66</v>
      </c>
      <c r="AF86" s="2" t="s">
        <v>67</v>
      </c>
      <c r="AG86" s="2" t="s">
        <v>327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335</v>
      </c>
      <c r="B87" s="2" t="s">
        <v>323</v>
      </c>
      <c r="C87" s="2" t="s">
        <v>47</v>
      </c>
      <c r="D87" s="2" t="s">
        <v>324</v>
      </c>
      <c r="E87" s="2" t="s">
        <v>325</v>
      </c>
      <c r="F87" s="2" t="s">
        <v>50</v>
      </c>
      <c r="G87" s="2" t="s">
        <v>51</v>
      </c>
      <c r="H87" s="2" t="s">
        <v>142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143</v>
      </c>
      <c r="Y87" s="2" t="s">
        <v>336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66</v>
      </c>
      <c r="AF87" s="2" t="s">
        <v>67</v>
      </c>
      <c r="AG87" s="2" t="s">
        <v>327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337</v>
      </c>
      <c r="B88" s="2" t="s">
        <v>323</v>
      </c>
      <c r="C88" s="2" t="s">
        <v>47</v>
      </c>
      <c r="D88" s="2" t="s">
        <v>324</v>
      </c>
      <c r="E88" s="2" t="s">
        <v>325</v>
      </c>
      <c r="F88" s="2" t="s">
        <v>50</v>
      </c>
      <c r="G88" s="2" t="s">
        <v>51</v>
      </c>
      <c r="H88" s="2" t="s">
        <v>142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314</v>
      </c>
      <c r="Y88" s="2" t="s">
        <v>315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66</v>
      </c>
      <c r="AF88" s="2" t="s">
        <v>67</v>
      </c>
      <c r="AG88" s="2" t="s">
        <v>167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338</v>
      </c>
      <c r="B89" s="2" t="s">
        <v>323</v>
      </c>
      <c r="C89" s="2" t="s">
        <v>47</v>
      </c>
      <c r="D89" s="2" t="s">
        <v>324</v>
      </c>
      <c r="E89" s="2" t="s">
        <v>325</v>
      </c>
      <c r="F89" s="2" t="s">
        <v>50</v>
      </c>
      <c r="G89" s="2" t="s">
        <v>51</v>
      </c>
      <c r="H89" s="2" t="s">
        <v>142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66</v>
      </c>
      <c r="AF89" s="2" t="s">
        <v>67</v>
      </c>
      <c r="AG89" s="2" t="s">
        <v>329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339</v>
      </c>
      <c r="B90" s="2" t="s">
        <v>323</v>
      </c>
      <c r="C90" s="2" t="s">
        <v>47</v>
      </c>
      <c r="D90" s="2" t="s">
        <v>324</v>
      </c>
      <c r="E90" s="2" t="s">
        <v>325</v>
      </c>
      <c r="F90" s="2" t="s">
        <v>50</v>
      </c>
      <c r="G90" s="2" t="s">
        <v>51</v>
      </c>
      <c r="H90" s="2" t="s">
        <v>142</v>
      </c>
      <c r="I90" s="2"/>
      <c r="J90" s="2"/>
      <c r="K90" s="2" t="s">
        <v>55</v>
      </c>
      <c r="L90" s="2" t="s">
        <v>163</v>
      </c>
      <c r="M90" s="2" t="s">
        <v>107</v>
      </c>
      <c r="N90" s="3"/>
      <c r="O90" s="3"/>
      <c r="P90" s="4">
        <f>IF(O90="吨",N90*1000,IF(O90="万立方米",N90*10000,""))</f>
        <v>688652000.0</v>
      </c>
      <c r="Q90" s="2" t="s">
        <v>108</v>
      </c>
      <c r="R90" s="2" t="s">
        <v>109</v>
      </c>
      <c r="S90" s="2" t="s">
        <v>164</v>
      </c>
      <c r="T90" s="2" t="s">
        <v>165</v>
      </c>
      <c r="U90" s="4">
        <f>0.16</f>
        <v>0.16</v>
      </c>
      <c r="V90" s="2" t="s">
        <v>111</v>
      </c>
      <c r="W90" s="2" t="s">
        <v>164</v>
      </c>
      <c r="X90" s="2" t="s">
        <v>163</v>
      </c>
      <c r="Y90" s="2" t="s">
        <v>166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66</v>
      </c>
      <c r="AF90" s="2" t="s">
        <v>67</v>
      </c>
      <c r="AG90" s="2" t="s">
        <v>167</v>
      </c>
      <c r="AH90" s="2" t="s">
        <v>168</v>
      </c>
      <c r="AI90" s="2" t="s">
        <v>70</v>
      </c>
      <c r="AJ90" s="2" t="s">
        <v>71</v>
      </c>
      <c r="AK90" s="2">
        <v>845</v>
      </c>
    </row>
    <row r="91" spans="1:37">
      <c r="A91" s="2" t="s">
        <v>340</v>
      </c>
      <c r="B91" s="2" t="s">
        <v>341</v>
      </c>
      <c r="C91" s="2" t="s">
        <v>47</v>
      </c>
      <c r="D91" s="2" t="s">
        <v>342</v>
      </c>
      <c r="E91" s="2" t="s">
        <v>223</v>
      </c>
      <c r="F91" s="2" t="s">
        <v>50</v>
      </c>
      <c r="G91" s="2" t="s">
        <v>51</v>
      </c>
      <c r="H91" s="2" t="s">
        <v>142</v>
      </c>
      <c r="I91" s="2" t="s">
        <v>53</v>
      </c>
      <c r="J91" s="2" t="s">
        <v>343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344</v>
      </c>
      <c r="Y91" s="2" t="s">
        <v>345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66</v>
      </c>
      <c r="AF91" s="2" t="s">
        <v>67</v>
      </c>
      <c r="AG91" s="2" t="s">
        <v>327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346</v>
      </c>
      <c r="B92" s="2" t="s">
        <v>341</v>
      </c>
      <c r="C92" s="2" t="s">
        <v>47</v>
      </c>
      <c r="D92" s="2" t="s">
        <v>342</v>
      </c>
      <c r="E92" s="2" t="s">
        <v>223</v>
      </c>
      <c r="F92" s="2" t="s">
        <v>50</v>
      </c>
      <c r="G92" s="2" t="s">
        <v>51</v>
      </c>
      <c r="H92" s="2" t="s">
        <v>142</v>
      </c>
      <c r="I92" s="2" t="s">
        <v>53</v>
      </c>
      <c r="J92" s="2" t="s">
        <v>343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66</v>
      </c>
      <c r="AF92" s="2" t="s">
        <v>67</v>
      </c>
      <c r="AG92" s="2" t="s">
        <v>329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347</v>
      </c>
      <c r="B93" s="2" t="s">
        <v>341</v>
      </c>
      <c r="C93" s="2" t="s">
        <v>47</v>
      </c>
      <c r="D93" s="2" t="s">
        <v>342</v>
      </c>
      <c r="E93" s="2" t="s">
        <v>223</v>
      </c>
      <c r="F93" s="2" t="s">
        <v>50</v>
      </c>
      <c r="G93" s="2" t="s">
        <v>51</v>
      </c>
      <c r="H93" s="2" t="s">
        <v>142</v>
      </c>
      <c r="I93" s="2" t="s">
        <v>53</v>
      </c>
      <c r="J93" s="2" t="s">
        <v>343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149</v>
      </c>
      <c r="Y93" s="2" t="s">
        <v>150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66</v>
      </c>
      <c r="AF93" s="2" t="s">
        <v>67</v>
      </c>
      <c r="AG93" s="2" t="s">
        <v>167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348</v>
      </c>
      <c r="B94" s="2" t="s">
        <v>341</v>
      </c>
      <c r="C94" s="2" t="s">
        <v>47</v>
      </c>
      <c r="D94" s="2" t="s">
        <v>342</v>
      </c>
      <c r="E94" s="2" t="s">
        <v>223</v>
      </c>
      <c r="F94" s="2" t="s">
        <v>50</v>
      </c>
      <c r="G94" s="2" t="s">
        <v>51</v>
      </c>
      <c r="H94" s="2" t="s">
        <v>142</v>
      </c>
      <c r="I94" s="2" t="s">
        <v>53</v>
      </c>
      <c r="J94" s="2" t="s">
        <v>343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344</v>
      </c>
      <c r="Y94" s="2" t="s">
        <v>349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66</v>
      </c>
      <c r="AF94" s="2" t="s">
        <v>67</v>
      </c>
      <c r="AG94" s="2" t="s">
        <v>327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350</v>
      </c>
      <c r="B95" s="2" t="s">
        <v>341</v>
      </c>
      <c r="C95" s="2" t="s">
        <v>47</v>
      </c>
      <c r="D95" s="2" t="s">
        <v>342</v>
      </c>
      <c r="E95" s="2" t="s">
        <v>223</v>
      </c>
      <c r="F95" s="2" t="s">
        <v>50</v>
      </c>
      <c r="G95" s="2" t="s">
        <v>51</v>
      </c>
      <c r="H95" s="2" t="s">
        <v>142</v>
      </c>
      <c r="I95" s="2" t="s">
        <v>53</v>
      </c>
      <c r="J95" s="2" t="s">
        <v>343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344</v>
      </c>
      <c r="Y95" s="2" t="s">
        <v>351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66</v>
      </c>
      <c r="AF95" s="2" t="s">
        <v>67</v>
      </c>
      <c r="AG95" s="2" t="s">
        <v>327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352</v>
      </c>
      <c r="B96" s="2" t="s">
        <v>341</v>
      </c>
      <c r="C96" s="2" t="s">
        <v>47</v>
      </c>
      <c r="D96" s="2" t="s">
        <v>342</v>
      </c>
      <c r="E96" s="2" t="s">
        <v>223</v>
      </c>
      <c r="F96" s="2" t="s">
        <v>50</v>
      </c>
      <c r="G96" s="2" t="s">
        <v>51</v>
      </c>
      <c r="H96" s="2" t="s">
        <v>142</v>
      </c>
      <c r="I96" s="2" t="s">
        <v>53</v>
      </c>
      <c r="J96" s="2" t="s">
        <v>343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344</v>
      </c>
      <c r="Y96" s="2" t="s">
        <v>353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66</v>
      </c>
      <c r="AF96" s="2" t="s">
        <v>67</v>
      </c>
      <c r="AG96" s="2" t="s">
        <v>327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354</v>
      </c>
      <c r="B97" s="2" t="s">
        <v>341</v>
      </c>
      <c r="C97" s="2" t="s">
        <v>47</v>
      </c>
      <c r="D97" s="2" t="s">
        <v>342</v>
      </c>
      <c r="E97" s="2" t="s">
        <v>223</v>
      </c>
      <c r="F97" s="2" t="s">
        <v>50</v>
      </c>
      <c r="G97" s="2" t="s">
        <v>51</v>
      </c>
      <c r="H97" s="2" t="s">
        <v>142</v>
      </c>
      <c r="I97" s="2" t="s">
        <v>53</v>
      </c>
      <c r="J97" s="2" t="s">
        <v>343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314</v>
      </c>
      <c r="Y97" s="2" t="s">
        <v>315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66</v>
      </c>
      <c r="AF97" s="2" t="s">
        <v>67</v>
      </c>
      <c r="AG97" s="2" t="s">
        <v>167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355</v>
      </c>
      <c r="B98" s="2" t="s">
        <v>341</v>
      </c>
      <c r="C98" s="2" t="s">
        <v>47</v>
      </c>
      <c r="D98" s="2" t="s">
        <v>342</v>
      </c>
      <c r="E98" s="2" t="s">
        <v>223</v>
      </c>
      <c r="F98" s="2" t="s">
        <v>50</v>
      </c>
      <c r="G98" s="2" t="s">
        <v>51</v>
      </c>
      <c r="H98" s="2" t="s">
        <v>142</v>
      </c>
      <c r="I98" s="2" t="s">
        <v>53</v>
      </c>
      <c r="J98" s="2" t="s">
        <v>343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66</v>
      </c>
      <c r="AF98" s="2" t="s">
        <v>67</v>
      </c>
      <c r="AG98" s="2" t="s">
        <v>329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356</v>
      </c>
      <c r="B99" s="2" t="s">
        <v>341</v>
      </c>
      <c r="C99" s="2" t="s">
        <v>47</v>
      </c>
      <c r="D99" s="2" t="s">
        <v>342</v>
      </c>
      <c r="E99" s="2" t="s">
        <v>223</v>
      </c>
      <c r="F99" s="2" t="s">
        <v>50</v>
      </c>
      <c r="G99" s="2" t="s">
        <v>51</v>
      </c>
      <c r="H99" s="2" t="s">
        <v>142</v>
      </c>
      <c r="I99" s="2" t="s">
        <v>198</v>
      </c>
      <c r="J99" s="2" t="s">
        <v>357</v>
      </c>
      <c r="K99" s="2" t="s">
        <v>357</v>
      </c>
      <c r="L99" s="2" t="s">
        <v>200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358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344</v>
      </c>
      <c r="Y99" s="2" t="s">
        <v>345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66</v>
      </c>
      <c r="AF99" s="2" t="s">
        <v>67</v>
      </c>
      <c r="AG99" s="2" t="s">
        <v>327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359</v>
      </c>
      <c r="B100" s="2" t="s">
        <v>341</v>
      </c>
      <c r="C100" s="2" t="s">
        <v>47</v>
      </c>
      <c r="D100" s="2" t="s">
        <v>342</v>
      </c>
      <c r="E100" s="2" t="s">
        <v>223</v>
      </c>
      <c r="F100" s="2" t="s">
        <v>50</v>
      </c>
      <c r="G100" s="2" t="s">
        <v>51</v>
      </c>
      <c r="H100" s="2" t="s">
        <v>142</v>
      </c>
      <c r="I100" s="2" t="s">
        <v>198</v>
      </c>
      <c r="J100" s="2" t="s">
        <v>357</v>
      </c>
      <c r="K100" s="2" t="s">
        <v>357</v>
      </c>
      <c r="L100" s="2" t="s">
        <v>200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360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66</v>
      </c>
      <c r="AF100" s="2" t="s">
        <v>67</v>
      </c>
      <c r="AG100" s="2" t="s">
        <v>329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361</v>
      </c>
      <c r="B101" s="2" t="s">
        <v>341</v>
      </c>
      <c r="C101" s="2" t="s">
        <v>47</v>
      </c>
      <c r="D101" s="2" t="s">
        <v>342</v>
      </c>
      <c r="E101" s="2" t="s">
        <v>223</v>
      </c>
      <c r="F101" s="2" t="s">
        <v>50</v>
      </c>
      <c r="G101" s="2" t="s">
        <v>51</v>
      </c>
      <c r="H101" s="2" t="s">
        <v>142</v>
      </c>
      <c r="I101" s="2" t="s">
        <v>198</v>
      </c>
      <c r="J101" s="2" t="s">
        <v>357</v>
      </c>
      <c r="K101" s="2" t="s">
        <v>357</v>
      </c>
      <c r="L101" s="2" t="s">
        <v>200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362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149</v>
      </c>
      <c r="Y101" s="2" t="s">
        <v>150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66</v>
      </c>
      <c r="AF101" s="2" t="s">
        <v>67</v>
      </c>
      <c r="AG101" s="2" t="s">
        <v>167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363</v>
      </c>
      <c r="B102" s="2" t="s">
        <v>341</v>
      </c>
      <c r="C102" s="2" t="s">
        <v>47</v>
      </c>
      <c r="D102" s="2" t="s">
        <v>342</v>
      </c>
      <c r="E102" s="2" t="s">
        <v>223</v>
      </c>
      <c r="F102" s="2" t="s">
        <v>50</v>
      </c>
      <c r="G102" s="2" t="s">
        <v>51</v>
      </c>
      <c r="H102" s="2" t="s">
        <v>142</v>
      </c>
      <c r="I102" s="2" t="s">
        <v>198</v>
      </c>
      <c r="J102" s="2" t="s">
        <v>357</v>
      </c>
      <c r="K102" s="2" t="s">
        <v>357</v>
      </c>
      <c r="L102" s="2" t="s">
        <v>200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364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344</v>
      </c>
      <c r="Y102" s="2" t="s">
        <v>349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66</v>
      </c>
      <c r="AF102" s="2" t="s">
        <v>67</v>
      </c>
      <c r="AG102" s="2" t="s">
        <v>327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365</v>
      </c>
      <c r="B103" s="2" t="s">
        <v>341</v>
      </c>
      <c r="C103" s="2" t="s">
        <v>47</v>
      </c>
      <c r="D103" s="2" t="s">
        <v>342</v>
      </c>
      <c r="E103" s="2" t="s">
        <v>223</v>
      </c>
      <c r="F103" s="2" t="s">
        <v>50</v>
      </c>
      <c r="G103" s="2" t="s">
        <v>51</v>
      </c>
      <c r="H103" s="2" t="s">
        <v>142</v>
      </c>
      <c r="I103" s="2" t="s">
        <v>198</v>
      </c>
      <c r="J103" s="2" t="s">
        <v>357</v>
      </c>
      <c r="K103" s="2" t="s">
        <v>357</v>
      </c>
      <c r="L103" s="2" t="s">
        <v>200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366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344</v>
      </c>
      <c r="Y103" s="2" t="s">
        <v>351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66</v>
      </c>
      <c r="AF103" s="2" t="s">
        <v>67</v>
      </c>
      <c r="AG103" s="2" t="s">
        <v>327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367</v>
      </c>
      <c r="B104" s="2" t="s">
        <v>341</v>
      </c>
      <c r="C104" s="2" t="s">
        <v>47</v>
      </c>
      <c r="D104" s="2" t="s">
        <v>342</v>
      </c>
      <c r="E104" s="2" t="s">
        <v>223</v>
      </c>
      <c r="F104" s="2" t="s">
        <v>50</v>
      </c>
      <c r="G104" s="2" t="s">
        <v>51</v>
      </c>
      <c r="H104" s="2" t="s">
        <v>142</v>
      </c>
      <c r="I104" s="2" t="s">
        <v>198</v>
      </c>
      <c r="J104" s="2" t="s">
        <v>357</v>
      </c>
      <c r="K104" s="2" t="s">
        <v>357</v>
      </c>
      <c r="L104" s="2" t="s">
        <v>200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368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344</v>
      </c>
      <c r="Y104" s="2" t="s">
        <v>353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66</v>
      </c>
      <c r="AF104" s="2" t="s">
        <v>67</v>
      </c>
      <c r="AG104" s="2" t="s">
        <v>327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369</v>
      </c>
      <c r="B105" s="2" t="s">
        <v>341</v>
      </c>
      <c r="C105" s="2" t="s">
        <v>47</v>
      </c>
      <c r="D105" s="2" t="s">
        <v>342</v>
      </c>
      <c r="E105" s="2" t="s">
        <v>223</v>
      </c>
      <c r="F105" s="2" t="s">
        <v>50</v>
      </c>
      <c r="G105" s="2" t="s">
        <v>51</v>
      </c>
      <c r="H105" s="2" t="s">
        <v>142</v>
      </c>
      <c r="I105" s="2" t="s">
        <v>198</v>
      </c>
      <c r="J105" s="2" t="s">
        <v>357</v>
      </c>
      <c r="K105" s="2" t="s">
        <v>357</v>
      </c>
      <c r="L105" s="2" t="s">
        <v>200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370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314</v>
      </c>
      <c r="Y105" s="2" t="s">
        <v>315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66</v>
      </c>
      <c r="AF105" s="2" t="s">
        <v>67</v>
      </c>
      <c r="AG105" s="2" t="s">
        <v>167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371</v>
      </c>
      <c r="B106" s="2" t="s">
        <v>341</v>
      </c>
      <c r="C106" s="2" t="s">
        <v>47</v>
      </c>
      <c r="D106" s="2" t="s">
        <v>342</v>
      </c>
      <c r="E106" s="2" t="s">
        <v>223</v>
      </c>
      <c r="F106" s="2" t="s">
        <v>50</v>
      </c>
      <c r="G106" s="2" t="s">
        <v>51</v>
      </c>
      <c r="H106" s="2" t="s">
        <v>142</v>
      </c>
      <c r="I106" s="2" t="s">
        <v>198</v>
      </c>
      <c r="J106" s="2" t="s">
        <v>357</v>
      </c>
      <c r="K106" s="2" t="s">
        <v>357</v>
      </c>
      <c r="L106" s="2" t="s">
        <v>200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372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66</v>
      </c>
      <c r="AF106" s="2" t="s">
        <v>67</v>
      </c>
      <c r="AG106" s="2" t="s">
        <v>329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373</v>
      </c>
      <c r="B107" s="2" t="s">
        <v>341</v>
      </c>
      <c r="C107" s="2" t="s">
        <v>47</v>
      </c>
      <c r="D107" s="2" t="s">
        <v>342</v>
      </c>
      <c r="E107" s="2" t="s">
        <v>223</v>
      </c>
      <c r="F107" s="2" t="s">
        <v>50</v>
      </c>
      <c r="G107" s="2" t="s">
        <v>51</v>
      </c>
      <c r="H107" s="2" t="s">
        <v>142</v>
      </c>
      <c r="I107" s="2"/>
      <c r="J107" s="2"/>
      <c r="K107" s="2" t="s">
        <v>55</v>
      </c>
      <c r="L107" s="2" t="s">
        <v>163</v>
      </c>
      <c r="M107" s="2" t="s">
        <v>107</v>
      </c>
      <c r="N107" s="3"/>
      <c r="O107" s="3"/>
      <c r="P107" s="4">
        <f>IF(O107="吨",N107*1000,IF(O107="万立方米",N107*10000,""))</f>
        <v>1492517000.0</v>
      </c>
      <c r="Q107" s="2" t="s">
        <v>108</v>
      </c>
      <c r="R107" s="2" t="s">
        <v>109</v>
      </c>
      <c r="S107" s="2" t="s">
        <v>164</v>
      </c>
      <c r="T107" s="2" t="s">
        <v>165</v>
      </c>
      <c r="U107" s="4">
        <f>0.16</f>
        <v>0.16</v>
      </c>
      <c r="V107" s="2" t="s">
        <v>111</v>
      </c>
      <c r="W107" s="2" t="s">
        <v>164</v>
      </c>
      <c r="X107" s="2" t="s">
        <v>163</v>
      </c>
      <c r="Y107" s="2" t="s">
        <v>166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66</v>
      </c>
      <c r="AF107" s="2" t="s">
        <v>67</v>
      </c>
      <c r="AG107" s="2" t="s">
        <v>167</v>
      </c>
      <c r="AH107" s="2" t="s">
        <v>168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374</v>
      </c>
      <c r="B108" s="2" t="s">
        <v>375</v>
      </c>
      <c r="C108" s="2" t="s">
        <v>47</v>
      </c>
      <c r="D108" s="2" t="s">
        <v>376</v>
      </c>
      <c r="E108" s="2" t="s">
        <v>325</v>
      </c>
      <c r="F108" s="2" t="s">
        <v>50</v>
      </c>
      <c r="G108" s="2" t="s">
        <v>51</v>
      </c>
      <c r="H108" s="2" t="s">
        <v>142</v>
      </c>
      <c r="I108" s="2" t="s">
        <v>53</v>
      </c>
      <c r="J108" s="2" t="s">
        <v>343</v>
      </c>
      <c r="K108" s="2" t="s">
        <v>55</v>
      </c>
      <c r="L108" s="2" t="s">
        <v>173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174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4">
        <f>P108*U108/1000000</f>
        <v>13.920174434209123</v>
      </c>
      <c r="AD108" s="4">
        <f>AC108*(1-Z108/100)</f>
        <v>13.920174434209123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377</v>
      </c>
      <c r="B109" s="2" t="s">
        <v>375</v>
      </c>
      <c r="C109" s="2" t="s">
        <v>47</v>
      </c>
      <c r="D109" s="2" t="s">
        <v>376</v>
      </c>
      <c r="E109" s="2" t="s">
        <v>325</v>
      </c>
      <c r="F109" s="2" t="s">
        <v>50</v>
      </c>
      <c r="G109" s="2" t="s">
        <v>51</v>
      </c>
      <c r="H109" s="2" t="s">
        <v>142</v>
      </c>
      <c r="I109" s="2" t="s">
        <v>53</v>
      </c>
      <c r="J109" s="2" t="s">
        <v>343</v>
      </c>
      <c r="K109" s="2" t="s">
        <v>55</v>
      </c>
      <c r="L109" s="2" t="s">
        <v>173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179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4">
        <f>P109*U109/1000000</f>
        <v>1803.486494</v>
      </c>
      <c r="AD109" s="4">
        <f>AC109*(1-Z109/100)</f>
        <v>1803.486494</v>
      </c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378</v>
      </c>
      <c r="B110" s="2" t="s">
        <v>375</v>
      </c>
      <c r="C110" s="2" t="s">
        <v>47</v>
      </c>
      <c r="D110" s="2" t="s">
        <v>376</v>
      </c>
      <c r="E110" s="2" t="s">
        <v>325</v>
      </c>
      <c r="F110" s="2" t="s">
        <v>50</v>
      </c>
      <c r="G110" s="2" t="s">
        <v>51</v>
      </c>
      <c r="H110" s="2" t="s">
        <v>142</v>
      </c>
      <c r="I110" s="2" t="s">
        <v>53</v>
      </c>
      <c r="J110" s="2" t="s">
        <v>343</v>
      </c>
      <c r="K110" s="2" t="s">
        <v>55</v>
      </c>
      <c r="L110" s="2" t="s">
        <v>173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182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4">
        <f>P110*U110/1000000</f>
        <v>6501.56881087</v>
      </c>
      <c r="AD110" s="4">
        <f>AC110*(1-Z110/100)</f>
        <v>5071.2236724786</v>
      </c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379</v>
      </c>
      <c r="B111" s="2" t="s">
        <v>375</v>
      </c>
      <c r="C111" s="2" t="s">
        <v>47</v>
      </c>
      <c r="D111" s="2" t="s">
        <v>376</v>
      </c>
      <c r="E111" s="2" t="s">
        <v>325</v>
      </c>
      <c r="F111" s="2" t="s">
        <v>50</v>
      </c>
      <c r="G111" s="2" t="s">
        <v>51</v>
      </c>
      <c r="H111" s="2" t="s">
        <v>142</v>
      </c>
      <c r="I111" s="2" t="s">
        <v>53</v>
      </c>
      <c r="J111" s="2" t="s">
        <v>343</v>
      </c>
      <c r="K111" s="2" t="s">
        <v>55</v>
      </c>
      <c r="L111" s="2" t="s">
        <v>173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185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380</v>
      </c>
      <c r="B112" s="2" t="s">
        <v>375</v>
      </c>
      <c r="C112" s="2" t="s">
        <v>47</v>
      </c>
      <c r="D112" s="2" t="s">
        <v>376</v>
      </c>
      <c r="E112" s="2" t="s">
        <v>325</v>
      </c>
      <c r="F112" s="2" t="s">
        <v>50</v>
      </c>
      <c r="G112" s="2" t="s">
        <v>51</v>
      </c>
      <c r="H112" s="2" t="s">
        <v>142</v>
      </c>
      <c r="I112" s="2" t="s">
        <v>53</v>
      </c>
      <c r="J112" s="2" t="s">
        <v>343</v>
      </c>
      <c r="K112" s="2" t="s">
        <v>55</v>
      </c>
      <c r="L112" s="2" t="s">
        <v>173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188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4">
        <f>P112*U112/1000000</f>
        <v>28834.64704229032</v>
      </c>
      <c r="AD112" s="4">
        <f>AC113*(1-AA112/100)+(AC112-AC113)*(1-AB112/100)</f>
        <v>28834.647042290322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381</v>
      </c>
      <c r="B113" s="2" t="s">
        <v>375</v>
      </c>
      <c r="C113" s="2" t="s">
        <v>47</v>
      </c>
      <c r="D113" s="2" t="s">
        <v>376</v>
      </c>
      <c r="E113" s="2" t="s">
        <v>325</v>
      </c>
      <c r="F113" s="2" t="s">
        <v>50</v>
      </c>
      <c r="G113" s="2" t="s">
        <v>51</v>
      </c>
      <c r="H113" s="2" t="s">
        <v>142</v>
      </c>
      <c r="I113" s="2" t="s">
        <v>53</v>
      </c>
      <c r="J113" s="2" t="s">
        <v>343</v>
      </c>
      <c r="K113" s="2" t="s">
        <v>55</v>
      </c>
      <c r="L113" s="2" t="s">
        <v>173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191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6960.087217104561</v>
      </c>
      <c r="AD113" s="4">
        <f>AC113*(1-Z113/100)</f>
        <v>6960.087217104561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382</v>
      </c>
      <c r="B114" s="2" t="s">
        <v>375</v>
      </c>
      <c r="C114" s="2" t="s">
        <v>47</v>
      </c>
      <c r="D114" s="2" t="s">
        <v>376</v>
      </c>
      <c r="E114" s="2" t="s">
        <v>325</v>
      </c>
      <c r="F114" s="2" t="s">
        <v>50</v>
      </c>
      <c r="G114" s="2" t="s">
        <v>51</v>
      </c>
      <c r="H114" s="2" t="s">
        <v>142</v>
      </c>
      <c r="I114" s="2" t="s">
        <v>53</v>
      </c>
      <c r="J114" s="2" t="s">
        <v>343</v>
      </c>
      <c r="K114" s="2" t="s">
        <v>55</v>
      </c>
      <c r="L114" s="2" t="s">
        <v>173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194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4">
        <f>P114*U114/1000000</f>
        <v>12723.597215169999</v>
      </c>
      <c r="AD114" s="4">
        <f>AC114*(1-Z114/100)</f>
        <v>12723.597215169999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383</v>
      </c>
      <c r="B115" s="2" t="s">
        <v>375</v>
      </c>
      <c r="C115" s="2" t="s">
        <v>47</v>
      </c>
      <c r="D115" s="2" t="s">
        <v>376</v>
      </c>
      <c r="E115" s="2" t="s">
        <v>325</v>
      </c>
      <c r="F115" s="2" t="s">
        <v>50</v>
      </c>
      <c r="G115" s="2" t="s">
        <v>51</v>
      </c>
      <c r="H115" s="2" t="s">
        <v>142</v>
      </c>
      <c r="I115" s="2" t="s">
        <v>53</v>
      </c>
      <c r="J115" s="2" t="s">
        <v>343</v>
      </c>
      <c r="K115" s="2" t="s">
        <v>55</v>
      </c>
      <c r="L115" s="2" t="s">
        <v>173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196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36.069729880000004</v>
      </c>
      <c r="AD115" s="4">
        <f>AC115*(1-Z115/100)</f>
        <v>36.069729880000004</v>
      </c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384</v>
      </c>
      <c r="B116" s="2" t="s">
        <v>375</v>
      </c>
      <c r="C116" s="2" t="s">
        <v>47</v>
      </c>
      <c r="D116" s="2" t="s">
        <v>376</v>
      </c>
      <c r="E116" s="2" t="s">
        <v>325</v>
      </c>
      <c r="F116" s="2" t="s">
        <v>50</v>
      </c>
      <c r="G116" s="2" t="s">
        <v>51</v>
      </c>
      <c r="H116" s="2" t="s">
        <v>142</v>
      </c>
      <c r="I116" s="2" t="s">
        <v>198</v>
      </c>
      <c r="J116" s="2" t="s">
        <v>385</v>
      </c>
      <c r="K116" s="2" t="s">
        <v>386</v>
      </c>
      <c r="L116" s="2" t="s">
        <v>173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387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4">
        <f>P116*U116/1000000</f>
        <v>51.826223942109124</v>
      </c>
      <c r="AD116" s="4">
        <f>AC116*(1-Z116/100)</f>
        <v>51.826223942109124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388</v>
      </c>
      <c r="B117" s="2" t="s">
        <v>375</v>
      </c>
      <c r="C117" s="2" t="s">
        <v>47</v>
      </c>
      <c r="D117" s="2" t="s">
        <v>376</v>
      </c>
      <c r="E117" s="2" t="s">
        <v>325</v>
      </c>
      <c r="F117" s="2" t="s">
        <v>50</v>
      </c>
      <c r="G117" s="2" t="s">
        <v>51</v>
      </c>
      <c r="H117" s="2" t="s">
        <v>142</v>
      </c>
      <c r="I117" s="2" t="s">
        <v>198</v>
      </c>
      <c r="J117" s="2" t="s">
        <v>385</v>
      </c>
      <c r="K117" s="2" t="s">
        <v>386</v>
      </c>
      <c r="L117" s="2" t="s">
        <v>173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389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1740.976494</v>
      </c>
      <c r="AD117" s="4">
        <f>AC117*(1-Z117/100)</f>
        <v>1740.976494</v>
      </c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390</v>
      </c>
      <c r="B118" s="2" t="s">
        <v>375</v>
      </c>
      <c r="C118" s="2" t="s">
        <v>47</v>
      </c>
      <c r="D118" s="2" t="s">
        <v>376</v>
      </c>
      <c r="E118" s="2" t="s">
        <v>325</v>
      </c>
      <c r="F118" s="2" t="s">
        <v>50</v>
      </c>
      <c r="G118" s="2" t="s">
        <v>51</v>
      </c>
      <c r="H118" s="2" t="s">
        <v>142</v>
      </c>
      <c r="I118" s="2" t="s">
        <v>198</v>
      </c>
      <c r="J118" s="2" t="s">
        <v>385</v>
      </c>
      <c r="K118" s="2" t="s">
        <v>386</v>
      </c>
      <c r="L118" s="2" t="s">
        <v>173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391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4">
        <f>P118*U118/1000000</f>
        <v>6276.22026087</v>
      </c>
      <c r="AD118" s="4">
        <f>AC118*(1-Z118/100)</f>
        <v>4895.4518034786</v>
      </c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392</v>
      </c>
      <c r="B119" s="2" t="s">
        <v>375</v>
      </c>
      <c r="C119" s="2" t="s">
        <v>47</v>
      </c>
      <c r="D119" s="2" t="s">
        <v>376</v>
      </c>
      <c r="E119" s="2" t="s">
        <v>325</v>
      </c>
      <c r="F119" s="2" t="s">
        <v>50</v>
      </c>
      <c r="G119" s="2" t="s">
        <v>51</v>
      </c>
      <c r="H119" s="2" t="s">
        <v>142</v>
      </c>
      <c r="I119" s="2" t="s">
        <v>198</v>
      </c>
      <c r="J119" s="2" t="s">
        <v>385</v>
      </c>
      <c r="K119" s="2" t="s">
        <v>386</v>
      </c>
      <c r="L119" s="2" t="s">
        <v>173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393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394</v>
      </c>
      <c r="B120" s="2" t="s">
        <v>375</v>
      </c>
      <c r="C120" s="2" t="s">
        <v>47</v>
      </c>
      <c r="D120" s="2" t="s">
        <v>376</v>
      </c>
      <c r="E120" s="2" t="s">
        <v>325</v>
      </c>
      <c r="F120" s="2" t="s">
        <v>50</v>
      </c>
      <c r="G120" s="2" t="s">
        <v>51</v>
      </c>
      <c r="H120" s="2" t="s">
        <v>142</v>
      </c>
      <c r="I120" s="2" t="s">
        <v>198</v>
      </c>
      <c r="J120" s="2" t="s">
        <v>385</v>
      </c>
      <c r="K120" s="2" t="s">
        <v>386</v>
      </c>
      <c r="L120" s="2" t="s">
        <v>173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395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4">
        <f>P120*U120/1000000</f>
        <v>107354.32102294032</v>
      </c>
      <c r="AD120" s="4">
        <f>AC121*(1-AA120/100)+(AC120-AC121)*(1-AB120/100)</f>
        <v>107354.32102294032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396</v>
      </c>
      <c r="B121" s="2" t="s">
        <v>375</v>
      </c>
      <c r="C121" s="2" t="s">
        <v>47</v>
      </c>
      <c r="D121" s="2" t="s">
        <v>376</v>
      </c>
      <c r="E121" s="2" t="s">
        <v>325</v>
      </c>
      <c r="F121" s="2" t="s">
        <v>50</v>
      </c>
      <c r="G121" s="2" t="s">
        <v>51</v>
      </c>
      <c r="H121" s="2" t="s">
        <v>142</v>
      </c>
      <c r="I121" s="2" t="s">
        <v>198</v>
      </c>
      <c r="J121" s="2" t="s">
        <v>385</v>
      </c>
      <c r="K121" s="2" t="s">
        <v>386</v>
      </c>
      <c r="L121" s="2" t="s">
        <v>173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397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4">
        <f>P121*U121/1000000</f>
        <v>25913.11197105456</v>
      </c>
      <c r="AD121" s="4">
        <f>AC121*(1-Z121/100)</f>
        <v>25913.11197105456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398</v>
      </c>
      <c r="B122" s="2" t="s">
        <v>375</v>
      </c>
      <c r="C122" s="2" t="s">
        <v>47</v>
      </c>
      <c r="D122" s="2" t="s">
        <v>376</v>
      </c>
      <c r="E122" s="2" t="s">
        <v>325</v>
      </c>
      <c r="F122" s="2" t="s">
        <v>50</v>
      </c>
      <c r="G122" s="2" t="s">
        <v>51</v>
      </c>
      <c r="H122" s="2" t="s">
        <v>142</v>
      </c>
      <c r="I122" s="2" t="s">
        <v>198</v>
      </c>
      <c r="J122" s="2" t="s">
        <v>385</v>
      </c>
      <c r="K122" s="2" t="s">
        <v>386</v>
      </c>
      <c r="L122" s="2" t="s">
        <v>173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399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4">
        <f>P122*U122/1000000</f>
        <v>18201.909244770002</v>
      </c>
      <c r="AD122" s="4">
        <f>AC122*(1-Z122/100)</f>
        <v>18201.909244770002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400</v>
      </c>
      <c r="B123" s="2" t="s">
        <v>375</v>
      </c>
      <c r="C123" s="2" t="s">
        <v>47</v>
      </c>
      <c r="D123" s="2" t="s">
        <v>376</v>
      </c>
      <c r="E123" s="2" t="s">
        <v>325</v>
      </c>
      <c r="F123" s="2" t="s">
        <v>50</v>
      </c>
      <c r="G123" s="2" t="s">
        <v>51</v>
      </c>
      <c r="H123" s="2" t="s">
        <v>142</v>
      </c>
      <c r="I123" s="2" t="s">
        <v>198</v>
      </c>
      <c r="J123" s="2" t="s">
        <v>385</v>
      </c>
      <c r="K123" s="2" t="s">
        <v>386</v>
      </c>
      <c r="L123" s="2" t="s">
        <v>173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401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4">
        <f>P123*U123/1000000</f>
        <v>34.819529880000005</v>
      </c>
      <c r="AD123" s="4">
        <f>AC123*(1-Z123/100)</f>
        <v>34.819529880000005</v>
      </c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402</v>
      </c>
      <c r="B124" s="2" t="s">
        <v>375</v>
      </c>
      <c r="C124" s="2" t="s">
        <v>47</v>
      </c>
      <c r="D124" s="2" t="s">
        <v>376</v>
      </c>
      <c r="E124" s="2" t="s">
        <v>325</v>
      </c>
      <c r="F124" s="2" t="s">
        <v>50</v>
      </c>
      <c r="G124" s="2" t="s">
        <v>51</v>
      </c>
      <c r="H124" s="2" t="s">
        <v>142</v>
      </c>
      <c r="I124" s="2"/>
      <c r="J124" s="2"/>
      <c r="K124" s="2"/>
      <c r="L124" s="2"/>
      <c r="M124" s="2" t="s">
        <v>107</v>
      </c>
      <c r="N124" s="3"/>
      <c r="O124" s="3"/>
      <c r="P124" s="4">
        <f>IF(O124="吨",N124*1000,IF(O124="万立方米",N124*10000,""))</f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113</v>
      </c>
      <c r="AH124" s="2" t="s">
        <v>114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403</v>
      </c>
      <c r="B125" s="2" t="s">
        <v>404</v>
      </c>
      <c r="C125" s="2" t="s">
        <v>47</v>
      </c>
      <c r="D125" s="2" t="s">
        <v>405</v>
      </c>
      <c r="E125" s="2" t="s">
        <v>325</v>
      </c>
      <c r="F125" s="2" t="s">
        <v>278</v>
      </c>
      <c r="G125" s="2" t="s">
        <v>120</v>
      </c>
      <c r="H125" s="2" t="s">
        <v>52</v>
      </c>
      <c r="I125" s="2" t="s">
        <v>53</v>
      </c>
      <c r="J125" s="2" t="s">
        <v>121</v>
      </c>
      <c r="K125" s="2"/>
      <c r="L125" s="2" t="s">
        <v>122</v>
      </c>
      <c r="M125" s="2" t="s">
        <v>57</v>
      </c>
      <c r="N125" s="3">
        <v>53212.14</v>
      </c>
      <c r="O125" s="3" t="s">
        <v>123</v>
      </c>
      <c r="P125" s="2"/>
      <c r="Q125" s="2"/>
      <c r="R125" s="2"/>
      <c r="S125" s="2"/>
      <c r="T125" s="2"/>
      <c r="U125" s="2"/>
      <c r="V125" s="2"/>
      <c r="W125" s="2" t="s">
        <v>124</v>
      </c>
      <c r="X125" s="2"/>
      <c r="Y125" s="2" t="s">
        <v>65</v>
      </c>
      <c r="Z125" s="2">
        <v>0</v>
      </c>
      <c r="AA125" s="2"/>
      <c r="AB125" s="2"/>
      <c r="AC125" s="4">
        <f>P125*U125/1000000</f>
        <v>0.0</v>
      </c>
      <c r="AD125" s="4">
        <f>AC125*(1-Z125/100)</f>
        <v>0.0</v>
      </c>
      <c r="AE125" s="2" t="s">
        <v>125</v>
      </c>
      <c r="AF125" s="2" t="s">
        <v>126</v>
      </c>
      <c r="AG125" s="2" t="s">
        <v>406</v>
      </c>
      <c r="AH125" s="2" t="s">
        <v>128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407</v>
      </c>
      <c r="B126" s="2" t="s">
        <v>404</v>
      </c>
      <c r="C126" s="2" t="s">
        <v>47</v>
      </c>
      <c r="D126" s="2" t="s">
        <v>405</v>
      </c>
      <c r="E126" s="2" t="s">
        <v>325</v>
      </c>
      <c r="F126" s="2" t="s">
        <v>278</v>
      </c>
      <c r="G126" s="2" t="s">
        <v>120</v>
      </c>
      <c r="H126" s="2" t="s">
        <v>52</v>
      </c>
      <c r="I126" s="2" t="s">
        <v>53</v>
      </c>
      <c r="J126" s="2" t="s">
        <v>121</v>
      </c>
      <c r="K126" s="2"/>
      <c r="L126" s="2" t="s">
        <v>122</v>
      </c>
      <c r="M126" s="2" t="s">
        <v>73</v>
      </c>
      <c r="N126" s="3">
        <v>53212.14</v>
      </c>
      <c r="O126" s="3" t="s">
        <v>123</v>
      </c>
      <c r="P126" s="2"/>
      <c r="Q126" s="2"/>
      <c r="R126" s="2"/>
      <c r="S126" s="2"/>
      <c r="T126" s="2"/>
      <c r="U126" s="2"/>
      <c r="V126" s="2"/>
      <c r="W126" s="2" t="s">
        <v>124</v>
      </c>
      <c r="X126" s="2"/>
      <c r="Y126" s="2" t="s">
        <v>65</v>
      </c>
      <c r="Z126" s="2">
        <v>0</v>
      </c>
      <c r="AA126" s="2"/>
      <c r="AB126" s="2"/>
      <c r="AC126" s="4">
        <f>P126*U126/1000000</f>
        <v>0.0</v>
      </c>
      <c r="AD126" s="4">
        <f>AC126*(1-Z126/100)</f>
        <v>0.0</v>
      </c>
      <c r="AE126" s="2" t="s">
        <v>125</v>
      </c>
      <c r="AF126" s="2" t="s">
        <v>126</v>
      </c>
      <c r="AG126" s="2" t="s">
        <v>408</v>
      </c>
      <c r="AH126" s="2" t="s">
        <v>128</v>
      </c>
      <c r="AI126" s="2" t="s">
        <v>70</v>
      </c>
      <c r="AJ126" s="2" t="s">
        <v>71</v>
      </c>
      <c r="AK126" s="2">
        <v>821</v>
      </c>
    </row>
    <row r="127" spans="1:37">
      <c r="A127" s="2" t="s">
        <v>409</v>
      </c>
      <c r="B127" s="2" t="s">
        <v>404</v>
      </c>
      <c r="C127" s="2" t="s">
        <v>47</v>
      </c>
      <c r="D127" s="2" t="s">
        <v>405</v>
      </c>
      <c r="E127" s="2" t="s">
        <v>325</v>
      </c>
      <c r="F127" s="2" t="s">
        <v>278</v>
      </c>
      <c r="G127" s="2" t="s">
        <v>120</v>
      </c>
      <c r="H127" s="2" t="s">
        <v>52</v>
      </c>
      <c r="I127" s="2" t="s">
        <v>53</v>
      </c>
      <c r="J127" s="2" t="s">
        <v>121</v>
      </c>
      <c r="K127" s="2"/>
      <c r="L127" s="2" t="s">
        <v>122</v>
      </c>
      <c r="M127" s="2" t="s">
        <v>79</v>
      </c>
      <c r="N127" s="3">
        <v>53212.14</v>
      </c>
      <c r="O127" s="3" t="s">
        <v>123</v>
      </c>
      <c r="P127" s="2"/>
      <c r="Q127" s="2"/>
      <c r="R127" s="2"/>
      <c r="S127" s="2"/>
      <c r="T127" s="2"/>
      <c r="U127" s="2"/>
      <c r="V127" s="2"/>
      <c r="W127" s="2" t="s">
        <v>124</v>
      </c>
      <c r="X127" s="2"/>
      <c r="Y127" s="2" t="s">
        <v>65</v>
      </c>
      <c r="Z127" s="2">
        <v>0</v>
      </c>
      <c r="AA127" s="2"/>
      <c r="AB127" s="2"/>
      <c r="AC127" s="4">
        <f>P127*U127/1000000</f>
        <v>0.0</v>
      </c>
      <c r="AD127" s="4">
        <f>AC127*(1-Z127/100)</f>
        <v>0.0</v>
      </c>
      <c r="AE127" s="2" t="s">
        <v>125</v>
      </c>
      <c r="AF127" s="2" t="s">
        <v>126</v>
      </c>
      <c r="AG127" s="2" t="s">
        <v>406</v>
      </c>
      <c r="AH127" s="2" t="s">
        <v>128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410</v>
      </c>
      <c r="B128" s="2" t="s">
        <v>404</v>
      </c>
      <c r="C128" s="2" t="s">
        <v>47</v>
      </c>
      <c r="D128" s="2" t="s">
        <v>405</v>
      </c>
      <c r="E128" s="2" t="s">
        <v>325</v>
      </c>
      <c r="F128" s="2" t="s">
        <v>278</v>
      </c>
      <c r="G128" s="2" t="s">
        <v>120</v>
      </c>
      <c r="H128" s="2" t="s">
        <v>52</v>
      </c>
      <c r="I128" s="2" t="s">
        <v>53</v>
      </c>
      <c r="J128" s="2" t="s">
        <v>121</v>
      </c>
      <c r="K128" s="2"/>
      <c r="L128" s="2" t="s">
        <v>122</v>
      </c>
      <c r="M128" s="2" t="s">
        <v>87</v>
      </c>
      <c r="N128" s="3">
        <v>53212.14</v>
      </c>
      <c r="O128" s="3" t="s">
        <v>123</v>
      </c>
      <c r="P128" s="2"/>
      <c r="Q128" s="2"/>
      <c r="R128" s="2"/>
      <c r="S128" s="2"/>
      <c r="T128" s="2"/>
      <c r="U128" s="2"/>
      <c r="V128" s="2"/>
      <c r="W128" s="2" t="s">
        <v>124</v>
      </c>
      <c r="X128" s="2"/>
      <c r="Y128" s="2" t="s">
        <v>65</v>
      </c>
      <c r="Z128" s="2">
        <v>0</v>
      </c>
      <c r="AA128" s="2"/>
      <c r="AB128" s="2"/>
      <c r="AC128" s="4">
        <f>P128*U128/1000000</f>
        <v>0.0</v>
      </c>
      <c r="AD128" s="4">
        <f>AC128*(1-Z128/100)</f>
        <v>0.0</v>
      </c>
      <c r="AE128" s="2" t="s">
        <v>125</v>
      </c>
      <c r="AF128" s="2" t="s">
        <v>126</v>
      </c>
      <c r="AG128" s="2" t="s">
        <v>406</v>
      </c>
      <c r="AH128" s="2" t="s">
        <v>128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411</v>
      </c>
      <c r="B129" s="2" t="s">
        <v>404</v>
      </c>
      <c r="C129" s="2" t="s">
        <v>47</v>
      </c>
      <c r="D129" s="2" t="s">
        <v>405</v>
      </c>
      <c r="E129" s="2" t="s">
        <v>325</v>
      </c>
      <c r="F129" s="2" t="s">
        <v>278</v>
      </c>
      <c r="G129" s="2" t="s">
        <v>120</v>
      </c>
      <c r="H129" s="2" t="s">
        <v>52</v>
      </c>
      <c r="I129" s="2" t="s">
        <v>53</v>
      </c>
      <c r="J129" s="2" t="s">
        <v>121</v>
      </c>
      <c r="K129" s="2"/>
      <c r="L129" s="2" t="s">
        <v>122</v>
      </c>
      <c r="M129" s="2" t="s">
        <v>91</v>
      </c>
      <c r="N129" s="3">
        <v>53212.14</v>
      </c>
      <c r="O129" s="3" t="s">
        <v>123</v>
      </c>
      <c r="P129" s="2"/>
      <c r="Q129" s="2"/>
      <c r="R129" s="2"/>
      <c r="S129" s="2"/>
      <c r="T129" s="2"/>
      <c r="U129" s="2"/>
      <c r="V129" s="2"/>
      <c r="W129" s="2" t="s">
        <v>124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4">
        <f>P129*U129/1000000</f>
        <v>0.0</v>
      </c>
      <c r="AD129" s="4">
        <f>AC130*(1-AA129/100)+(AC129-AC130)*(1-AB129/100)</f>
        <v>0.0</v>
      </c>
      <c r="AE129" s="2" t="s">
        <v>125</v>
      </c>
      <c r="AF129" s="2" t="s">
        <v>126</v>
      </c>
      <c r="AG129" s="2" t="s">
        <v>406</v>
      </c>
      <c r="AH129" s="2" t="s">
        <v>128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412</v>
      </c>
      <c r="B130" s="2" t="s">
        <v>404</v>
      </c>
      <c r="C130" s="2" t="s">
        <v>47</v>
      </c>
      <c r="D130" s="2" t="s">
        <v>405</v>
      </c>
      <c r="E130" s="2" t="s">
        <v>325</v>
      </c>
      <c r="F130" s="2" t="s">
        <v>278</v>
      </c>
      <c r="G130" s="2" t="s">
        <v>120</v>
      </c>
      <c r="H130" s="2" t="s">
        <v>52</v>
      </c>
      <c r="I130" s="2" t="s">
        <v>53</v>
      </c>
      <c r="J130" s="2" t="s">
        <v>121</v>
      </c>
      <c r="K130" s="2"/>
      <c r="L130" s="2" t="s">
        <v>122</v>
      </c>
      <c r="M130" s="2" t="s">
        <v>95</v>
      </c>
      <c r="N130" s="3">
        <v>53212.14</v>
      </c>
      <c r="O130" s="3" t="s">
        <v>123</v>
      </c>
      <c r="P130" s="2"/>
      <c r="Q130" s="2"/>
      <c r="R130" s="2"/>
      <c r="S130" s="2"/>
      <c r="T130" s="2"/>
      <c r="U130" s="2"/>
      <c r="V130" s="2"/>
      <c r="W130" s="2" t="s">
        <v>124</v>
      </c>
      <c r="X130" s="2"/>
      <c r="Y130" s="2" t="s">
        <v>65</v>
      </c>
      <c r="Z130" s="2">
        <v>0</v>
      </c>
      <c r="AA130" s="2"/>
      <c r="AB130" s="2"/>
      <c r="AC130" s="4">
        <f>P130*U130/1000000</f>
        <v>0.0</v>
      </c>
      <c r="AD130" s="4">
        <f>AC130*(1-Z130/100)</f>
        <v>0.0</v>
      </c>
      <c r="AE130" s="2" t="s">
        <v>125</v>
      </c>
      <c r="AF130" s="2" t="s">
        <v>126</v>
      </c>
      <c r="AG130" s="2" t="s">
        <v>406</v>
      </c>
      <c r="AH130" s="2" t="s">
        <v>128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413</v>
      </c>
      <c r="B131" s="2" t="s">
        <v>404</v>
      </c>
      <c r="C131" s="2" t="s">
        <v>47</v>
      </c>
      <c r="D131" s="2" t="s">
        <v>405</v>
      </c>
      <c r="E131" s="2" t="s">
        <v>325</v>
      </c>
      <c r="F131" s="2" t="s">
        <v>278</v>
      </c>
      <c r="G131" s="2" t="s">
        <v>120</v>
      </c>
      <c r="H131" s="2" t="s">
        <v>52</v>
      </c>
      <c r="I131" s="2" t="s">
        <v>53</v>
      </c>
      <c r="J131" s="2" t="s">
        <v>121</v>
      </c>
      <c r="K131" s="2"/>
      <c r="L131" s="2" t="s">
        <v>122</v>
      </c>
      <c r="M131" s="2" t="s">
        <v>99</v>
      </c>
      <c r="N131" s="3">
        <v>53212.14</v>
      </c>
      <c r="O131" s="3" t="s">
        <v>123</v>
      </c>
      <c r="P131" s="2"/>
      <c r="Q131" s="2"/>
      <c r="R131" s="2"/>
      <c r="S131" s="2"/>
      <c r="T131" s="2"/>
      <c r="U131" s="2"/>
      <c r="V131" s="2"/>
      <c r="W131" s="2" t="s">
        <v>124</v>
      </c>
      <c r="X131" s="2"/>
      <c r="Y131" s="2" t="s">
        <v>65</v>
      </c>
      <c r="Z131" s="2">
        <v>0</v>
      </c>
      <c r="AA131" s="2"/>
      <c r="AB131" s="2"/>
      <c r="AC131" s="4">
        <f>P131*U131/1000000</f>
        <v>0.0</v>
      </c>
      <c r="AD131" s="4">
        <f>AC131*(1-Z131/100)</f>
        <v>0.0</v>
      </c>
      <c r="AE131" s="2" t="s">
        <v>125</v>
      </c>
      <c r="AF131" s="2" t="s">
        <v>126</v>
      </c>
      <c r="AG131" s="2" t="s">
        <v>406</v>
      </c>
      <c r="AH131" s="2" t="s">
        <v>128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414</v>
      </c>
      <c r="B132" s="2" t="s">
        <v>404</v>
      </c>
      <c r="C132" s="2" t="s">
        <v>47</v>
      </c>
      <c r="D132" s="2" t="s">
        <v>405</v>
      </c>
      <c r="E132" s="2" t="s">
        <v>325</v>
      </c>
      <c r="F132" s="2" t="s">
        <v>278</v>
      </c>
      <c r="G132" s="2" t="s">
        <v>120</v>
      </c>
      <c r="H132" s="2" t="s">
        <v>52</v>
      </c>
      <c r="I132" s="2" t="s">
        <v>53</v>
      </c>
      <c r="J132" s="2" t="s">
        <v>121</v>
      </c>
      <c r="K132" s="2"/>
      <c r="L132" s="2" t="s">
        <v>122</v>
      </c>
      <c r="M132" s="2" t="s">
        <v>104</v>
      </c>
      <c r="N132" s="3">
        <v>53212.14</v>
      </c>
      <c r="O132" s="3" t="s">
        <v>123</v>
      </c>
      <c r="P132" s="2"/>
      <c r="Q132" s="2"/>
      <c r="R132" s="2"/>
      <c r="S132" s="2"/>
      <c r="T132" s="2"/>
      <c r="U132" s="2"/>
      <c r="V132" s="2"/>
      <c r="W132" s="2" t="s">
        <v>124</v>
      </c>
      <c r="X132" s="2"/>
      <c r="Y132" s="2" t="s">
        <v>65</v>
      </c>
      <c r="Z132" s="2">
        <v>0</v>
      </c>
      <c r="AA132" s="2"/>
      <c r="AB132" s="2"/>
      <c r="AC132" s="4">
        <f>P132*U132/1000000</f>
        <v>0.0</v>
      </c>
      <c r="AD132" s="4">
        <f>AC132*(1-Z132/100)</f>
        <v>0.0</v>
      </c>
      <c r="AE132" s="2" t="s">
        <v>125</v>
      </c>
      <c r="AF132" s="2" t="s">
        <v>126</v>
      </c>
      <c r="AG132" s="2" t="s">
        <v>408</v>
      </c>
      <c r="AH132" s="2" t="s">
        <v>128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415</v>
      </c>
      <c r="B133" s="2" t="s">
        <v>404</v>
      </c>
      <c r="C133" s="2" t="s">
        <v>47</v>
      </c>
      <c r="D133" s="2" t="s">
        <v>405</v>
      </c>
      <c r="E133" s="2" t="s">
        <v>325</v>
      </c>
      <c r="F133" s="2" t="s">
        <v>278</v>
      </c>
      <c r="G133" s="2" t="s">
        <v>120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f>IF(O133="吨",N133*1000,IF(O133="万立方米",N133*10000,""))</f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113</v>
      </c>
      <c r="AH133" s="2" t="s">
        <v>114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416</v>
      </c>
      <c r="B134" s="2" t="s">
        <v>417</v>
      </c>
      <c r="C134" s="2" t="s">
        <v>47</v>
      </c>
      <c r="D134" s="2" t="s">
        <v>141</v>
      </c>
      <c r="E134" s="2" t="s">
        <v>118</v>
      </c>
      <c r="F134" s="2" t="s">
        <v>50</v>
      </c>
      <c r="G134" s="2" t="s">
        <v>51</v>
      </c>
      <c r="H134" s="2" t="s">
        <v>418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143</v>
      </c>
      <c r="Y134" s="2" t="s">
        <v>144</v>
      </c>
      <c r="Z134" s="2">
        <v>96</v>
      </c>
      <c r="AA134" s="2"/>
      <c r="AB134" s="2"/>
      <c r="AC134" s="4">
        <f>P134*U134/1000000</f>
        <v>11.356202781</v>
      </c>
      <c r="AD134" s="4">
        <f>AC134*(1-Z134/100)</f>
        <v>0.4542481112400004</v>
      </c>
      <c r="AE134" s="2" t="s">
        <v>66</v>
      </c>
      <c r="AF134" s="2" t="s">
        <v>67</v>
      </c>
      <c r="AG134" s="2" t="s">
        <v>145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419</v>
      </c>
      <c r="B135" s="2" t="s">
        <v>417</v>
      </c>
      <c r="C135" s="2" t="s">
        <v>47</v>
      </c>
      <c r="D135" s="2" t="s">
        <v>141</v>
      </c>
      <c r="E135" s="2" t="s">
        <v>118</v>
      </c>
      <c r="F135" s="2" t="s">
        <v>50</v>
      </c>
      <c r="G135" s="2" t="s">
        <v>51</v>
      </c>
      <c r="H135" s="2" t="s">
        <v>418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4">
        <f>P135*U135/1000000</f>
        <v>1442.882</v>
      </c>
      <c r="AD135" s="4">
        <f>AC135*(1-Z135/100)</f>
        <v>1442.882</v>
      </c>
      <c r="AE135" s="2" t="s">
        <v>66</v>
      </c>
      <c r="AF135" s="2" t="s">
        <v>67</v>
      </c>
      <c r="AG135" s="2" t="s">
        <v>147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420</v>
      </c>
      <c r="B136" s="2" t="s">
        <v>417</v>
      </c>
      <c r="C136" s="2" t="s">
        <v>47</v>
      </c>
      <c r="D136" s="2" t="s">
        <v>141</v>
      </c>
      <c r="E136" s="2" t="s">
        <v>118</v>
      </c>
      <c r="F136" s="2" t="s">
        <v>50</v>
      </c>
      <c r="G136" s="2" t="s">
        <v>51</v>
      </c>
      <c r="H136" s="2" t="s">
        <v>418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149</v>
      </c>
      <c r="Y136" s="2" t="s">
        <v>150</v>
      </c>
      <c r="Z136" s="2">
        <v>64</v>
      </c>
      <c r="AA136" s="2"/>
      <c r="AB136" s="2"/>
      <c r="AC136" s="4">
        <f>P136*U136/1000000</f>
        <v>5201.58961</v>
      </c>
      <c r="AD136" s="4">
        <f>AC136*(1-Z136/100)</f>
        <v>1872.5722595999998</v>
      </c>
      <c r="AE136" s="2" t="s">
        <v>66</v>
      </c>
      <c r="AF136" s="2" t="s">
        <v>67</v>
      </c>
      <c r="AG136" s="2" t="s">
        <v>151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421</v>
      </c>
      <c r="B137" s="2" t="s">
        <v>417</v>
      </c>
      <c r="C137" s="2" t="s">
        <v>47</v>
      </c>
      <c r="D137" s="2" t="s">
        <v>141</v>
      </c>
      <c r="E137" s="2" t="s">
        <v>118</v>
      </c>
      <c r="F137" s="2" t="s">
        <v>50</v>
      </c>
      <c r="G137" s="2" t="s">
        <v>51</v>
      </c>
      <c r="H137" s="2" t="s">
        <v>418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143</v>
      </c>
      <c r="Y137" s="2" t="s">
        <v>153</v>
      </c>
      <c r="Z137" s="2">
        <v>96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145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422</v>
      </c>
      <c r="B138" s="2" t="s">
        <v>417</v>
      </c>
      <c r="C138" s="2" t="s">
        <v>47</v>
      </c>
      <c r="D138" s="2" t="s">
        <v>141</v>
      </c>
      <c r="E138" s="2" t="s">
        <v>118</v>
      </c>
      <c r="F138" s="2" t="s">
        <v>50</v>
      </c>
      <c r="G138" s="2" t="s">
        <v>51</v>
      </c>
      <c r="H138" s="2" t="s">
        <v>418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143</v>
      </c>
      <c r="Y138" s="2" t="s">
        <v>155</v>
      </c>
      <c r="Z138" s="2">
        <v>99</v>
      </c>
      <c r="AA138" s="2">
        <v>96</v>
      </c>
      <c r="AB138" s="2">
        <v>99</v>
      </c>
      <c r="AC138" s="4">
        <f>P138*U138/1000000</f>
        <v>21766.055330249997</v>
      </c>
      <c r="AD138" s="4">
        <f>AC139*(1-AA138/100)+(AC138-AC139)*(1-AB138/100)</f>
        <v>388.0035950175003</v>
      </c>
      <c r="AE138" s="2" t="s">
        <v>66</v>
      </c>
      <c r="AF138" s="2" t="s">
        <v>67</v>
      </c>
      <c r="AG138" s="2" t="s">
        <v>145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423</v>
      </c>
      <c r="B139" s="2" t="s">
        <v>417</v>
      </c>
      <c r="C139" s="2" t="s">
        <v>47</v>
      </c>
      <c r="D139" s="2" t="s">
        <v>141</v>
      </c>
      <c r="E139" s="2" t="s">
        <v>118</v>
      </c>
      <c r="F139" s="2" t="s">
        <v>50</v>
      </c>
      <c r="G139" s="2" t="s">
        <v>51</v>
      </c>
      <c r="H139" s="2" t="s">
        <v>418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143</v>
      </c>
      <c r="Y139" s="2" t="s">
        <v>157</v>
      </c>
      <c r="Z139" s="2">
        <v>96</v>
      </c>
      <c r="AA139" s="2"/>
      <c r="AB139" s="2"/>
      <c r="AC139" s="4">
        <f>P139*U139/1000000</f>
        <v>5678.101390499999</v>
      </c>
      <c r="AD139" s="4">
        <f>AC139*(1-Z139/100)</f>
        <v>227.12405562000018</v>
      </c>
      <c r="AE139" s="2" t="s">
        <v>66</v>
      </c>
      <c r="AF139" s="2" t="s">
        <v>67</v>
      </c>
      <c r="AG139" s="2" t="s">
        <v>145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424</v>
      </c>
      <c r="B140" s="2" t="s">
        <v>417</v>
      </c>
      <c r="C140" s="2" t="s">
        <v>47</v>
      </c>
      <c r="D140" s="2" t="s">
        <v>141</v>
      </c>
      <c r="E140" s="2" t="s">
        <v>118</v>
      </c>
      <c r="F140" s="2" t="s">
        <v>50</v>
      </c>
      <c r="G140" s="2" t="s">
        <v>51</v>
      </c>
      <c r="H140" s="2" t="s">
        <v>418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159</v>
      </c>
      <c r="Y140" s="2" t="s">
        <v>160</v>
      </c>
      <c r="Z140" s="2">
        <v>40</v>
      </c>
      <c r="AA140" s="2"/>
      <c r="AB140" s="2"/>
      <c r="AC140" s="4">
        <f>P140*U140/1000000</f>
        <v>11773.91712</v>
      </c>
      <c r="AD140" s="4">
        <f>AC140*(1-Z140/100)</f>
        <v>7064.350272</v>
      </c>
      <c r="AE140" s="2" t="s">
        <v>66</v>
      </c>
      <c r="AF140" s="2" t="s">
        <v>67</v>
      </c>
      <c r="AG140" s="2" t="s">
        <v>145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425</v>
      </c>
      <c r="B141" s="2" t="s">
        <v>417</v>
      </c>
      <c r="C141" s="2" t="s">
        <v>47</v>
      </c>
      <c r="D141" s="2" t="s">
        <v>141</v>
      </c>
      <c r="E141" s="2" t="s">
        <v>118</v>
      </c>
      <c r="F141" s="2" t="s">
        <v>50</v>
      </c>
      <c r="G141" s="2" t="s">
        <v>51</v>
      </c>
      <c r="H141" s="2" t="s">
        <v>418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4">
        <f>P141*U141/1000000</f>
        <v>28.85764</v>
      </c>
      <c r="AD141" s="4">
        <f>AC141*(1-Z141/100)</f>
        <v>28.85764</v>
      </c>
      <c r="AE141" s="2" t="s">
        <v>66</v>
      </c>
      <c r="AF141" s="2" t="s">
        <v>67</v>
      </c>
      <c r="AG141" s="2" t="s">
        <v>147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426</v>
      </c>
      <c r="B142" s="2" t="s">
        <v>417</v>
      </c>
      <c r="C142" s="2" t="s">
        <v>47</v>
      </c>
      <c r="D142" s="2" t="s">
        <v>141</v>
      </c>
      <c r="E142" s="2" t="s">
        <v>118</v>
      </c>
      <c r="F142" s="2" t="s">
        <v>50</v>
      </c>
      <c r="G142" s="2" t="s">
        <v>51</v>
      </c>
      <c r="H142" s="2" t="s">
        <v>418</v>
      </c>
      <c r="I142" s="2"/>
      <c r="J142" s="2"/>
      <c r="K142" s="2" t="s">
        <v>55</v>
      </c>
      <c r="L142" s="2" t="s">
        <v>163</v>
      </c>
      <c r="M142" s="2" t="s">
        <v>107</v>
      </c>
      <c r="N142" s="3"/>
      <c r="O142" s="3"/>
      <c r="P142" s="4">
        <f>IF(O142="吨",N142*1000,IF(O142="万立方米",N142*10000,""))</f>
        <v>721441000.0</v>
      </c>
      <c r="Q142" s="2" t="s">
        <v>108</v>
      </c>
      <c r="R142" s="2" t="s">
        <v>109</v>
      </c>
      <c r="S142" s="2" t="s">
        <v>164</v>
      </c>
      <c r="T142" s="2" t="s">
        <v>165</v>
      </c>
      <c r="U142" s="4">
        <f>0.16</f>
        <v>0.16</v>
      </c>
      <c r="V142" s="2" t="s">
        <v>111</v>
      </c>
      <c r="W142" s="2" t="s">
        <v>164</v>
      </c>
      <c r="X142" s="2" t="s">
        <v>163</v>
      </c>
      <c r="Y142" s="2" t="s">
        <v>166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66</v>
      </c>
      <c r="AF142" s="2" t="s">
        <v>67</v>
      </c>
      <c r="AG142" s="2" t="s">
        <v>167</v>
      </c>
      <c r="AH142" s="2" t="s">
        <v>168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427</v>
      </c>
      <c r="B143" s="2" t="s">
        <v>428</v>
      </c>
      <c r="C143" s="2" t="s">
        <v>47</v>
      </c>
      <c r="D143" s="2" t="s">
        <v>429</v>
      </c>
      <c r="E143" s="2" t="s">
        <v>254</v>
      </c>
      <c r="F143" s="2" t="s">
        <v>278</v>
      </c>
      <c r="G143" s="2" t="s">
        <v>120</v>
      </c>
      <c r="H143" s="2" t="s">
        <v>297</v>
      </c>
      <c r="I143" s="2" t="s">
        <v>53</v>
      </c>
      <c r="J143" s="2" t="s">
        <v>280</v>
      </c>
      <c r="K143" s="2"/>
      <c r="L143" s="2" t="s">
        <v>122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124</v>
      </c>
      <c r="X143" s="2" t="s">
        <v>298</v>
      </c>
      <c r="Y143" s="2" t="s">
        <v>430</v>
      </c>
      <c r="Z143" s="2">
        <v>94.5</v>
      </c>
      <c r="AA143" s="2"/>
      <c r="AB143" s="2"/>
      <c r="AC143" s="2"/>
      <c r="AD143" s="2"/>
      <c r="AE143" s="2" t="s">
        <v>271</v>
      </c>
      <c r="AF143" s="2" t="s">
        <v>281</v>
      </c>
      <c r="AG143" s="2" t="s">
        <v>431</v>
      </c>
      <c r="AH143" s="2" t="s">
        <v>128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432</v>
      </c>
      <c r="B144" s="2" t="s">
        <v>428</v>
      </c>
      <c r="C144" s="2" t="s">
        <v>47</v>
      </c>
      <c r="D144" s="2" t="s">
        <v>429</v>
      </c>
      <c r="E144" s="2" t="s">
        <v>254</v>
      </c>
      <c r="F144" s="2" t="s">
        <v>278</v>
      </c>
      <c r="G144" s="2" t="s">
        <v>120</v>
      </c>
      <c r="H144" s="2" t="s">
        <v>297</v>
      </c>
      <c r="I144" s="2" t="s">
        <v>53</v>
      </c>
      <c r="J144" s="2" t="s">
        <v>280</v>
      </c>
      <c r="K144" s="2"/>
      <c r="L144" s="2" t="s">
        <v>122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124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271</v>
      </c>
      <c r="AF144" s="2" t="s">
        <v>281</v>
      </c>
      <c r="AG144" s="2" t="s">
        <v>433</v>
      </c>
      <c r="AH144" s="2" t="s">
        <v>128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434</v>
      </c>
      <c r="B145" s="2" t="s">
        <v>428</v>
      </c>
      <c r="C145" s="2" t="s">
        <v>47</v>
      </c>
      <c r="D145" s="2" t="s">
        <v>429</v>
      </c>
      <c r="E145" s="2" t="s">
        <v>254</v>
      </c>
      <c r="F145" s="2" t="s">
        <v>278</v>
      </c>
      <c r="G145" s="2" t="s">
        <v>120</v>
      </c>
      <c r="H145" s="2" t="s">
        <v>297</v>
      </c>
      <c r="I145" s="2" t="s">
        <v>53</v>
      </c>
      <c r="J145" s="2" t="s">
        <v>280</v>
      </c>
      <c r="K145" s="2"/>
      <c r="L145" s="2" t="s">
        <v>122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124</v>
      </c>
      <c r="X145" s="2" t="s">
        <v>304</v>
      </c>
      <c r="Y145" s="2" t="s">
        <v>305</v>
      </c>
      <c r="Z145" s="2">
        <v>30</v>
      </c>
      <c r="AA145" s="2"/>
      <c r="AB145" s="2"/>
      <c r="AC145" s="2"/>
      <c r="AD145" s="2"/>
      <c r="AE145" s="2" t="s">
        <v>271</v>
      </c>
      <c r="AF145" s="2" t="s">
        <v>281</v>
      </c>
      <c r="AG145" s="2" t="s">
        <v>435</v>
      </c>
      <c r="AH145" s="2" t="s">
        <v>128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436</v>
      </c>
      <c r="B146" s="2" t="s">
        <v>428</v>
      </c>
      <c r="C146" s="2" t="s">
        <v>47</v>
      </c>
      <c r="D146" s="2" t="s">
        <v>429</v>
      </c>
      <c r="E146" s="2" t="s">
        <v>254</v>
      </c>
      <c r="F146" s="2" t="s">
        <v>278</v>
      </c>
      <c r="G146" s="2" t="s">
        <v>120</v>
      </c>
      <c r="H146" s="2" t="s">
        <v>297</v>
      </c>
      <c r="I146" s="2" t="s">
        <v>53</v>
      </c>
      <c r="J146" s="2" t="s">
        <v>280</v>
      </c>
      <c r="K146" s="2"/>
      <c r="L146" s="2" t="s">
        <v>122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124</v>
      </c>
      <c r="X146" s="2" t="s">
        <v>298</v>
      </c>
      <c r="Y146" s="2" t="s">
        <v>437</v>
      </c>
      <c r="Z146" s="2">
        <v>94.5</v>
      </c>
      <c r="AA146" s="2"/>
      <c r="AB146" s="2"/>
      <c r="AC146" s="2"/>
      <c r="AD146" s="2"/>
      <c r="AE146" s="2" t="s">
        <v>271</v>
      </c>
      <c r="AF146" s="2" t="s">
        <v>281</v>
      </c>
      <c r="AG146" s="2" t="s">
        <v>431</v>
      </c>
      <c r="AH146" s="2" t="s">
        <v>128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438</v>
      </c>
      <c r="B147" s="2" t="s">
        <v>428</v>
      </c>
      <c r="C147" s="2" t="s">
        <v>47</v>
      </c>
      <c r="D147" s="2" t="s">
        <v>429</v>
      </c>
      <c r="E147" s="2" t="s">
        <v>254</v>
      </c>
      <c r="F147" s="2" t="s">
        <v>278</v>
      </c>
      <c r="G147" s="2" t="s">
        <v>120</v>
      </c>
      <c r="H147" s="2" t="s">
        <v>297</v>
      </c>
      <c r="I147" s="2" t="s">
        <v>53</v>
      </c>
      <c r="J147" s="2" t="s">
        <v>280</v>
      </c>
      <c r="K147" s="2"/>
      <c r="L147" s="2" t="s">
        <v>122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124</v>
      </c>
      <c r="X147" s="2" t="s">
        <v>298</v>
      </c>
      <c r="Y147" s="2" t="s">
        <v>310</v>
      </c>
      <c r="Z147" s="2">
        <v>95</v>
      </c>
      <c r="AA147" s="2">
        <v>94.5</v>
      </c>
      <c r="AB147" s="2">
        <v>95</v>
      </c>
      <c r="AC147" s="2"/>
      <c r="AD147" s="2"/>
      <c r="AE147" s="2" t="s">
        <v>271</v>
      </c>
      <c r="AF147" s="2" t="s">
        <v>281</v>
      </c>
      <c r="AG147" s="2" t="s">
        <v>431</v>
      </c>
      <c r="AH147" s="2" t="s">
        <v>128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439</v>
      </c>
      <c r="B148" s="2" t="s">
        <v>428</v>
      </c>
      <c r="C148" s="2" t="s">
        <v>47</v>
      </c>
      <c r="D148" s="2" t="s">
        <v>429</v>
      </c>
      <c r="E148" s="2" t="s">
        <v>254</v>
      </c>
      <c r="F148" s="2" t="s">
        <v>278</v>
      </c>
      <c r="G148" s="2" t="s">
        <v>120</v>
      </c>
      <c r="H148" s="2" t="s">
        <v>297</v>
      </c>
      <c r="I148" s="2" t="s">
        <v>53</v>
      </c>
      <c r="J148" s="2" t="s">
        <v>280</v>
      </c>
      <c r="K148" s="2"/>
      <c r="L148" s="2" t="s">
        <v>122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124</v>
      </c>
      <c r="X148" s="2" t="s">
        <v>298</v>
      </c>
      <c r="Y148" s="2" t="s">
        <v>440</v>
      </c>
      <c r="Z148" s="2">
        <v>94.5</v>
      </c>
      <c r="AA148" s="2"/>
      <c r="AB148" s="2"/>
      <c r="AC148" s="2"/>
      <c r="AD148" s="2"/>
      <c r="AE148" s="2" t="s">
        <v>271</v>
      </c>
      <c r="AF148" s="2" t="s">
        <v>281</v>
      </c>
      <c r="AG148" s="2" t="s">
        <v>431</v>
      </c>
      <c r="AH148" s="2" t="s">
        <v>128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441</v>
      </c>
      <c r="B149" s="2" t="s">
        <v>428</v>
      </c>
      <c r="C149" s="2" t="s">
        <v>47</v>
      </c>
      <c r="D149" s="2" t="s">
        <v>429</v>
      </c>
      <c r="E149" s="2" t="s">
        <v>254</v>
      </c>
      <c r="F149" s="2" t="s">
        <v>278</v>
      </c>
      <c r="G149" s="2" t="s">
        <v>120</v>
      </c>
      <c r="H149" s="2" t="s">
        <v>297</v>
      </c>
      <c r="I149" s="2" t="s">
        <v>53</v>
      </c>
      <c r="J149" s="2" t="s">
        <v>280</v>
      </c>
      <c r="K149" s="2"/>
      <c r="L149" s="2" t="s">
        <v>122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124</v>
      </c>
      <c r="X149" s="2" t="s">
        <v>314</v>
      </c>
      <c r="Y149" s="2" t="s">
        <v>315</v>
      </c>
      <c r="Z149" s="2">
        <v>80</v>
      </c>
      <c r="AA149" s="2"/>
      <c r="AB149" s="2"/>
      <c r="AC149" s="2"/>
      <c r="AD149" s="2"/>
      <c r="AE149" s="2" t="s">
        <v>271</v>
      </c>
      <c r="AF149" s="2" t="s">
        <v>281</v>
      </c>
      <c r="AG149" s="2" t="s">
        <v>435</v>
      </c>
      <c r="AH149" s="2" t="s">
        <v>128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442</v>
      </c>
      <c r="B150" s="2" t="s">
        <v>428</v>
      </c>
      <c r="C150" s="2" t="s">
        <v>47</v>
      </c>
      <c r="D150" s="2" t="s">
        <v>429</v>
      </c>
      <c r="E150" s="2" t="s">
        <v>254</v>
      </c>
      <c r="F150" s="2" t="s">
        <v>278</v>
      </c>
      <c r="G150" s="2" t="s">
        <v>120</v>
      </c>
      <c r="H150" s="2" t="s">
        <v>297</v>
      </c>
      <c r="I150" s="2" t="s">
        <v>53</v>
      </c>
      <c r="J150" s="2" t="s">
        <v>280</v>
      </c>
      <c r="K150" s="2"/>
      <c r="L150" s="2" t="s">
        <v>122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124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271</v>
      </c>
      <c r="AF150" s="2" t="s">
        <v>281</v>
      </c>
      <c r="AG150" s="2" t="s">
        <v>433</v>
      </c>
      <c r="AH150" s="2" t="s">
        <v>128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443</v>
      </c>
      <c r="B151" s="2" t="s">
        <v>428</v>
      </c>
      <c r="C151" s="2" t="s">
        <v>47</v>
      </c>
      <c r="D151" s="2" t="s">
        <v>429</v>
      </c>
      <c r="E151" s="2" t="s">
        <v>254</v>
      </c>
      <c r="F151" s="2" t="s">
        <v>278</v>
      </c>
      <c r="G151" s="2" t="s">
        <v>120</v>
      </c>
      <c r="H151" s="2" t="s">
        <v>297</v>
      </c>
      <c r="I151" s="2"/>
      <c r="J151" s="2"/>
      <c r="K151" s="2" t="s">
        <v>55</v>
      </c>
      <c r="L151" s="2" t="s">
        <v>318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319</v>
      </c>
      <c r="T151" s="2" t="s">
        <v>165</v>
      </c>
      <c r="U151" s="4">
        <f>0.17</f>
        <v>0.17</v>
      </c>
      <c r="V151" s="2" t="s">
        <v>111</v>
      </c>
      <c r="W151" s="2" t="s">
        <v>319</v>
      </c>
      <c r="X151" s="2" t="s">
        <v>318</v>
      </c>
      <c r="Y151" s="2" t="s">
        <v>320</v>
      </c>
      <c r="Z151" s="2">
        <v>0</v>
      </c>
      <c r="AA151" s="2"/>
      <c r="AB151" s="2"/>
      <c r="AC151" s="2"/>
      <c r="AD151" s="2"/>
      <c r="AE151" s="2" t="s">
        <v>271</v>
      </c>
      <c r="AF151" s="2" t="s">
        <v>272</v>
      </c>
      <c r="AG151" s="2" t="s">
        <v>273</v>
      </c>
      <c r="AH151" s="2" t="s">
        <v>168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444</v>
      </c>
      <c r="B152" s="2" t="s">
        <v>445</v>
      </c>
      <c r="C152" s="2" t="s">
        <v>47</v>
      </c>
      <c r="D152" s="2" t="s">
        <v>446</v>
      </c>
      <c r="E152" s="2" t="s">
        <v>447</v>
      </c>
      <c r="F152" s="2" t="s">
        <v>119</v>
      </c>
      <c r="G152" s="2" t="s">
        <v>227</v>
      </c>
      <c r="H152" s="2" t="s">
        <v>52</v>
      </c>
      <c r="I152" s="2" t="s">
        <v>53</v>
      </c>
      <c r="J152" s="2" t="s">
        <v>226</v>
      </c>
      <c r="K152" s="2" t="s">
        <v>226</v>
      </c>
      <c r="L152" s="2" t="s">
        <v>227</v>
      </c>
      <c r="M152" s="2" t="s">
        <v>57</v>
      </c>
      <c r="N152" s="3">
        <v>150</v>
      </c>
      <c r="O152" s="3" t="s">
        <v>228</v>
      </c>
      <c r="P152" s="4">
        <f>IF(O152="吨",N152*1000,IF(O152="万立方米",N152*10000,""))</f>
        <v>1500000.0</v>
      </c>
      <c r="Q152" s="2" t="s">
        <v>229</v>
      </c>
      <c r="R152" s="2" t="s">
        <v>230</v>
      </c>
      <c r="S152" s="2" t="s">
        <v>448</v>
      </c>
      <c r="T152" s="2" t="s">
        <v>75</v>
      </c>
      <c r="U152" s="4">
        <f>0.0</f>
        <v>0.0</v>
      </c>
      <c r="V152" s="2" t="s">
        <v>232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233</v>
      </c>
      <c r="AH152" s="2" t="s">
        <v>449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450</v>
      </c>
      <c r="B153" s="2" t="s">
        <v>445</v>
      </c>
      <c r="C153" s="2" t="s">
        <v>47</v>
      </c>
      <c r="D153" s="2" t="s">
        <v>446</v>
      </c>
      <c r="E153" s="2" t="s">
        <v>447</v>
      </c>
      <c r="F153" s="2" t="s">
        <v>119</v>
      </c>
      <c r="G153" s="2" t="s">
        <v>227</v>
      </c>
      <c r="H153" s="2" t="s">
        <v>52</v>
      </c>
      <c r="I153" s="2" t="s">
        <v>53</v>
      </c>
      <c r="J153" s="2" t="s">
        <v>226</v>
      </c>
      <c r="K153" s="2" t="s">
        <v>226</v>
      </c>
      <c r="L153" s="2" t="s">
        <v>227</v>
      </c>
      <c r="M153" s="2" t="s">
        <v>73</v>
      </c>
      <c r="N153" s="3">
        <v>150</v>
      </c>
      <c r="O153" s="3" t="s">
        <v>228</v>
      </c>
      <c r="P153" s="4">
        <f>IF(O153="吨",N153*1000,IF(O153="万立方米",N153*10000,""))</f>
        <v>1500000.0</v>
      </c>
      <c r="Q153" s="2" t="s">
        <v>229</v>
      </c>
      <c r="R153" s="2" t="s">
        <v>230</v>
      </c>
      <c r="S153" s="2" t="s">
        <v>451</v>
      </c>
      <c r="T153" s="2" t="s">
        <v>75</v>
      </c>
      <c r="U153" s="4">
        <f>1.3</f>
        <v>1.3</v>
      </c>
      <c r="V153" s="2" t="s">
        <v>232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1.95</v>
      </c>
      <c r="AD153" s="4">
        <f>AC153*(1-Z153/100)</f>
        <v>1.95</v>
      </c>
      <c r="AE153" s="2" t="s">
        <v>66</v>
      </c>
      <c r="AF153" s="2" t="s">
        <v>67</v>
      </c>
      <c r="AG153" s="2" t="s">
        <v>236</v>
      </c>
      <c r="AH153" s="2" t="s">
        <v>449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452</v>
      </c>
      <c r="B154" s="2" t="s">
        <v>445</v>
      </c>
      <c r="C154" s="2" t="s">
        <v>47</v>
      </c>
      <c r="D154" s="2" t="s">
        <v>446</v>
      </c>
      <c r="E154" s="2" t="s">
        <v>447</v>
      </c>
      <c r="F154" s="2" t="s">
        <v>119</v>
      </c>
      <c r="G154" s="2" t="s">
        <v>227</v>
      </c>
      <c r="H154" s="2" t="s">
        <v>52</v>
      </c>
      <c r="I154" s="2" t="s">
        <v>53</v>
      </c>
      <c r="J154" s="2" t="s">
        <v>226</v>
      </c>
      <c r="K154" s="2" t="s">
        <v>226</v>
      </c>
      <c r="L154" s="2" t="s">
        <v>227</v>
      </c>
      <c r="M154" s="2" t="s">
        <v>79</v>
      </c>
      <c r="N154" s="3">
        <v>150</v>
      </c>
      <c r="O154" s="3" t="s">
        <v>228</v>
      </c>
      <c r="P154" s="4">
        <f>IF(O154="吨",N154*1000,IF(O154="万立方米",N154*10000,""))</f>
        <v>1500000.0</v>
      </c>
      <c r="Q154" s="2" t="s">
        <v>229</v>
      </c>
      <c r="R154" s="2" t="s">
        <v>230</v>
      </c>
      <c r="S154" s="2" t="s">
        <v>453</v>
      </c>
      <c r="T154" s="2" t="s">
        <v>75</v>
      </c>
      <c r="U154" s="4">
        <f>4.1</f>
        <v>4.1</v>
      </c>
      <c r="V154" s="2" t="s">
        <v>232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4">
        <f>P154*U154/1000000</f>
        <v>6.1499999999999995</v>
      </c>
      <c r="AD154" s="4">
        <f>AC154*(1-Z154/100)</f>
        <v>4.797</v>
      </c>
      <c r="AE154" s="2" t="s">
        <v>66</v>
      </c>
      <c r="AF154" s="2" t="s">
        <v>67</v>
      </c>
      <c r="AG154" s="2" t="s">
        <v>239</v>
      </c>
      <c r="AH154" s="2" t="s">
        <v>449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454</v>
      </c>
      <c r="B155" s="2" t="s">
        <v>445</v>
      </c>
      <c r="C155" s="2" t="s">
        <v>47</v>
      </c>
      <c r="D155" s="2" t="s">
        <v>446</v>
      </c>
      <c r="E155" s="2" t="s">
        <v>447</v>
      </c>
      <c r="F155" s="2" t="s">
        <v>119</v>
      </c>
      <c r="G155" s="2" t="s">
        <v>227</v>
      </c>
      <c r="H155" s="2" t="s">
        <v>52</v>
      </c>
      <c r="I155" s="2" t="s">
        <v>53</v>
      </c>
      <c r="J155" s="2" t="s">
        <v>226</v>
      </c>
      <c r="K155" s="2" t="s">
        <v>226</v>
      </c>
      <c r="L155" s="2" t="s">
        <v>227</v>
      </c>
      <c r="M155" s="2" t="s">
        <v>87</v>
      </c>
      <c r="N155" s="3">
        <v>150</v>
      </c>
      <c r="O155" s="3" t="s">
        <v>228</v>
      </c>
      <c r="P155" s="4">
        <f>IF(O155="吨",N155*1000,IF(O155="万立方米",N155*10000,""))</f>
        <v>1500000.0</v>
      </c>
      <c r="Q155" s="2" t="s">
        <v>229</v>
      </c>
      <c r="R155" s="2" t="s">
        <v>230</v>
      </c>
      <c r="S155" s="2" t="s">
        <v>455</v>
      </c>
      <c r="T155" s="2" t="s">
        <v>75</v>
      </c>
      <c r="U155" s="4">
        <f>0.0</f>
        <v>0.0</v>
      </c>
      <c r="V155" s="2" t="s">
        <v>232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233</v>
      </c>
      <c r="AH155" s="2" t="s">
        <v>449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456</v>
      </c>
      <c r="B156" s="2" t="s">
        <v>445</v>
      </c>
      <c r="C156" s="2" t="s">
        <v>47</v>
      </c>
      <c r="D156" s="2" t="s">
        <v>446</v>
      </c>
      <c r="E156" s="2" t="s">
        <v>447</v>
      </c>
      <c r="F156" s="2" t="s">
        <v>119</v>
      </c>
      <c r="G156" s="2" t="s">
        <v>227</v>
      </c>
      <c r="H156" s="2" t="s">
        <v>52</v>
      </c>
      <c r="I156" s="2" t="s">
        <v>53</v>
      </c>
      <c r="J156" s="2" t="s">
        <v>226</v>
      </c>
      <c r="K156" s="2" t="s">
        <v>226</v>
      </c>
      <c r="L156" s="2" t="s">
        <v>227</v>
      </c>
      <c r="M156" s="2" t="s">
        <v>91</v>
      </c>
      <c r="N156" s="3">
        <v>150</v>
      </c>
      <c r="O156" s="3" t="s">
        <v>228</v>
      </c>
      <c r="P156" s="4">
        <f>IF(O156="吨",N156*1000,IF(O156="万立方米",N156*10000,""))</f>
        <v>1500000.0</v>
      </c>
      <c r="Q156" s="2" t="s">
        <v>229</v>
      </c>
      <c r="R156" s="2" t="s">
        <v>230</v>
      </c>
      <c r="S156" s="2" t="s">
        <v>457</v>
      </c>
      <c r="T156" s="2" t="s">
        <v>75</v>
      </c>
      <c r="U156" s="4">
        <f>0.03</f>
        <v>0.03</v>
      </c>
      <c r="V156" s="2" t="s">
        <v>232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4">
        <f>P156*U156/1000000</f>
        <v>0.045</v>
      </c>
      <c r="AD156" s="4">
        <f>AC157*(1-AA156/100)+(AC156-AC157)*(1-AB156/100)</f>
        <v>0.045</v>
      </c>
      <c r="AE156" s="2" t="s">
        <v>66</v>
      </c>
      <c r="AF156" s="2" t="s">
        <v>67</v>
      </c>
      <c r="AG156" s="2" t="s">
        <v>233</v>
      </c>
      <c r="AH156" s="2" t="s">
        <v>449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458</v>
      </c>
      <c r="B157" s="2" t="s">
        <v>445</v>
      </c>
      <c r="C157" s="2" t="s">
        <v>47</v>
      </c>
      <c r="D157" s="2" t="s">
        <v>446</v>
      </c>
      <c r="E157" s="2" t="s">
        <v>447</v>
      </c>
      <c r="F157" s="2" t="s">
        <v>119</v>
      </c>
      <c r="G157" s="2" t="s">
        <v>227</v>
      </c>
      <c r="H157" s="2" t="s">
        <v>52</v>
      </c>
      <c r="I157" s="2" t="s">
        <v>53</v>
      </c>
      <c r="J157" s="2" t="s">
        <v>226</v>
      </c>
      <c r="K157" s="2" t="s">
        <v>226</v>
      </c>
      <c r="L157" s="2" t="s">
        <v>227</v>
      </c>
      <c r="M157" s="2" t="s">
        <v>95</v>
      </c>
      <c r="N157" s="3">
        <v>150</v>
      </c>
      <c r="O157" s="3" t="s">
        <v>228</v>
      </c>
      <c r="P157" s="4">
        <f>IF(O157="吨",N157*1000,IF(O157="万立方米",N157*10000,""))</f>
        <v>1500000.0</v>
      </c>
      <c r="Q157" s="2" t="s">
        <v>229</v>
      </c>
      <c r="R157" s="2" t="s">
        <v>230</v>
      </c>
      <c r="S157" s="2" t="s">
        <v>459</v>
      </c>
      <c r="T157" s="2" t="s">
        <v>75</v>
      </c>
      <c r="U157" s="4">
        <f>0.03</f>
        <v>0.03</v>
      </c>
      <c r="V157" s="2" t="s">
        <v>232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0.045</v>
      </c>
      <c r="AD157" s="4">
        <f>AC157*(1-Z157/100)</f>
        <v>0.045</v>
      </c>
      <c r="AE157" s="2" t="s">
        <v>66</v>
      </c>
      <c r="AF157" s="2" t="s">
        <v>67</v>
      </c>
      <c r="AG157" s="2" t="s">
        <v>233</v>
      </c>
      <c r="AH157" s="2" t="s">
        <v>449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460</v>
      </c>
      <c r="B158" s="2" t="s">
        <v>445</v>
      </c>
      <c r="C158" s="2" t="s">
        <v>47</v>
      </c>
      <c r="D158" s="2" t="s">
        <v>446</v>
      </c>
      <c r="E158" s="2" t="s">
        <v>447</v>
      </c>
      <c r="F158" s="2" t="s">
        <v>119</v>
      </c>
      <c r="G158" s="2" t="s">
        <v>227</v>
      </c>
      <c r="H158" s="2" t="s">
        <v>52</v>
      </c>
      <c r="I158" s="2" t="s">
        <v>53</v>
      </c>
      <c r="J158" s="2" t="s">
        <v>226</v>
      </c>
      <c r="K158" s="2" t="s">
        <v>226</v>
      </c>
      <c r="L158" s="2" t="s">
        <v>227</v>
      </c>
      <c r="M158" s="2" t="s">
        <v>99</v>
      </c>
      <c r="N158" s="3">
        <v>150</v>
      </c>
      <c r="O158" s="3" t="s">
        <v>228</v>
      </c>
      <c r="P158" s="4">
        <f>IF(O158="吨",N158*1000,IF(O158="万立方米",N158*10000,""))</f>
        <v>1500000.0</v>
      </c>
      <c r="Q158" s="2" t="s">
        <v>229</v>
      </c>
      <c r="R158" s="2" t="s">
        <v>230</v>
      </c>
      <c r="S158" s="2" t="s">
        <v>461</v>
      </c>
      <c r="T158" s="2" t="s">
        <v>75</v>
      </c>
      <c r="U158" s="4">
        <f>0.0</f>
        <v>0.0</v>
      </c>
      <c r="V158" s="2" t="s">
        <v>232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233</v>
      </c>
      <c r="AH158" s="2" t="s">
        <v>449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462</v>
      </c>
      <c r="B159" s="2" t="s">
        <v>445</v>
      </c>
      <c r="C159" s="2" t="s">
        <v>47</v>
      </c>
      <c r="D159" s="2" t="s">
        <v>446</v>
      </c>
      <c r="E159" s="2" t="s">
        <v>447</v>
      </c>
      <c r="F159" s="2" t="s">
        <v>119</v>
      </c>
      <c r="G159" s="2" t="s">
        <v>227</v>
      </c>
      <c r="H159" s="2" t="s">
        <v>52</v>
      </c>
      <c r="I159" s="2" t="s">
        <v>53</v>
      </c>
      <c r="J159" s="2" t="s">
        <v>226</v>
      </c>
      <c r="K159" s="2" t="s">
        <v>226</v>
      </c>
      <c r="L159" s="2" t="s">
        <v>227</v>
      </c>
      <c r="M159" s="2" t="s">
        <v>104</v>
      </c>
      <c r="N159" s="3">
        <v>150</v>
      </c>
      <c r="O159" s="3" t="s">
        <v>228</v>
      </c>
      <c r="P159" s="4">
        <f>IF(O159="吨",N159*1000,IF(O159="万立方米",N159*10000,""))</f>
        <v>1500000.0</v>
      </c>
      <c r="Q159" s="2" t="s">
        <v>229</v>
      </c>
      <c r="R159" s="2" t="s">
        <v>230</v>
      </c>
      <c r="S159" s="2" t="s">
        <v>463</v>
      </c>
      <c r="T159" s="2" t="s">
        <v>75</v>
      </c>
      <c r="U159" s="4">
        <f>0.02</f>
        <v>0.02</v>
      </c>
      <c r="V159" s="2" t="s">
        <v>232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 t="s">
        <v>236</v>
      </c>
      <c r="AH159" s="2" t="s">
        <v>449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464</v>
      </c>
      <c r="B160" s="2" t="s">
        <v>445</v>
      </c>
      <c r="C160" s="2" t="s">
        <v>47</v>
      </c>
      <c r="D160" s="2" t="s">
        <v>446</v>
      </c>
      <c r="E160" s="2" t="s">
        <v>447</v>
      </c>
      <c r="F160" s="2" t="s">
        <v>119</v>
      </c>
      <c r="G160" s="2" t="s">
        <v>227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f>IF(O160="吨",N160*1000,IF(O160="万立方米",N160*10000,""))</f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138</v>
      </c>
      <c r="AH160" s="2" t="s">
        <v>114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465</v>
      </c>
      <c r="B161" s="2" t="s">
        <v>466</v>
      </c>
      <c r="C161" s="2" t="s">
        <v>47</v>
      </c>
      <c r="D161" s="2" t="s">
        <v>467</v>
      </c>
      <c r="E161" s="2" t="s">
        <v>172</v>
      </c>
      <c r="F161" s="2" t="s">
        <v>224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143</v>
      </c>
      <c r="Y161" s="2" t="s">
        <v>468</v>
      </c>
      <c r="Z161" s="2">
        <v>96</v>
      </c>
      <c r="AA161" s="2"/>
      <c r="AB161" s="2"/>
      <c r="AC161" s="4">
        <f>P161*U161/1000000</f>
        <v>8.4233385</v>
      </c>
      <c r="AD161" s="4">
        <f>AC161*(1-Z161/100)</f>
        <v>0.3369335400000003</v>
      </c>
      <c r="AE161" s="2" t="s">
        <v>66</v>
      </c>
      <c r="AF161" s="2" t="s">
        <v>67</v>
      </c>
      <c r="AG161" s="2" t="s">
        <v>145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469</v>
      </c>
      <c r="B162" s="2" t="s">
        <v>466</v>
      </c>
      <c r="C162" s="2" t="s">
        <v>47</v>
      </c>
      <c r="D162" s="2" t="s">
        <v>467</v>
      </c>
      <c r="E162" s="2" t="s">
        <v>172</v>
      </c>
      <c r="F162" s="2" t="s">
        <v>224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982.6</v>
      </c>
      <c r="AD162" s="4">
        <f>AC162*(1-Z162/100)</f>
        <v>982.6</v>
      </c>
      <c r="AE162" s="2" t="s">
        <v>66</v>
      </c>
      <c r="AF162" s="2" t="s">
        <v>67</v>
      </c>
      <c r="AG162" s="2" t="s">
        <v>147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470</v>
      </c>
      <c r="B163" s="2" t="s">
        <v>466</v>
      </c>
      <c r="C163" s="2" t="s">
        <v>47</v>
      </c>
      <c r="D163" s="2" t="s">
        <v>467</v>
      </c>
      <c r="E163" s="2" t="s">
        <v>172</v>
      </c>
      <c r="F163" s="2" t="s">
        <v>224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149</v>
      </c>
      <c r="Y163" s="2" t="s">
        <v>150</v>
      </c>
      <c r="Z163" s="2">
        <v>64</v>
      </c>
      <c r="AA163" s="2"/>
      <c r="AB163" s="2"/>
      <c r="AC163" s="4">
        <f>P163*U163/1000000</f>
        <v>4023.7469999999994</v>
      </c>
      <c r="AD163" s="4">
        <f>AC163*(1-Z163/100)</f>
        <v>1448.5489199999997</v>
      </c>
      <c r="AE163" s="2" t="s">
        <v>66</v>
      </c>
      <c r="AF163" s="2" t="s">
        <v>67</v>
      </c>
      <c r="AG163" s="2" t="s">
        <v>151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471</v>
      </c>
      <c r="B164" s="2" t="s">
        <v>466</v>
      </c>
      <c r="C164" s="2" t="s">
        <v>47</v>
      </c>
      <c r="D164" s="2" t="s">
        <v>467</v>
      </c>
      <c r="E164" s="2" t="s">
        <v>172</v>
      </c>
      <c r="F164" s="2" t="s">
        <v>224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143</v>
      </c>
      <c r="Y164" s="2" t="s">
        <v>472</v>
      </c>
      <c r="Z164" s="2">
        <v>96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145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473</v>
      </c>
      <c r="B165" s="2" t="s">
        <v>466</v>
      </c>
      <c r="C165" s="2" t="s">
        <v>47</v>
      </c>
      <c r="D165" s="2" t="s">
        <v>467</v>
      </c>
      <c r="E165" s="2" t="s">
        <v>172</v>
      </c>
      <c r="F165" s="2" t="s">
        <v>224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143</v>
      </c>
      <c r="Y165" s="2" t="s">
        <v>474</v>
      </c>
      <c r="Z165" s="2">
        <v>99</v>
      </c>
      <c r="AA165" s="2">
        <v>96</v>
      </c>
      <c r="AB165" s="2">
        <v>99</v>
      </c>
      <c r="AC165" s="4">
        <f>P165*U165/1000000</f>
        <v>16144.732125</v>
      </c>
      <c r="AD165" s="4">
        <f>AC166*(1-AA165/100)+(AC165-AC166)*(1-AB165/100)</f>
        <v>287.79739875000024</v>
      </c>
      <c r="AE165" s="2" t="s">
        <v>66</v>
      </c>
      <c r="AF165" s="2" t="s">
        <v>67</v>
      </c>
      <c r="AG165" s="2" t="s">
        <v>145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475</v>
      </c>
      <c r="B166" s="2" t="s">
        <v>466</v>
      </c>
      <c r="C166" s="2" t="s">
        <v>47</v>
      </c>
      <c r="D166" s="2" t="s">
        <v>467</v>
      </c>
      <c r="E166" s="2" t="s">
        <v>172</v>
      </c>
      <c r="F166" s="2" t="s">
        <v>224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143</v>
      </c>
      <c r="Y166" s="2" t="s">
        <v>476</v>
      </c>
      <c r="Z166" s="2">
        <v>96</v>
      </c>
      <c r="AA166" s="2"/>
      <c r="AB166" s="2"/>
      <c r="AC166" s="4">
        <f>P166*U166/1000000</f>
        <v>4211.66925</v>
      </c>
      <c r="AD166" s="4">
        <f>AC166*(1-Z166/100)</f>
        <v>168.46677000000014</v>
      </c>
      <c r="AE166" s="2" t="s">
        <v>66</v>
      </c>
      <c r="AF166" s="2" t="s">
        <v>67</v>
      </c>
      <c r="AG166" s="2" t="s">
        <v>145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477</v>
      </c>
      <c r="B167" s="2" t="s">
        <v>466</v>
      </c>
      <c r="C167" s="2" t="s">
        <v>47</v>
      </c>
      <c r="D167" s="2" t="s">
        <v>467</v>
      </c>
      <c r="E167" s="2" t="s">
        <v>172</v>
      </c>
      <c r="F167" s="2" t="s">
        <v>224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314</v>
      </c>
      <c r="Y167" s="2" t="s">
        <v>315</v>
      </c>
      <c r="Z167" s="2">
        <v>80</v>
      </c>
      <c r="AA167" s="2"/>
      <c r="AB167" s="2"/>
      <c r="AC167" s="4">
        <f>P167*U167/1000000</f>
        <v>6514.638000000001</v>
      </c>
      <c r="AD167" s="4">
        <f>AC167*(1-Z167/100)</f>
        <v>1302.9276</v>
      </c>
      <c r="AE167" s="2" t="s">
        <v>66</v>
      </c>
      <c r="AF167" s="2" t="s">
        <v>67</v>
      </c>
      <c r="AG167" s="2" t="s">
        <v>151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478</v>
      </c>
      <c r="B168" s="2" t="s">
        <v>466</v>
      </c>
      <c r="C168" s="2" t="s">
        <v>47</v>
      </c>
      <c r="D168" s="2" t="s">
        <v>467</v>
      </c>
      <c r="E168" s="2" t="s">
        <v>172</v>
      </c>
      <c r="F168" s="2" t="s">
        <v>224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4">
        <f>P168*U168/1000000</f>
        <v>19.652</v>
      </c>
      <c r="AD168" s="4">
        <f>AC168*(1-Z168/100)</f>
        <v>19.652</v>
      </c>
      <c r="AE168" s="2" t="s">
        <v>66</v>
      </c>
      <c r="AF168" s="2" t="s">
        <v>67</v>
      </c>
      <c r="AG168" s="2" t="s">
        <v>147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479</v>
      </c>
      <c r="B169" s="2" t="s">
        <v>466</v>
      </c>
      <c r="C169" s="2" t="s">
        <v>47</v>
      </c>
      <c r="D169" s="2" t="s">
        <v>467</v>
      </c>
      <c r="E169" s="2" t="s">
        <v>172</v>
      </c>
      <c r="F169" s="2" t="s">
        <v>224</v>
      </c>
      <c r="G169" s="2" t="s">
        <v>51</v>
      </c>
      <c r="H169" s="2" t="s">
        <v>52</v>
      </c>
      <c r="I169" s="2" t="s">
        <v>198</v>
      </c>
      <c r="J169" s="2" t="s">
        <v>357</v>
      </c>
      <c r="K169" s="2" t="s">
        <v>357</v>
      </c>
      <c r="L169" s="2" t="s">
        <v>200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358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143</v>
      </c>
      <c r="Y169" s="2" t="s">
        <v>468</v>
      </c>
      <c r="Z169" s="2">
        <v>96</v>
      </c>
      <c r="AA169" s="2"/>
      <c r="AB169" s="2"/>
      <c r="AC169" s="4">
        <f>P169*U169/1000000</f>
        <v>0.002441</v>
      </c>
      <c r="AD169" s="4">
        <f>AC169*(1-Z169/100)</f>
        <v>9.764000000000009e-05</v>
      </c>
      <c r="AE169" s="2" t="s">
        <v>66</v>
      </c>
      <c r="AF169" s="2" t="s">
        <v>67</v>
      </c>
      <c r="AG169" s="2" t="s">
        <v>145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480</v>
      </c>
      <c r="B170" s="2" t="s">
        <v>466</v>
      </c>
      <c r="C170" s="2" t="s">
        <v>47</v>
      </c>
      <c r="D170" s="2" t="s">
        <v>467</v>
      </c>
      <c r="E170" s="2" t="s">
        <v>172</v>
      </c>
      <c r="F170" s="2" t="s">
        <v>224</v>
      </c>
      <c r="G170" s="2" t="s">
        <v>51</v>
      </c>
      <c r="H170" s="2" t="s">
        <v>52</v>
      </c>
      <c r="I170" s="2" t="s">
        <v>198</v>
      </c>
      <c r="J170" s="2" t="s">
        <v>357</v>
      </c>
      <c r="K170" s="2" t="s">
        <v>357</v>
      </c>
      <c r="L170" s="2" t="s">
        <v>200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360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0.14646</v>
      </c>
      <c r="AD170" s="4">
        <f>AC170*(1-Z170/100)</f>
        <v>0.14646</v>
      </c>
      <c r="AE170" s="2" t="s">
        <v>66</v>
      </c>
      <c r="AF170" s="2" t="s">
        <v>67</v>
      </c>
      <c r="AG170" s="2" t="s">
        <v>147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481</v>
      </c>
      <c r="B171" s="2" t="s">
        <v>466</v>
      </c>
      <c r="C171" s="2" t="s">
        <v>47</v>
      </c>
      <c r="D171" s="2" t="s">
        <v>467</v>
      </c>
      <c r="E171" s="2" t="s">
        <v>172</v>
      </c>
      <c r="F171" s="2" t="s">
        <v>224</v>
      </c>
      <c r="G171" s="2" t="s">
        <v>51</v>
      </c>
      <c r="H171" s="2" t="s">
        <v>52</v>
      </c>
      <c r="I171" s="2" t="s">
        <v>198</v>
      </c>
      <c r="J171" s="2" t="s">
        <v>357</v>
      </c>
      <c r="K171" s="2" t="s">
        <v>357</v>
      </c>
      <c r="L171" s="2" t="s">
        <v>200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362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149</v>
      </c>
      <c r="Y171" s="2" t="s">
        <v>150</v>
      </c>
      <c r="Z171" s="2">
        <v>64</v>
      </c>
      <c r="AA171" s="2"/>
      <c r="AB171" s="2"/>
      <c r="AC171" s="4">
        <f>P171*U171/1000000</f>
        <v>1.80634</v>
      </c>
      <c r="AD171" s="4">
        <f>AC171*(1-Z171/100)</f>
        <v>0.6502824</v>
      </c>
      <c r="AE171" s="2" t="s">
        <v>66</v>
      </c>
      <c r="AF171" s="2" t="s">
        <v>67</v>
      </c>
      <c r="AG171" s="2" t="s">
        <v>151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482</v>
      </c>
      <c r="B172" s="2" t="s">
        <v>466</v>
      </c>
      <c r="C172" s="2" t="s">
        <v>47</v>
      </c>
      <c r="D172" s="2" t="s">
        <v>467</v>
      </c>
      <c r="E172" s="2" t="s">
        <v>172</v>
      </c>
      <c r="F172" s="2" t="s">
        <v>224</v>
      </c>
      <c r="G172" s="2" t="s">
        <v>51</v>
      </c>
      <c r="H172" s="2" t="s">
        <v>52</v>
      </c>
      <c r="I172" s="2" t="s">
        <v>198</v>
      </c>
      <c r="J172" s="2" t="s">
        <v>357</v>
      </c>
      <c r="K172" s="2" t="s">
        <v>357</v>
      </c>
      <c r="L172" s="2" t="s">
        <v>200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364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143</v>
      </c>
      <c r="Y172" s="2" t="s">
        <v>472</v>
      </c>
      <c r="Z172" s="2">
        <v>96</v>
      </c>
      <c r="AA172" s="2"/>
      <c r="AB172" s="2"/>
      <c r="AC172" s="4">
        <f>P172*U172/1000000</f>
        <v>0.009764</v>
      </c>
      <c r="AD172" s="4">
        <f>AC172*(1-Z172/100)</f>
        <v>0.00039056000000000035</v>
      </c>
      <c r="AE172" s="2" t="s">
        <v>66</v>
      </c>
      <c r="AF172" s="2" t="s">
        <v>67</v>
      </c>
      <c r="AG172" s="2" t="s">
        <v>145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483</v>
      </c>
      <c r="B173" s="2" t="s">
        <v>466</v>
      </c>
      <c r="C173" s="2" t="s">
        <v>47</v>
      </c>
      <c r="D173" s="2" t="s">
        <v>467</v>
      </c>
      <c r="E173" s="2" t="s">
        <v>172</v>
      </c>
      <c r="F173" s="2" t="s">
        <v>224</v>
      </c>
      <c r="G173" s="2" t="s">
        <v>51</v>
      </c>
      <c r="H173" s="2" t="s">
        <v>52</v>
      </c>
      <c r="I173" s="2" t="s">
        <v>198</v>
      </c>
      <c r="J173" s="2" t="s">
        <v>357</v>
      </c>
      <c r="K173" s="2" t="s">
        <v>357</v>
      </c>
      <c r="L173" s="2" t="s">
        <v>200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366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143</v>
      </c>
      <c r="Y173" s="2" t="s">
        <v>474</v>
      </c>
      <c r="Z173" s="2">
        <v>99</v>
      </c>
      <c r="AA173" s="2">
        <v>96</v>
      </c>
      <c r="AB173" s="2">
        <v>99</v>
      </c>
      <c r="AC173" s="4">
        <f>P173*U173/1000000</f>
        <v>0.12205</v>
      </c>
      <c r="AD173" s="4">
        <f>AC174*(1-AA173/100)+(AC173-AC174)*(1-AB173/100)</f>
        <v>0.004882000000000004</v>
      </c>
      <c r="AE173" s="2" t="s">
        <v>66</v>
      </c>
      <c r="AF173" s="2" t="s">
        <v>67</v>
      </c>
      <c r="AG173" s="2" t="s">
        <v>145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484</v>
      </c>
      <c r="B174" s="2" t="s">
        <v>466</v>
      </c>
      <c r="C174" s="2" t="s">
        <v>47</v>
      </c>
      <c r="D174" s="2" t="s">
        <v>467</v>
      </c>
      <c r="E174" s="2" t="s">
        <v>172</v>
      </c>
      <c r="F174" s="2" t="s">
        <v>224</v>
      </c>
      <c r="G174" s="2" t="s">
        <v>51</v>
      </c>
      <c r="H174" s="2" t="s">
        <v>52</v>
      </c>
      <c r="I174" s="2" t="s">
        <v>198</v>
      </c>
      <c r="J174" s="2" t="s">
        <v>357</v>
      </c>
      <c r="K174" s="2" t="s">
        <v>357</v>
      </c>
      <c r="L174" s="2" t="s">
        <v>200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368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143</v>
      </c>
      <c r="Y174" s="2" t="s">
        <v>476</v>
      </c>
      <c r="Z174" s="2">
        <v>96</v>
      </c>
      <c r="AA174" s="2"/>
      <c r="AB174" s="2"/>
      <c r="AC174" s="4">
        <f>P174*U174/1000000</f>
        <v>0.12205</v>
      </c>
      <c r="AD174" s="4">
        <f>AC174*(1-Z174/100)</f>
        <v>0.004882000000000004</v>
      </c>
      <c r="AE174" s="2" t="s">
        <v>66</v>
      </c>
      <c r="AF174" s="2" t="s">
        <v>67</v>
      </c>
      <c r="AG174" s="2" t="s">
        <v>145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485</v>
      </c>
      <c r="B175" s="2" t="s">
        <v>466</v>
      </c>
      <c r="C175" s="2" t="s">
        <v>47</v>
      </c>
      <c r="D175" s="2" t="s">
        <v>467</v>
      </c>
      <c r="E175" s="2" t="s">
        <v>172</v>
      </c>
      <c r="F175" s="2" t="s">
        <v>224</v>
      </c>
      <c r="G175" s="2" t="s">
        <v>51</v>
      </c>
      <c r="H175" s="2" t="s">
        <v>52</v>
      </c>
      <c r="I175" s="2" t="s">
        <v>198</v>
      </c>
      <c r="J175" s="2" t="s">
        <v>357</v>
      </c>
      <c r="K175" s="2" t="s">
        <v>357</v>
      </c>
      <c r="L175" s="2" t="s">
        <v>200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370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314</v>
      </c>
      <c r="Y175" s="2" t="s">
        <v>315</v>
      </c>
      <c r="Z175" s="2">
        <v>80</v>
      </c>
      <c r="AA175" s="2"/>
      <c r="AB175" s="2"/>
      <c r="AC175" s="4">
        <f>P175*U175/1000000</f>
        <v>0.7323</v>
      </c>
      <c r="AD175" s="4">
        <f>AC175*(1-Z175/100)</f>
        <v>0.14645999999999995</v>
      </c>
      <c r="AE175" s="2" t="s">
        <v>66</v>
      </c>
      <c r="AF175" s="2" t="s">
        <v>67</v>
      </c>
      <c r="AG175" s="2" t="s">
        <v>151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486</v>
      </c>
      <c r="B176" s="2" t="s">
        <v>466</v>
      </c>
      <c r="C176" s="2" t="s">
        <v>47</v>
      </c>
      <c r="D176" s="2" t="s">
        <v>467</v>
      </c>
      <c r="E176" s="2" t="s">
        <v>172</v>
      </c>
      <c r="F176" s="2" t="s">
        <v>224</v>
      </c>
      <c r="G176" s="2" t="s">
        <v>51</v>
      </c>
      <c r="H176" s="2" t="s">
        <v>52</v>
      </c>
      <c r="I176" s="2" t="s">
        <v>198</v>
      </c>
      <c r="J176" s="2" t="s">
        <v>357</v>
      </c>
      <c r="K176" s="2" t="s">
        <v>357</v>
      </c>
      <c r="L176" s="2" t="s">
        <v>200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372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0.031733</v>
      </c>
      <c r="AD176" s="4">
        <f>AC176*(1-Z176/100)</f>
        <v>0.031733</v>
      </c>
      <c r="AE176" s="2" t="s">
        <v>66</v>
      </c>
      <c r="AF176" s="2" t="s">
        <v>67</v>
      </c>
      <c r="AG176" s="2" t="s">
        <v>147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487</v>
      </c>
      <c r="B177" s="2" t="s">
        <v>466</v>
      </c>
      <c r="C177" s="2" t="s">
        <v>47</v>
      </c>
      <c r="D177" s="2" t="s">
        <v>467</v>
      </c>
      <c r="E177" s="2" t="s">
        <v>172</v>
      </c>
      <c r="F177" s="2" t="s">
        <v>224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163</v>
      </c>
      <c r="M177" s="2" t="s">
        <v>107</v>
      </c>
      <c r="N177" s="3"/>
      <c r="O177" s="3"/>
      <c r="P177" s="4">
        <f>IF(O177="吨",N177*1000,IF(O177="万立方米",N177*10000,""))</f>
        <v>491300000.0</v>
      </c>
      <c r="Q177" s="2" t="s">
        <v>108</v>
      </c>
      <c r="R177" s="2" t="s">
        <v>109</v>
      </c>
      <c r="S177" s="2" t="s">
        <v>164</v>
      </c>
      <c r="T177" s="2" t="s">
        <v>165</v>
      </c>
      <c r="U177" s="4">
        <f>0.16</f>
        <v>0.16</v>
      </c>
      <c r="V177" s="2" t="s">
        <v>111</v>
      </c>
      <c r="W177" s="2" t="s">
        <v>164</v>
      </c>
      <c r="X177" s="2" t="s">
        <v>163</v>
      </c>
      <c r="Y177" s="2" t="s">
        <v>166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66</v>
      </c>
      <c r="AF177" s="2" t="s">
        <v>67</v>
      </c>
      <c r="AG177" s="2" t="s">
        <v>167</v>
      </c>
      <c r="AH177" s="2" t="s">
        <v>168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488</v>
      </c>
      <c r="B178" s="2" t="s">
        <v>489</v>
      </c>
      <c r="C178" s="2" t="s">
        <v>47</v>
      </c>
      <c r="D178" s="2" t="s">
        <v>490</v>
      </c>
      <c r="E178" s="2" t="s">
        <v>491</v>
      </c>
      <c r="F178" s="2" t="s">
        <v>224</v>
      </c>
      <c r="G178" s="2" t="s">
        <v>225</v>
      </c>
      <c r="H178" s="2" t="s">
        <v>142</v>
      </c>
      <c r="I178" s="2" t="s">
        <v>53</v>
      </c>
      <c r="J178" s="2" t="s">
        <v>226</v>
      </c>
      <c r="K178" s="2" t="s">
        <v>226</v>
      </c>
      <c r="L178" s="2" t="s">
        <v>227</v>
      </c>
      <c r="M178" s="2" t="s">
        <v>57</v>
      </c>
      <c r="N178" s="3">
        <v>2989.527</v>
      </c>
      <c r="O178" s="3" t="s">
        <v>228</v>
      </c>
      <c r="P178" s="4">
        <f>IF(O178="吨",N178*1000,IF(O178="万立方米",N178*10000,""))</f>
        <v>29895270.0</v>
      </c>
      <c r="Q178" s="2" t="s">
        <v>229</v>
      </c>
      <c r="R178" s="2" t="s">
        <v>230</v>
      </c>
      <c r="S178" s="2" t="s">
        <v>231</v>
      </c>
      <c r="T178" s="2" t="s">
        <v>75</v>
      </c>
      <c r="U178" s="4">
        <f>0.0</f>
        <v>0.0</v>
      </c>
      <c r="V178" s="2" t="s">
        <v>232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66</v>
      </c>
      <c r="AF178" s="2" t="s">
        <v>67</v>
      </c>
      <c r="AG178" s="2" t="s">
        <v>233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492</v>
      </c>
      <c r="B179" s="2" t="s">
        <v>489</v>
      </c>
      <c r="C179" s="2" t="s">
        <v>47</v>
      </c>
      <c r="D179" s="2" t="s">
        <v>490</v>
      </c>
      <c r="E179" s="2" t="s">
        <v>491</v>
      </c>
      <c r="F179" s="2" t="s">
        <v>224</v>
      </c>
      <c r="G179" s="2" t="s">
        <v>225</v>
      </c>
      <c r="H179" s="2" t="s">
        <v>142</v>
      </c>
      <c r="I179" s="2" t="s">
        <v>53</v>
      </c>
      <c r="J179" s="2" t="s">
        <v>226</v>
      </c>
      <c r="K179" s="2" t="s">
        <v>226</v>
      </c>
      <c r="L179" s="2" t="s">
        <v>227</v>
      </c>
      <c r="M179" s="2" t="s">
        <v>73</v>
      </c>
      <c r="N179" s="3">
        <v>2989.527</v>
      </c>
      <c r="O179" s="3" t="s">
        <v>228</v>
      </c>
      <c r="P179" s="4">
        <f>IF(O179="吨",N179*1000,IF(O179="万立方米",N179*10000,""))</f>
        <v>29895270.0</v>
      </c>
      <c r="Q179" s="2" t="s">
        <v>229</v>
      </c>
      <c r="R179" s="2" t="s">
        <v>230</v>
      </c>
      <c r="S179" s="2" t="s">
        <v>235</v>
      </c>
      <c r="T179" s="2" t="s">
        <v>75</v>
      </c>
      <c r="U179" s="4">
        <f>1.3</f>
        <v>1.3</v>
      </c>
      <c r="V179" s="2" t="s">
        <v>232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38.863851</v>
      </c>
      <c r="AD179" s="4">
        <f>AC179*(1-Z179/100)</f>
        <v>38.863851</v>
      </c>
      <c r="AE179" s="2" t="s">
        <v>66</v>
      </c>
      <c r="AF179" s="2" t="s">
        <v>67</v>
      </c>
      <c r="AG179" s="2" t="s">
        <v>236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493</v>
      </c>
      <c r="B180" s="2" t="s">
        <v>489</v>
      </c>
      <c r="C180" s="2" t="s">
        <v>47</v>
      </c>
      <c r="D180" s="2" t="s">
        <v>490</v>
      </c>
      <c r="E180" s="2" t="s">
        <v>491</v>
      </c>
      <c r="F180" s="2" t="s">
        <v>224</v>
      </c>
      <c r="G180" s="2" t="s">
        <v>225</v>
      </c>
      <c r="H180" s="2" t="s">
        <v>142</v>
      </c>
      <c r="I180" s="2" t="s">
        <v>53</v>
      </c>
      <c r="J180" s="2" t="s">
        <v>226</v>
      </c>
      <c r="K180" s="2" t="s">
        <v>226</v>
      </c>
      <c r="L180" s="2" t="s">
        <v>227</v>
      </c>
      <c r="M180" s="2" t="s">
        <v>79</v>
      </c>
      <c r="N180" s="3">
        <v>2989.527</v>
      </c>
      <c r="O180" s="3" t="s">
        <v>228</v>
      </c>
      <c r="P180" s="4">
        <f>IF(O180="吨",N180*1000,IF(O180="万立方米",N180*10000,""))</f>
        <v>29895270.0</v>
      </c>
      <c r="Q180" s="2" t="s">
        <v>229</v>
      </c>
      <c r="R180" s="2" t="s">
        <v>230</v>
      </c>
      <c r="S180" s="2" t="s">
        <v>238</v>
      </c>
      <c r="T180" s="2" t="s">
        <v>75</v>
      </c>
      <c r="U180" s="4">
        <f>4.1</f>
        <v>4.1</v>
      </c>
      <c r="V180" s="2" t="s">
        <v>232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4">
        <f>P180*U180/1000000</f>
        <v>122.57060699999998</v>
      </c>
      <c r="AD180" s="4">
        <f>AC180*(1-Z180/100)</f>
        <v>95.60507345999999</v>
      </c>
      <c r="AE180" s="2" t="s">
        <v>66</v>
      </c>
      <c r="AF180" s="2" t="s">
        <v>67</v>
      </c>
      <c r="AG180" s="2" t="s">
        <v>239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494</v>
      </c>
      <c r="B181" s="2" t="s">
        <v>489</v>
      </c>
      <c r="C181" s="2" t="s">
        <v>47</v>
      </c>
      <c r="D181" s="2" t="s">
        <v>490</v>
      </c>
      <c r="E181" s="2" t="s">
        <v>491</v>
      </c>
      <c r="F181" s="2" t="s">
        <v>224</v>
      </c>
      <c r="G181" s="2" t="s">
        <v>225</v>
      </c>
      <c r="H181" s="2" t="s">
        <v>142</v>
      </c>
      <c r="I181" s="2" t="s">
        <v>53</v>
      </c>
      <c r="J181" s="2" t="s">
        <v>226</v>
      </c>
      <c r="K181" s="2" t="s">
        <v>226</v>
      </c>
      <c r="L181" s="2" t="s">
        <v>227</v>
      </c>
      <c r="M181" s="2" t="s">
        <v>87</v>
      </c>
      <c r="N181" s="3">
        <v>2989.527</v>
      </c>
      <c r="O181" s="3" t="s">
        <v>228</v>
      </c>
      <c r="P181" s="4">
        <f>IF(O181="吨",N181*1000,IF(O181="万立方米",N181*10000,""))</f>
        <v>29895270.0</v>
      </c>
      <c r="Q181" s="2" t="s">
        <v>229</v>
      </c>
      <c r="R181" s="2" t="s">
        <v>230</v>
      </c>
      <c r="S181" s="2" t="s">
        <v>241</v>
      </c>
      <c r="T181" s="2" t="s">
        <v>75</v>
      </c>
      <c r="U181" s="4">
        <f>0.0</f>
        <v>0.0</v>
      </c>
      <c r="V181" s="2" t="s">
        <v>232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233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495</v>
      </c>
      <c r="B182" s="2" t="s">
        <v>489</v>
      </c>
      <c r="C182" s="2" t="s">
        <v>47</v>
      </c>
      <c r="D182" s="2" t="s">
        <v>490</v>
      </c>
      <c r="E182" s="2" t="s">
        <v>491</v>
      </c>
      <c r="F182" s="2" t="s">
        <v>224</v>
      </c>
      <c r="G182" s="2" t="s">
        <v>225</v>
      </c>
      <c r="H182" s="2" t="s">
        <v>142</v>
      </c>
      <c r="I182" s="2" t="s">
        <v>53</v>
      </c>
      <c r="J182" s="2" t="s">
        <v>226</v>
      </c>
      <c r="K182" s="2" t="s">
        <v>226</v>
      </c>
      <c r="L182" s="2" t="s">
        <v>227</v>
      </c>
      <c r="M182" s="2" t="s">
        <v>91</v>
      </c>
      <c r="N182" s="3">
        <v>2989.527</v>
      </c>
      <c r="O182" s="3" t="s">
        <v>228</v>
      </c>
      <c r="P182" s="4">
        <f>IF(O182="吨",N182*1000,IF(O182="万立方米",N182*10000,""))</f>
        <v>29895270.0</v>
      </c>
      <c r="Q182" s="2" t="s">
        <v>229</v>
      </c>
      <c r="R182" s="2" t="s">
        <v>230</v>
      </c>
      <c r="S182" s="2" t="s">
        <v>243</v>
      </c>
      <c r="T182" s="2" t="s">
        <v>75</v>
      </c>
      <c r="U182" s="4">
        <f>0.03</f>
        <v>0.03</v>
      </c>
      <c r="V182" s="2" t="s">
        <v>232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4">
        <f>P182*U182/1000000</f>
        <v>0.8968581</v>
      </c>
      <c r="AD182" s="4">
        <f>AC183*(1-AA182/100)+(AC182-AC183)*(1-AB182/100)</f>
        <v>0.8968581</v>
      </c>
      <c r="AE182" s="2" t="s">
        <v>66</v>
      </c>
      <c r="AF182" s="2" t="s">
        <v>67</v>
      </c>
      <c r="AG182" s="2" t="s">
        <v>233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496</v>
      </c>
      <c r="B183" s="2" t="s">
        <v>489</v>
      </c>
      <c r="C183" s="2" t="s">
        <v>47</v>
      </c>
      <c r="D183" s="2" t="s">
        <v>490</v>
      </c>
      <c r="E183" s="2" t="s">
        <v>491</v>
      </c>
      <c r="F183" s="2" t="s">
        <v>224</v>
      </c>
      <c r="G183" s="2" t="s">
        <v>225</v>
      </c>
      <c r="H183" s="2" t="s">
        <v>142</v>
      </c>
      <c r="I183" s="2" t="s">
        <v>53</v>
      </c>
      <c r="J183" s="2" t="s">
        <v>226</v>
      </c>
      <c r="K183" s="2" t="s">
        <v>226</v>
      </c>
      <c r="L183" s="2" t="s">
        <v>227</v>
      </c>
      <c r="M183" s="2" t="s">
        <v>95</v>
      </c>
      <c r="N183" s="3">
        <v>2989.527</v>
      </c>
      <c r="O183" s="3" t="s">
        <v>228</v>
      </c>
      <c r="P183" s="4">
        <f>IF(O183="吨",N183*1000,IF(O183="万立方米",N183*10000,""))</f>
        <v>29895270.0</v>
      </c>
      <c r="Q183" s="2" t="s">
        <v>229</v>
      </c>
      <c r="R183" s="2" t="s">
        <v>230</v>
      </c>
      <c r="S183" s="2" t="s">
        <v>245</v>
      </c>
      <c r="T183" s="2" t="s">
        <v>75</v>
      </c>
      <c r="U183" s="4">
        <f>0.03</f>
        <v>0.03</v>
      </c>
      <c r="V183" s="2" t="s">
        <v>232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0.8968581</v>
      </c>
      <c r="AD183" s="4">
        <f>AC183*(1-Z183/100)</f>
        <v>0.8968581</v>
      </c>
      <c r="AE183" s="2" t="s">
        <v>66</v>
      </c>
      <c r="AF183" s="2" t="s">
        <v>67</v>
      </c>
      <c r="AG183" s="2" t="s">
        <v>233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497</v>
      </c>
      <c r="B184" s="2" t="s">
        <v>489</v>
      </c>
      <c r="C184" s="2" t="s">
        <v>47</v>
      </c>
      <c r="D184" s="2" t="s">
        <v>490</v>
      </c>
      <c r="E184" s="2" t="s">
        <v>491</v>
      </c>
      <c r="F184" s="2" t="s">
        <v>224</v>
      </c>
      <c r="G184" s="2" t="s">
        <v>225</v>
      </c>
      <c r="H184" s="2" t="s">
        <v>142</v>
      </c>
      <c r="I184" s="2" t="s">
        <v>53</v>
      </c>
      <c r="J184" s="2" t="s">
        <v>226</v>
      </c>
      <c r="K184" s="2" t="s">
        <v>226</v>
      </c>
      <c r="L184" s="2" t="s">
        <v>227</v>
      </c>
      <c r="M184" s="2" t="s">
        <v>99</v>
      </c>
      <c r="N184" s="3">
        <v>2989.527</v>
      </c>
      <c r="O184" s="3" t="s">
        <v>228</v>
      </c>
      <c r="P184" s="4">
        <f>IF(O184="吨",N184*1000,IF(O184="万立方米",N184*10000,""))</f>
        <v>29895270.0</v>
      </c>
      <c r="Q184" s="2" t="s">
        <v>229</v>
      </c>
      <c r="R184" s="2" t="s">
        <v>230</v>
      </c>
      <c r="S184" s="2" t="s">
        <v>247</v>
      </c>
      <c r="T184" s="2" t="s">
        <v>75</v>
      </c>
      <c r="U184" s="4">
        <f>0.0</f>
        <v>0.0</v>
      </c>
      <c r="V184" s="2" t="s">
        <v>232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0.0</v>
      </c>
      <c r="AD184" s="4">
        <f>AC184*(1-Z184/100)</f>
        <v>0.0</v>
      </c>
      <c r="AE184" s="2" t="s">
        <v>66</v>
      </c>
      <c r="AF184" s="2" t="s">
        <v>67</v>
      </c>
      <c r="AG184" s="2" t="s">
        <v>233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498</v>
      </c>
      <c r="B185" s="2" t="s">
        <v>489</v>
      </c>
      <c r="C185" s="2" t="s">
        <v>47</v>
      </c>
      <c r="D185" s="2" t="s">
        <v>490</v>
      </c>
      <c r="E185" s="2" t="s">
        <v>491</v>
      </c>
      <c r="F185" s="2" t="s">
        <v>224</v>
      </c>
      <c r="G185" s="2" t="s">
        <v>225</v>
      </c>
      <c r="H185" s="2" t="s">
        <v>142</v>
      </c>
      <c r="I185" s="2" t="s">
        <v>53</v>
      </c>
      <c r="J185" s="2" t="s">
        <v>226</v>
      </c>
      <c r="K185" s="2" t="s">
        <v>226</v>
      </c>
      <c r="L185" s="2" t="s">
        <v>227</v>
      </c>
      <c r="M185" s="2" t="s">
        <v>104</v>
      </c>
      <c r="N185" s="3">
        <v>2989.527</v>
      </c>
      <c r="O185" s="3" t="s">
        <v>228</v>
      </c>
      <c r="P185" s="4">
        <f>IF(O185="吨",N185*1000,IF(O185="万立方米",N185*10000,""))</f>
        <v>29895270.0</v>
      </c>
      <c r="Q185" s="2" t="s">
        <v>229</v>
      </c>
      <c r="R185" s="2" t="s">
        <v>230</v>
      </c>
      <c r="S185" s="2" t="s">
        <v>249</v>
      </c>
      <c r="T185" s="2" t="s">
        <v>75</v>
      </c>
      <c r="U185" s="4">
        <f>0.02</f>
        <v>0.02</v>
      </c>
      <c r="V185" s="2" t="s">
        <v>232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 t="s">
        <v>236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499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224</v>
      </c>
      <c r="G186" s="2" t="s">
        <v>225</v>
      </c>
      <c r="H186" s="2" t="s">
        <v>142</v>
      </c>
      <c r="I186" s="2"/>
      <c r="J186" s="2"/>
      <c r="K186" s="2"/>
      <c r="L186" s="2"/>
      <c r="M186" s="2" t="s">
        <v>107</v>
      </c>
      <c r="N186" s="3"/>
      <c r="O186" s="3"/>
      <c r="P186" s="4">
        <f>IF(O186="吨",N186*1000,IF(O186="万立方米",N186*10000,""))</f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138</v>
      </c>
      <c r="AH186" s="2" t="s">
        <v>114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500</v>
      </c>
      <c r="B187" s="2" t="s">
        <v>501</v>
      </c>
      <c r="C187" s="2" t="s">
        <v>47</v>
      </c>
      <c r="D187" s="2" t="s">
        <v>502</v>
      </c>
      <c r="E187" s="2" t="s">
        <v>254</v>
      </c>
      <c r="F187" s="2" t="s">
        <v>278</v>
      </c>
      <c r="G187" s="2" t="s">
        <v>120</v>
      </c>
      <c r="H187" s="2" t="s">
        <v>52</v>
      </c>
      <c r="I187" s="2" t="s">
        <v>53</v>
      </c>
      <c r="J187" s="2" t="s">
        <v>280</v>
      </c>
      <c r="K187" s="2"/>
      <c r="L187" s="2" t="s">
        <v>122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124</v>
      </c>
      <c r="X187" s="2" t="s">
        <v>298</v>
      </c>
      <c r="Y187" s="2" t="s">
        <v>299</v>
      </c>
      <c r="Z187" s="2">
        <v>94.5</v>
      </c>
      <c r="AA187" s="2"/>
      <c r="AB187" s="2"/>
      <c r="AC187" s="2"/>
      <c r="AD187" s="2"/>
      <c r="AE187" s="2" t="s">
        <v>271</v>
      </c>
      <c r="AF187" s="2" t="s">
        <v>281</v>
      </c>
      <c r="AG187" s="2" t="s">
        <v>431</v>
      </c>
      <c r="AH187" s="2" t="s">
        <v>128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503</v>
      </c>
      <c r="B188" s="2" t="s">
        <v>501</v>
      </c>
      <c r="C188" s="2" t="s">
        <v>47</v>
      </c>
      <c r="D188" s="2" t="s">
        <v>502</v>
      </c>
      <c r="E188" s="2" t="s">
        <v>254</v>
      </c>
      <c r="F188" s="2" t="s">
        <v>278</v>
      </c>
      <c r="G188" s="2" t="s">
        <v>120</v>
      </c>
      <c r="H188" s="2" t="s">
        <v>52</v>
      </c>
      <c r="I188" s="2" t="s">
        <v>53</v>
      </c>
      <c r="J188" s="2" t="s">
        <v>280</v>
      </c>
      <c r="K188" s="2"/>
      <c r="L188" s="2" t="s">
        <v>122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124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271</v>
      </c>
      <c r="AF188" s="2" t="s">
        <v>281</v>
      </c>
      <c r="AG188" s="2" t="s">
        <v>433</v>
      </c>
      <c r="AH188" s="2" t="s">
        <v>128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504</v>
      </c>
      <c r="B189" s="2" t="s">
        <v>501</v>
      </c>
      <c r="C189" s="2" t="s">
        <v>47</v>
      </c>
      <c r="D189" s="2" t="s">
        <v>502</v>
      </c>
      <c r="E189" s="2" t="s">
        <v>254</v>
      </c>
      <c r="F189" s="2" t="s">
        <v>278</v>
      </c>
      <c r="G189" s="2" t="s">
        <v>120</v>
      </c>
      <c r="H189" s="2" t="s">
        <v>52</v>
      </c>
      <c r="I189" s="2" t="s">
        <v>53</v>
      </c>
      <c r="J189" s="2" t="s">
        <v>280</v>
      </c>
      <c r="K189" s="2"/>
      <c r="L189" s="2" t="s">
        <v>122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124</v>
      </c>
      <c r="X189" s="2" t="s">
        <v>304</v>
      </c>
      <c r="Y189" s="2" t="s">
        <v>305</v>
      </c>
      <c r="Z189" s="2">
        <v>30</v>
      </c>
      <c r="AA189" s="2"/>
      <c r="AB189" s="2"/>
      <c r="AC189" s="2"/>
      <c r="AD189" s="2"/>
      <c r="AE189" s="2" t="s">
        <v>271</v>
      </c>
      <c r="AF189" s="2" t="s">
        <v>281</v>
      </c>
      <c r="AG189" s="2" t="s">
        <v>435</v>
      </c>
      <c r="AH189" s="2" t="s">
        <v>128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505</v>
      </c>
      <c r="B190" s="2" t="s">
        <v>501</v>
      </c>
      <c r="C190" s="2" t="s">
        <v>47</v>
      </c>
      <c r="D190" s="2" t="s">
        <v>502</v>
      </c>
      <c r="E190" s="2" t="s">
        <v>254</v>
      </c>
      <c r="F190" s="2" t="s">
        <v>278</v>
      </c>
      <c r="G190" s="2" t="s">
        <v>120</v>
      </c>
      <c r="H190" s="2" t="s">
        <v>52</v>
      </c>
      <c r="I190" s="2" t="s">
        <v>53</v>
      </c>
      <c r="J190" s="2" t="s">
        <v>280</v>
      </c>
      <c r="K190" s="2"/>
      <c r="L190" s="2" t="s">
        <v>122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124</v>
      </c>
      <c r="X190" s="2" t="s">
        <v>298</v>
      </c>
      <c r="Y190" s="2" t="s">
        <v>308</v>
      </c>
      <c r="Z190" s="2">
        <v>94.5</v>
      </c>
      <c r="AA190" s="2"/>
      <c r="AB190" s="2"/>
      <c r="AC190" s="2"/>
      <c r="AD190" s="2"/>
      <c r="AE190" s="2" t="s">
        <v>271</v>
      </c>
      <c r="AF190" s="2" t="s">
        <v>281</v>
      </c>
      <c r="AG190" s="2" t="s">
        <v>431</v>
      </c>
      <c r="AH190" s="2" t="s">
        <v>128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506</v>
      </c>
      <c r="B191" s="2" t="s">
        <v>501</v>
      </c>
      <c r="C191" s="2" t="s">
        <v>47</v>
      </c>
      <c r="D191" s="2" t="s">
        <v>502</v>
      </c>
      <c r="E191" s="2" t="s">
        <v>254</v>
      </c>
      <c r="F191" s="2" t="s">
        <v>278</v>
      </c>
      <c r="G191" s="2" t="s">
        <v>120</v>
      </c>
      <c r="H191" s="2" t="s">
        <v>52</v>
      </c>
      <c r="I191" s="2" t="s">
        <v>53</v>
      </c>
      <c r="J191" s="2" t="s">
        <v>280</v>
      </c>
      <c r="K191" s="2"/>
      <c r="L191" s="2" t="s">
        <v>122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124</v>
      </c>
      <c r="X191" s="2" t="s">
        <v>298</v>
      </c>
      <c r="Y191" s="2" t="s">
        <v>310</v>
      </c>
      <c r="Z191" s="2">
        <v>95</v>
      </c>
      <c r="AA191" s="2">
        <v>94.5</v>
      </c>
      <c r="AB191" s="2">
        <v>95</v>
      </c>
      <c r="AC191" s="2"/>
      <c r="AD191" s="2"/>
      <c r="AE191" s="2" t="s">
        <v>271</v>
      </c>
      <c r="AF191" s="2" t="s">
        <v>281</v>
      </c>
      <c r="AG191" s="2" t="s">
        <v>431</v>
      </c>
      <c r="AH191" s="2" t="s">
        <v>128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507</v>
      </c>
      <c r="B192" s="2" t="s">
        <v>501</v>
      </c>
      <c r="C192" s="2" t="s">
        <v>47</v>
      </c>
      <c r="D192" s="2" t="s">
        <v>502</v>
      </c>
      <c r="E192" s="2" t="s">
        <v>254</v>
      </c>
      <c r="F192" s="2" t="s">
        <v>278</v>
      </c>
      <c r="G192" s="2" t="s">
        <v>120</v>
      </c>
      <c r="H192" s="2" t="s">
        <v>52</v>
      </c>
      <c r="I192" s="2" t="s">
        <v>53</v>
      </c>
      <c r="J192" s="2" t="s">
        <v>280</v>
      </c>
      <c r="K192" s="2"/>
      <c r="L192" s="2" t="s">
        <v>122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124</v>
      </c>
      <c r="X192" s="2" t="s">
        <v>298</v>
      </c>
      <c r="Y192" s="2" t="s">
        <v>312</v>
      </c>
      <c r="Z192" s="2">
        <v>94.5</v>
      </c>
      <c r="AA192" s="2"/>
      <c r="AB192" s="2"/>
      <c r="AC192" s="2"/>
      <c r="AD192" s="2"/>
      <c r="AE192" s="2" t="s">
        <v>271</v>
      </c>
      <c r="AF192" s="2" t="s">
        <v>281</v>
      </c>
      <c r="AG192" s="2" t="s">
        <v>431</v>
      </c>
      <c r="AH192" s="2" t="s">
        <v>128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508</v>
      </c>
      <c r="B193" s="2" t="s">
        <v>501</v>
      </c>
      <c r="C193" s="2" t="s">
        <v>47</v>
      </c>
      <c r="D193" s="2" t="s">
        <v>502</v>
      </c>
      <c r="E193" s="2" t="s">
        <v>254</v>
      </c>
      <c r="F193" s="2" t="s">
        <v>278</v>
      </c>
      <c r="G193" s="2" t="s">
        <v>120</v>
      </c>
      <c r="H193" s="2" t="s">
        <v>52</v>
      </c>
      <c r="I193" s="2" t="s">
        <v>53</v>
      </c>
      <c r="J193" s="2" t="s">
        <v>280</v>
      </c>
      <c r="K193" s="2"/>
      <c r="L193" s="2" t="s">
        <v>122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124</v>
      </c>
      <c r="X193" s="2" t="s">
        <v>314</v>
      </c>
      <c r="Y193" s="2" t="s">
        <v>315</v>
      </c>
      <c r="Z193" s="2">
        <v>80</v>
      </c>
      <c r="AA193" s="2"/>
      <c r="AB193" s="2"/>
      <c r="AC193" s="2"/>
      <c r="AD193" s="2"/>
      <c r="AE193" s="2" t="s">
        <v>271</v>
      </c>
      <c r="AF193" s="2" t="s">
        <v>281</v>
      </c>
      <c r="AG193" s="2" t="s">
        <v>435</v>
      </c>
      <c r="AH193" s="2" t="s">
        <v>128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509</v>
      </c>
      <c r="B194" s="2" t="s">
        <v>501</v>
      </c>
      <c r="C194" s="2" t="s">
        <v>47</v>
      </c>
      <c r="D194" s="2" t="s">
        <v>502</v>
      </c>
      <c r="E194" s="2" t="s">
        <v>254</v>
      </c>
      <c r="F194" s="2" t="s">
        <v>278</v>
      </c>
      <c r="G194" s="2" t="s">
        <v>120</v>
      </c>
      <c r="H194" s="2" t="s">
        <v>52</v>
      </c>
      <c r="I194" s="2" t="s">
        <v>53</v>
      </c>
      <c r="J194" s="2" t="s">
        <v>280</v>
      </c>
      <c r="K194" s="2"/>
      <c r="L194" s="2" t="s">
        <v>122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124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271</v>
      </c>
      <c r="AF194" s="2" t="s">
        <v>281</v>
      </c>
      <c r="AG194" s="2" t="s">
        <v>433</v>
      </c>
      <c r="AH194" s="2" t="s">
        <v>128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510</v>
      </c>
      <c r="B195" s="2" t="s">
        <v>501</v>
      </c>
      <c r="C195" s="2" t="s">
        <v>47</v>
      </c>
      <c r="D195" s="2" t="s">
        <v>502</v>
      </c>
      <c r="E195" s="2" t="s">
        <v>254</v>
      </c>
      <c r="F195" s="2" t="s">
        <v>278</v>
      </c>
      <c r="G195" s="2" t="s">
        <v>120</v>
      </c>
      <c r="H195" s="2" t="s">
        <v>52</v>
      </c>
      <c r="I195" s="2"/>
      <c r="J195" s="2"/>
      <c r="K195" s="2" t="s">
        <v>55</v>
      </c>
      <c r="L195" s="2" t="s">
        <v>318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319</v>
      </c>
      <c r="T195" s="2" t="s">
        <v>165</v>
      </c>
      <c r="U195" s="4">
        <f>0.17</f>
        <v>0.17</v>
      </c>
      <c r="V195" s="2" t="s">
        <v>111</v>
      </c>
      <c r="W195" s="2" t="s">
        <v>319</v>
      </c>
      <c r="X195" s="2" t="s">
        <v>318</v>
      </c>
      <c r="Y195" s="2" t="s">
        <v>320</v>
      </c>
      <c r="Z195" s="2">
        <v>0</v>
      </c>
      <c r="AA195" s="2"/>
      <c r="AB195" s="2"/>
      <c r="AC195" s="2"/>
      <c r="AD195" s="2"/>
      <c r="AE195" s="2" t="s">
        <v>271</v>
      </c>
      <c r="AF195" s="2" t="s">
        <v>272</v>
      </c>
      <c r="AG195" s="2" t="s">
        <v>273</v>
      </c>
      <c r="AH195" s="2" t="s">
        <v>168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511</v>
      </c>
      <c r="B196" s="2" t="s">
        <v>512</v>
      </c>
      <c r="C196" s="2" t="s">
        <v>47</v>
      </c>
      <c r="D196" s="2" t="s">
        <v>513</v>
      </c>
      <c r="E196" s="2" t="s">
        <v>514</v>
      </c>
      <c r="F196" s="2" t="s">
        <v>278</v>
      </c>
      <c r="G196" s="2" t="s">
        <v>120</v>
      </c>
      <c r="H196" s="2" t="s">
        <v>52</v>
      </c>
      <c r="I196" s="2" t="s">
        <v>53</v>
      </c>
      <c r="J196" s="2" t="s">
        <v>280</v>
      </c>
      <c r="K196" s="2"/>
      <c r="L196" s="2" t="s">
        <v>122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124</v>
      </c>
      <c r="X196" s="2" t="s">
        <v>298</v>
      </c>
      <c r="Y196" s="2" t="s">
        <v>299</v>
      </c>
      <c r="Z196" s="2">
        <v>94.5</v>
      </c>
      <c r="AA196" s="2"/>
      <c r="AB196" s="2"/>
      <c r="AC196" s="2"/>
      <c r="AD196" s="2"/>
      <c r="AE196" s="2" t="s">
        <v>271</v>
      </c>
      <c r="AF196" s="2" t="s">
        <v>281</v>
      </c>
      <c r="AG196" s="2" t="s">
        <v>431</v>
      </c>
      <c r="AH196" s="2" t="s">
        <v>128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515</v>
      </c>
      <c r="B197" s="2" t="s">
        <v>512</v>
      </c>
      <c r="C197" s="2" t="s">
        <v>47</v>
      </c>
      <c r="D197" s="2" t="s">
        <v>513</v>
      </c>
      <c r="E197" s="2" t="s">
        <v>514</v>
      </c>
      <c r="F197" s="2" t="s">
        <v>278</v>
      </c>
      <c r="G197" s="2" t="s">
        <v>120</v>
      </c>
      <c r="H197" s="2" t="s">
        <v>52</v>
      </c>
      <c r="I197" s="2" t="s">
        <v>53</v>
      </c>
      <c r="J197" s="2" t="s">
        <v>280</v>
      </c>
      <c r="K197" s="2"/>
      <c r="L197" s="2" t="s">
        <v>122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124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271</v>
      </c>
      <c r="AF197" s="2" t="s">
        <v>281</v>
      </c>
      <c r="AG197" s="2" t="s">
        <v>433</v>
      </c>
      <c r="AH197" s="2" t="s">
        <v>128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516</v>
      </c>
      <c r="B198" s="2" t="s">
        <v>512</v>
      </c>
      <c r="C198" s="2" t="s">
        <v>47</v>
      </c>
      <c r="D198" s="2" t="s">
        <v>513</v>
      </c>
      <c r="E198" s="2" t="s">
        <v>514</v>
      </c>
      <c r="F198" s="2" t="s">
        <v>278</v>
      </c>
      <c r="G198" s="2" t="s">
        <v>120</v>
      </c>
      <c r="H198" s="2" t="s">
        <v>52</v>
      </c>
      <c r="I198" s="2" t="s">
        <v>53</v>
      </c>
      <c r="J198" s="2" t="s">
        <v>280</v>
      </c>
      <c r="K198" s="2"/>
      <c r="L198" s="2" t="s">
        <v>122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124</v>
      </c>
      <c r="X198" s="2" t="s">
        <v>304</v>
      </c>
      <c r="Y198" s="2" t="s">
        <v>305</v>
      </c>
      <c r="Z198" s="2">
        <v>30</v>
      </c>
      <c r="AA198" s="2"/>
      <c r="AB198" s="2"/>
      <c r="AC198" s="2"/>
      <c r="AD198" s="2"/>
      <c r="AE198" s="2" t="s">
        <v>271</v>
      </c>
      <c r="AF198" s="2" t="s">
        <v>281</v>
      </c>
      <c r="AG198" s="2" t="s">
        <v>435</v>
      </c>
      <c r="AH198" s="2" t="s">
        <v>128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517</v>
      </c>
      <c r="B199" s="2" t="s">
        <v>512</v>
      </c>
      <c r="C199" s="2" t="s">
        <v>47</v>
      </c>
      <c r="D199" s="2" t="s">
        <v>513</v>
      </c>
      <c r="E199" s="2" t="s">
        <v>514</v>
      </c>
      <c r="F199" s="2" t="s">
        <v>278</v>
      </c>
      <c r="G199" s="2" t="s">
        <v>120</v>
      </c>
      <c r="H199" s="2" t="s">
        <v>52</v>
      </c>
      <c r="I199" s="2" t="s">
        <v>53</v>
      </c>
      <c r="J199" s="2" t="s">
        <v>280</v>
      </c>
      <c r="K199" s="2"/>
      <c r="L199" s="2" t="s">
        <v>122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124</v>
      </c>
      <c r="X199" s="2" t="s">
        <v>298</v>
      </c>
      <c r="Y199" s="2" t="s">
        <v>308</v>
      </c>
      <c r="Z199" s="2">
        <v>94.5</v>
      </c>
      <c r="AA199" s="2"/>
      <c r="AB199" s="2"/>
      <c r="AC199" s="2"/>
      <c r="AD199" s="2"/>
      <c r="AE199" s="2" t="s">
        <v>271</v>
      </c>
      <c r="AF199" s="2" t="s">
        <v>281</v>
      </c>
      <c r="AG199" s="2" t="s">
        <v>431</v>
      </c>
      <c r="AH199" s="2" t="s">
        <v>128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518</v>
      </c>
      <c r="B200" s="2" t="s">
        <v>512</v>
      </c>
      <c r="C200" s="2" t="s">
        <v>47</v>
      </c>
      <c r="D200" s="2" t="s">
        <v>513</v>
      </c>
      <c r="E200" s="2" t="s">
        <v>514</v>
      </c>
      <c r="F200" s="2" t="s">
        <v>278</v>
      </c>
      <c r="G200" s="2" t="s">
        <v>120</v>
      </c>
      <c r="H200" s="2" t="s">
        <v>52</v>
      </c>
      <c r="I200" s="2" t="s">
        <v>53</v>
      </c>
      <c r="J200" s="2" t="s">
        <v>280</v>
      </c>
      <c r="K200" s="2"/>
      <c r="L200" s="2" t="s">
        <v>122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124</v>
      </c>
      <c r="X200" s="2" t="s">
        <v>298</v>
      </c>
      <c r="Y200" s="2" t="s">
        <v>310</v>
      </c>
      <c r="Z200" s="2">
        <v>95</v>
      </c>
      <c r="AA200" s="2">
        <v>94.5</v>
      </c>
      <c r="AB200" s="2">
        <v>95</v>
      </c>
      <c r="AC200" s="2"/>
      <c r="AD200" s="2"/>
      <c r="AE200" s="2" t="s">
        <v>271</v>
      </c>
      <c r="AF200" s="2" t="s">
        <v>281</v>
      </c>
      <c r="AG200" s="2" t="s">
        <v>431</v>
      </c>
      <c r="AH200" s="2" t="s">
        <v>128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519</v>
      </c>
      <c r="B201" s="2" t="s">
        <v>512</v>
      </c>
      <c r="C201" s="2" t="s">
        <v>47</v>
      </c>
      <c r="D201" s="2" t="s">
        <v>513</v>
      </c>
      <c r="E201" s="2" t="s">
        <v>514</v>
      </c>
      <c r="F201" s="2" t="s">
        <v>278</v>
      </c>
      <c r="G201" s="2" t="s">
        <v>120</v>
      </c>
      <c r="H201" s="2" t="s">
        <v>52</v>
      </c>
      <c r="I201" s="2" t="s">
        <v>53</v>
      </c>
      <c r="J201" s="2" t="s">
        <v>280</v>
      </c>
      <c r="K201" s="2"/>
      <c r="L201" s="2" t="s">
        <v>122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124</v>
      </c>
      <c r="X201" s="2" t="s">
        <v>298</v>
      </c>
      <c r="Y201" s="2" t="s">
        <v>312</v>
      </c>
      <c r="Z201" s="2">
        <v>94.5</v>
      </c>
      <c r="AA201" s="2"/>
      <c r="AB201" s="2"/>
      <c r="AC201" s="2"/>
      <c r="AD201" s="2"/>
      <c r="AE201" s="2" t="s">
        <v>271</v>
      </c>
      <c r="AF201" s="2" t="s">
        <v>281</v>
      </c>
      <c r="AG201" s="2" t="s">
        <v>431</v>
      </c>
      <c r="AH201" s="2" t="s">
        <v>128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520</v>
      </c>
      <c r="B202" s="2" t="s">
        <v>512</v>
      </c>
      <c r="C202" s="2" t="s">
        <v>47</v>
      </c>
      <c r="D202" s="2" t="s">
        <v>513</v>
      </c>
      <c r="E202" s="2" t="s">
        <v>514</v>
      </c>
      <c r="F202" s="2" t="s">
        <v>278</v>
      </c>
      <c r="G202" s="2" t="s">
        <v>120</v>
      </c>
      <c r="H202" s="2" t="s">
        <v>52</v>
      </c>
      <c r="I202" s="2" t="s">
        <v>53</v>
      </c>
      <c r="J202" s="2" t="s">
        <v>280</v>
      </c>
      <c r="K202" s="2"/>
      <c r="L202" s="2" t="s">
        <v>122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124</v>
      </c>
      <c r="X202" s="2" t="s">
        <v>314</v>
      </c>
      <c r="Y202" s="2" t="s">
        <v>315</v>
      </c>
      <c r="Z202" s="2">
        <v>80</v>
      </c>
      <c r="AA202" s="2"/>
      <c r="AB202" s="2"/>
      <c r="AC202" s="2"/>
      <c r="AD202" s="2"/>
      <c r="AE202" s="2" t="s">
        <v>271</v>
      </c>
      <c r="AF202" s="2" t="s">
        <v>281</v>
      </c>
      <c r="AG202" s="2" t="s">
        <v>435</v>
      </c>
      <c r="AH202" s="2" t="s">
        <v>128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521</v>
      </c>
      <c r="B203" s="2" t="s">
        <v>512</v>
      </c>
      <c r="C203" s="2" t="s">
        <v>47</v>
      </c>
      <c r="D203" s="2" t="s">
        <v>513</v>
      </c>
      <c r="E203" s="2" t="s">
        <v>514</v>
      </c>
      <c r="F203" s="2" t="s">
        <v>278</v>
      </c>
      <c r="G203" s="2" t="s">
        <v>120</v>
      </c>
      <c r="H203" s="2" t="s">
        <v>52</v>
      </c>
      <c r="I203" s="2" t="s">
        <v>53</v>
      </c>
      <c r="J203" s="2" t="s">
        <v>280</v>
      </c>
      <c r="K203" s="2"/>
      <c r="L203" s="2" t="s">
        <v>122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124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271</v>
      </c>
      <c r="AF203" s="2" t="s">
        <v>281</v>
      </c>
      <c r="AG203" s="2" t="s">
        <v>433</v>
      </c>
      <c r="AH203" s="2" t="s">
        <v>128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522</v>
      </c>
      <c r="B204" s="2" t="s">
        <v>512</v>
      </c>
      <c r="C204" s="2" t="s">
        <v>47</v>
      </c>
      <c r="D204" s="2" t="s">
        <v>513</v>
      </c>
      <c r="E204" s="2" t="s">
        <v>514</v>
      </c>
      <c r="F204" s="2" t="s">
        <v>278</v>
      </c>
      <c r="G204" s="2" t="s">
        <v>120</v>
      </c>
      <c r="H204" s="2" t="s">
        <v>52</v>
      </c>
      <c r="I204" s="2"/>
      <c r="J204" s="2"/>
      <c r="K204" s="2" t="s">
        <v>55</v>
      </c>
      <c r="L204" s="2" t="s">
        <v>318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319</v>
      </c>
      <c r="T204" s="2" t="s">
        <v>165</v>
      </c>
      <c r="U204" s="4">
        <f>0.17</f>
        <v>0.17</v>
      </c>
      <c r="V204" s="2" t="s">
        <v>111</v>
      </c>
      <c r="W204" s="2" t="s">
        <v>319</v>
      </c>
      <c r="X204" s="2" t="s">
        <v>318</v>
      </c>
      <c r="Y204" s="2" t="s">
        <v>320</v>
      </c>
      <c r="Z204" s="2">
        <v>0</v>
      </c>
      <c r="AA204" s="2"/>
      <c r="AB204" s="2"/>
      <c r="AC204" s="2"/>
      <c r="AD204" s="2"/>
      <c r="AE204" s="2" t="s">
        <v>271</v>
      </c>
      <c r="AF204" s="2" t="s">
        <v>272</v>
      </c>
      <c r="AG204" s="2" t="s">
        <v>273</v>
      </c>
      <c r="AH204" s="2" t="s">
        <v>168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523</v>
      </c>
      <c r="B205" s="2" t="s">
        <v>524</v>
      </c>
      <c r="C205" s="2" t="s">
        <v>47</v>
      </c>
      <c r="D205" s="2" t="s">
        <v>525</v>
      </c>
      <c r="E205" s="2" t="s">
        <v>526</v>
      </c>
      <c r="F205" s="2" t="s">
        <v>278</v>
      </c>
      <c r="G205" s="2" t="s">
        <v>120</v>
      </c>
      <c r="H205" s="2" t="s">
        <v>297</v>
      </c>
      <c r="I205" s="2" t="s">
        <v>53</v>
      </c>
      <c r="J205" s="2" t="s">
        <v>280</v>
      </c>
      <c r="K205" s="2"/>
      <c r="L205" s="2" t="s">
        <v>122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124</v>
      </c>
      <c r="X205" s="2" t="s">
        <v>298</v>
      </c>
      <c r="Y205" s="2" t="s">
        <v>527</v>
      </c>
      <c r="Z205" s="2">
        <v>94.5</v>
      </c>
      <c r="AA205" s="2"/>
      <c r="AB205" s="2"/>
      <c r="AC205" s="2"/>
      <c r="AD205" s="2"/>
      <c r="AE205" s="2" t="s">
        <v>271</v>
      </c>
      <c r="AF205" s="2" t="s">
        <v>281</v>
      </c>
      <c r="AG205" s="2" t="s">
        <v>528</v>
      </c>
      <c r="AH205" s="2" t="s">
        <v>128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529</v>
      </c>
      <c r="B206" s="2" t="s">
        <v>524</v>
      </c>
      <c r="C206" s="2" t="s">
        <v>47</v>
      </c>
      <c r="D206" s="2" t="s">
        <v>525</v>
      </c>
      <c r="E206" s="2" t="s">
        <v>526</v>
      </c>
      <c r="F206" s="2" t="s">
        <v>278</v>
      </c>
      <c r="G206" s="2" t="s">
        <v>120</v>
      </c>
      <c r="H206" s="2" t="s">
        <v>297</v>
      </c>
      <c r="I206" s="2" t="s">
        <v>53</v>
      </c>
      <c r="J206" s="2" t="s">
        <v>280</v>
      </c>
      <c r="K206" s="2"/>
      <c r="L206" s="2" t="s">
        <v>122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124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271</v>
      </c>
      <c r="AF206" s="2" t="s">
        <v>281</v>
      </c>
      <c r="AG206" s="2" t="s">
        <v>530</v>
      </c>
      <c r="AH206" s="2" t="s">
        <v>128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531</v>
      </c>
      <c r="B207" s="2" t="s">
        <v>524</v>
      </c>
      <c r="C207" s="2" t="s">
        <v>47</v>
      </c>
      <c r="D207" s="2" t="s">
        <v>525</v>
      </c>
      <c r="E207" s="2" t="s">
        <v>526</v>
      </c>
      <c r="F207" s="2" t="s">
        <v>278</v>
      </c>
      <c r="G207" s="2" t="s">
        <v>120</v>
      </c>
      <c r="H207" s="2" t="s">
        <v>297</v>
      </c>
      <c r="I207" s="2" t="s">
        <v>53</v>
      </c>
      <c r="J207" s="2" t="s">
        <v>280</v>
      </c>
      <c r="K207" s="2"/>
      <c r="L207" s="2" t="s">
        <v>122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124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271</v>
      </c>
      <c r="AF207" s="2" t="s">
        <v>281</v>
      </c>
      <c r="AG207" s="2" t="s">
        <v>530</v>
      </c>
      <c r="AH207" s="2" t="s">
        <v>128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532</v>
      </c>
      <c r="B208" s="2" t="s">
        <v>524</v>
      </c>
      <c r="C208" s="2" t="s">
        <v>47</v>
      </c>
      <c r="D208" s="2" t="s">
        <v>525</v>
      </c>
      <c r="E208" s="2" t="s">
        <v>526</v>
      </c>
      <c r="F208" s="2" t="s">
        <v>278</v>
      </c>
      <c r="G208" s="2" t="s">
        <v>120</v>
      </c>
      <c r="H208" s="2" t="s">
        <v>297</v>
      </c>
      <c r="I208" s="2" t="s">
        <v>53</v>
      </c>
      <c r="J208" s="2" t="s">
        <v>280</v>
      </c>
      <c r="K208" s="2"/>
      <c r="L208" s="2" t="s">
        <v>122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124</v>
      </c>
      <c r="X208" s="2" t="s">
        <v>298</v>
      </c>
      <c r="Y208" s="2" t="s">
        <v>533</v>
      </c>
      <c r="Z208" s="2">
        <v>94.5</v>
      </c>
      <c r="AA208" s="2"/>
      <c r="AB208" s="2"/>
      <c r="AC208" s="2"/>
      <c r="AD208" s="2"/>
      <c r="AE208" s="2" t="s">
        <v>271</v>
      </c>
      <c r="AF208" s="2" t="s">
        <v>281</v>
      </c>
      <c r="AG208" s="2" t="s">
        <v>528</v>
      </c>
      <c r="AH208" s="2" t="s">
        <v>128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534</v>
      </c>
      <c r="B209" s="2" t="s">
        <v>524</v>
      </c>
      <c r="C209" s="2" t="s">
        <v>47</v>
      </c>
      <c r="D209" s="2" t="s">
        <v>525</v>
      </c>
      <c r="E209" s="2" t="s">
        <v>526</v>
      </c>
      <c r="F209" s="2" t="s">
        <v>278</v>
      </c>
      <c r="G209" s="2" t="s">
        <v>120</v>
      </c>
      <c r="H209" s="2" t="s">
        <v>297</v>
      </c>
      <c r="I209" s="2" t="s">
        <v>53</v>
      </c>
      <c r="J209" s="2" t="s">
        <v>280</v>
      </c>
      <c r="K209" s="2"/>
      <c r="L209" s="2" t="s">
        <v>122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124</v>
      </c>
      <c r="X209" s="2" t="s">
        <v>298</v>
      </c>
      <c r="Y209" s="2" t="s">
        <v>535</v>
      </c>
      <c r="Z209" s="2">
        <v>95</v>
      </c>
      <c r="AA209" s="2">
        <v>94.5</v>
      </c>
      <c r="AB209" s="2">
        <v>95</v>
      </c>
      <c r="AC209" s="2"/>
      <c r="AD209" s="2"/>
      <c r="AE209" s="2" t="s">
        <v>271</v>
      </c>
      <c r="AF209" s="2" t="s">
        <v>281</v>
      </c>
      <c r="AG209" s="2" t="s">
        <v>528</v>
      </c>
      <c r="AH209" s="2" t="s">
        <v>128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536</v>
      </c>
      <c r="B210" s="2" t="s">
        <v>524</v>
      </c>
      <c r="C210" s="2" t="s">
        <v>47</v>
      </c>
      <c r="D210" s="2" t="s">
        <v>525</v>
      </c>
      <c r="E210" s="2" t="s">
        <v>526</v>
      </c>
      <c r="F210" s="2" t="s">
        <v>278</v>
      </c>
      <c r="G210" s="2" t="s">
        <v>120</v>
      </c>
      <c r="H210" s="2" t="s">
        <v>297</v>
      </c>
      <c r="I210" s="2" t="s">
        <v>53</v>
      </c>
      <c r="J210" s="2" t="s">
        <v>280</v>
      </c>
      <c r="K210" s="2"/>
      <c r="L210" s="2" t="s">
        <v>122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124</v>
      </c>
      <c r="X210" s="2" t="s">
        <v>298</v>
      </c>
      <c r="Y210" s="2" t="s">
        <v>537</v>
      </c>
      <c r="Z210" s="2">
        <v>94.5</v>
      </c>
      <c r="AA210" s="2"/>
      <c r="AB210" s="2"/>
      <c r="AC210" s="2"/>
      <c r="AD210" s="2"/>
      <c r="AE210" s="2" t="s">
        <v>271</v>
      </c>
      <c r="AF210" s="2" t="s">
        <v>281</v>
      </c>
      <c r="AG210" s="2" t="s">
        <v>528</v>
      </c>
      <c r="AH210" s="2" t="s">
        <v>128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538</v>
      </c>
      <c r="B211" s="2" t="s">
        <v>524</v>
      </c>
      <c r="C211" s="2" t="s">
        <v>47</v>
      </c>
      <c r="D211" s="2" t="s">
        <v>525</v>
      </c>
      <c r="E211" s="2" t="s">
        <v>526</v>
      </c>
      <c r="F211" s="2" t="s">
        <v>278</v>
      </c>
      <c r="G211" s="2" t="s">
        <v>120</v>
      </c>
      <c r="H211" s="2" t="s">
        <v>297</v>
      </c>
      <c r="I211" s="2" t="s">
        <v>53</v>
      </c>
      <c r="J211" s="2" t="s">
        <v>280</v>
      </c>
      <c r="K211" s="2"/>
      <c r="L211" s="2" t="s">
        <v>122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124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271</v>
      </c>
      <c r="AF211" s="2" t="s">
        <v>281</v>
      </c>
      <c r="AG211" s="2" t="s">
        <v>530</v>
      </c>
      <c r="AH211" s="2" t="s">
        <v>128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539</v>
      </c>
      <c r="B212" s="2" t="s">
        <v>524</v>
      </c>
      <c r="C212" s="2" t="s">
        <v>47</v>
      </c>
      <c r="D212" s="2" t="s">
        <v>525</v>
      </c>
      <c r="E212" s="2" t="s">
        <v>526</v>
      </c>
      <c r="F212" s="2" t="s">
        <v>278</v>
      </c>
      <c r="G212" s="2" t="s">
        <v>120</v>
      </c>
      <c r="H212" s="2" t="s">
        <v>297</v>
      </c>
      <c r="I212" s="2" t="s">
        <v>53</v>
      </c>
      <c r="J212" s="2" t="s">
        <v>280</v>
      </c>
      <c r="K212" s="2"/>
      <c r="L212" s="2" t="s">
        <v>122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124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271</v>
      </c>
      <c r="AF212" s="2" t="s">
        <v>281</v>
      </c>
      <c r="AG212" s="2" t="s">
        <v>530</v>
      </c>
      <c r="AH212" s="2" t="s">
        <v>128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540</v>
      </c>
      <c r="B213" s="2" t="s">
        <v>524</v>
      </c>
      <c r="C213" s="2" t="s">
        <v>47</v>
      </c>
      <c r="D213" s="2" t="s">
        <v>525</v>
      </c>
      <c r="E213" s="2" t="s">
        <v>526</v>
      </c>
      <c r="F213" s="2" t="s">
        <v>278</v>
      </c>
      <c r="G213" s="2" t="s">
        <v>120</v>
      </c>
      <c r="H213" s="2" t="s">
        <v>297</v>
      </c>
      <c r="I213" s="2" t="s">
        <v>198</v>
      </c>
      <c r="J213" s="2" t="s">
        <v>226</v>
      </c>
      <c r="K213" s="2" t="s">
        <v>226</v>
      </c>
      <c r="L213" s="2" t="s">
        <v>227</v>
      </c>
      <c r="M213" s="2" t="s">
        <v>57</v>
      </c>
      <c r="N213" s="3">
        <v>9.18</v>
      </c>
      <c r="O213" s="3" t="s">
        <v>228</v>
      </c>
      <c r="P213" s="4">
        <f>IF(O213="吨",N213*1000,IF(O213="万立方米",N213*10000,""))</f>
        <v>91800.0</v>
      </c>
      <c r="Q213" s="2" t="s">
        <v>229</v>
      </c>
      <c r="R213" s="2" t="s">
        <v>230</v>
      </c>
      <c r="S213" s="2" t="s">
        <v>231</v>
      </c>
      <c r="T213" s="2" t="s">
        <v>75</v>
      </c>
      <c r="U213" s="4">
        <f>0.0</f>
        <v>0.0</v>
      </c>
      <c r="V213" s="2" t="s">
        <v>232</v>
      </c>
      <c r="W213" s="2" t="s">
        <v>76</v>
      </c>
      <c r="X213" s="2" t="s">
        <v>298</v>
      </c>
      <c r="Y213" s="2" t="s">
        <v>527</v>
      </c>
      <c r="Z213" s="2">
        <v>94.5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66</v>
      </c>
      <c r="AF213" s="2" t="s">
        <v>67</v>
      </c>
      <c r="AG213" s="2" t="s">
        <v>541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542</v>
      </c>
      <c r="B214" s="2" t="s">
        <v>524</v>
      </c>
      <c r="C214" s="2" t="s">
        <v>47</v>
      </c>
      <c r="D214" s="2" t="s">
        <v>525</v>
      </c>
      <c r="E214" s="2" t="s">
        <v>526</v>
      </c>
      <c r="F214" s="2" t="s">
        <v>278</v>
      </c>
      <c r="G214" s="2" t="s">
        <v>120</v>
      </c>
      <c r="H214" s="2" t="s">
        <v>297</v>
      </c>
      <c r="I214" s="2" t="s">
        <v>198</v>
      </c>
      <c r="J214" s="2" t="s">
        <v>226</v>
      </c>
      <c r="K214" s="2" t="s">
        <v>226</v>
      </c>
      <c r="L214" s="2" t="s">
        <v>227</v>
      </c>
      <c r="M214" s="2" t="s">
        <v>73</v>
      </c>
      <c r="N214" s="3">
        <v>9.18</v>
      </c>
      <c r="O214" s="3" t="s">
        <v>228</v>
      </c>
      <c r="P214" s="4">
        <f>IF(O214="吨",N214*1000,IF(O214="万立方米",N214*10000,""))</f>
        <v>91800.0</v>
      </c>
      <c r="Q214" s="2" t="s">
        <v>229</v>
      </c>
      <c r="R214" s="2" t="s">
        <v>230</v>
      </c>
      <c r="S214" s="2" t="s">
        <v>235</v>
      </c>
      <c r="T214" s="2" t="s">
        <v>75</v>
      </c>
      <c r="U214" s="4">
        <f>1.3</f>
        <v>1.3</v>
      </c>
      <c r="V214" s="2" t="s">
        <v>232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0.11934</v>
      </c>
      <c r="AD214" s="4">
        <f>AC214*(1-Z214/100)</f>
        <v>0.11934</v>
      </c>
      <c r="AE214" s="2" t="s">
        <v>66</v>
      </c>
      <c r="AF214" s="2" t="s">
        <v>67</v>
      </c>
      <c r="AG214" s="2" t="s">
        <v>543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544</v>
      </c>
      <c r="B215" s="2" t="s">
        <v>524</v>
      </c>
      <c r="C215" s="2" t="s">
        <v>47</v>
      </c>
      <c r="D215" s="2" t="s">
        <v>525</v>
      </c>
      <c r="E215" s="2" t="s">
        <v>526</v>
      </c>
      <c r="F215" s="2" t="s">
        <v>278</v>
      </c>
      <c r="G215" s="2" t="s">
        <v>120</v>
      </c>
      <c r="H215" s="2" t="s">
        <v>297</v>
      </c>
      <c r="I215" s="2" t="s">
        <v>198</v>
      </c>
      <c r="J215" s="2" t="s">
        <v>226</v>
      </c>
      <c r="K215" s="2" t="s">
        <v>226</v>
      </c>
      <c r="L215" s="2" t="s">
        <v>227</v>
      </c>
      <c r="M215" s="2" t="s">
        <v>79</v>
      </c>
      <c r="N215" s="3">
        <v>9.18</v>
      </c>
      <c r="O215" s="3" t="s">
        <v>228</v>
      </c>
      <c r="P215" s="4">
        <f>IF(O215="吨",N215*1000,IF(O215="万立方米",N215*10000,""))</f>
        <v>91800.0</v>
      </c>
      <c r="Q215" s="2" t="s">
        <v>229</v>
      </c>
      <c r="R215" s="2" t="s">
        <v>230</v>
      </c>
      <c r="S215" s="2" t="s">
        <v>238</v>
      </c>
      <c r="T215" s="2" t="s">
        <v>75</v>
      </c>
      <c r="U215" s="4">
        <f>4.1</f>
        <v>4.1</v>
      </c>
      <c r="V215" s="2" t="s">
        <v>232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0.37637999999999994</v>
      </c>
      <c r="AD215" s="4">
        <f>AC215*(1-Z215/100)</f>
        <v>0.37637999999999994</v>
      </c>
      <c r="AE215" s="2" t="s">
        <v>66</v>
      </c>
      <c r="AF215" s="2" t="s">
        <v>67</v>
      </c>
      <c r="AG215" s="2" t="s">
        <v>543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545</v>
      </c>
      <c r="B216" s="2" t="s">
        <v>524</v>
      </c>
      <c r="C216" s="2" t="s">
        <v>47</v>
      </c>
      <c r="D216" s="2" t="s">
        <v>525</v>
      </c>
      <c r="E216" s="2" t="s">
        <v>526</v>
      </c>
      <c r="F216" s="2" t="s">
        <v>278</v>
      </c>
      <c r="G216" s="2" t="s">
        <v>120</v>
      </c>
      <c r="H216" s="2" t="s">
        <v>297</v>
      </c>
      <c r="I216" s="2" t="s">
        <v>198</v>
      </c>
      <c r="J216" s="2" t="s">
        <v>226</v>
      </c>
      <c r="K216" s="2" t="s">
        <v>226</v>
      </c>
      <c r="L216" s="2" t="s">
        <v>227</v>
      </c>
      <c r="M216" s="2" t="s">
        <v>87</v>
      </c>
      <c r="N216" s="3">
        <v>9.18</v>
      </c>
      <c r="O216" s="3" t="s">
        <v>228</v>
      </c>
      <c r="P216" s="4">
        <f>IF(O216="吨",N216*1000,IF(O216="万立方米",N216*10000,""))</f>
        <v>91800.0</v>
      </c>
      <c r="Q216" s="2" t="s">
        <v>229</v>
      </c>
      <c r="R216" s="2" t="s">
        <v>230</v>
      </c>
      <c r="S216" s="2" t="s">
        <v>241</v>
      </c>
      <c r="T216" s="2" t="s">
        <v>75</v>
      </c>
      <c r="U216" s="4">
        <f>0.0</f>
        <v>0.0</v>
      </c>
      <c r="V216" s="2" t="s">
        <v>232</v>
      </c>
      <c r="W216" s="2" t="s">
        <v>76</v>
      </c>
      <c r="X216" s="2" t="s">
        <v>298</v>
      </c>
      <c r="Y216" s="2" t="s">
        <v>533</v>
      </c>
      <c r="Z216" s="2">
        <v>94.5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66</v>
      </c>
      <c r="AF216" s="2" t="s">
        <v>67</v>
      </c>
      <c r="AG216" s="2" t="s">
        <v>541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546</v>
      </c>
      <c r="B217" s="2" t="s">
        <v>524</v>
      </c>
      <c r="C217" s="2" t="s">
        <v>47</v>
      </c>
      <c r="D217" s="2" t="s">
        <v>525</v>
      </c>
      <c r="E217" s="2" t="s">
        <v>526</v>
      </c>
      <c r="F217" s="2" t="s">
        <v>278</v>
      </c>
      <c r="G217" s="2" t="s">
        <v>120</v>
      </c>
      <c r="H217" s="2" t="s">
        <v>297</v>
      </c>
      <c r="I217" s="2" t="s">
        <v>198</v>
      </c>
      <c r="J217" s="2" t="s">
        <v>226</v>
      </c>
      <c r="K217" s="2" t="s">
        <v>226</v>
      </c>
      <c r="L217" s="2" t="s">
        <v>227</v>
      </c>
      <c r="M217" s="2" t="s">
        <v>91</v>
      </c>
      <c r="N217" s="3">
        <v>9.18</v>
      </c>
      <c r="O217" s="3" t="s">
        <v>228</v>
      </c>
      <c r="P217" s="4">
        <f>IF(O217="吨",N217*1000,IF(O217="万立方米",N217*10000,""))</f>
        <v>91800.0</v>
      </c>
      <c r="Q217" s="2" t="s">
        <v>229</v>
      </c>
      <c r="R217" s="2" t="s">
        <v>230</v>
      </c>
      <c r="S217" s="2" t="s">
        <v>243</v>
      </c>
      <c r="T217" s="2" t="s">
        <v>75</v>
      </c>
      <c r="U217" s="4">
        <f>0.03</f>
        <v>0.03</v>
      </c>
      <c r="V217" s="2" t="s">
        <v>232</v>
      </c>
      <c r="W217" s="2" t="s">
        <v>76</v>
      </c>
      <c r="X217" s="2" t="s">
        <v>298</v>
      </c>
      <c r="Y217" s="2" t="s">
        <v>535</v>
      </c>
      <c r="Z217" s="2">
        <v>95</v>
      </c>
      <c r="AA217" s="2">
        <v>94.5</v>
      </c>
      <c r="AB217" s="2">
        <v>95</v>
      </c>
      <c r="AC217" s="4">
        <f>P217*U217/1000000</f>
        <v>0.002754</v>
      </c>
      <c r="AD217" s="4">
        <f>AC218*(1-AA217/100)+(AC217-AC218)*(1-AB217/100)</f>
        <v>0.00015147000000000012</v>
      </c>
      <c r="AE217" s="2" t="s">
        <v>66</v>
      </c>
      <c r="AF217" s="2" t="s">
        <v>67</v>
      </c>
      <c r="AG217" s="2" t="s">
        <v>541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547</v>
      </c>
      <c r="B218" s="2" t="s">
        <v>524</v>
      </c>
      <c r="C218" s="2" t="s">
        <v>47</v>
      </c>
      <c r="D218" s="2" t="s">
        <v>525</v>
      </c>
      <c r="E218" s="2" t="s">
        <v>526</v>
      </c>
      <c r="F218" s="2" t="s">
        <v>278</v>
      </c>
      <c r="G218" s="2" t="s">
        <v>120</v>
      </c>
      <c r="H218" s="2" t="s">
        <v>297</v>
      </c>
      <c r="I218" s="2" t="s">
        <v>198</v>
      </c>
      <c r="J218" s="2" t="s">
        <v>226</v>
      </c>
      <c r="K218" s="2" t="s">
        <v>226</v>
      </c>
      <c r="L218" s="2" t="s">
        <v>227</v>
      </c>
      <c r="M218" s="2" t="s">
        <v>95</v>
      </c>
      <c r="N218" s="3">
        <v>9.18</v>
      </c>
      <c r="O218" s="3" t="s">
        <v>228</v>
      </c>
      <c r="P218" s="4">
        <f>IF(O218="吨",N218*1000,IF(O218="万立方米",N218*10000,""))</f>
        <v>91800.0</v>
      </c>
      <c r="Q218" s="2" t="s">
        <v>229</v>
      </c>
      <c r="R218" s="2" t="s">
        <v>230</v>
      </c>
      <c r="S218" s="2" t="s">
        <v>245</v>
      </c>
      <c r="T218" s="2" t="s">
        <v>75</v>
      </c>
      <c r="U218" s="4">
        <f>0.03</f>
        <v>0.03</v>
      </c>
      <c r="V218" s="2" t="s">
        <v>232</v>
      </c>
      <c r="W218" s="2" t="s">
        <v>76</v>
      </c>
      <c r="X218" s="2" t="s">
        <v>298</v>
      </c>
      <c r="Y218" s="2" t="s">
        <v>537</v>
      </c>
      <c r="Z218" s="2">
        <v>94.5</v>
      </c>
      <c r="AA218" s="2"/>
      <c r="AB218" s="2"/>
      <c r="AC218" s="4">
        <f>P218*U218/1000000</f>
        <v>0.002754</v>
      </c>
      <c r="AD218" s="4">
        <f>AC218*(1-Z218/100)</f>
        <v>0.00015147000000000012</v>
      </c>
      <c r="AE218" s="2" t="s">
        <v>66</v>
      </c>
      <c r="AF218" s="2" t="s">
        <v>67</v>
      </c>
      <c r="AG218" s="2" t="s">
        <v>541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548</v>
      </c>
      <c r="B219" s="2" t="s">
        <v>524</v>
      </c>
      <c r="C219" s="2" t="s">
        <v>47</v>
      </c>
      <c r="D219" s="2" t="s">
        <v>525</v>
      </c>
      <c r="E219" s="2" t="s">
        <v>526</v>
      </c>
      <c r="F219" s="2" t="s">
        <v>278</v>
      </c>
      <c r="G219" s="2" t="s">
        <v>120</v>
      </c>
      <c r="H219" s="2" t="s">
        <v>297</v>
      </c>
      <c r="I219" s="2" t="s">
        <v>198</v>
      </c>
      <c r="J219" s="2" t="s">
        <v>226</v>
      </c>
      <c r="K219" s="2" t="s">
        <v>226</v>
      </c>
      <c r="L219" s="2" t="s">
        <v>227</v>
      </c>
      <c r="M219" s="2" t="s">
        <v>99</v>
      </c>
      <c r="N219" s="3">
        <v>9.18</v>
      </c>
      <c r="O219" s="3" t="s">
        <v>228</v>
      </c>
      <c r="P219" s="4">
        <f>IF(O219="吨",N219*1000,IF(O219="万立方米",N219*10000,""))</f>
        <v>91800.0</v>
      </c>
      <c r="Q219" s="2" t="s">
        <v>229</v>
      </c>
      <c r="R219" s="2" t="s">
        <v>230</v>
      </c>
      <c r="S219" s="2" t="s">
        <v>247</v>
      </c>
      <c r="T219" s="2" t="s">
        <v>75</v>
      </c>
      <c r="U219" s="4">
        <f>0.0</f>
        <v>0.0</v>
      </c>
      <c r="V219" s="2" t="s">
        <v>232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66</v>
      </c>
      <c r="AF219" s="2" t="s">
        <v>67</v>
      </c>
      <c r="AG219" s="2" t="s">
        <v>543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549</v>
      </c>
      <c r="B220" s="2" t="s">
        <v>524</v>
      </c>
      <c r="C220" s="2" t="s">
        <v>47</v>
      </c>
      <c r="D220" s="2" t="s">
        <v>525</v>
      </c>
      <c r="E220" s="2" t="s">
        <v>526</v>
      </c>
      <c r="F220" s="2" t="s">
        <v>278</v>
      </c>
      <c r="G220" s="2" t="s">
        <v>120</v>
      </c>
      <c r="H220" s="2" t="s">
        <v>297</v>
      </c>
      <c r="I220" s="2" t="s">
        <v>198</v>
      </c>
      <c r="J220" s="2" t="s">
        <v>226</v>
      </c>
      <c r="K220" s="2" t="s">
        <v>226</v>
      </c>
      <c r="L220" s="2" t="s">
        <v>227</v>
      </c>
      <c r="M220" s="2" t="s">
        <v>104</v>
      </c>
      <c r="N220" s="3">
        <v>9.18</v>
      </c>
      <c r="O220" s="3" t="s">
        <v>228</v>
      </c>
      <c r="P220" s="4">
        <f>IF(O220="吨",N220*1000,IF(O220="万立方米",N220*10000,""))</f>
        <v>91800.0</v>
      </c>
      <c r="Q220" s="2" t="s">
        <v>229</v>
      </c>
      <c r="R220" s="2" t="s">
        <v>230</v>
      </c>
      <c r="S220" s="2" t="s">
        <v>249</v>
      </c>
      <c r="T220" s="2" t="s">
        <v>75</v>
      </c>
      <c r="U220" s="4">
        <f>0.02</f>
        <v>0.02</v>
      </c>
      <c r="V220" s="2" t="s">
        <v>232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543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550</v>
      </c>
      <c r="B221" s="2" t="s">
        <v>524</v>
      </c>
      <c r="C221" s="2" t="s">
        <v>47</v>
      </c>
      <c r="D221" s="2" t="s">
        <v>525</v>
      </c>
      <c r="E221" s="2" t="s">
        <v>526</v>
      </c>
      <c r="F221" s="2" t="s">
        <v>278</v>
      </c>
      <c r="G221" s="2" t="s">
        <v>120</v>
      </c>
      <c r="H221" s="2" t="s">
        <v>297</v>
      </c>
      <c r="I221" s="2"/>
      <c r="J221" s="2"/>
      <c r="K221" s="2" t="s">
        <v>55</v>
      </c>
      <c r="L221" s="2" t="s">
        <v>551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552</v>
      </c>
      <c r="T221" s="2" t="s">
        <v>165</v>
      </c>
      <c r="U221" s="2"/>
      <c r="V221" s="2" t="s">
        <v>111</v>
      </c>
      <c r="W221" s="2" t="s">
        <v>553</v>
      </c>
      <c r="X221" s="2" t="s">
        <v>551</v>
      </c>
      <c r="Y221" s="2" t="s">
        <v>554</v>
      </c>
      <c r="Z221" s="2">
        <v>0</v>
      </c>
      <c r="AA221" s="2"/>
      <c r="AB221" s="2"/>
      <c r="AC221" s="2"/>
      <c r="AD221" s="2"/>
      <c r="AE221" s="2" t="s">
        <v>271</v>
      </c>
      <c r="AF221" s="2" t="s">
        <v>555</v>
      </c>
      <c r="AG221" s="2" t="s">
        <v>556</v>
      </c>
      <c r="AH221" s="2" t="s">
        <v>168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277</v>
      </c>
      <c r="F222" s="2" t="s">
        <v>278</v>
      </c>
      <c r="G222" s="2" t="s">
        <v>120</v>
      </c>
      <c r="H222" s="2" t="s">
        <v>560</v>
      </c>
      <c r="I222" s="2" t="s">
        <v>53</v>
      </c>
      <c r="J222" s="2" t="s">
        <v>280</v>
      </c>
      <c r="K222" s="2"/>
      <c r="L222" s="2" t="s">
        <v>122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124</v>
      </c>
      <c r="X222" s="2" t="s">
        <v>298</v>
      </c>
      <c r="Y222" s="2" t="s">
        <v>299</v>
      </c>
      <c r="Z222" s="2">
        <v>94.5</v>
      </c>
      <c r="AA222" s="2"/>
      <c r="AB222" s="2"/>
      <c r="AC222" s="2"/>
      <c r="AD222" s="2"/>
      <c r="AE222" s="2" t="s">
        <v>271</v>
      </c>
      <c r="AF222" s="2" t="s">
        <v>281</v>
      </c>
      <c r="AG222" s="2" t="s">
        <v>431</v>
      </c>
      <c r="AH222" s="2" t="s">
        <v>128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277</v>
      </c>
      <c r="F223" s="2" t="s">
        <v>278</v>
      </c>
      <c r="G223" s="2" t="s">
        <v>120</v>
      </c>
      <c r="H223" s="2" t="s">
        <v>560</v>
      </c>
      <c r="I223" s="2" t="s">
        <v>53</v>
      </c>
      <c r="J223" s="2" t="s">
        <v>280</v>
      </c>
      <c r="K223" s="2"/>
      <c r="L223" s="2" t="s">
        <v>122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124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271</v>
      </c>
      <c r="AF223" s="2" t="s">
        <v>281</v>
      </c>
      <c r="AG223" s="2" t="s">
        <v>433</v>
      </c>
      <c r="AH223" s="2" t="s">
        <v>128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562</v>
      </c>
      <c r="B224" s="2" t="s">
        <v>558</v>
      </c>
      <c r="C224" s="2" t="s">
        <v>47</v>
      </c>
      <c r="D224" s="2" t="s">
        <v>559</v>
      </c>
      <c r="E224" s="2" t="s">
        <v>277</v>
      </c>
      <c r="F224" s="2" t="s">
        <v>278</v>
      </c>
      <c r="G224" s="2" t="s">
        <v>120</v>
      </c>
      <c r="H224" s="2" t="s">
        <v>560</v>
      </c>
      <c r="I224" s="2" t="s">
        <v>53</v>
      </c>
      <c r="J224" s="2" t="s">
        <v>280</v>
      </c>
      <c r="K224" s="2"/>
      <c r="L224" s="2" t="s">
        <v>122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124</v>
      </c>
      <c r="X224" s="2" t="s">
        <v>304</v>
      </c>
      <c r="Y224" s="2" t="s">
        <v>305</v>
      </c>
      <c r="Z224" s="2">
        <v>30</v>
      </c>
      <c r="AA224" s="2"/>
      <c r="AB224" s="2"/>
      <c r="AC224" s="2"/>
      <c r="AD224" s="2"/>
      <c r="AE224" s="2" t="s">
        <v>271</v>
      </c>
      <c r="AF224" s="2" t="s">
        <v>281</v>
      </c>
      <c r="AG224" s="2" t="s">
        <v>435</v>
      </c>
      <c r="AH224" s="2" t="s">
        <v>128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563</v>
      </c>
      <c r="B225" s="2" t="s">
        <v>558</v>
      </c>
      <c r="C225" s="2" t="s">
        <v>47</v>
      </c>
      <c r="D225" s="2" t="s">
        <v>559</v>
      </c>
      <c r="E225" s="2" t="s">
        <v>277</v>
      </c>
      <c r="F225" s="2" t="s">
        <v>278</v>
      </c>
      <c r="G225" s="2" t="s">
        <v>120</v>
      </c>
      <c r="H225" s="2" t="s">
        <v>560</v>
      </c>
      <c r="I225" s="2" t="s">
        <v>53</v>
      </c>
      <c r="J225" s="2" t="s">
        <v>280</v>
      </c>
      <c r="K225" s="2"/>
      <c r="L225" s="2" t="s">
        <v>122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124</v>
      </c>
      <c r="X225" s="2" t="s">
        <v>298</v>
      </c>
      <c r="Y225" s="2" t="s">
        <v>308</v>
      </c>
      <c r="Z225" s="2">
        <v>94.5</v>
      </c>
      <c r="AA225" s="2"/>
      <c r="AB225" s="2"/>
      <c r="AC225" s="2"/>
      <c r="AD225" s="2"/>
      <c r="AE225" s="2" t="s">
        <v>271</v>
      </c>
      <c r="AF225" s="2" t="s">
        <v>281</v>
      </c>
      <c r="AG225" s="2" t="s">
        <v>431</v>
      </c>
      <c r="AH225" s="2" t="s">
        <v>128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564</v>
      </c>
      <c r="B226" s="2" t="s">
        <v>558</v>
      </c>
      <c r="C226" s="2" t="s">
        <v>47</v>
      </c>
      <c r="D226" s="2" t="s">
        <v>559</v>
      </c>
      <c r="E226" s="2" t="s">
        <v>277</v>
      </c>
      <c r="F226" s="2" t="s">
        <v>278</v>
      </c>
      <c r="G226" s="2" t="s">
        <v>120</v>
      </c>
      <c r="H226" s="2" t="s">
        <v>560</v>
      </c>
      <c r="I226" s="2" t="s">
        <v>53</v>
      </c>
      <c r="J226" s="2" t="s">
        <v>280</v>
      </c>
      <c r="K226" s="2"/>
      <c r="L226" s="2" t="s">
        <v>122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124</v>
      </c>
      <c r="X226" s="2" t="s">
        <v>298</v>
      </c>
      <c r="Y226" s="2" t="s">
        <v>310</v>
      </c>
      <c r="Z226" s="2">
        <v>95</v>
      </c>
      <c r="AA226" s="2">
        <v>94.5</v>
      </c>
      <c r="AB226" s="2">
        <v>95</v>
      </c>
      <c r="AC226" s="2"/>
      <c r="AD226" s="2"/>
      <c r="AE226" s="2" t="s">
        <v>271</v>
      </c>
      <c r="AF226" s="2" t="s">
        <v>281</v>
      </c>
      <c r="AG226" s="2" t="s">
        <v>431</v>
      </c>
      <c r="AH226" s="2" t="s">
        <v>128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565</v>
      </c>
      <c r="B227" s="2" t="s">
        <v>558</v>
      </c>
      <c r="C227" s="2" t="s">
        <v>47</v>
      </c>
      <c r="D227" s="2" t="s">
        <v>559</v>
      </c>
      <c r="E227" s="2" t="s">
        <v>277</v>
      </c>
      <c r="F227" s="2" t="s">
        <v>278</v>
      </c>
      <c r="G227" s="2" t="s">
        <v>120</v>
      </c>
      <c r="H227" s="2" t="s">
        <v>560</v>
      </c>
      <c r="I227" s="2" t="s">
        <v>53</v>
      </c>
      <c r="J227" s="2" t="s">
        <v>280</v>
      </c>
      <c r="K227" s="2"/>
      <c r="L227" s="2" t="s">
        <v>122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124</v>
      </c>
      <c r="X227" s="2" t="s">
        <v>298</v>
      </c>
      <c r="Y227" s="2" t="s">
        <v>312</v>
      </c>
      <c r="Z227" s="2">
        <v>94.5</v>
      </c>
      <c r="AA227" s="2"/>
      <c r="AB227" s="2"/>
      <c r="AC227" s="2"/>
      <c r="AD227" s="2"/>
      <c r="AE227" s="2" t="s">
        <v>271</v>
      </c>
      <c r="AF227" s="2" t="s">
        <v>281</v>
      </c>
      <c r="AG227" s="2" t="s">
        <v>431</v>
      </c>
      <c r="AH227" s="2" t="s">
        <v>128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566</v>
      </c>
      <c r="B228" s="2" t="s">
        <v>558</v>
      </c>
      <c r="C228" s="2" t="s">
        <v>47</v>
      </c>
      <c r="D228" s="2" t="s">
        <v>559</v>
      </c>
      <c r="E228" s="2" t="s">
        <v>277</v>
      </c>
      <c r="F228" s="2" t="s">
        <v>278</v>
      </c>
      <c r="G228" s="2" t="s">
        <v>120</v>
      </c>
      <c r="H228" s="2" t="s">
        <v>560</v>
      </c>
      <c r="I228" s="2" t="s">
        <v>53</v>
      </c>
      <c r="J228" s="2" t="s">
        <v>280</v>
      </c>
      <c r="K228" s="2"/>
      <c r="L228" s="2" t="s">
        <v>122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124</v>
      </c>
      <c r="X228" s="2" t="s">
        <v>314</v>
      </c>
      <c r="Y228" s="2" t="s">
        <v>315</v>
      </c>
      <c r="Z228" s="2">
        <v>80</v>
      </c>
      <c r="AA228" s="2"/>
      <c r="AB228" s="2"/>
      <c r="AC228" s="2"/>
      <c r="AD228" s="2"/>
      <c r="AE228" s="2" t="s">
        <v>271</v>
      </c>
      <c r="AF228" s="2" t="s">
        <v>281</v>
      </c>
      <c r="AG228" s="2" t="s">
        <v>435</v>
      </c>
      <c r="AH228" s="2" t="s">
        <v>128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567</v>
      </c>
      <c r="B229" s="2" t="s">
        <v>558</v>
      </c>
      <c r="C229" s="2" t="s">
        <v>47</v>
      </c>
      <c r="D229" s="2" t="s">
        <v>559</v>
      </c>
      <c r="E229" s="2" t="s">
        <v>277</v>
      </c>
      <c r="F229" s="2" t="s">
        <v>278</v>
      </c>
      <c r="G229" s="2" t="s">
        <v>120</v>
      </c>
      <c r="H229" s="2" t="s">
        <v>560</v>
      </c>
      <c r="I229" s="2" t="s">
        <v>53</v>
      </c>
      <c r="J229" s="2" t="s">
        <v>280</v>
      </c>
      <c r="K229" s="2"/>
      <c r="L229" s="2" t="s">
        <v>122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124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271</v>
      </c>
      <c r="AF229" s="2" t="s">
        <v>281</v>
      </c>
      <c r="AG229" s="2" t="s">
        <v>433</v>
      </c>
      <c r="AH229" s="2" t="s">
        <v>128</v>
      </c>
      <c r="AI229" s="2" t="s">
        <v>70</v>
      </c>
      <c r="AJ229" s="2" t="s">
        <v>71</v>
      </c>
      <c r="AK229" s="2">
        <v>146</v>
      </c>
    </row>
    <row r="230" spans="1:37">
      <c r="A230" s="2" t="s">
        <v>568</v>
      </c>
      <c r="B230" s="2" t="s">
        <v>558</v>
      </c>
      <c r="C230" s="2" t="s">
        <v>47</v>
      </c>
      <c r="D230" s="2" t="s">
        <v>559</v>
      </c>
      <c r="E230" s="2" t="s">
        <v>277</v>
      </c>
      <c r="F230" s="2" t="s">
        <v>278</v>
      </c>
      <c r="G230" s="2" t="s">
        <v>120</v>
      </c>
      <c r="H230" s="2" t="s">
        <v>560</v>
      </c>
      <c r="I230" s="2" t="s">
        <v>198</v>
      </c>
      <c r="J230" s="2" t="s">
        <v>357</v>
      </c>
      <c r="K230" s="2" t="s">
        <v>357</v>
      </c>
      <c r="L230" s="2" t="s">
        <v>200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358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298</v>
      </c>
      <c r="Y230" s="2" t="s">
        <v>299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66</v>
      </c>
      <c r="AF230" s="2" t="s">
        <v>67</v>
      </c>
      <c r="AG230" s="2" t="s">
        <v>327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569</v>
      </c>
      <c r="B231" s="2" t="s">
        <v>558</v>
      </c>
      <c r="C231" s="2" t="s">
        <v>47</v>
      </c>
      <c r="D231" s="2" t="s">
        <v>559</v>
      </c>
      <c r="E231" s="2" t="s">
        <v>277</v>
      </c>
      <c r="F231" s="2" t="s">
        <v>278</v>
      </c>
      <c r="G231" s="2" t="s">
        <v>120</v>
      </c>
      <c r="H231" s="2" t="s">
        <v>560</v>
      </c>
      <c r="I231" s="2" t="s">
        <v>198</v>
      </c>
      <c r="J231" s="2" t="s">
        <v>357</v>
      </c>
      <c r="K231" s="2" t="s">
        <v>357</v>
      </c>
      <c r="L231" s="2" t="s">
        <v>200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360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66</v>
      </c>
      <c r="AF231" s="2" t="s">
        <v>67</v>
      </c>
      <c r="AG231" s="2" t="s">
        <v>329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570</v>
      </c>
      <c r="B232" s="2" t="s">
        <v>558</v>
      </c>
      <c r="C232" s="2" t="s">
        <v>47</v>
      </c>
      <c r="D232" s="2" t="s">
        <v>559</v>
      </c>
      <c r="E232" s="2" t="s">
        <v>277</v>
      </c>
      <c r="F232" s="2" t="s">
        <v>278</v>
      </c>
      <c r="G232" s="2" t="s">
        <v>120</v>
      </c>
      <c r="H232" s="2" t="s">
        <v>560</v>
      </c>
      <c r="I232" s="2" t="s">
        <v>198</v>
      </c>
      <c r="J232" s="2" t="s">
        <v>357</v>
      </c>
      <c r="K232" s="2" t="s">
        <v>357</v>
      </c>
      <c r="L232" s="2" t="s">
        <v>200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362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304</v>
      </c>
      <c r="Y232" s="2" t="s">
        <v>305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66</v>
      </c>
      <c r="AF232" s="2" t="s">
        <v>67</v>
      </c>
      <c r="AG232" s="2" t="s">
        <v>167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571</v>
      </c>
      <c r="B233" s="2" t="s">
        <v>558</v>
      </c>
      <c r="C233" s="2" t="s">
        <v>47</v>
      </c>
      <c r="D233" s="2" t="s">
        <v>559</v>
      </c>
      <c r="E233" s="2" t="s">
        <v>277</v>
      </c>
      <c r="F233" s="2" t="s">
        <v>278</v>
      </c>
      <c r="G233" s="2" t="s">
        <v>120</v>
      </c>
      <c r="H233" s="2" t="s">
        <v>560</v>
      </c>
      <c r="I233" s="2" t="s">
        <v>198</v>
      </c>
      <c r="J233" s="2" t="s">
        <v>357</v>
      </c>
      <c r="K233" s="2" t="s">
        <v>357</v>
      </c>
      <c r="L233" s="2" t="s">
        <v>200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364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298</v>
      </c>
      <c r="Y233" s="2" t="s">
        <v>308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66</v>
      </c>
      <c r="AF233" s="2" t="s">
        <v>67</v>
      </c>
      <c r="AG233" s="2" t="s">
        <v>327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277</v>
      </c>
      <c r="F234" s="2" t="s">
        <v>278</v>
      </c>
      <c r="G234" s="2" t="s">
        <v>120</v>
      </c>
      <c r="H234" s="2" t="s">
        <v>560</v>
      </c>
      <c r="I234" s="2" t="s">
        <v>198</v>
      </c>
      <c r="J234" s="2" t="s">
        <v>357</v>
      </c>
      <c r="K234" s="2" t="s">
        <v>357</v>
      </c>
      <c r="L234" s="2" t="s">
        <v>200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366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298</v>
      </c>
      <c r="Y234" s="2" t="s">
        <v>310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66</v>
      </c>
      <c r="AF234" s="2" t="s">
        <v>67</v>
      </c>
      <c r="AG234" s="2" t="s">
        <v>327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277</v>
      </c>
      <c r="F235" s="2" t="s">
        <v>278</v>
      </c>
      <c r="G235" s="2" t="s">
        <v>120</v>
      </c>
      <c r="H235" s="2" t="s">
        <v>560</v>
      </c>
      <c r="I235" s="2" t="s">
        <v>198</v>
      </c>
      <c r="J235" s="2" t="s">
        <v>357</v>
      </c>
      <c r="K235" s="2" t="s">
        <v>357</v>
      </c>
      <c r="L235" s="2" t="s">
        <v>200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368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298</v>
      </c>
      <c r="Y235" s="2" t="s">
        <v>312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66</v>
      </c>
      <c r="AF235" s="2" t="s">
        <v>67</v>
      </c>
      <c r="AG235" s="2" t="s">
        <v>327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574</v>
      </c>
      <c r="B236" s="2" t="s">
        <v>558</v>
      </c>
      <c r="C236" s="2" t="s">
        <v>47</v>
      </c>
      <c r="D236" s="2" t="s">
        <v>559</v>
      </c>
      <c r="E236" s="2" t="s">
        <v>277</v>
      </c>
      <c r="F236" s="2" t="s">
        <v>278</v>
      </c>
      <c r="G236" s="2" t="s">
        <v>120</v>
      </c>
      <c r="H236" s="2" t="s">
        <v>560</v>
      </c>
      <c r="I236" s="2" t="s">
        <v>198</v>
      </c>
      <c r="J236" s="2" t="s">
        <v>357</v>
      </c>
      <c r="K236" s="2" t="s">
        <v>357</v>
      </c>
      <c r="L236" s="2" t="s">
        <v>200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370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314</v>
      </c>
      <c r="Y236" s="2" t="s">
        <v>315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66</v>
      </c>
      <c r="AF236" s="2" t="s">
        <v>67</v>
      </c>
      <c r="AG236" s="2" t="s">
        <v>167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575</v>
      </c>
      <c r="B237" s="2" t="s">
        <v>558</v>
      </c>
      <c r="C237" s="2" t="s">
        <v>47</v>
      </c>
      <c r="D237" s="2" t="s">
        <v>559</v>
      </c>
      <c r="E237" s="2" t="s">
        <v>277</v>
      </c>
      <c r="F237" s="2" t="s">
        <v>278</v>
      </c>
      <c r="G237" s="2" t="s">
        <v>120</v>
      </c>
      <c r="H237" s="2" t="s">
        <v>560</v>
      </c>
      <c r="I237" s="2" t="s">
        <v>198</v>
      </c>
      <c r="J237" s="2" t="s">
        <v>357</v>
      </c>
      <c r="K237" s="2" t="s">
        <v>357</v>
      </c>
      <c r="L237" s="2" t="s">
        <v>200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372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66</v>
      </c>
      <c r="AF237" s="2" t="s">
        <v>67</v>
      </c>
      <c r="AG237" s="2" t="s">
        <v>329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576</v>
      </c>
      <c r="B238" s="2" t="s">
        <v>558</v>
      </c>
      <c r="C238" s="2" t="s">
        <v>47</v>
      </c>
      <c r="D238" s="2" t="s">
        <v>559</v>
      </c>
      <c r="E238" s="2" t="s">
        <v>277</v>
      </c>
      <c r="F238" s="2" t="s">
        <v>278</v>
      </c>
      <c r="G238" s="2" t="s">
        <v>120</v>
      </c>
      <c r="H238" s="2" t="s">
        <v>560</v>
      </c>
      <c r="I238" s="2"/>
      <c r="J238" s="2"/>
      <c r="K238" s="2" t="s">
        <v>55</v>
      </c>
      <c r="L238" s="2" t="s">
        <v>318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319</v>
      </c>
      <c r="T238" s="2" t="s">
        <v>165</v>
      </c>
      <c r="U238" s="4">
        <f>0.17</f>
        <v>0.17</v>
      </c>
      <c r="V238" s="2" t="s">
        <v>111</v>
      </c>
      <c r="W238" s="2" t="s">
        <v>319</v>
      </c>
      <c r="X238" s="2" t="s">
        <v>318</v>
      </c>
      <c r="Y238" s="2" t="s">
        <v>320</v>
      </c>
      <c r="Z238" s="2">
        <v>0</v>
      </c>
      <c r="AA238" s="2"/>
      <c r="AB238" s="2"/>
      <c r="AC238" s="2"/>
      <c r="AD238" s="2"/>
      <c r="AE238" s="2" t="s">
        <v>271</v>
      </c>
      <c r="AF238" s="2" t="s">
        <v>272</v>
      </c>
      <c r="AG238" s="2" t="s">
        <v>273</v>
      </c>
      <c r="AH238" s="2" t="s">
        <v>168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577</v>
      </c>
      <c r="B239" s="2" t="s">
        <v>578</v>
      </c>
      <c r="C239" s="2" t="s">
        <v>47</v>
      </c>
      <c r="D239" s="2" t="s">
        <v>579</v>
      </c>
      <c r="E239" s="2" t="s">
        <v>491</v>
      </c>
      <c r="F239" s="2" t="s">
        <v>224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344</v>
      </c>
      <c r="Y239" s="2" t="s">
        <v>580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66</v>
      </c>
      <c r="AF239" s="2" t="s">
        <v>67</v>
      </c>
      <c r="AG239" s="2" t="s">
        <v>327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581</v>
      </c>
      <c r="B240" s="2" t="s">
        <v>578</v>
      </c>
      <c r="C240" s="2" t="s">
        <v>47</v>
      </c>
      <c r="D240" s="2" t="s">
        <v>579</v>
      </c>
      <c r="E240" s="2" t="s">
        <v>491</v>
      </c>
      <c r="F240" s="2" t="s">
        <v>224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66</v>
      </c>
      <c r="AF240" s="2" t="s">
        <v>67</v>
      </c>
      <c r="AG240" s="2" t="s">
        <v>329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582</v>
      </c>
      <c r="B241" s="2" t="s">
        <v>578</v>
      </c>
      <c r="C241" s="2" t="s">
        <v>47</v>
      </c>
      <c r="D241" s="2" t="s">
        <v>579</v>
      </c>
      <c r="E241" s="2" t="s">
        <v>491</v>
      </c>
      <c r="F241" s="2" t="s">
        <v>224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149</v>
      </c>
      <c r="Y241" s="2" t="s">
        <v>150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66</v>
      </c>
      <c r="AF241" s="2" t="s">
        <v>67</v>
      </c>
      <c r="AG241" s="2" t="s">
        <v>167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583</v>
      </c>
      <c r="B242" s="2" t="s">
        <v>578</v>
      </c>
      <c r="C242" s="2" t="s">
        <v>47</v>
      </c>
      <c r="D242" s="2" t="s">
        <v>579</v>
      </c>
      <c r="E242" s="2" t="s">
        <v>491</v>
      </c>
      <c r="F242" s="2" t="s">
        <v>224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344</v>
      </c>
      <c r="Y242" s="2" t="s">
        <v>584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327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585</v>
      </c>
      <c r="B243" s="2" t="s">
        <v>578</v>
      </c>
      <c r="C243" s="2" t="s">
        <v>47</v>
      </c>
      <c r="D243" s="2" t="s">
        <v>579</v>
      </c>
      <c r="E243" s="2" t="s">
        <v>491</v>
      </c>
      <c r="F243" s="2" t="s">
        <v>224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344</v>
      </c>
      <c r="Y243" s="2" t="s">
        <v>586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66</v>
      </c>
      <c r="AF243" s="2" t="s">
        <v>67</v>
      </c>
      <c r="AG243" s="2" t="s">
        <v>327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587</v>
      </c>
      <c r="B244" s="2" t="s">
        <v>578</v>
      </c>
      <c r="C244" s="2" t="s">
        <v>47</v>
      </c>
      <c r="D244" s="2" t="s">
        <v>579</v>
      </c>
      <c r="E244" s="2" t="s">
        <v>491</v>
      </c>
      <c r="F244" s="2" t="s">
        <v>224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344</v>
      </c>
      <c r="Y244" s="2" t="s">
        <v>588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66</v>
      </c>
      <c r="AF244" s="2" t="s">
        <v>67</v>
      </c>
      <c r="AG244" s="2" t="s">
        <v>327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589</v>
      </c>
      <c r="B245" s="2" t="s">
        <v>578</v>
      </c>
      <c r="C245" s="2" t="s">
        <v>47</v>
      </c>
      <c r="D245" s="2" t="s">
        <v>579</v>
      </c>
      <c r="E245" s="2" t="s">
        <v>491</v>
      </c>
      <c r="F245" s="2" t="s">
        <v>224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314</v>
      </c>
      <c r="Y245" s="2" t="s">
        <v>315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66</v>
      </c>
      <c r="AF245" s="2" t="s">
        <v>67</v>
      </c>
      <c r="AG245" s="2" t="s">
        <v>167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590</v>
      </c>
      <c r="B246" s="2" t="s">
        <v>578</v>
      </c>
      <c r="C246" s="2" t="s">
        <v>47</v>
      </c>
      <c r="D246" s="2" t="s">
        <v>579</v>
      </c>
      <c r="E246" s="2" t="s">
        <v>491</v>
      </c>
      <c r="F246" s="2" t="s">
        <v>224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66</v>
      </c>
      <c r="AF246" s="2" t="s">
        <v>67</v>
      </c>
      <c r="AG246" s="2" t="s">
        <v>329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591</v>
      </c>
      <c r="B247" s="2" t="s">
        <v>578</v>
      </c>
      <c r="C247" s="2" t="s">
        <v>47</v>
      </c>
      <c r="D247" s="2" t="s">
        <v>579</v>
      </c>
      <c r="E247" s="2" t="s">
        <v>491</v>
      </c>
      <c r="F247" s="2" t="s">
        <v>224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163</v>
      </c>
      <c r="M247" s="2" t="s">
        <v>107</v>
      </c>
      <c r="N247" s="3"/>
      <c r="O247" s="3"/>
      <c r="P247" s="4">
        <f>IF(O247="吨",N247*1000,IF(O247="万立方米",N247*10000,""))</f>
        <v>566604000.0</v>
      </c>
      <c r="Q247" s="2" t="s">
        <v>108</v>
      </c>
      <c r="R247" s="2" t="s">
        <v>109</v>
      </c>
      <c r="S247" s="2" t="s">
        <v>164</v>
      </c>
      <c r="T247" s="2" t="s">
        <v>165</v>
      </c>
      <c r="U247" s="4">
        <f>0.16</f>
        <v>0.16</v>
      </c>
      <c r="V247" s="2" t="s">
        <v>111</v>
      </c>
      <c r="W247" s="2" t="s">
        <v>164</v>
      </c>
      <c r="X247" s="2" t="s">
        <v>163</v>
      </c>
      <c r="Y247" s="2" t="s">
        <v>166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66</v>
      </c>
      <c r="AF247" s="2" t="s">
        <v>67</v>
      </c>
      <c r="AG247" s="2" t="s">
        <v>167</v>
      </c>
      <c r="AH247" s="2" t="s">
        <v>168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592</v>
      </c>
      <c r="B248" s="2" t="s">
        <v>593</v>
      </c>
      <c r="C248" s="2" t="s">
        <v>47</v>
      </c>
      <c r="D248" s="2" t="s">
        <v>594</v>
      </c>
      <c r="E248" s="2" t="s">
        <v>491</v>
      </c>
      <c r="F248" s="2" t="s">
        <v>224</v>
      </c>
      <c r="G248" s="2" t="s">
        <v>51</v>
      </c>
      <c r="H248" s="2" t="s">
        <v>52</v>
      </c>
      <c r="I248" s="2" t="s">
        <v>53</v>
      </c>
      <c r="J248" s="2" t="s">
        <v>595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143</v>
      </c>
      <c r="Y248" s="2" t="s">
        <v>596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66</v>
      </c>
      <c r="AF248" s="2" t="s">
        <v>67</v>
      </c>
      <c r="AG248" s="2" t="s">
        <v>327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597</v>
      </c>
      <c r="B249" s="2" t="s">
        <v>593</v>
      </c>
      <c r="C249" s="2" t="s">
        <v>47</v>
      </c>
      <c r="D249" s="2" t="s">
        <v>594</v>
      </c>
      <c r="E249" s="2" t="s">
        <v>491</v>
      </c>
      <c r="F249" s="2" t="s">
        <v>224</v>
      </c>
      <c r="G249" s="2" t="s">
        <v>51</v>
      </c>
      <c r="H249" s="2" t="s">
        <v>52</v>
      </c>
      <c r="I249" s="2" t="s">
        <v>53</v>
      </c>
      <c r="J249" s="2" t="s">
        <v>595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66</v>
      </c>
      <c r="AF249" s="2" t="s">
        <v>67</v>
      </c>
      <c r="AG249" s="2" t="s">
        <v>329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598</v>
      </c>
      <c r="B250" s="2" t="s">
        <v>593</v>
      </c>
      <c r="C250" s="2" t="s">
        <v>47</v>
      </c>
      <c r="D250" s="2" t="s">
        <v>594</v>
      </c>
      <c r="E250" s="2" t="s">
        <v>491</v>
      </c>
      <c r="F250" s="2" t="s">
        <v>224</v>
      </c>
      <c r="G250" s="2" t="s">
        <v>51</v>
      </c>
      <c r="H250" s="2" t="s">
        <v>52</v>
      </c>
      <c r="I250" s="2" t="s">
        <v>53</v>
      </c>
      <c r="J250" s="2" t="s">
        <v>595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149</v>
      </c>
      <c r="Y250" s="2" t="s">
        <v>150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66</v>
      </c>
      <c r="AF250" s="2" t="s">
        <v>67</v>
      </c>
      <c r="AG250" s="2" t="s">
        <v>167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599</v>
      </c>
      <c r="B251" s="2" t="s">
        <v>593</v>
      </c>
      <c r="C251" s="2" t="s">
        <v>47</v>
      </c>
      <c r="D251" s="2" t="s">
        <v>594</v>
      </c>
      <c r="E251" s="2" t="s">
        <v>491</v>
      </c>
      <c r="F251" s="2" t="s">
        <v>224</v>
      </c>
      <c r="G251" s="2" t="s">
        <v>51</v>
      </c>
      <c r="H251" s="2" t="s">
        <v>52</v>
      </c>
      <c r="I251" s="2" t="s">
        <v>53</v>
      </c>
      <c r="J251" s="2" t="s">
        <v>595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143</v>
      </c>
      <c r="Y251" s="2" t="s">
        <v>600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327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601</v>
      </c>
      <c r="B252" s="2" t="s">
        <v>593</v>
      </c>
      <c r="C252" s="2" t="s">
        <v>47</v>
      </c>
      <c r="D252" s="2" t="s">
        <v>594</v>
      </c>
      <c r="E252" s="2" t="s">
        <v>491</v>
      </c>
      <c r="F252" s="2" t="s">
        <v>224</v>
      </c>
      <c r="G252" s="2" t="s">
        <v>51</v>
      </c>
      <c r="H252" s="2" t="s">
        <v>52</v>
      </c>
      <c r="I252" s="2" t="s">
        <v>53</v>
      </c>
      <c r="J252" s="2" t="s">
        <v>595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143</v>
      </c>
      <c r="Y252" s="2" t="s">
        <v>602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66</v>
      </c>
      <c r="AF252" s="2" t="s">
        <v>67</v>
      </c>
      <c r="AG252" s="2" t="s">
        <v>327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603</v>
      </c>
      <c r="B253" s="2" t="s">
        <v>593</v>
      </c>
      <c r="C253" s="2" t="s">
        <v>47</v>
      </c>
      <c r="D253" s="2" t="s">
        <v>594</v>
      </c>
      <c r="E253" s="2" t="s">
        <v>491</v>
      </c>
      <c r="F253" s="2" t="s">
        <v>224</v>
      </c>
      <c r="G253" s="2" t="s">
        <v>51</v>
      </c>
      <c r="H253" s="2" t="s">
        <v>52</v>
      </c>
      <c r="I253" s="2" t="s">
        <v>53</v>
      </c>
      <c r="J253" s="2" t="s">
        <v>595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143</v>
      </c>
      <c r="Y253" s="2" t="s">
        <v>604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66</v>
      </c>
      <c r="AF253" s="2" t="s">
        <v>67</v>
      </c>
      <c r="AG253" s="2" t="s">
        <v>327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605</v>
      </c>
      <c r="B254" s="2" t="s">
        <v>593</v>
      </c>
      <c r="C254" s="2" t="s">
        <v>47</v>
      </c>
      <c r="D254" s="2" t="s">
        <v>594</v>
      </c>
      <c r="E254" s="2" t="s">
        <v>491</v>
      </c>
      <c r="F254" s="2" t="s">
        <v>224</v>
      </c>
      <c r="G254" s="2" t="s">
        <v>51</v>
      </c>
      <c r="H254" s="2" t="s">
        <v>52</v>
      </c>
      <c r="I254" s="2" t="s">
        <v>53</v>
      </c>
      <c r="J254" s="2" t="s">
        <v>595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159</v>
      </c>
      <c r="Y254" s="2" t="s">
        <v>160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66</v>
      </c>
      <c r="AF254" s="2" t="s">
        <v>67</v>
      </c>
      <c r="AG254" s="2" t="s">
        <v>327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606</v>
      </c>
      <c r="B255" s="2" t="s">
        <v>593</v>
      </c>
      <c r="C255" s="2" t="s">
        <v>47</v>
      </c>
      <c r="D255" s="2" t="s">
        <v>594</v>
      </c>
      <c r="E255" s="2" t="s">
        <v>491</v>
      </c>
      <c r="F255" s="2" t="s">
        <v>224</v>
      </c>
      <c r="G255" s="2" t="s">
        <v>51</v>
      </c>
      <c r="H255" s="2" t="s">
        <v>52</v>
      </c>
      <c r="I255" s="2" t="s">
        <v>53</v>
      </c>
      <c r="J255" s="2" t="s">
        <v>595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66</v>
      </c>
      <c r="AF255" s="2" t="s">
        <v>67</v>
      </c>
      <c r="AG255" s="2" t="s">
        <v>329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607</v>
      </c>
      <c r="B256" s="2" t="s">
        <v>593</v>
      </c>
      <c r="C256" s="2" t="s">
        <v>47</v>
      </c>
      <c r="D256" s="2" t="s">
        <v>594</v>
      </c>
      <c r="E256" s="2" t="s">
        <v>491</v>
      </c>
      <c r="F256" s="2" t="s">
        <v>224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163</v>
      </c>
      <c r="M256" s="2" t="s">
        <v>107</v>
      </c>
      <c r="N256" s="3"/>
      <c r="O256" s="3"/>
      <c r="P256" s="4">
        <f>IF(O256="吨",N256*1000,IF(O256="万立方米",N256*10000,""))</f>
        <v>502905460.0</v>
      </c>
      <c r="Q256" s="2" t="s">
        <v>108</v>
      </c>
      <c r="R256" s="2" t="s">
        <v>109</v>
      </c>
      <c r="S256" s="2" t="s">
        <v>164</v>
      </c>
      <c r="T256" s="2" t="s">
        <v>165</v>
      </c>
      <c r="U256" s="4">
        <f>0.16</f>
        <v>0.16</v>
      </c>
      <c r="V256" s="2" t="s">
        <v>111</v>
      </c>
      <c r="W256" s="2" t="s">
        <v>164</v>
      </c>
      <c r="X256" s="2" t="s">
        <v>163</v>
      </c>
      <c r="Y256" s="2" t="s">
        <v>166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66</v>
      </c>
      <c r="AF256" s="2" t="s">
        <v>67</v>
      </c>
      <c r="AG256" s="2" t="s">
        <v>167</v>
      </c>
      <c r="AH256" s="2" t="s">
        <v>168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277</v>
      </c>
      <c r="F257" s="2" t="s">
        <v>278</v>
      </c>
      <c r="G257" s="2" t="s">
        <v>225</v>
      </c>
      <c r="H257" s="2" t="s">
        <v>418</v>
      </c>
      <c r="I257" s="2" t="s">
        <v>53</v>
      </c>
      <c r="J257" s="2" t="s">
        <v>611</v>
      </c>
      <c r="K257" s="2" t="s">
        <v>611</v>
      </c>
      <c r="L257" s="2" t="s">
        <v>227</v>
      </c>
      <c r="M257" s="2" t="s">
        <v>57</v>
      </c>
      <c r="N257" s="3">
        <v>38.885</v>
      </c>
      <c r="O257" s="3" t="s">
        <v>228</v>
      </c>
      <c r="P257" s="4">
        <f>IF(O257="吨",N257*1000,IF(O257="万立方米",N257*10000,""))</f>
        <v>388850.0</v>
      </c>
      <c r="Q257" s="2" t="s">
        <v>229</v>
      </c>
      <c r="R257" s="2" t="s">
        <v>230</v>
      </c>
      <c r="S257" s="2" t="s">
        <v>612</v>
      </c>
      <c r="T257" s="2" t="s">
        <v>75</v>
      </c>
      <c r="U257" s="4">
        <f>0.0</f>
        <v>0.0</v>
      </c>
      <c r="V257" s="2" t="s">
        <v>232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233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613</v>
      </c>
      <c r="B258" s="2" t="s">
        <v>609</v>
      </c>
      <c r="C258" s="2" t="s">
        <v>47</v>
      </c>
      <c r="D258" s="2" t="s">
        <v>610</v>
      </c>
      <c r="E258" s="2" t="s">
        <v>277</v>
      </c>
      <c r="F258" s="2" t="s">
        <v>278</v>
      </c>
      <c r="G258" s="2" t="s">
        <v>225</v>
      </c>
      <c r="H258" s="2" t="s">
        <v>418</v>
      </c>
      <c r="I258" s="2" t="s">
        <v>53</v>
      </c>
      <c r="J258" s="2" t="s">
        <v>611</v>
      </c>
      <c r="K258" s="2" t="s">
        <v>611</v>
      </c>
      <c r="L258" s="2" t="s">
        <v>227</v>
      </c>
      <c r="M258" s="2" t="s">
        <v>73</v>
      </c>
      <c r="N258" s="3">
        <v>38.885</v>
      </c>
      <c r="O258" s="3" t="s">
        <v>228</v>
      </c>
      <c r="P258" s="4">
        <f>IF(O258="吨",N258*1000,IF(O258="万立方米",N258*10000,""))</f>
        <v>388850.0</v>
      </c>
      <c r="Q258" s="2" t="s">
        <v>229</v>
      </c>
      <c r="R258" s="2" t="s">
        <v>230</v>
      </c>
      <c r="S258" s="2" t="s">
        <v>614</v>
      </c>
      <c r="T258" s="2" t="s">
        <v>75</v>
      </c>
      <c r="U258" s="4">
        <f>1.3</f>
        <v>1.3</v>
      </c>
      <c r="V258" s="2" t="s">
        <v>232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4">
        <f>P258*U258/1000000</f>
        <v>0.505505</v>
      </c>
      <c r="AD258" s="4">
        <f>AC258*(1-Z258/100)</f>
        <v>0.505505</v>
      </c>
      <c r="AE258" s="2" t="s">
        <v>66</v>
      </c>
      <c r="AF258" s="2" t="s">
        <v>67</v>
      </c>
      <c r="AG258" s="2" t="s">
        <v>236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615</v>
      </c>
      <c r="B259" s="2" t="s">
        <v>609</v>
      </c>
      <c r="C259" s="2" t="s">
        <v>47</v>
      </c>
      <c r="D259" s="2" t="s">
        <v>610</v>
      </c>
      <c r="E259" s="2" t="s">
        <v>277</v>
      </c>
      <c r="F259" s="2" t="s">
        <v>278</v>
      </c>
      <c r="G259" s="2" t="s">
        <v>225</v>
      </c>
      <c r="H259" s="2" t="s">
        <v>418</v>
      </c>
      <c r="I259" s="2" t="s">
        <v>53</v>
      </c>
      <c r="J259" s="2" t="s">
        <v>611</v>
      </c>
      <c r="K259" s="2" t="s">
        <v>611</v>
      </c>
      <c r="L259" s="2" t="s">
        <v>227</v>
      </c>
      <c r="M259" s="2" t="s">
        <v>79</v>
      </c>
      <c r="N259" s="3">
        <v>38.885</v>
      </c>
      <c r="O259" s="3" t="s">
        <v>228</v>
      </c>
      <c r="P259" s="4">
        <f>IF(O259="吨",N259*1000,IF(O259="万立方米",N259*10000,""))</f>
        <v>388850.0</v>
      </c>
      <c r="Q259" s="2" t="s">
        <v>229</v>
      </c>
      <c r="R259" s="2" t="s">
        <v>230</v>
      </c>
      <c r="S259" s="2" t="s">
        <v>616</v>
      </c>
      <c r="T259" s="2" t="s">
        <v>75</v>
      </c>
      <c r="U259" s="4">
        <f>1.35</f>
        <v>1.35</v>
      </c>
      <c r="V259" s="2" t="s">
        <v>232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0.5249475</v>
      </c>
      <c r="AD259" s="4">
        <f>AC259*(1-Z259/100)</f>
        <v>0.5249475</v>
      </c>
      <c r="AE259" s="2" t="s">
        <v>66</v>
      </c>
      <c r="AF259" s="2" t="s">
        <v>67</v>
      </c>
      <c r="AG259" s="2" t="s">
        <v>233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617</v>
      </c>
      <c r="B260" s="2" t="s">
        <v>609</v>
      </c>
      <c r="C260" s="2" t="s">
        <v>47</v>
      </c>
      <c r="D260" s="2" t="s">
        <v>610</v>
      </c>
      <c r="E260" s="2" t="s">
        <v>277</v>
      </c>
      <c r="F260" s="2" t="s">
        <v>278</v>
      </c>
      <c r="G260" s="2" t="s">
        <v>225</v>
      </c>
      <c r="H260" s="2" t="s">
        <v>418</v>
      </c>
      <c r="I260" s="2" t="s">
        <v>53</v>
      </c>
      <c r="J260" s="2" t="s">
        <v>611</v>
      </c>
      <c r="K260" s="2" t="s">
        <v>611</v>
      </c>
      <c r="L260" s="2" t="s">
        <v>227</v>
      </c>
      <c r="M260" s="2" t="s">
        <v>87</v>
      </c>
      <c r="N260" s="3">
        <v>38.885</v>
      </c>
      <c r="O260" s="3" t="s">
        <v>228</v>
      </c>
      <c r="P260" s="4">
        <f>IF(O260="吨",N260*1000,IF(O260="万立方米",N260*10000,""))</f>
        <v>388850.0</v>
      </c>
      <c r="Q260" s="2" t="s">
        <v>229</v>
      </c>
      <c r="R260" s="2" t="s">
        <v>230</v>
      </c>
      <c r="S260" s="2" t="s">
        <v>618</v>
      </c>
      <c r="T260" s="2" t="s">
        <v>75</v>
      </c>
      <c r="U260" s="4">
        <f>0.0</f>
        <v>0.0</v>
      </c>
      <c r="V260" s="2" t="s">
        <v>232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233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619</v>
      </c>
      <c r="B261" s="2" t="s">
        <v>609</v>
      </c>
      <c r="C261" s="2" t="s">
        <v>47</v>
      </c>
      <c r="D261" s="2" t="s">
        <v>610</v>
      </c>
      <c r="E261" s="2" t="s">
        <v>277</v>
      </c>
      <c r="F261" s="2" t="s">
        <v>278</v>
      </c>
      <c r="G261" s="2" t="s">
        <v>225</v>
      </c>
      <c r="H261" s="2" t="s">
        <v>418</v>
      </c>
      <c r="I261" s="2" t="s">
        <v>53</v>
      </c>
      <c r="J261" s="2" t="s">
        <v>611</v>
      </c>
      <c r="K261" s="2" t="s">
        <v>611</v>
      </c>
      <c r="L261" s="2" t="s">
        <v>227</v>
      </c>
      <c r="M261" s="2" t="s">
        <v>91</v>
      </c>
      <c r="N261" s="3">
        <v>38.885</v>
      </c>
      <c r="O261" s="3" t="s">
        <v>228</v>
      </c>
      <c r="P261" s="4">
        <f>IF(O261="吨",N261*1000,IF(O261="万立方米",N261*10000,""))</f>
        <v>388850.0</v>
      </c>
      <c r="Q261" s="2" t="s">
        <v>229</v>
      </c>
      <c r="R261" s="2" t="s">
        <v>230</v>
      </c>
      <c r="S261" s="2" t="s">
        <v>620</v>
      </c>
      <c r="T261" s="2" t="s">
        <v>75</v>
      </c>
      <c r="U261" s="4">
        <f>0.03</f>
        <v>0.03</v>
      </c>
      <c r="V261" s="2" t="s">
        <v>232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4">
        <f>P261*U261/1000000</f>
        <v>0.0116655</v>
      </c>
      <c r="AD261" s="4">
        <f>AC262*(1-AA261/100)+(AC261-AC262)*(1-AB261/100)</f>
        <v>0.0116655</v>
      </c>
      <c r="AE261" s="2" t="s">
        <v>66</v>
      </c>
      <c r="AF261" s="2" t="s">
        <v>67</v>
      </c>
      <c r="AG261" s="2" t="s">
        <v>233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621</v>
      </c>
      <c r="B262" s="2" t="s">
        <v>609</v>
      </c>
      <c r="C262" s="2" t="s">
        <v>47</v>
      </c>
      <c r="D262" s="2" t="s">
        <v>610</v>
      </c>
      <c r="E262" s="2" t="s">
        <v>277</v>
      </c>
      <c r="F262" s="2" t="s">
        <v>278</v>
      </c>
      <c r="G262" s="2" t="s">
        <v>225</v>
      </c>
      <c r="H262" s="2" t="s">
        <v>418</v>
      </c>
      <c r="I262" s="2" t="s">
        <v>53</v>
      </c>
      <c r="J262" s="2" t="s">
        <v>611</v>
      </c>
      <c r="K262" s="2" t="s">
        <v>611</v>
      </c>
      <c r="L262" s="2" t="s">
        <v>227</v>
      </c>
      <c r="M262" s="2" t="s">
        <v>95</v>
      </c>
      <c r="N262" s="3">
        <v>38.885</v>
      </c>
      <c r="O262" s="3" t="s">
        <v>228</v>
      </c>
      <c r="P262" s="4">
        <f>IF(O262="吨",N262*1000,IF(O262="万立方米",N262*10000,""))</f>
        <v>388850.0</v>
      </c>
      <c r="Q262" s="2" t="s">
        <v>229</v>
      </c>
      <c r="R262" s="2" t="s">
        <v>230</v>
      </c>
      <c r="S262" s="2" t="s">
        <v>622</v>
      </c>
      <c r="T262" s="2" t="s">
        <v>75</v>
      </c>
      <c r="U262" s="4">
        <f>0.03</f>
        <v>0.03</v>
      </c>
      <c r="V262" s="2" t="s">
        <v>232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0.0116655</v>
      </c>
      <c r="AD262" s="4">
        <f>AC262*(1-Z262/100)</f>
        <v>0.0116655</v>
      </c>
      <c r="AE262" s="2" t="s">
        <v>66</v>
      </c>
      <c r="AF262" s="2" t="s">
        <v>67</v>
      </c>
      <c r="AG262" s="2" t="s">
        <v>233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623</v>
      </c>
      <c r="B263" s="2" t="s">
        <v>609</v>
      </c>
      <c r="C263" s="2" t="s">
        <v>47</v>
      </c>
      <c r="D263" s="2" t="s">
        <v>610</v>
      </c>
      <c r="E263" s="2" t="s">
        <v>277</v>
      </c>
      <c r="F263" s="2" t="s">
        <v>278</v>
      </c>
      <c r="G263" s="2" t="s">
        <v>225</v>
      </c>
      <c r="H263" s="2" t="s">
        <v>418</v>
      </c>
      <c r="I263" s="2" t="s">
        <v>53</v>
      </c>
      <c r="J263" s="2" t="s">
        <v>611</v>
      </c>
      <c r="K263" s="2" t="s">
        <v>611</v>
      </c>
      <c r="L263" s="2" t="s">
        <v>227</v>
      </c>
      <c r="M263" s="2" t="s">
        <v>99</v>
      </c>
      <c r="N263" s="3">
        <v>38.885</v>
      </c>
      <c r="O263" s="3" t="s">
        <v>228</v>
      </c>
      <c r="P263" s="4">
        <f>IF(O263="吨",N263*1000,IF(O263="万立方米",N263*10000,""))</f>
        <v>388850.0</v>
      </c>
      <c r="Q263" s="2" t="s">
        <v>229</v>
      </c>
      <c r="R263" s="2" t="s">
        <v>230</v>
      </c>
      <c r="S263" s="2" t="s">
        <v>624</v>
      </c>
      <c r="T263" s="2" t="s">
        <v>75</v>
      </c>
      <c r="U263" s="4">
        <f>0.0</f>
        <v>0.0</v>
      </c>
      <c r="V263" s="2" t="s">
        <v>232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233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625</v>
      </c>
      <c r="B264" s="2" t="s">
        <v>609</v>
      </c>
      <c r="C264" s="2" t="s">
        <v>47</v>
      </c>
      <c r="D264" s="2" t="s">
        <v>610</v>
      </c>
      <c r="E264" s="2" t="s">
        <v>277</v>
      </c>
      <c r="F264" s="2" t="s">
        <v>278</v>
      </c>
      <c r="G264" s="2" t="s">
        <v>225</v>
      </c>
      <c r="H264" s="2" t="s">
        <v>418</v>
      </c>
      <c r="I264" s="2" t="s">
        <v>53</v>
      </c>
      <c r="J264" s="2" t="s">
        <v>611</v>
      </c>
      <c r="K264" s="2" t="s">
        <v>611</v>
      </c>
      <c r="L264" s="2" t="s">
        <v>227</v>
      </c>
      <c r="M264" s="2" t="s">
        <v>104</v>
      </c>
      <c r="N264" s="3">
        <v>38.885</v>
      </c>
      <c r="O264" s="3" t="s">
        <v>228</v>
      </c>
      <c r="P264" s="4">
        <f>IF(O264="吨",N264*1000,IF(O264="万立方米",N264*10000,""))</f>
        <v>388850.0</v>
      </c>
      <c r="Q264" s="2" t="s">
        <v>229</v>
      </c>
      <c r="R264" s="2" t="s">
        <v>230</v>
      </c>
      <c r="S264" s="2" t="s">
        <v>626</v>
      </c>
      <c r="T264" s="2" t="s">
        <v>75</v>
      </c>
      <c r="U264" s="4">
        <f>0.02</f>
        <v>0.02</v>
      </c>
      <c r="V264" s="2" t="s">
        <v>232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 t="s">
        <v>236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627</v>
      </c>
      <c r="B265" s="2" t="s">
        <v>609</v>
      </c>
      <c r="C265" s="2" t="s">
        <v>47</v>
      </c>
      <c r="D265" s="2" t="s">
        <v>610</v>
      </c>
      <c r="E265" s="2" t="s">
        <v>277</v>
      </c>
      <c r="F265" s="2" t="s">
        <v>278</v>
      </c>
      <c r="G265" s="2" t="s">
        <v>225</v>
      </c>
      <c r="H265" s="2" t="s">
        <v>418</v>
      </c>
      <c r="I265" s="2"/>
      <c r="J265" s="2"/>
      <c r="K265" s="2"/>
      <c r="L265" s="2"/>
      <c r="M265" s="2" t="s">
        <v>107</v>
      </c>
      <c r="N265" s="3"/>
      <c r="O265" s="3"/>
      <c r="P265" s="4">
        <f>IF(O265="吨",N265*1000,IF(O265="万立方米",N265*10000,""))</f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138</v>
      </c>
      <c r="AH265" s="2" t="s">
        <v>114</v>
      </c>
      <c r="AI265" s="2" t="s">
        <v>70</v>
      </c>
      <c r="AJ265" s="2" t="s">
        <v>71</v>
      </c>
      <c r="AK265" s="2">
        <v>41</v>
      </c>
    </row>
    <row r="266" spans="1:37">
      <c r="A266" s="2" t="s">
        <v>628</v>
      </c>
      <c r="B266" s="2" t="s">
        <v>629</v>
      </c>
      <c r="C266" s="2" t="s">
        <v>47</v>
      </c>
      <c r="D266" s="2" t="s">
        <v>630</v>
      </c>
      <c r="E266" s="2" t="s">
        <v>254</v>
      </c>
      <c r="F266" s="2" t="s">
        <v>278</v>
      </c>
      <c r="G266" s="2" t="s">
        <v>120</v>
      </c>
      <c r="H266" s="2" t="s">
        <v>52</v>
      </c>
      <c r="I266" s="2" t="s">
        <v>53</v>
      </c>
      <c r="J266" s="2" t="s">
        <v>280</v>
      </c>
      <c r="K266" s="2"/>
      <c r="L266" s="2" t="s">
        <v>122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124</v>
      </c>
      <c r="X266" s="2" t="s">
        <v>298</v>
      </c>
      <c r="Y266" s="2" t="s">
        <v>631</v>
      </c>
      <c r="Z266" s="2">
        <v>94.5</v>
      </c>
      <c r="AA266" s="2"/>
      <c r="AB266" s="2"/>
      <c r="AC266" s="2"/>
      <c r="AD266" s="2"/>
      <c r="AE266" s="2" t="s">
        <v>271</v>
      </c>
      <c r="AF266" s="2" t="s">
        <v>281</v>
      </c>
      <c r="AG266" s="2" t="s">
        <v>431</v>
      </c>
      <c r="AH266" s="2" t="s">
        <v>128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632</v>
      </c>
      <c r="B267" s="2" t="s">
        <v>629</v>
      </c>
      <c r="C267" s="2" t="s">
        <v>47</v>
      </c>
      <c r="D267" s="2" t="s">
        <v>630</v>
      </c>
      <c r="E267" s="2" t="s">
        <v>254</v>
      </c>
      <c r="F267" s="2" t="s">
        <v>278</v>
      </c>
      <c r="G267" s="2" t="s">
        <v>120</v>
      </c>
      <c r="H267" s="2" t="s">
        <v>52</v>
      </c>
      <c r="I267" s="2" t="s">
        <v>53</v>
      </c>
      <c r="J267" s="2" t="s">
        <v>280</v>
      </c>
      <c r="K267" s="2"/>
      <c r="L267" s="2" t="s">
        <v>122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124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271</v>
      </c>
      <c r="AF267" s="2" t="s">
        <v>281</v>
      </c>
      <c r="AG267" s="2" t="s">
        <v>433</v>
      </c>
      <c r="AH267" s="2" t="s">
        <v>128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633</v>
      </c>
      <c r="B268" s="2" t="s">
        <v>629</v>
      </c>
      <c r="C268" s="2" t="s">
        <v>47</v>
      </c>
      <c r="D268" s="2" t="s">
        <v>630</v>
      </c>
      <c r="E268" s="2" t="s">
        <v>254</v>
      </c>
      <c r="F268" s="2" t="s">
        <v>278</v>
      </c>
      <c r="G268" s="2" t="s">
        <v>120</v>
      </c>
      <c r="H268" s="2" t="s">
        <v>52</v>
      </c>
      <c r="I268" s="2" t="s">
        <v>53</v>
      </c>
      <c r="J268" s="2" t="s">
        <v>280</v>
      </c>
      <c r="K268" s="2"/>
      <c r="L268" s="2" t="s">
        <v>122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124</v>
      </c>
      <c r="X268" s="2" t="s">
        <v>304</v>
      </c>
      <c r="Y268" s="2" t="s">
        <v>305</v>
      </c>
      <c r="Z268" s="2">
        <v>30</v>
      </c>
      <c r="AA268" s="2"/>
      <c r="AB268" s="2"/>
      <c r="AC268" s="2"/>
      <c r="AD268" s="2"/>
      <c r="AE268" s="2" t="s">
        <v>271</v>
      </c>
      <c r="AF268" s="2" t="s">
        <v>281</v>
      </c>
      <c r="AG268" s="2" t="s">
        <v>435</v>
      </c>
      <c r="AH268" s="2" t="s">
        <v>128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634</v>
      </c>
      <c r="B269" s="2" t="s">
        <v>629</v>
      </c>
      <c r="C269" s="2" t="s">
        <v>47</v>
      </c>
      <c r="D269" s="2" t="s">
        <v>630</v>
      </c>
      <c r="E269" s="2" t="s">
        <v>254</v>
      </c>
      <c r="F269" s="2" t="s">
        <v>278</v>
      </c>
      <c r="G269" s="2" t="s">
        <v>120</v>
      </c>
      <c r="H269" s="2" t="s">
        <v>52</v>
      </c>
      <c r="I269" s="2" t="s">
        <v>53</v>
      </c>
      <c r="J269" s="2" t="s">
        <v>280</v>
      </c>
      <c r="K269" s="2"/>
      <c r="L269" s="2" t="s">
        <v>122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124</v>
      </c>
      <c r="X269" s="2" t="s">
        <v>298</v>
      </c>
      <c r="Y269" s="2" t="s">
        <v>635</v>
      </c>
      <c r="Z269" s="2">
        <v>94.5</v>
      </c>
      <c r="AA269" s="2"/>
      <c r="AB269" s="2"/>
      <c r="AC269" s="2"/>
      <c r="AD269" s="2"/>
      <c r="AE269" s="2" t="s">
        <v>271</v>
      </c>
      <c r="AF269" s="2" t="s">
        <v>281</v>
      </c>
      <c r="AG269" s="2" t="s">
        <v>431</v>
      </c>
      <c r="AH269" s="2" t="s">
        <v>128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636</v>
      </c>
      <c r="B270" s="2" t="s">
        <v>629</v>
      </c>
      <c r="C270" s="2" t="s">
        <v>47</v>
      </c>
      <c r="D270" s="2" t="s">
        <v>630</v>
      </c>
      <c r="E270" s="2" t="s">
        <v>254</v>
      </c>
      <c r="F270" s="2" t="s">
        <v>278</v>
      </c>
      <c r="G270" s="2" t="s">
        <v>120</v>
      </c>
      <c r="H270" s="2" t="s">
        <v>52</v>
      </c>
      <c r="I270" s="2" t="s">
        <v>53</v>
      </c>
      <c r="J270" s="2" t="s">
        <v>280</v>
      </c>
      <c r="K270" s="2"/>
      <c r="L270" s="2" t="s">
        <v>122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124</v>
      </c>
      <c r="X270" s="2" t="s">
        <v>298</v>
      </c>
      <c r="Y270" s="2" t="s">
        <v>310</v>
      </c>
      <c r="Z270" s="2">
        <v>95</v>
      </c>
      <c r="AA270" s="2">
        <v>94.5</v>
      </c>
      <c r="AB270" s="2">
        <v>95</v>
      </c>
      <c r="AC270" s="2"/>
      <c r="AD270" s="2"/>
      <c r="AE270" s="2" t="s">
        <v>271</v>
      </c>
      <c r="AF270" s="2" t="s">
        <v>281</v>
      </c>
      <c r="AG270" s="2" t="s">
        <v>431</v>
      </c>
      <c r="AH270" s="2" t="s">
        <v>128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637</v>
      </c>
      <c r="B271" s="2" t="s">
        <v>629</v>
      </c>
      <c r="C271" s="2" t="s">
        <v>47</v>
      </c>
      <c r="D271" s="2" t="s">
        <v>630</v>
      </c>
      <c r="E271" s="2" t="s">
        <v>254</v>
      </c>
      <c r="F271" s="2" t="s">
        <v>278</v>
      </c>
      <c r="G271" s="2" t="s">
        <v>120</v>
      </c>
      <c r="H271" s="2" t="s">
        <v>52</v>
      </c>
      <c r="I271" s="2" t="s">
        <v>53</v>
      </c>
      <c r="J271" s="2" t="s">
        <v>280</v>
      </c>
      <c r="K271" s="2"/>
      <c r="L271" s="2" t="s">
        <v>122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124</v>
      </c>
      <c r="X271" s="2" t="s">
        <v>298</v>
      </c>
      <c r="Y271" s="2" t="s">
        <v>638</v>
      </c>
      <c r="Z271" s="2">
        <v>94.5</v>
      </c>
      <c r="AA271" s="2"/>
      <c r="AB271" s="2"/>
      <c r="AC271" s="2"/>
      <c r="AD271" s="2"/>
      <c r="AE271" s="2" t="s">
        <v>271</v>
      </c>
      <c r="AF271" s="2" t="s">
        <v>281</v>
      </c>
      <c r="AG271" s="2" t="s">
        <v>431</v>
      </c>
      <c r="AH271" s="2" t="s">
        <v>128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639</v>
      </c>
      <c r="B272" s="2" t="s">
        <v>629</v>
      </c>
      <c r="C272" s="2" t="s">
        <v>47</v>
      </c>
      <c r="D272" s="2" t="s">
        <v>630</v>
      </c>
      <c r="E272" s="2" t="s">
        <v>254</v>
      </c>
      <c r="F272" s="2" t="s">
        <v>278</v>
      </c>
      <c r="G272" s="2" t="s">
        <v>120</v>
      </c>
      <c r="H272" s="2" t="s">
        <v>52</v>
      </c>
      <c r="I272" s="2" t="s">
        <v>53</v>
      </c>
      <c r="J272" s="2" t="s">
        <v>280</v>
      </c>
      <c r="K272" s="2"/>
      <c r="L272" s="2" t="s">
        <v>122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124</v>
      </c>
      <c r="X272" s="2" t="s">
        <v>314</v>
      </c>
      <c r="Y272" s="2" t="s">
        <v>315</v>
      </c>
      <c r="Z272" s="2">
        <v>80</v>
      </c>
      <c r="AA272" s="2"/>
      <c r="AB272" s="2"/>
      <c r="AC272" s="2"/>
      <c r="AD272" s="2"/>
      <c r="AE272" s="2" t="s">
        <v>271</v>
      </c>
      <c r="AF272" s="2" t="s">
        <v>281</v>
      </c>
      <c r="AG272" s="2" t="s">
        <v>435</v>
      </c>
      <c r="AH272" s="2" t="s">
        <v>128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640</v>
      </c>
      <c r="B273" s="2" t="s">
        <v>629</v>
      </c>
      <c r="C273" s="2" t="s">
        <v>47</v>
      </c>
      <c r="D273" s="2" t="s">
        <v>630</v>
      </c>
      <c r="E273" s="2" t="s">
        <v>254</v>
      </c>
      <c r="F273" s="2" t="s">
        <v>278</v>
      </c>
      <c r="G273" s="2" t="s">
        <v>120</v>
      </c>
      <c r="H273" s="2" t="s">
        <v>52</v>
      </c>
      <c r="I273" s="2" t="s">
        <v>53</v>
      </c>
      <c r="J273" s="2" t="s">
        <v>280</v>
      </c>
      <c r="K273" s="2"/>
      <c r="L273" s="2" t="s">
        <v>122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124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271</v>
      </c>
      <c r="AF273" s="2" t="s">
        <v>281</v>
      </c>
      <c r="AG273" s="2" t="s">
        <v>433</v>
      </c>
      <c r="AH273" s="2" t="s">
        <v>128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641</v>
      </c>
      <c r="B274" s="2" t="s">
        <v>629</v>
      </c>
      <c r="C274" s="2" t="s">
        <v>47</v>
      </c>
      <c r="D274" s="2" t="s">
        <v>630</v>
      </c>
      <c r="E274" s="2" t="s">
        <v>254</v>
      </c>
      <c r="F274" s="2" t="s">
        <v>278</v>
      </c>
      <c r="G274" s="2" t="s">
        <v>120</v>
      </c>
      <c r="H274" s="2" t="s">
        <v>52</v>
      </c>
      <c r="I274" s="2"/>
      <c r="J274" s="2"/>
      <c r="K274" s="2" t="s">
        <v>55</v>
      </c>
      <c r="L274" s="2" t="s">
        <v>318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319</v>
      </c>
      <c r="T274" s="2" t="s">
        <v>165</v>
      </c>
      <c r="U274" s="4">
        <f>0.17</f>
        <v>0.17</v>
      </c>
      <c r="V274" s="2" t="s">
        <v>111</v>
      </c>
      <c r="W274" s="2" t="s">
        <v>319</v>
      </c>
      <c r="X274" s="2" t="s">
        <v>318</v>
      </c>
      <c r="Y274" s="2" t="s">
        <v>320</v>
      </c>
      <c r="Z274" s="2">
        <v>0</v>
      </c>
      <c r="AA274" s="2"/>
      <c r="AB274" s="2"/>
      <c r="AC274" s="2"/>
      <c r="AD274" s="2"/>
      <c r="AE274" s="2" t="s">
        <v>271</v>
      </c>
      <c r="AF274" s="2" t="s">
        <v>272</v>
      </c>
      <c r="AG274" s="2" t="s">
        <v>273</v>
      </c>
      <c r="AH274" s="2" t="s">
        <v>168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642</v>
      </c>
      <c r="B275" s="2" t="s">
        <v>643</v>
      </c>
      <c r="C275" s="2" t="s">
        <v>47</v>
      </c>
      <c r="D275" s="2" t="s">
        <v>644</v>
      </c>
      <c r="E275" s="2" t="s">
        <v>325</v>
      </c>
      <c r="F275" s="2" t="s">
        <v>278</v>
      </c>
      <c r="G275" s="2" t="s">
        <v>120</v>
      </c>
      <c r="H275" s="2" t="s">
        <v>52</v>
      </c>
      <c r="I275" s="2" t="s">
        <v>53</v>
      </c>
      <c r="J275" s="2" t="s">
        <v>121</v>
      </c>
      <c r="K275" s="2"/>
      <c r="L275" s="2" t="s">
        <v>122</v>
      </c>
      <c r="M275" s="2" t="s">
        <v>57</v>
      </c>
      <c r="N275" s="3">
        <v>6840.39</v>
      </c>
      <c r="O275" s="3" t="s">
        <v>123</v>
      </c>
      <c r="P275" s="2"/>
      <c r="Q275" s="2"/>
      <c r="R275" s="2"/>
      <c r="S275" s="2"/>
      <c r="T275" s="2"/>
      <c r="U275" s="2"/>
      <c r="V275" s="2"/>
      <c r="W275" s="2" t="s">
        <v>124</v>
      </c>
      <c r="X275" s="2" t="s">
        <v>298</v>
      </c>
      <c r="Y275" s="2" t="s">
        <v>645</v>
      </c>
      <c r="Z275" s="2">
        <v>94.5</v>
      </c>
      <c r="AA275" s="2"/>
      <c r="AB275" s="2"/>
      <c r="AC275" s="4">
        <f>P275*U275/1000000</f>
        <v>0.0</v>
      </c>
      <c r="AD275" s="4">
        <f>AC275*(1-Z275/100)</f>
        <v>0.0</v>
      </c>
      <c r="AE275" s="2" t="s">
        <v>125</v>
      </c>
      <c r="AF275" s="2" t="s">
        <v>126</v>
      </c>
      <c r="AG275" s="2" t="s">
        <v>646</v>
      </c>
      <c r="AH275" s="2" t="s">
        <v>128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647</v>
      </c>
      <c r="B276" s="2" t="s">
        <v>643</v>
      </c>
      <c r="C276" s="2" t="s">
        <v>47</v>
      </c>
      <c r="D276" s="2" t="s">
        <v>644</v>
      </c>
      <c r="E276" s="2" t="s">
        <v>325</v>
      </c>
      <c r="F276" s="2" t="s">
        <v>278</v>
      </c>
      <c r="G276" s="2" t="s">
        <v>120</v>
      </c>
      <c r="H276" s="2" t="s">
        <v>52</v>
      </c>
      <c r="I276" s="2" t="s">
        <v>53</v>
      </c>
      <c r="J276" s="2" t="s">
        <v>121</v>
      </c>
      <c r="K276" s="2"/>
      <c r="L276" s="2" t="s">
        <v>122</v>
      </c>
      <c r="M276" s="2" t="s">
        <v>73</v>
      </c>
      <c r="N276" s="3">
        <v>6840.39</v>
      </c>
      <c r="O276" s="3" t="s">
        <v>123</v>
      </c>
      <c r="P276" s="2"/>
      <c r="Q276" s="2"/>
      <c r="R276" s="2"/>
      <c r="S276" s="2"/>
      <c r="T276" s="2"/>
      <c r="U276" s="2"/>
      <c r="V276" s="2"/>
      <c r="W276" s="2" t="s">
        <v>124</v>
      </c>
      <c r="X276" s="2"/>
      <c r="Y276" s="2" t="s">
        <v>65</v>
      </c>
      <c r="Z276" s="2">
        <v>0</v>
      </c>
      <c r="AA276" s="2"/>
      <c r="AB276" s="2"/>
      <c r="AC276" s="4">
        <f>P276*U276/1000000</f>
        <v>0.0</v>
      </c>
      <c r="AD276" s="4">
        <f>AC276*(1-Z276/100)</f>
        <v>0.0</v>
      </c>
      <c r="AE276" s="2" t="s">
        <v>125</v>
      </c>
      <c r="AF276" s="2" t="s">
        <v>126</v>
      </c>
      <c r="AG276" s="2" t="s">
        <v>648</v>
      </c>
      <c r="AH276" s="2" t="s">
        <v>128</v>
      </c>
      <c r="AI276" s="2" t="s">
        <v>70</v>
      </c>
      <c r="AJ276" s="2" t="s">
        <v>71</v>
      </c>
      <c r="AK276" s="2">
        <v>915</v>
      </c>
    </row>
    <row r="277" spans="1:37">
      <c r="A277" s="2" t="s">
        <v>649</v>
      </c>
      <c r="B277" s="2" t="s">
        <v>643</v>
      </c>
      <c r="C277" s="2" t="s">
        <v>47</v>
      </c>
      <c r="D277" s="2" t="s">
        <v>644</v>
      </c>
      <c r="E277" s="2" t="s">
        <v>325</v>
      </c>
      <c r="F277" s="2" t="s">
        <v>278</v>
      </c>
      <c r="G277" s="2" t="s">
        <v>120</v>
      </c>
      <c r="H277" s="2" t="s">
        <v>52</v>
      </c>
      <c r="I277" s="2" t="s">
        <v>53</v>
      </c>
      <c r="J277" s="2" t="s">
        <v>121</v>
      </c>
      <c r="K277" s="2"/>
      <c r="L277" s="2" t="s">
        <v>122</v>
      </c>
      <c r="M277" s="2" t="s">
        <v>79</v>
      </c>
      <c r="N277" s="3">
        <v>6840.39</v>
      </c>
      <c r="O277" s="3" t="s">
        <v>123</v>
      </c>
      <c r="P277" s="2"/>
      <c r="Q277" s="2"/>
      <c r="R277" s="2"/>
      <c r="S277" s="2"/>
      <c r="T277" s="2"/>
      <c r="U277" s="2"/>
      <c r="V277" s="2"/>
      <c r="W277" s="2" t="s">
        <v>124</v>
      </c>
      <c r="X277" s="2"/>
      <c r="Y277" s="2" t="s">
        <v>65</v>
      </c>
      <c r="Z277" s="2">
        <v>0</v>
      </c>
      <c r="AA277" s="2"/>
      <c r="AB277" s="2"/>
      <c r="AC277" s="4">
        <f>P277*U277/1000000</f>
        <v>0.0</v>
      </c>
      <c r="AD277" s="4">
        <f>AC277*(1-Z277/100)</f>
        <v>0.0</v>
      </c>
      <c r="AE277" s="2" t="s">
        <v>125</v>
      </c>
      <c r="AF277" s="2" t="s">
        <v>126</v>
      </c>
      <c r="AG277" s="2" t="s">
        <v>648</v>
      </c>
      <c r="AH277" s="2" t="s">
        <v>128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650</v>
      </c>
      <c r="B278" s="2" t="s">
        <v>643</v>
      </c>
      <c r="C278" s="2" t="s">
        <v>47</v>
      </c>
      <c r="D278" s="2" t="s">
        <v>644</v>
      </c>
      <c r="E278" s="2" t="s">
        <v>325</v>
      </c>
      <c r="F278" s="2" t="s">
        <v>278</v>
      </c>
      <c r="G278" s="2" t="s">
        <v>120</v>
      </c>
      <c r="H278" s="2" t="s">
        <v>52</v>
      </c>
      <c r="I278" s="2" t="s">
        <v>53</v>
      </c>
      <c r="J278" s="2" t="s">
        <v>121</v>
      </c>
      <c r="K278" s="2"/>
      <c r="L278" s="2" t="s">
        <v>122</v>
      </c>
      <c r="M278" s="2" t="s">
        <v>87</v>
      </c>
      <c r="N278" s="3">
        <v>6840.39</v>
      </c>
      <c r="O278" s="3" t="s">
        <v>123</v>
      </c>
      <c r="P278" s="2"/>
      <c r="Q278" s="2"/>
      <c r="R278" s="2"/>
      <c r="S278" s="2"/>
      <c r="T278" s="2"/>
      <c r="U278" s="2"/>
      <c r="V278" s="2"/>
      <c r="W278" s="2" t="s">
        <v>124</v>
      </c>
      <c r="X278" s="2" t="s">
        <v>298</v>
      </c>
      <c r="Y278" s="2" t="s">
        <v>651</v>
      </c>
      <c r="Z278" s="2">
        <v>94.5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125</v>
      </c>
      <c r="AF278" s="2" t="s">
        <v>126</v>
      </c>
      <c r="AG278" s="2" t="s">
        <v>646</v>
      </c>
      <c r="AH278" s="2" t="s">
        <v>128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652</v>
      </c>
      <c r="B279" s="2" t="s">
        <v>643</v>
      </c>
      <c r="C279" s="2" t="s">
        <v>47</v>
      </c>
      <c r="D279" s="2" t="s">
        <v>644</v>
      </c>
      <c r="E279" s="2" t="s">
        <v>325</v>
      </c>
      <c r="F279" s="2" t="s">
        <v>278</v>
      </c>
      <c r="G279" s="2" t="s">
        <v>120</v>
      </c>
      <c r="H279" s="2" t="s">
        <v>52</v>
      </c>
      <c r="I279" s="2" t="s">
        <v>53</v>
      </c>
      <c r="J279" s="2" t="s">
        <v>121</v>
      </c>
      <c r="K279" s="2"/>
      <c r="L279" s="2" t="s">
        <v>122</v>
      </c>
      <c r="M279" s="2" t="s">
        <v>91</v>
      </c>
      <c r="N279" s="3">
        <v>6840.39</v>
      </c>
      <c r="O279" s="3" t="s">
        <v>123</v>
      </c>
      <c r="P279" s="2"/>
      <c r="Q279" s="2"/>
      <c r="R279" s="2"/>
      <c r="S279" s="2"/>
      <c r="T279" s="2"/>
      <c r="U279" s="2"/>
      <c r="V279" s="2"/>
      <c r="W279" s="2" t="s">
        <v>124</v>
      </c>
      <c r="X279" s="2" t="s">
        <v>298</v>
      </c>
      <c r="Y279" s="2" t="s">
        <v>653</v>
      </c>
      <c r="Z279" s="2">
        <v>95</v>
      </c>
      <c r="AA279" s="2">
        <v>94.5</v>
      </c>
      <c r="AB279" s="2">
        <v>95</v>
      </c>
      <c r="AC279" s="4">
        <f>P279*U279/1000000</f>
        <v>0.0</v>
      </c>
      <c r="AD279" s="4">
        <f>AC280*(1-AA279/100)+(AC279-AC280)*(1-AB279/100)</f>
        <v>0.0</v>
      </c>
      <c r="AE279" s="2" t="s">
        <v>125</v>
      </c>
      <c r="AF279" s="2" t="s">
        <v>126</v>
      </c>
      <c r="AG279" s="2" t="s">
        <v>646</v>
      </c>
      <c r="AH279" s="2" t="s">
        <v>128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654</v>
      </c>
      <c r="B280" s="2" t="s">
        <v>643</v>
      </c>
      <c r="C280" s="2" t="s">
        <v>47</v>
      </c>
      <c r="D280" s="2" t="s">
        <v>644</v>
      </c>
      <c r="E280" s="2" t="s">
        <v>325</v>
      </c>
      <c r="F280" s="2" t="s">
        <v>278</v>
      </c>
      <c r="G280" s="2" t="s">
        <v>120</v>
      </c>
      <c r="H280" s="2" t="s">
        <v>52</v>
      </c>
      <c r="I280" s="2" t="s">
        <v>53</v>
      </c>
      <c r="J280" s="2" t="s">
        <v>121</v>
      </c>
      <c r="K280" s="2"/>
      <c r="L280" s="2" t="s">
        <v>122</v>
      </c>
      <c r="M280" s="2" t="s">
        <v>95</v>
      </c>
      <c r="N280" s="3">
        <v>6840.39</v>
      </c>
      <c r="O280" s="3" t="s">
        <v>123</v>
      </c>
      <c r="P280" s="2"/>
      <c r="Q280" s="2"/>
      <c r="R280" s="2"/>
      <c r="S280" s="2"/>
      <c r="T280" s="2"/>
      <c r="U280" s="2"/>
      <c r="V280" s="2"/>
      <c r="W280" s="2" t="s">
        <v>124</v>
      </c>
      <c r="X280" s="2" t="s">
        <v>298</v>
      </c>
      <c r="Y280" s="2" t="s">
        <v>655</v>
      </c>
      <c r="Z280" s="2">
        <v>94.5</v>
      </c>
      <c r="AA280" s="2"/>
      <c r="AB280" s="2"/>
      <c r="AC280" s="4">
        <f>P280*U280/1000000</f>
        <v>0.0</v>
      </c>
      <c r="AD280" s="4">
        <f>AC280*(1-Z280/100)</f>
        <v>0.0</v>
      </c>
      <c r="AE280" s="2" t="s">
        <v>125</v>
      </c>
      <c r="AF280" s="2" t="s">
        <v>126</v>
      </c>
      <c r="AG280" s="2" t="s">
        <v>646</v>
      </c>
      <c r="AH280" s="2" t="s">
        <v>128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656</v>
      </c>
      <c r="B281" s="2" t="s">
        <v>643</v>
      </c>
      <c r="C281" s="2" t="s">
        <v>47</v>
      </c>
      <c r="D281" s="2" t="s">
        <v>644</v>
      </c>
      <c r="E281" s="2" t="s">
        <v>325</v>
      </c>
      <c r="F281" s="2" t="s">
        <v>278</v>
      </c>
      <c r="G281" s="2" t="s">
        <v>120</v>
      </c>
      <c r="H281" s="2" t="s">
        <v>52</v>
      </c>
      <c r="I281" s="2" t="s">
        <v>53</v>
      </c>
      <c r="J281" s="2" t="s">
        <v>121</v>
      </c>
      <c r="K281" s="2"/>
      <c r="L281" s="2" t="s">
        <v>122</v>
      </c>
      <c r="M281" s="2" t="s">
        <v>99</v>
      </c>
      <c r="N281" s="3">
        <v>6840.39</v>
      </c>
      <c r="O281" s="3" t="s">
        <v>123</v>
      </c>
      <c r="P281" s="2"/>
      <c r="Q281" s="2"/>
      <c r="R281" s="2"/>
      <c r="S281" s="2"/>
      <c r="T281" s="2"/>
      <c r="U281" s="2"/>
      <c r="V281" s="2"/>
      <c r="W281" s="2" t="s">
        <v>124</v>
      </c>
      <c r="X281" s="2"/>
      <c r="Y281" s="2" t="s">
        <v>65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125</v>
      </c>
      <c r="AF281" s="2" t="s">
        <v>126</v>
      </c>
      <c r="AG281" s="2" t="s">
        <v>648</v>
      </c>
      <c r="AH281" s="2" t="s">
        <v>128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657</v>
      </c>
      <c r="B282" s="2" t="s">
        <v>643</v>
      </c>
      <c r="C282" s="2" t="s">
        <v>47</v>
      </c>
      <c r="D282" s="2" t="s">
        <v>644</v>
      </c>
      <c r="E282" s="2" t="s">
        <v>325</v>
      </c>
      <c r="F282" s="2" t="s">
        <v>278</v>
      </c>
      <c r="G282" s="2" t="s">
        <v>120</v>
      </c>
      <c r="H282" s="2" t="s">
        <v>52</v>
      </c>
      <c r="I282" s="2" t="s">
        <v>53</v>
      </c>
      <c r="J282" s="2" t="s">
        <v>121</v>
      </c>
      <c r="K282" s="2"/>
      <c r="L282" s="2" t="s">
        <v>122</v>
      </c>
      <c r="M282" s="2" t="s">
        <v>104</v>
      </c>
      <c r="N282" s="3">
        <v>6840.39</v>
      </c>
      <c r="O282" s="3" t="s">
        <v>123</v>
      </c>
      <c r="P282" s="2"/>
      <c r="Q282" s="2"/>
      <c r="R282" s="2"/>
      <c r="S282" s="2"/>
      <c r="T282" s="2"/>
      <c r="U282" s="2"/>
      <c r="V282" s="2"/>
      <c r="W282" s="2" t="s">
        <v>124</v>
      </c>
      <c r="X282" s="2"/>
      <c r="Y282" s="2" t="s">
        <v>65</v>
      </c>
      <c r="Z282" s="2">
        <v>0</v>
      </c>
      <c r="AA282" s="2"/>
      <c r="AB282" s="2"/>
      <c r="AC282" s="4">
        <f>P282*U282/1000000</f>
        <v>0.0</v>
      </c>
      <c r="AD282" s="4">
        <f>AC282*(1-Z282/100)</f>
        <v>0.0</v>
      </c>
      <c r="AE282" s="2" t="s">
        <v>125</v>
      </c>
      <c r="AF282" s="2" t="s">
        <v>126</v>
      </c>
      <c r="AG282" s="2" t="s">
        <v>648</v>
      </c>
      <c r="AH282" s="2" t="s">
        <v>128</v>
      </c>
      <c r="AI282" s="2" t="s">
        <v>70</v>
      </c>
      <c r="AJ282" s="2" t="s">
        <v>71</v>
      </c>
      <c r="AK282" s="2">
        <v>915</v>
      </c>
    </row>
    <row r="283" spans="1:37">
      <c r="A283" s="2" t="s">
        <v>658</v>
      </c>
      <c r="B283" s="2" t="s">
        <v>643</v>
      </c>
      <c r="C283" s="2" t="s">
        <v>47</v>
      </c>
      <c r="D283" s="2" t="s">
        <v>644</v>
      </c>
      <c r="E283" s="2" t="s">
        <v>325</v>
      </c>
      <c r="F283" s="2" t="s">
        <v>278</v>
      </c>
      <c r="G283" s="2" t="s">
        <v>120</v>
      </c>
      <c r="H283" s="2" t="s">
        <v>52</v>
      </c>
      <c r="I283" s="2"/>
      <c r="J283" s="2"/>
      <c r="K283" s="2" t="s">
        <v>55</v>
      </c>
      <c r="L283" s="2" t="s">
        <v>551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552</v>
      </c>
      <c r="T283" s="2" t="s">
        <v>165</v>
      </c>
      <c r="U283" s="2"/>
      <c r="V283" s="2" t="s">
        <v>111</v>
      </c>
      <c r="W283" s="2" t="s">
        <v>553</v>
      </c>
      <c r="X283" s="2" t="s">
        <v>551</v>
      </c>
      <c r="Y283" s="2" t="s">
        <v>554</v>
      </c>
      <c r="Z283" s="2">
        <v>0</v>
      </c>
      <c r="AA283" s="2"/>
      <c r="AB283" s="2"/>
      <c r="AC283" s="2"/>
      <c r="AD283" s="2"/>
      <c r="AE283" s="2" t="s">
        <v>271</v>
      </c>
      <c r="AF283" s="2" t="s">
        <v>555</v>
      </c>
      <c r="AG283" s="2" t="s">
        <v>556</v>
      </c>
      <c r="AH283" s="2" t="s">
        <v>168</v>
      </c>
      <c r="AI283" s="2" t="s">
        <v>70</v>
      </c>
      <c r="AJ283" s="2" t="s">
        <v>71</v>
      </c>
      <c r="AK283" s="2">
        <v>915</v>
      </c>
    </row>
    <row r="284" spans="1:37">
      <c r="A284" s="2" t="s">
        <v>659</v>
      </c>
      <c r="B284" s="2" t="s">
        <v>660</v>
      </c>
      <c r="C284" s="2" t="s">
        <v>47</v>
      </c>
      <c r="D284" s="2" t="s">
        <v>661</v>
      </c>
      <c r="E284" s="2" t="s">
        <v>254</v>
      </c>
      <c r="F284" s="2" t="s">
        <v>224</v>
      </c>
      <c r="G284" s="2" t="s">
        <v>225</v>
      </c>
      <c r="H284" s="2" t="s">
        <v>52</v>
      </c>
      <c r="I284" s="2" t="s">
        <v>53</v>
      </c>
      <c r="J284" s="2" t="s">
        <v>226</v>
      </c>
      <c r="K284" s="2" t="s">
        <v>226</v>
      </c>
      <c r="L284" s="2" t="s">
        <v>227</v>
      </c>
      <c r="M284" s="2" t="s">
        <v>57</v>
      </c>
      <c r="N284" s="3">
        <v>12181.712</v>
      </c>
      <c r="O284" s="3" t="s">
        <v>228</v>
      </c>
      <c r="P284" s="4">
        <f>IF(O284="吨",N284*1000,IF(O284="万立方米",N284*10000,""))</f>
        <v>121817120.0</v>
      </c>
      <c r="Q284" s="2" t="s">
        <v>229</v>
      </c>
      <c r="R284" s="2" t="s">
        <v>230</v>
      </c>
      <c r="S284" s="2" t="s">
        <v>231</v>
      </c>
      <c r="T284" s="2" t="s">
        <v>75</v>
      </c>
      <c r="U284" s="4">
        <f>0.0</f>
        <v>0.0</v>
      </c>
      <c r="V284" s="2" t="s">
        <v>232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233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662</v>
      </c>
      <c r="B285" s="2" t="s">
        <v>660</v>
      </c>
      <c r="C285" s="2" t="s">
        <v>47</v>
      </c>
      <c r="D285" s="2" t="s">
        <v>661</v>
      </c>
      <c r="E285" s="2" t="s">
        <v>254</v>
      </c>
      <c r="F285" s="2" t="s">
        <v>224</v>
      </c>
      <c r="G285" s="2" t="s">
        <v>225</v>
      </c>
      <c r="H285" s="2" t="s">
        <v>52</v>
      </c>
      <c r="I285" s="2" t="s">
        <v>53</v>
      </c>
      <c r="J285" s="2" t="s">
        <v>226</v>
      </c>
      <c r="K285" s="2" t="s">
        <v>226</v>
      </c>
      <c r="L285" s="2" t="s">
        <v>227</v>
      </c>
      <c r="M285" s="2" t="s">
        <v>73</v>
      </c>
      <c r="N285" s="3">
        <v>12181.712</v>
      </c>
      <c r="O285" s="3" t="s">
        <v>228</v>
      </c>
      <c r="P285" s="4">
        <f>IF(O285="吨",N285*1000,IF(O285="万立方米",N285*10000,""))</f>
        <v>121817120.0</v>
      </c>
      <c r="Q285" s="2" t="s">
        <v>229</v>
      </c>
      <c r="R285" s="2" t="s">
        <v>230</v>
      </c>
      <c r="S285" s="2" t="s">
        <v>235</v>
      </c>
      <c r="T285" s="2" t="s">
        <v>75</v>
      </c>
      <c r="U285" s="4">
        <f>1.3</f>
        <v>1.3</v>
      </c>
      <c r="V285" s="2" t="s">
        <v>232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4">
        <f>P285*U285/1000000</f>
        <v>158.362256</v>
      </c>
      <c r="AD285" s="4">
        <f>AC285*(1-Z285/100)</f>
        <v>158.362256</v>
      </c>
      <c r="AE285" s="2" t="s">
        <v>66</v>
      </c>
      <c r="AF285" s="2" t="s">
        <v>67</v>
      </c>
      <c r="AG285" s="2" t="s">
        <v>236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663</v>
      </c>
      <c r="B286" s="2" t="s">
        <v>660</v>
      </c>
      <c r="C286" s="2" t="s">
        <v>47</v>
      </c>
      <c r="D286" s="2" t="s">
        <v>661</v>
      </c>
      <c r="E286" s="2" t="s">
        <v>254</v>
      </c>
      <c r="F286" s="2" t="s">
        <v>224</v>
      </c>
      <c r="G286" s="2" t="s">
        <v>225</v>
      </c>
      <c r="H286" s="2" t="s">
        <v>52</v>
      </c>
      <c r="I286" s="2" t="s">
        <v>53</v>
      </c>
      <c r="J286" s="2" t="s">
        <v>226</v>
      </c>
      <c r="K286" s="2" t="s">
        <v>226</v>
      </c>
      <c r="L286" s="2" t="s">
        <v>227</v>
      </c>
      <c r="M286" s="2" t="s">
        <v>79</v>
      </c>
      <c r="N286" s="3">
        <v>12181.712</v>
      </c>
      <c r="O286" s="3" t="s">
        <v>228</v>
      </c>
      <c r="P286" s="4">
        <f>IF(O286="吨",N286*1000,IF(O286="万立方米",N286*10000,""))</f>
        <v>121817120.0</v>
      </c>
      <c r="Q286" s="2" t="s">
        <v>229</v>
      </c>
      <c r="R286" s="2" t="s">
        <v>230</v>
      </c>
      <c r="S286" s="2" t="s">
        <v>238</v>
      </c>
      <c r="T286" s="2" t="s">
        <v>75</v>
      </c>
      <c r="U286" s="4">
        <f>4.1</f>
        <v>4.1</v>
      </c>
      <c r="V286" s="2" t="s">
        <v>232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4">
        <f>P286*U286/1000000</f>
        <v>499.45019199999996</v>
      </c>
      <c r="AD286" s="4">
        <f>AC286*(1-Z286/100)</f>
        <v>389.57114975999997</v>
      </c>
      <c r="AE286" s="2" t="s">
        <v>66</v>
      </c>
      <c r="AF286" s="2" t="s">
        <v>67</v>
      </c>
      <c r="AG286" s="2" t="s">
        <v>239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664</v>
      </c>
      <c r="B287" s="2" t="s">
        <v>660</v>
      </c>
      <c r="C287" s="2" t="s">
        <v>47</v>
      </c>
      <c r="D287" s="2" t="s">
        <v>661</v>
      </c>
      <c r="E287" s="2" t="s">
        <v>254</v>
      </c>
      <c r="F287" s="2" t="s">
        <v>224</v>
      </c>
      <c r="G287" s="2" t="s">
        <v>225</v>
      </c>
      <c r="H287" s="2" t="s">
        <v>52</v>
      </c>
      <c r="I287" s="2" t="s">
        <v>53</v>
      </c>
      <c r="J287" s="2" t="s">
        <v>226</v>
      </c>
      <c r="K287" s="2" t="s">
        <v>226</v>
      </c>
      <c r="L287" s="2" t="s">
        <v>227</v>
      </c>
      <c r="M287" s="2" t="s">
        <v>87</v>
      </c>
      <c r="N287" s="3">
        <v>12181.712</v>
      </c>
      <c r="O287" s="3" t="s">
        <v>228</v>
      </c>
      <c r="P287" s="4">
        <f>IF(O287="吨",N287*1000,IF(O287="万立方米",N287*10000,""))</f>
        <v>121817120.0</v>
      </c>
      <c r="Q287" s="2" t="s">
        <v>229</v>
      </c>
      <c r="R287" s="2" t="s">
        <v>230</v>
      </c>
      <c r="S287" s="2" t="s">
        <v>241</v>
      </c>
      <c r="T287" s="2" t="s">
        <v>75</v>
      </c>
      <c r="U287" s="4">
        <f>0.0</f>
        <v>0.0</v>
      </c>
      <c r="V287" s="2" t="s">
        <v>232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233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665</v>
      </c>
      <c r="B288" s="2" t="s">
        <v>660</v>
      </c>
      <c r="C288" s="2" t="s">
        <v>47</v>
      </c>
      <c r="D288" s="2" t="s">
        <v>661</v>
      </c>
      <c r="E288" s="2" t="s">
        <v>254</v>
      </c>
      <c r="F288" s="2" t="s">
        <v>224</v>
      </c>
      <c r="G288" s="2" t="s">
        <v>225</v>
      </c>
      <c r="H288" s="2" t="s">
        <v>52</v>
      </c>
      <c r="I288" s="2" t="s">
        <v>53</v>
      </c>
      <c r="J288" s="2" t="s">
        <v>226</v>
      </c>
      <c r="K288" s="2" t="s">
        <v>226</v>
      </c>
      <c r="L288" s="2" t="s">
        <v>227</v>
      </c>
      <c r="M288" s="2" t="s">
        <v>91</v>
      </c>
      <c r="N288" s="3">
        <v>12181.712</v>
      </c>
      <c r="O288" s="3" t="s">
        <v>228</v>
      </c>
      <c r="P288" s="4">
        <f>IF(O288="吨",N288*1000,IF(O288="万立方米",N288*10000,""))</f>
        <v>121817120.0</v>
      </c>
      <c r="Q288" s="2" t="s">
        <v>229</v>
      </c>
      <c r="R288" s="2" t="s">
        <v>230</v>
      </c>
      <c r="S288" s="2" t="s">
        <v>243</v>
      </c>
      <c r="T288" s="2" t="s">
        <v>75</v>
      </c>
      <c r="U288" s="4">
        <f>0.03</f>
        <v>0.03</v>
      </c>
      <c r="V288" s="2" t="s">
        <v>232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4">
        <f>P288*U288/1000000</f>
        <v>3.6545136</v>
      </c>
      <c r="AD288" s="4">
        <f>AC289*(1-AA288/100)+(AC288-AC289)*(1-AB288/100)</f>
        <v>3.6545136</v>
      </c>
      <c r="AE288" s="2" t="s">
        <v>66</v>
      </c>
      <c r="AF288" s="2" t="s">
        <v>67</v>
      </c>
      <c r="AG288" s="2" t="s">
        <v>233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666</v>
      </c>
      <c r="B289" s="2" t="s">
        <v>660</v>
      </c>
      <c r="C289" s="2" t="s">
        <v>47</v>
      </c>
      <c r="D289" s="2" t="s">
        <v>661</v>
      </c>
      <c r="E289" s="2" t="s">
        <v>254</v>
      </c>
      <c r="F289" s="2" t="s">
        <v>224</v>
      </c>
      <c r="G289" s="2" t="s">
        <v>225</v>
      </c>
      <c r="H289" s="2" t="s">
        <v>52</v>
      </c>
      <c r="I289" s="2" t="s">
        <v>53</v>
      </c>
      <c r="J289" s="2" t="s">
        <v>226</v>
      </c>
      <c r="K289" s="2" t="s">
        <v>226</v>
      </c>
      <c r="L289" s="2" t="s">
        <v>227</v>
      </c>
      <c r="M289" s="2" t="s">
        <v>95</v>
      </c>
      <c r="N289" s="3">
        <v>12181.712</v>
      </c>
      <c r="O289" s="3" t="s">
        <v>228</v>
      </c>
      <c r="P289" s="4">
        <f>IF(O289="吨",N289*1000,IF(O289="万立方米",N289*10000,""))</f>
        <v>121817120.0</v>
      </c>
      <c r="Q289" s="2" t="s">
        <v>229</v>
      </c>
      <c r="R289" s="2" t="s">
        <v>230</v>
      </c>
      <c r="S289" s="2" t="s">
        <v>245</v>
      </c>
      <c r="T289" s="2" t="s">
        <v>75</v>
      </c>
      <c r="U289" s="4">
        <f>0.03</f>
        <v>0.03</v>
      </c>
      <c r="V289" s="2" t="s">
        <v>232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4">
        <f>P289*U289/1000000</f>
        <v>3.6545136</v>
      </c>
      <c r="AD289" s="4">
        <f>AC289*(1-Z289/100)</f>
        <v>3.6545136</v>
      </c>
      <c r="AE289" s="2" t="s">
        <v>66</v>
      </c>
      <c r="AF289" s="2" t="s">
        <v>67</v>
      </c>
      <c r="AG289" s="2" t="s">
        <v>233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667</v>
      </c>
      <c r="B290" s="2" t="s">
        <v>660</v>
      </c>
      <c r="C290" s="2" t="s">
        <v>47</v>
      </c>
      <c r="D290" s="2" t="s">
        <v>661</v>
      </c>
      <c r="E290" s="2" t="s">
        <v>254</v>
      </c>
      <c r="F290" s="2" t="s">
        <v>224</v>
      </c>
      <c r="G290" s="2" t="s">
        <v>225</v>
      </c>
      <c r="H290" s="2" t="s">
        <v>52</v>
      </c>
      <c r="I290" s="2" t="s">
        <v>53</v>
      </c>
      <c r="J290" s="2" t="s">
        <v>226</v>
      </c>
      <c r="K290" s="2" t="s">
        <v>226</v>
      </c>
      <c r="L290" s="2" t="s">
        <v>227</v>
      </c>
      <c r="M290" s="2" t="s">
        <v>99</v>
      </c>
      <c r="N290" s="3">
        <v>12181.712</v>
      </c>
      <c r="O290" s="3" t="s">
        <v>228</v>
      </c>
      <c r="P290" s="4">
        <f>IF(O290="吨",N290*1000,IF(O290="万立方米",N290*10000,""))</f>
        <v>121817120.0</v>
      </c>
      <c r="Q290" s="2" t="s">
        <v>229</v>
      </c>
      <c r="R290" s="2" t="s">
        <v>230</v>
      </c>
      <c r="S290" s="2" t="s">
        <v>247</v>
      </c>
      <c r="T290" s="2" t="s">
        <v>75</v>
      </c>
      <c r="U290" s="4">
        <f>0.0</f>
        <v>0.0</v>
      </c>
      <c r="V290" s="2" t="s">
        <v>232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233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668</v>
      </c>
      <c r="B291" s="2" t="s">
        <v>660</v>
      </c>
      <c r="C291" s="2" t="s">
        <v>47</v>
      </c>
      <c r="D291" s="2" t="s">
        <v>661</v>
      </c>
      <c r="E291" s="2" t="s">
        <v>254</v>
      </c>
      <c r="F291" s="2" t="s">
        <v>224</v>
      </c>
      <c r="G291" s="2" t="s">
        <v>225</v>
      </c>
      <c r="H291" s="2" t="s">
        <v>52</v>
      </c>
      <c r="I291" s="2" t="s">
        <v>53</v>
      </c>
      <c r="J291" s="2" t="s">
        <v>226</v>
      </c>
      <c r="K291" s="2" t="s">
        <v>226</v>
      </c>
      <c r="L291" s="2" t="s">
        <v>227</v>
      </c>
      <c r="M291" s="2" t="s">
        <v>104</v>
      </c>
      <c r="N291" s="3">
        <v>12181.712</v>
      </c>
      <c r="O291" s="3" t="s">
        <v>228</v>
      </c>
      <c r="P291" s="4">
        <f>IF(O291="吨",N291*1000,IF(O291="万立方米",N291*10000,""))</f>
        <v>121817120.0</v>
      </c>
      <c r="Q291" s="2" t="s">
        <v>229</v>
      </c>
      <c r="R291" s="2" t="s">
        <v>230</v>
      </c>
      <c r="S291" s="2" t="s">
        <v>249</v>
      </c>
      <c r="T291" s="2" t="s">
        <v>75</v>
      </c>
      <c r="U291" s="4">
        <f>0.02</f>
        <v>0.02</v>
      </c>
      <c r="V291" s="2" t="s">
        <v>232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 t="s">
        <v>236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669</v>
      </c>
      <c r="B292" s="2" t="s">
        <v>660</v>
      </c>
      <c r="C292" s="2" t="s">
        <v>47</v>
      </c>
      <c r="D292" s="2" t="s">
        <v>661</v>
      </c>
      <c r="E292" s="2" t="s">
        <v>254</v>
      </c>
      <c r="F292" s="2" t="s">
        <v>224</v>
      </c>
      <c r="G292" s="2" t="s">
        <v>225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f>IF(O292="吨",N292*1000,IF(O292="万立方米",N292*10000,""))</f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138</v>
      </c>
      <c r="AH292" s="2" t="s">
        <v>114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670</v>
      </c>
      <c r="B293" s="2" t="s">
        <v>671</v>
      </c>
      <c r="C293" s="2" t="s">
        <v>47</v>
      </c>
      <c r="D293" s="2" t="s">
        <v>672</v>
      </c>
      <c r="E293" s="2" t="s">
        <v>296</v>
      </c>
      <c r="F293" s="2" t="s">
        <v>278</v>
      </c>
      <c r="G293" s="2" t="s">
        <v>120</v>
      </c>
      <c r="H293" s="2" t="s">
        <v>560</v>
      </c>
      <c r="I293" s="2" t="s">
        <v>53</v>
      </c>
      <c r="J293" s="2" t="s">
        <v>280</v>
      </c>
      <c r="K293" s="2"/>
      <c r="L293" s="2" t="s">
        <v>122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124</v>
      </c>
      <c r="X293" s="2" t="s">
        <v>314</v>
      </c>
      <c r="Y293" s="2" t="s">
        <v>673</v>
      </c>
      <c r="Z293" s="2">
        <v>57</v>
      </c>
      <c r="AA293" s="2"/>
      <c r="AB293" s="2"/>
      <c r="AC293" s="2"/>
      <c r="AD293" s="2"/>
      <c r="AE293" s="2" t="s">
        <v>271</v>
      </c>
      <c r="AF293" s="2" t="s">
        <v>281</v>
      </c>
      <c r="AG293" s="2" t="s">
        <v>674</v>
      </c>
      <c r="AH293" s="2" t="s">
        <v>128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675</v>
      </c>
      <c r="B294" s="2" t="s">
        <v>671</v>
      </c>
      <c r="C294" s="2" t="s">
        <v>47</v>
      </c>
      <c r="D294" s="2" t="s">
        <v>672</v>
      </c>
      <c r="E294" s="2" t="s">
        <v>296</v>
      </c>
      <c r="F294" s="2" t="s">
        <v>278</v>
      </c>
      <c r="G294" s="2" t="s">
        <v>120</v>
      </c>
      <c r="H294" s="2" t="s">
        <v>560</v>
      </c>
      <c r="I294" s="2" t="s">
        <v>53</v>
      </c>
      <c r="J294" s="2" t="s">
        <v>280</v>
      </c>
      <c r="K294" s="2"/>
      <c r="L294" s="2" t="s">
        <v>122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124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271</v>
      </c>
      <c r="AF294" s="2" t="s">
        <v>281</v>
      </c>
      <c r="AG294" s="2" t="s">
        <v>676</v>
      </c>
      <c r="AH294" s="2" t="s">
        <v>128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677</v>
      </c>
      <c r="B295" s="2" t="s">
        <v>671</v>
      </c>
      <c r="C295" s="2" t="s">
        <v>47</v>
      </c>
      <c r="D295" s="2" t="s">
        <v>672</v>
      </c>
      <c r="E295" s="2" t="s">
        <v>296</v>
      </c>
      <c r="F295" s="2" t="s">
        <v>278</v>
      </c>
      <c r="G295" s="2" t="s">
        <v>120</v>
      </c>
      <c r="H295" s="2" t="s">
        <v>560</v>
      </c>
      <c r="I295" s="2" t="s">
        <v>53</v>
      </c>
      <c r="J295" s="2" t="s">
        <v>280</v>
      </c>
      <c r="K295" s="2"/>
      <c r="L295" s="2" t="s">
        <v>122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124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271</v>
      </c>
      <c r="AF295" s="2" t="s">
        <v>281</v>
      </c>
      <c r="AG295" s="2" t="s">
        <v>674</v>
      </c>
      <c r="AH295" s="2" t="s">
        <v>128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678</v>
      </c>
      <c r="B296" s="2" t="s">
        <v>671</v>
      </c>
      <c r="C296" s="2" t="s">
        <v>47</v>
      </c>
      <c r="D296" s="2" t="s">
        <v>672</v>
      </c>
      <c r="E296" s="2" t="s">
        <v>296</v>
      </c>
      <c r="F296" s="2" t="s">
        <v>278</v>
      </c>
      <c r="G296" s="2" t="s">
        <v>120</v>
      </c>
      <c r="H296" s="2" t="s">
        <v>560</v>
      </c>
      <c r="I296" s="2" t="s">
        <v>53</v>
      </c>
      <c r="J296" s="2" t="s">
        <v>280</v>
      </c>
      <c r="K296" s="2"/>
      <c r="L296" s="2" t="s">
        <v>122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124</v>
      </c>
      <c r="X296" s="2" t="s">
        <v>314</v>
      </c>
      <c r="Y296" s="2" t="s">
        <v>679</v>
      </c>
      <c r="Z296" s="2">
        <v>57</v>
      </c>
      <c r="AA296" s="2"/>
      <c r="AB296" s="2"/>
      <c r="AC296" s="2"/>
      <c r="AD296" s="2"/>
      <c r="AE296" s="2" t="s">
        <v>271</v>
      </c>
      <c r="AF296" s="2" t="s">
        <v>281</v>
      </c>
      <c r="AG296" s="2" t="s">
        <v>674</v>
      </c>
      <c r="AH296" s="2" t="s">
        <v>128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680</v>
      </c>
      <c r="B297" s="2" t="s">
        <v>671</v>
      </c>
      <c r="C297" s="2" t="s">
        <v>47</v>
      </c>
      <c r="D297" s="2" t="s">
        <v>672</v>
      </c>
      <c r="E297" s="2" t="s">
        <v>296</v>
      </c>
      <c r="F297" s="2" t="s">
        <v>278</v>
      </c>
      <c r="G297" s="2" t="s">
        <v>120</v>
      </c>
      <c r="H297" s="2" t="s">
        <v>560</v>
      </c>
      <c r="I297" s="2" t="s">
        <v>53</v>
      </c>
      <c r="J297" s="2" t="s">
        <v>280</v>
      </c>
      <c r="K297" s="2"/>
      <c r="L297" s="2" t="s">
        <v>122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124</v>
      </c>
      <c r="X297" s="2" t="s">
        <v>314</v>
      </c>
      <c r="Y297" s="2" t="s">
        <v>681</v>
      </c>
      <c r="Z297" s="2">
        <v>75</v>
      </c>
      <c r="AA297" s="2">
        <v>57</v>
      </c>
      <c r="AB297" s="2">
        <v>75</v>
      </c>
      <c r="AC297" s="2"/>
      <c r="AD297" s="2"/>
      <c r="AE297" s="2" t="s">
        <v>271</v>
      </c>
      <c r="AF297" s="2" t="s">
        <v>281</v>
      </c>
      <c r="AG297" s="2" t="s">
        <v>674</v>
      </c>
      <c r="AH297" s="2" t="s">
        <v>128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682</v>
      </c>
      <c r="B298" s="2" t="s">
        <v>671</v>
      </c>
      <c r="C298" s="2" t="s">
        <v>47</v>
      </c>
      <c r="D298" s="2" t="s">
        <v>672</v>
      </c>
      <c r="E298" s="2" t="s">
        <v>296</v>
      </c>
      <c r="F298" s="2" t="s">
        <v>278</v>
      </c>
      <c r="G298" s="2" t="s">
        <v>120</v>
      </c>
      <c r="H298" s="2" t="s">
        <v>560</v>
      </c>
      <c r="I298" s="2" t="s">
        <v>53</v>
      </c>
      <c r="J298" s="2" t="s">
        <v>280</v>
      </c>
      <c r="K298" s="2"/>
      <c r="L298" s="2" t="s">
        <v>122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124</v>
      </c>
      <c r="X298" s="2" t="s">
        <v>314</v>
      </c>
      <c r="Y298" s="2" t="s">
        <v>683</v>
      </c>
      <c r="Z298" s="2">
        <v>57</v>
      </c>
      <c r="AA298" s="2"/>
      <c r="AB298" s="2"/>
      <c r="AC298" s="2"/>
      <c r="AD298" s="2"/>
      <c r="AE298" s="2" t="s">
        <v>271</v>
      </c>
      <c r="AF298" s="2" t="s">
        <v>281</v>
      </c>
      <c r="AG298" s="2" t="s">
        <v>674</v>
      </c>
      <c r="AH298" s="2" t="s">
        <v>128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684</v>
      </c>
      <c r="B299" s="2" t="s">
        <v>671</v>
      </c>
      <c r="C299" s="2" t="s">
        <v>47</v>
      </c>
      <c r="D299" s="2" t="s">
        <v>672</v>
      </c>
      <c r="E299" s="2" t="s">
        <v>296</v>
      </c>
      <c r="F299" s="2" t="s">
        <v>278</v>
      </c>
      <c r="G299" s="2" t="s">
        <v>120</v>
      </c>
      <c r="H299" s="2" t="s">
        <v>560</v>
      </c>
      <c r="I299" s="2" t="s">
        <v>53</v>
      </c>
      <c r="J299" s="2" t="s">
        <v>280</v>
      </c>
      <c r="K299" s="2"/>
      <c r="L299" s="2" t="s">
        <v>122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124</v>
      </c>
      <c r="X299" s="2" t="s">
        <v>314</v>
      </c>
      <c r="Y299" s="2" t="s">
        <v>315</v>
      </c>
      <c r="Z299" s="2">
        <v>80</v>
      </c>
      <c r="AA299" s="2"/>
      <c r="AB299" s="2"/>
      <c r="AC299" s="2"/>
      <c r="AD299" s="2"/>
      <c r="AE299" s="2" t="s">
        <v>271</v>
      </c>
      <c r="AF299" s="2" t="s">
        <v>281</v>
      </c>
      <c r="AG299" s="2" t="s">
        <v>674</v>
      </c>
      <c r="AH299" s="2" t="s">
        <v>128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685</v>
      </c>
      <c r="B300" s="2" t="s">
        <v>671</v>
      </c>
      <c r="C300" s="2" t="s">
        <v>47</v>
      </c>
      <c r="D300" s="2" t="s">
        <v>672</v>
      </c>
      <c r="E300" s="2" t="s">
        <v>296</v>
      </c>
      <c r="F300" s="2" t="s">
        <v>278</v>
      </c>
      <c r="G300" s="2" t="s">
        <v>120</v>
      </c>
      <c r="H300" s="2" t="s">
        <v>560</v>
      </c>
      <c r="I300" s="2" t="s">
        <v>53</v>
      </c>
      <c r="J300" s="2" t="s">
        <v>280</v>
      </c>
      <c r="K300" s="2"/>
      <c r="L300" s="2" t="s">
        <v>122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124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271</v>
      </c>
      <c r="AF300" s="2" t="s">
        <v>281</v>
      </c>
      <c r="AG300" s="2" t="s">
        <v>676</v>
      </c>
      <c r="AH300" s="2" t="s">
        <v>128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686</v>
      </c>
      <c r="B301" s="2" t="s">
        <v>671</v>
      </c>
      <c r="C301" s="2" t="s">
        <v>47</v>
      </c>
      <c r="D301" s="2" t="s">
        <v>672</v>
      </c>
      <c r="E301" s="2" t="s">
        <v>296</v>
      </c>
      <c r="F301" s="2" t="s">
        <v>278</v>
      </c>
      <c r="G301" s="2" t="s">
        <v>120</v>
      </c>
      <c r="H301" s="2" t="s">
        <v>560</v>
      </c>
      <c r="I301" s="2"/>
      <c r="J301" s="2"/>
      <c r="K301" s="2"/>
      <c r="L301" s="2"/>
      <c r="M301" s="2" t="s">
        <v>107</v>
      </c>
      <c r="N301" s="3"/>
      <c r="O301" s="3"/>
      <c r="P301" s="4">
        <f>IF(O301="吨",N301*1000,IF(O301="万立方米",N301*10000,""))</f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217</v>
      </c>
      <c r="X301" s="2"/>
      <c r="Y301" s="2" t="s">
        <v>65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125</v>
      </c>
      <c r="AF301" s="2" t="s">
        <v>218</v>
      </c>
      <c r="AG301" s="2" t="s">
        <v>219</v>
      </c>
      <c r="AH301" s="2" t="s">
        <v>114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687</v>
      </c>
      <c r="B302" s="2" t="s">
        <v>688</v>
      </c>
      <c r="C302" s="2" t="s">
        <v>47</v>
      </c>
      <c r="D302" s="2" t="s">
        <v>689</v>
      </c>
      <c r="E302" s="2" t="s">
        <v>277</v>
      </c>
      <c r="F302" s="2" t="s">
        <v>278</v>
      </c>
      <c r="G302" s="2" t="s">
        <v>227</v>
      </c>
      <c r="H302" s="2" t="s">
        <v>690</v>
      </c>
      <c r="I302" s="2" t="s">
        <v>53</v>
      </c>
      <c r="J302" s="2" t="s">
        <v>691</v>
      </c>
      <c r="K302" s="2"/>
      <c r="L302" s="2" t="s">
        <v>122</v>
      </c>
      <c r="M302" s="2" t="s">
        <v>57</v>
      </c>
      <c r="N302" s="3">
        <v>370.24</v>
      </c>
      <c r="O302" s="3" t="s">
        <v>123</v>
      </c>
      <c r="P302" s="2"/>
      <c r="Q302" s="2"/>
      <c r="R302" s="2"/>
      <c r="S302" s="2"/>
      <c r="T302" s="2"/>
      <c r="U302" s="2"/>
      <c r="V302" s="2"/>
      <c r="W302" s="2" t="s">
        <v>124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271</v>
      </c>
      <c r="AF302" s="2" t="s">
        <v>692</v>
      </c>
      <c r="AG302" s="2" t="s">
        <v>693</v>
      </c>
      <c r="AH302" s="2" t="s">
        <v>128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694</v>
      </c>
      <c r="B303" s="2" t="s">
        <v>688</v>
      </c>
      <c r="C303" s="2" t="s">
        <v>47</v>
      </c>
      <c r="D303" s="2" t="s">
        <v>689</v>
      </c>
      <c r="E303" s="2" t="s">
        <v>277</v>
      </c>
      <c r="F303" s="2" t="s">
        <v>278</v>
      </c>
      <c r="G303" s="2" t="s">
        <v>227</v>
      </c>
      <c r="H303" s="2" t="s">
        <v>690</v>
      </c>
      <c r="I303" s="2" t="s">
        <v>53</v>
      </c>
      <c r="J303" s="2" t="s">
        <v>691</v>
      </c>
      <c r="K303" s="2"/>
      <c r="L303" s="2" t="s">
        <v>122</v>
      </c>
      <c r="M303" s="2" t="s">
        <v>73</v>
      </c>
      <c r="N303" s="3">
        <v>370.24</v>
      </c>
      <c r="O303" s="3" t="s">
        <v>123</v>
      </c>
      <c r="P303" s="2"/>
      <c r="Q303" s="2"/>
      <c r="R303" s="2"/>
      <c r="S303" s="2"/>
      <c r="T303" s="2"/>
      <c r="U303" s="2"/>
      <c r="V303" s="2"/>
      <c r="W303" s="2" t="s">
        <v>124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271</v>
      </c>
      <c r="AF303" s="2" t="s">
        <v>692</v>
      </c>
      <c r="AG303" s="2" t="s">
        <v>695</v>
      </c>
      <c r="AH303" s="2" t="s">
        <v>128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696</v>
      </c>
      <c r="B304" s="2" t="s">
        <v>688</v>
      </c>
      <c r="C304" s="2" t="s">
        <v>47</v>
      </c>
      <c r="D304" s="2" t="s">
        <v>689</v>
      </c>
      <c r="E304" s="2" t="s">
        <v>277</v>
      </c>
      <c r="F304" s="2" t="s">
        <v>278</v>
      </c>
      <c r="G304" s="2" t="s">
        <v>227</v>
      </c>
      <c r="H304" s="2" t="s">
        <v>690</v>
      </c>
      <c r="I304" s="2" t="s">
        <v>53</v>
      </c>
      <c r="J304" s="2" t="s">
        <v>691</v>
      </c>
      <c r="K304" s="2"/>
      <c r="L304" s="2" t="s">
        <v>122</v>
      </c>
      <c r="M304" s="2" t="s">
        <v>79</v>
      </c>
      <c r="N304" s="3">
        <v>370.24</v>
      </c>
      <c r="O304" s="3" t="s">
        <v>123</v>
      </c>
      <c r="P304" s="2"/>
      <c r="Q304" s="2"/>
      <c r="R304" s="2"/>
      <c r="S304" s="2"/>
      <c r="T304" s="2"/>
      <c r="U304" s="2"/>
      <c r="V304" s="2"/>
      <c r="W304" s="2" t="s">
        <v>124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271</v>
      </c>
      <c r="AF304" s="2" t="s">
        <v>692</v>
      </c>
      <c r="AG304" s="2" t="s">
        <v>697</v>
      </c>
      <c r="AH304" s="2" t="s">
        <v>128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698</v>
      </c>
      <c r="B305" s="2" t="s">
        <v>688</v>
      </c>
      <c r="C305" s="2" t="s">
        <v>47</v>
      </c>
      <c r="D305" s="2" t="s">
        <v>689</v>
      </c>
      <c r="E305" s="2" t="s">
        <v>277</v>
      </c>
      <c r="F305" s="2" t="s">
        <v>278</v>
      </c>
      <c r="G305" s="2" t="s">
        <v>227</v>
      </c>
      <c r="H305" s="2" t="s">
        <v>690</v>
      </c>
      <c r="I305" s="2" t="s">
        <v>53</v>
      </c>
      <c r="J305" s="2" t="s">
        <v>691</v>
      </c>
      <c r="K305" s="2"/>
      <c r="L305" s="2" t="s">
        <v>122</v>
      </c>
      <c r="M305" s="2" t="s">
        <v>87</v>
      </c>
      <c r="N305" s="3">
        <v>370.24</v>
      </c>
      <c r="O305" s="3" t="s">
        <v>123</v>
      </c>
      <c r="P305" s="2"/>
      <c r="Q305" s="2"/>
      <c r="R305" s="2"/>
      <c r="S305" s="2"/>
      <c r="T305" s="2"/>
      <c r="U305" s="2"/>
      <c r="V305" s="2"/>
      <c r="W305" s="2" t="s">
        <v>124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271</v>
      </c>
      <c r="AF305" s="2" t="s">
        <v>692</v>
      </c>
      <c r="AG305" s="2" t="s">
        <v>693</v>
      </c>
      <c r="AH305" s="2" t="s">
        <v>128</v>
      </c>
      <c r="AI305" s="2" t="s">
        <v>70</v>
      </c>
      <c r="AJ305" s="2" t="s">
        <v>71</v>
      </c>
      <c r="AK305" s="2">
        <v>328</v>
      </c>
    </row>
    <row r="306" spans="1:37">
      <c r="A306" s="2" t="s">
        <v>699</v>
      </c>
      <c r="B306" s="2" t="s">
        <v>688</v>
      </c>
      <c r="C306" s="2" t="s">
        <v>47</v>
      </c>
      <c r="D306" s="2" t="s">
        <v>689</v>
      </c>
      <c r="E306" s="2" t="s">
        <v>277</v>
      </c>
      <c r="F306" s="2" t="s">
        <v>278</v>
      </c>
      <c r="G306" s="2" t="s">
        <v>227</v>
      </c>
      <c r="H306" s="2" t="s">
        <v>690</v>
      </c>
      <c r="I306" s="2" t="s">
        <v>53</v>
      </c>
      <c r="J306" s="2" t="s">
        <v>691</v>
      </c>
      <c r="K306" s="2"/>
      <c r="L306" s="2" t="s">
        <v>122</v>
      </c>
      <c r="M306" s="2" t="s">
        <v>91</v>
      </c>
      <c r="N306" s="3">
        <v>370.24</v>
      </c>
      <c r="O306" s="3" t="s">
        <v>123</v>
      </c>
      <c r="P306" s="2"/>
      <c r="Q306" s="2"/>
      <c r="R306" s="2"/>
      <c r="S306" s="2"/>
      <c r="T306" s="2"/>
      <c r="U306" s="2"/>
      <c r="V306" s="2"/>
      <c r="W306" s="2" t="s">
        <v>124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271</v>
      </c>
      <c r="AF306" s="2" t="s">
        <v>692</v>
      </c>
      <c r="AG306" s="2" t="s">
        <v>693</v>
      </c>
      <c r="AH306" s="2" t="s">
        <v>128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700</v>
      </c>
      <c r="B307" s="2" t="s">
        <v>688</v>
      </c>
      <c r="C307" s="2" t="s">
        <v>47</v>
      </c>
      <c r="D307" s="2" t="s">
        <v>689</v>
      </c>
      <c r="E307" s="2" t="s">
        <v>277</v>
      </c>
      <c r="F307" s="2" t="s">
        <v>278</v>
      </c>
      <c r="G307" s="2" t="s">
        <v>227</v>
      </c>
      <c r="H307" s="2" t="s">
        <v>690</v>
      </c>
      <c r="I307" s="2" t="s">
        <v>53</v>
      </c>
      <c r="J307" s="2" t="s">
        <v>691</v>
      </c>
      <c r="K307" s="2"/>
      <c r="L307" s="2" t="s">
        <v>122</v>
      </c>
      <c r="M307" s="2" t="s">
        <v>95</v>
      </c>
      <c r="N307" s="3">
        <v>370.24</v>
      </c>
      <c r="O307" s="3" t="s">
        <v>123</v>
      </c>
      <c r="P307" s="2"/>
      <c r="Q307" s="2"/>
      <c r="R307" s="2"/>
      <c r="S307" s="2"/>
      <c r="T307" s="2"/>
      <c r="U307" s="2"/>
      <c r="V307" s="2"/>
      <c r="W307" s="2" t="s">
        <v>124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271</v>
      </c>
      <c r="AF307" s="2" t="s">
        <v>692</v>
      </c>
      <c r="AG307" s="2" t="s">
        <v>693</v>
      </c>
      <c r="AH307" s="2" t="s">
        <v>128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701</v>
      </c>
      <c r="B308" s="2" t="s">
        <v>688</v>
      </c>
      <c r="C308" s="2" t="s">
        <v>47</v>
      </c>
      <c r="D308" s="2" t="s">
        <v>689</v>
      </c>
      <c r="E308" s="2" t="s">
        <v>277</v>
      </c>
      <c r="F308" s="2" t="s">
        <v>278</v>
      </c>
      <c r="G308" s="2" t="s">
        <v>227</v>
      </c>
      <c r="H308" s="2" t="s">
        <v>690</v>
      </c>
      <c r="I308" s="2" t="s">
        <v>53</v>
      </c>
      <c r="J308" s="2" t="s">
        <v>691</v>
      </c>
      <c r="K308" s="2"/>
      <c r="L308" s="2" t="s">
        <v>122</v>
      </c>
      <c r="M308" s="2" t="s">
        <v>99</v>
      </c>
      <c r="N308" s="3">
        <v>370.24</v>
      </c>
      <c r="O308" s="3" t="s">
        <v>123</v>
      </c>
      <c r="P308" s="2"/>
      <c r="Q308" s="2"/>
      <c r="R308" s="2"/>
      <c r="S308" s="2"/>
      <c r="T308" s="2"/>
      <c r="U308" s="2"/>
      <c r="V308" s="2"/>
      <c r="W308" s="2" t="s">
        <v>124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271</v>
      </c>
      <c r="AF308" s="2" t="s">
        <v>692</v>
      </c>
      <c r="AG308" s="2" t="s">
        <v>693</v>
      </c>
      <c r="AH308" s="2" t="s">
        <v>128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702</v>
      </c>
      <c r="B309" s="2" t="s">
        <v>688</v>
      </c>
      <c r="C309" s="2" t="s">
        <v>47</v>
      </c>
      <c r="D309" s="2" t="s">
        <v>689</v>
      </c>
      <c r="E309" s="2" t="s">
        <v>277</v>
      </c>
      <c r="F309" s="2" t="s">
        <v>278</v>
      </c>
      <c r="G309" s="2" t="s">
        <v>227</v>
      </c>
      <c r="H309" s="2" t="s">
        <v>690</v>
      </c>
      <c r="I309" s="2" t="s">
        <v>53</v>
      </c>
      <c r="J309" s="2" t="s">
        <v>691</v>
      </c>
      <c r="K309" s="2"/>
      <c r="L309" s="2" t="s">
        <v>122</v>
      </c>
      <c r="M309" s="2" t="s">
        <v>104</v>
      </c>
      <c r="N309" s="3">
        <v>370.24</v>
      </c>
      <c r="O309" s="3" t="s">
        <v>123</v>
      </c>
      <c r="P309" s="2"/>
      <c r="Q309" s="2"/>
      <c r="R309" s="2"/>
      <c r="S309" s="2"/>
      <c r="T309" s="2"/>
      <c r="U309" s="2"/>
      <c r="V309" s="2"/>
      <c r="W309" s="2" t="s">
        <v>124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271</v>
      </c>
      <c r="AF309" s="2" t="s">
        <v>692</v>
      </c>
      <c r="AG309" s="2" t="s">
        <v>695</v>
      </c>
      <c r="AH309" s="2" t="s">
        <v>128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703</v>
      </c>
      <c r="B310" s="2" t="s">
        <v>688</v>
      </c>
      <c r="C310" s="2" t="s">
        <v>47</v>
      </c>
      <c r="D310" s="2" t="s">
        <v>689</v>
      </c>
      <c r="E310" s="2" t="s">
        <v>277</v>
      </c>
      <c r="F310" s="2" t="s">
        <v>278</v>
      </c>
      <c r="G310" s="2" t="s">
        <v>227</v>
      </c>
      <c r="H310" s="2" t="s">
        <v>690</v>
      </c>
      <c r="I310" s="2"/>
      <c r="J310" s="2"/>
      <c r="K310" s="2"/>
      <c r="L310" s="2"/>
      <c r="M310" s="2" t="s">
        <v>107</v>
      </c>
      <c r="N310" s="3"/>
      <c r="O310" s="3"/>
      <c r="P310" s="4">
        <f>IF(O310="吨",N310*1000,IF(O310="万立方米",N310*10000,""))</f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138</v>
      </c>
      <c r="AH310" s="2" t="s">
        <v>114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704</v>
      </c>
      <c r="B311" s="2" t="s">
        <v>705</v>
      </c>
      <c r="C311" s="2" t="s">
        <v>47</v>
      </c>
      <c r="D311" s="2" t="s">
        <v>706</v>
      </c>
      <c r="E311" s="2" t="s">
        <v>223</v>
      </c>
      <c r="F311" s="2" t="s">
        <v>119</v>
      </c>
      <c r="G311" s="2"/>
      <c r="H311" s="2" t="s">
        <v>52</v>
      </c>
      <c r="I311" s="2" t="s">
        <v>53</v>
      </c>
      <c r="J311" s="2" t="s">
        <v>121</v>
      </c>
      <c r="K311" s="2"/>
      <c r="L311" s="2" t="s">
        <v>122</v>
      </c>
      <c r="M311" s="2" t="s">
        <v>57</v>
      </c>
      <c r="N311" s="3">
        <v>1850</v>
      </c>
      <c r="O311" s="3" t="s">
        <v>123</v>
      </c>
      <c r="P311" s="2"/>
      <c r="Q311" s="2"/>
      <c r="R311" s="2"/>
      <c r="S311" s="2"/>
      <c r="T311" s="2"/>
      <c r="U311" s="2"/>
      <c r="V311" s="2"/>
      <c r="W311" s="2" t="s">
        <v>124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271</v>
      </c>
      <c r="AF311" s="2" t="s">
        <v>707</v>
      </c>
      <c r="AG311" s="2" t="s">
        <v>708</v>
      </c>
      <c r="AH311" s="2" t="s">
        <v>128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705</v>
      </c>
      <c r="C312" s="2" t="s">
        <v>47</v>
      </c>
      <c r="D312" s="2" t="s">
        <v>706</v>
      </c>
      <c r="E312" s="2" t="s">
        <v>223</v>
      </c>
      <c r="F312" s="2" t="s">
        <v>119</v>
      </c>
      <c r="G312" s="2"/>
      <c r="H312" s="2" t="s">
        <v>52</v>
      </c>
      <c r="I312" s="2" t="s">
        <v>53</v>
      </c>
      <c r="J312" s="2" t="s">
        <v>121</v>
      </c>
      <c r="K312" s="2"/>
      <c r="L312" s="2" t="s">
        <v>122</v>
      </c>
      <c r="M312" s="2" t="s">
        <v>73</v>
      </c>
      <c r="N312" s="3">
        <v>1850</v>
      </c>
      <c r="O312" s="3" t="s">
        <v>123</v>
      </c>
      <c r="P312" s="2"/>
      <c r="Q312" s="2"/>
      <c r="R312" s="2"/>
      <c r="S312" s="2"/>
      <c r="T312" s="2"/>
      <c r="U312" s="2"/>
      <c r="V312" s="2"/>
      <c r="W312" s="2" t="s">
        <v>124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271</v>
      </c>
      <c r="AF312" s="2" t="s">
        <v>707</v>
      </c>
      <c r="AG312" s="2" t="s">
        <v>710</v>
      </c>
      <c r="AH312" s="2" t="s">
        <v>128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705</v>
      </c>
      <c r="C313" s="2" t="s">
        <v>47</v>
      </c>
      <c r="D313" s="2" t="s">
        <v>706</v>
      </c>
      <c r="E313" s="2" t="s">
        <v>223</v>
      </c>
      <c r="F313" s="2" t="s">
        <v>119</v>
      </c>
      <c r="G313" s="2"/>
      <c r="H313" s="2" t="s">
        <v>52</v>
      </c>
      <c r="I313" s="2" t="s">
        <v>53</v>
      </c>
      <c r="J313" s="2" t="s">
        <v>121</v>
      </c>
      <c r="K313" s="2"/>
      <c r="L313" s="2" t="s">
        <v>122</v>
      </c>
      <c r="M313" s="2" t="s">
        <v>79</v>
      </c>
      <c r="N313" s="3">
        <v>1850</v>
      </c>
      <c r="O313" s="3" t="s">
        <v>123</v>
      </c>
      <c r="P313" s="2"/>
      <c r="Q313" s="2"/>
      <c r="R313" s="2"/>
      <c r="S313" s="2"/>
      <c r="T313" s="2"/>
      <c r="U313" s="2"/>
      <c r="V313" s="2"/>
      <c r="W313" s="2" t="s">
        <v>124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271</v>
      </c>
      <c r="AF313" s="2" t="s">
        <v>707</v>
      </c>
      <c r="AG313" s="2" t="s">
        <v>712</v>
      </c>
      <c r="AH313" s="2" t="s">
        <v>128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705</v>
      </c>
      <c r="C314" s="2" t="s">
        <v>47</v>
      </c>
      <c r="D314" s="2" t="s">
        <v>706</v>
      </c>
      <c r="E314" s="2" t="s">
        <v>223</v>
      </c>
      <c r="F314" s="2" t="s">
        <v>119</v>
      </c>
      <c r="G314" s="2"/>
      <c r="H314" s="2" t="s">
        <v>52</v>
      </c>
      <c r="I314" s="2" t="s">
        <v>53</v>
      </c>
      <c r="J314" s="2" t="s">
        <v>121</v>
      </c>
      <c r="K314" s="2"/>
      <c r="L314" s="2" t="s">
        <v>122</v>
      </c>
      <c r="M314" s="2" t="s">
        <v>87</v>
      </c>
      <c r="N314" s="3">
        <v>1850</v>
      </c>
      <c r="O314" s="3" t="s">
        <v>123</v>
      </c>
      <c r="P314" s="2"/>
      <c r="Q314" s="2"/>
      <c r="R314" s="2"/>
      <c r="S314" s="2"/>
      <c r="T314" s="2"/>
      <c r="U314" s="2"/>
      <c r="V314" s="2"/>
      <c r="W314" s="2" t="s">
        <v>124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271</v>
      </c>
      <c r="AF314" s="2" t="s">
        <v>707</v>
      </c>
      <c r="AG314" s="2" t="s">
        <v>708</v>
      </c>
      <c r="AH314" s="2" t="s">
        <v>128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705</v>
      </c>
      <c r="C315" s="2" t="s">
        <v>47</v>
      </c>
      <c r="D315" s="2" t="s">
        <v>706</v>
      </c>
      <c r="E315" s="2" t="s">
        <v>223</v>
      </c>
      <c r="F315" s="2" t="s">
        <v>119</v>
      </c>
      <c r="G315" s="2"/>
      <c r="H315" s="2" t="s">
        <v>52</v>
      </c>
      <c r="I315" s="2" t="s">
        <v>53</v>
      </c>
      <c r="J315" s="2" t="s">
        <v>121</v>
      </c>
      <c r="K315" s="2"/>
      <c r="L315" s="2" t="s">
        <v>122</v>
      </c>
      <c r="M315" s="2" t="s">
        <v>91</v>
      </c>
      <c r="N315" s="3">
        <v>1850</v>
      </c>
      <c r="O315" s="3" t="s">
        <v>123</v>
      </c>
      <c r="P315" s="2"/>
      <c r="Q315" s="2"/>
      <c r="R315" s="2"/>
      <c r="S315" s="2"/>
      <c r="T315" s="2"/>
      <c r="U315" s="2"/>
      <c r="V315" s="2"/>
      <c r="W315" s="2" t="s">
        <v>124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271</v>
      </c>
      <c r="AF315" s="2" t="s">
        <v>707</v>
      </c>
      <c r="AG315" s="2" t="s">
        <v>708</v>
      </c>
      <c r="AH315" s="2" t="s">
        <v>128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705</v>
      </c>
      <c r="C316" s="2" t="s">
        <v>47</v>
      </c>
      <c r="D316" s="2" t="s">
        <v>706</v>
      </c>
      <c r="E316" s="2" t="s">
        <v>223</v>
      </c>
      <c r="F316" s="2" t="s">
        <v>119</v>
      </c>
      <c r="G316" s="2"/>
      <c r="H316" s="2" t="s">
        <v>52</v>
      </c>
      <c r="I316" s="2" t="s">
        <v>53</v>
      </c>
      <c r="J316" s="2" t="s">
        <v>121</v>
      </c>
      <c r="K316" s="2"/>
      <c r="L316" s="2" t="s">
        <v>122</v>
      </c>
      <c r="M316" s="2" t="s">
        <v>95</v>
      </c>
      <c r="N316" s="3">
        <v>1850</v>
      </c>
      <c r="O316" s="3" t="s">
        <v>123</v>
      </c>
      <c r="P316" s="2"/>
      <c r="Q316" s="2"/>
      <c r="R316" s="2"/>
      <c r="S316" s="2"/>
      <c r="T316" s="2"/>
      <c r="U316" s="2"/>
      <c r="V316" s="2"/>
      <c r="W316" s="2" t="s">
        <v>124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271</v>
      </c>
      <c r="AF316" s="2" t="s">
        <v>707</v>
      </c>
      <c r="AG316" s="2" t="s">
        <v>708</v>
      </c>
      <c r="AH316" s="2" t="s">
        <v>128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705</v>
      </c>
      <c r="C317" s="2" t="s">
        <v>47</v>
      </c>
      <c r="D317" s="2" t="s">
        <v>706</v>
      </c>
      <c r="E317" s="2" t="s">
        <v>223</v>
      </c>
      <c r="F317" s="2" t="s">
        <v>119</v>
      </c>
      <c r="G317" s="2"/>
      <c r="H317" s="2" t="s">
        <v>52</v>
      </c>
      <c r="I317" s="2" t="s">
        <v>53</v>
      </c>
      <c r="J317" s="2" t="s">
        <v>121</v>
      </c>
      <c r="K317" s="2"/>
      <c r="L317" s="2" t="s">
        <v>122</v>
      </c>
      <c r="M317" s="2" t="s">
        <v>99</v>
      </c>
      <c r="N317" s="3">
        <v>1850</v>
      </c>
      <c r="O317" s="3" t="s">
        <v>123</v>
      </c>
      <c r="P317" s="2"/>
      <c r="Q317" s="2"/>
      <c r="R317" s="2"/>
      <c r="S317" s="2"/>
      <c r="T317" s="2"/>
      <c r="U317" s="2"/>
      <c r="V317" s="2"/>
      <c r="W317" s="2" t="s">
        <v>124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271</v>
      </c>
      <c r="AF317" s="2" t="s">
        <v>707</v>
      </c>
      <c r="AG317" s="2" t="s">
        <v>708</v>
      </c>
      <c r="AH317" s="2" t="s">
        <v>128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705</v>
      </c>
      <c r="C318" s="2" t="s">
        <v>47</v>
      </c>
      <c r="D318" s="2" t="s">
        <v>706</v>
      </c>
      <c r="E318" s="2" t="s">
        <v>223</v>
      </c>
      <c r="F318" s="2" t="s">
        <v>119</v>
      </c>
      <c r="G318" s="2"/>
      <c r="H318" s="2" t="s">
        <v>52</v>
      </c>
      <c r="I318" s="2" t="s">
        <v>53</v>
      </c>
      <c r="J318" s="2" t="s">
        <v>121</v>
      </c>
      <c r="K318" s="2"/>
      <c r="L318" s="2" t="s">
        <v>122</v>
      </c>
      <c r="M318" s="2" t="s">
        <v>104</v>
      </c>
      <c r="N318" s="3">
        <v>1850</v>
      </c>
      <c r="O318" s="3" t="s">
        <v>123</v>
      </c>
      <c r="P318" s="2"/>
      <c r="Q318" s="2"/>
      <c r="R318" s="2"/>
      <c r="S318" s="2"/>
      <c r="T318" s="2"/>
      <c r="U318" s="2"/>
      <c r="V318" s="2"/>
      <c r="W318" s="2" t="s">
        <v>124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271</v>
      </c>
      <c r="AF318" s="2" t="s">
        <v>707</v>
      </c>
      <c r="AG318" s="2" t="s">
        <v>710</v>
      </c>
      <c r="AH318" s="2" t="s">
        <v>128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705</v>
      </c>
      <c r="C319" s="2" t="s">
        <v>47</v>
      </c>
      <c r="D319" s="2" t="s">
        <v>706</v>
      </c>
      <c r="E319" s="2" t="s">
        <v>223</v>
      </c>
      <c r="F319" s="2" t="s">
        <v>119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f>IF(O319="吨",N319*1000,IF(O319="万立方米",N319*10000,""))</f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271</v>
      </c>
      <c r="AF319" s="2" t="s">
        <v>707</v>
      </c>
      <c r="AG319" s="2" t="s">
        <v>719</v>
      </c>
      <c r="AH319" s="2" t="s">
        <v>114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343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4">
        <f>P320*U320/1000000</f>
        <v>24.46005555</v>
      </c>
      <c r="AD320" s="4">
        <f>AC320*(1-Z320/100)</f>
        <v>24.46005555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343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4">
        <f>P321*U321/1000000</f>
        <v>3628.55</v>
      </c>
      <c r="AD321" s="4">
        <f>AC321*(1-Z321/100)</f>
        <v>3628.55</v>
      </c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343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4">
        <f>P322*U322/1000000</f>
        <v>13080.92275</v>
      </c>
      <c r="AD322" s="4">
        <f>AC322*(1-Z322/100)</f>
        <v>10203.119745</v>
      </c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343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343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4">
        <f>P324*U324/1000000</f>
        <v>46881.77313750001</v>
      </c>
      <c r="AD324" s="4">
        <f>AC325*(1-AA324/100)+(AC324-AC325)*(1-AB324/100)</f>
        <v>46881.77313750001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343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4">
        <f>P325*U325/1000000</f>
        <v>12230.027775000002</v>
      </c>
      <c r="AD325" s="4">
        <f>AC325*(1-Z325/100)</f>
        <v>12230.027775000002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343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4">
        <f>P326*U326/1000000</f>
        <v>20356.1655</v>
      </c>
      <c r="AD326" s="4">
        <f>AC326*(1-Z326/100)</f>
        <v>20356.1655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343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72.571</v>
      </c>
      <c r="AD327" s="4">
        <f>AC327*(1-Z327/100)</f>
        <v>72.571</v>
      </c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f>IF(O328="吨",N328*1000,IF(O328="万立方米",N328*10000,""))</f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113</v>
      </c>
      <c r="AH328" s="2" t="s">
        <v>114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277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226</v>
      </c>
      <c r="K329" s="2" t="s">
        <v>226</v>
      </c>
      <c r="L329" s="2" t="s">
        <v>227</v>
      </c>
      <c r="M329" s="2" t="s">
        <v>57</v>
      </c>
      <c r="N329" s="3">
        <v>36785.194</v>
      </c>
      <c r="O329" s="3" t="s">
        <v>228</v>
      </c>
      <c r="P329" s="4">
        <f>IF(O329="吨",N329*1000,IF(O329="万立方米",N329*10000,""))</f>
        <v>367851940.00000006</v>
      </c>
      <c r="Q329" s="2" t="s">
        <v>229</v>
      </c>
      <c r="R329" s="2" t="s">
        <v>230</v>
      </c>
      <c r="S329" s="2" t="s">
        <v>231</v>
      </c>
      <c r="T329" s="2" t="s">
        <v>75</v>
      </c>
      <c r="U329" s="4">
        <f>0.0</f>
        <v>0.0</v>
      </c>
      <c r="V329" s="2" t="s">
        <v>232</v>
      </c>
      <c r="W329" s="2" t="s">
        <v>76</v>
      </c>
      <c r="X329" s="2" t="s">
        <v>255</v>
      </c>
      <c r="Y329" s="2" t="s">
        <v>256</v>
      </c>
      <c r="Z329" s="2">
        <v>57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257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277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226</v>
      </c>
      <c r="K330" s="2" t="s">
        <v>226</v>
      </c>
      <c r="L330" s="2" t="s">
        <v>227</v>
      </c>
      <c r="M330" s="2" t="s">
        <v>73</v>
      </c>
      <c r="N330" s="3">
        <v>36785.194</v>
      </c>
      <c r="O330" s="3" t="s">
        <v>228</v>
      </c>
      <c r="P330" s="4">
        <f>IF(O330="吨",N330*1000,IF(O330="万立方米",N330*10000,""))</f>
        <v>367851940.00000006</v>
      </c>
      <c r="Q330" s="2" t="s">
        <v>229</v>
      </c>
      <c r="R330" s="2" t="s">
        <v>230</v>
      </c>
      <c r="S330" s="2" t="s">
        <v>235</v>
      </c>
      <c r="T330" s="2" t="s">
        <v>75</v>
      </c>
      <c r="U330" s="4">
        <f>1.3</f>
        <v>1.3</v>
      </c>
      <c r="V330" s="2" t="s">
        <v>232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4">
        <f>P330*U330/1000000</f>
        <v>478.2075220000001</v>
      </c>
      <c r="AD330" s="4">
        <f>AC330*(1-Z330/100)</f>
        <v>478.2075220000001</v>
      </c>
      <c r="AE330" s="2" t="s">
        <v>66</v>
      </c>
      <c r="AF330" s="2" t="s">
        <v>67</v>
      </c>
      <c r="AG330" s="2" t="s">
        <v>259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277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226</v>
      </c>
      <c r="K331" s="2" t="s">
        <v>226</v>
      </c>
      <c r="L331" s="2" t="s">
        <v>227</v>
      </c>
      <c r="M331" s="2" t="s">
        <v>79</v>
      </c>
      <c r="N331" s="3">
        <v>36785.194</v>
      </c>
      <c r="O331" s="3" t="s">
        <v>228</v>
      </c>
      <c r="P331" s="4">
        <f>IF(O331="吨",N331*1000,IF(O331="万立方米",N331*10000,""))</f>
        <v>367851940.00000006</v>
      </c>
      <c r="Q331" s="2" t="s">
        <v>229</v>
      </c>
      <c r="R331" s="2" t="s">
        <v>230</v>
      </c>
      <c r="S331" s="2" t="s">
        <v>238</v>
      </c>
      <c r="T331" s="2" t="s">
        <v>75</v>
      </c>
      <c r="U331" s="4">
        <f>4.1</f>
        <v>4.1</v>
      </c>
      <c r="V331" s="2" t="s">
        <v>232</v>
      </c>
      <c r="W331" s="2" t="s">
        <v>76</v>
      </c>
      <c r="X331" s="2" t="s">
        <v>149</v>
      </c>
      <c r="Y331" s="2" t="s">
        <v>150</v>
      </c>
      <c r="Z331" s="2">
        <v>64</v>
      </c>
      <c r="AA331" s="2"/>
      <c r="AB331" s="2"/>
      <c r="AC331" s="4">
        <f>P331*U331/1000000</f>
        <v>1508.192954</v>
      </c>
      <c r="AD331" s="4">
        <f>AC331*(1-Z331/100)</f>
        <v>542.94946344</v>
      </c>
      <c r="AE331" s="2" t="s">
        <v>66</v>
      </c>
      <c r="AF331" s="2" t="s">
        <v>67</v>
      </c>
      <c r="AG331" s="2" t="s">
        <v>257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277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226</v>
      </c>
      <c r="K332" s="2" t="s">
        <v>226</v>
      </c>
      <c r="L332" s="2" t="s">
        <v>227</v>
      </c>
      <c r="M332" s="2" t="s">
        <v>87</v>
      </c>
      <c r="N332" s="3">
        <v>36785.194</v>
      </c>
      <c r="O332" s="3" t="s">
        <v>228</v>
      </c>
      <c r="P332" s="4">
        <f>IF(O332="吨",N332*1000,IF(O332="万立方米",N332*10000,""))</f>
        <v>367851940.00000006</v>
      </c>
      <c r="Q332" s="2" t="s">
        <v>229</v>
      </c>
      <c r="R332" s="2" t="s">
        <v>230</v>
      </c>
      <c r="S332" s="2" t="s">
        <v>241</v>
      </c>
      <c r="T332" s="2" t="s">
        <v>75</v>
      </c>
      <c r="U332" s="4">
        <f>0.0</f>
        <v>0.0</v>
      </c>
      <c r="V332" s="2" t="s">
        <v>232</v>
      </c>
      <c r="W332" s="2" t="s">
        <v>76</v>
      </c>
      <c r="X332" s="2" t="s">
        <v>255</v>
      </c>
      <c r="Y332" s="2" t="s">
        <v>262</v>
      </c>
      <c r="Z332" s="2">
        <v>57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257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277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226</v>
      </c>
      <c r="K333" s="2" t="s">
        <v>226</v>
      </c>
      <c r="L333" s="2" t="s">
        <v>227</v>
      </c>
      <c r="M333" s="2" t="s">
        <v>91</v>
      </c>
      <c r="N333" s="3">
        <v>36785.194</v>
      </c>
      <c r="O333" s="3" t="s">
        <v>228</v>
      </c>
      <c r="P333" s="4">
        <f>IF(O333="吨",N333*1000,IF(O333="万立方米",N333*10000,""))</f>
        <v>367851940.00000006</v>
      </c>
      <c r="Q333" s="2" t="s">
        <v>229</v>
      </c>
      <c r="R333" s="2" t="s">
        <v>230</v>
      </c>
      <c r="S333" s="2" t="s">
        <v>243</v>
      </c>
      <c r="T333" s="2" t="s">
        <v>75</v>
      </c>
      <c r="U333" s="4">
        <f>0.03</f>
        <v>0.03</v>
      </c>
      <c r="V333" s="2" t="s">
        <v>232</v>
      </c>
      <c r="W333" s="2" t="s">
        <v>76</v>
      </c>
      <c r="X333" s="2" t="s">
        <v>255</v>
      </c>
      <c r="Y333" s="2" t="s">
        <v>264</v>
      </c>
      <c r="Z333" s="2">
        <v>75</v>
      </c>
      <c r="AA333" s="2">
        <v>57</v>
      </c>
      <c r="AB333" s="2">
        <v>75</v>
      </c>
      <c r="AC333" s="4">
        <f>P333*U333/1000000</f>
        <v>11.0355582</v>
      </c>
      <c r="AD333" s="4">
        <f>AC334*(1-AA333/100)+(AC333-AC334)*(1-AB333/100)</f>
        <v>4.745290026000001</v>
      </c>
      <c r="AE333" s="2" t="s">
        <v>66</v>
      </c>
      <c r="AF333" s="2" t="s">
        <v>67</v>
      </c>
      <c r="AG333" s="2" t="s">
        <v>257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277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226</v>
      </c>
      <c r="K334" s="2" t="s">
        <v>226</v>
      </c>
      <c r="L334" s="2" t="s">
        <v>227</v>
      </c>
      <c r="M334" s="2" t="s">
        <v>95</v>
      </c>
      <c r="N334" s="3">
        <v>36785.194</v>
      </c>
      <c r="O334" s="3" t="s">
        <v>228</v>
      </c>
      <c r="P334" s="4">
        <f>IF(O334="吨",N334*1000,IF(O334="万立方米",N334*10000,""))</f>
        <v>367851940.00000006</v>
      </c>
      <c r="Q334" s="2" t="s">
        <v>229</v>
      </c>
      <c r="R334" s="2" t="s">
        <v>230</v>
      </c>
      <c r="S334" s="2" t="s">
        <v>245</v>
      </c>
      <c r="T334" s="2" t="s">
        <v>75</v>
      </c>
      <c r="U334" s="4">
        <f>0.03</f>
        <v>0.03</v>
      </c>
      <c r="V334" s="2" t="s">
        <v>232</v>
      </c>
      <c r="W334" s="2" t="s">
        <v>76</v>
      </c>
      <c r="X334" s="2" t="s">
        <v>255</v>
      </c>
      <c r="Y334" s="2" t="s">
        <v>266</v>
      </c>
      <c r="Z334" s="2">
        <v>57</v>
      </c>
      <c r="AA334" s="2"/>
      <c r="AB334" s="2"/>
      <c r="AC334" s="4">
        <f>P334*U334/1000000</f>
        <v>11.0355582</v>
      </c>
      <c r="AD334" s="4">
        <f>AC334*(1-Z334/100)</f>
        <v>4.745290026000001</v>
      </c>
      <c r="AE334" s="2" t="s">
        <v>66</v>
      </c>
      <c r="AF334" s="2" t="s">
        <v>67</v>
      </c>
      <c r="AG334" s="2" t="s">
        <v>257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277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226</v>
      </c>
      <c r="K335" s="2" t="s">
        <v>226</v>
      </c>
      <c r="L335" s="2" t="s">
        <v>227</v>
      </c>
      <c r="M335" s="2" t="s">
        <v>99</v>
      </c>
      <c r="N335" s="3">
        <v>36785.194</v>
      </c>
      <c r="O335" s="3" t="s">
        <v>228</v>
      </c>
      <c r="P335" s="4">
        <f>IF(O335="吨",N335*1000,IF(O335="万立方米",N335*10000,""))</f>
        <v>367851940.00000006</v>
      </c>
      <c r="Q335" s="2" t="s">
        <v>229</v>
      </c>
      <c r="R335" s="2" t="s">
        <v>230</v>
      </c>
      <c r="S335" s="2" t="s">
        <v>247</v>
      </c>
      <c r="T335" s="2" t="s">
        <v>75</v>
      </c>
      <c r="U335" s="4">
        <f>0.0</f>
        <v>0.0</v>
      </c>
      <c r="V335" s="2" t="s">
        <v>232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268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277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226</v>
      </c>
      <c r="K336" s="2" t="s">
        <v>226</v>
      </c>
      <c r="L336" s="2" t="s">
        <v>227</v>
      </c>
      <c r="M336" s="2" t="s">
        <v>104</v>
      </c>
      <c r="N336" s="3">
        <v>36785.194</v>
      </c>
      <c r="O336" s="3" t="s">
        <v>228</v>
      </c>
      <c r="P336" s="4">
        <f>IF(O336="吨",N336*1000,IF(O336="万立方米",N336*10000,""))</f>
        <v>367851940.00000006</v>
      </c>
      <c r="Q336" s="2" t="s">
        <v>229</v>
      </c>
      <c r="R336" s="2" t="s">
        <v>230</v>
      </c>
      <c r="S336" s="2" t="s">
        <v>249</v>
      </c>
      <c r="T336" s="2" t="s">
        <v>75</v>
      </c>
      <c r="U336" s="4">
        <f>0.02</f>
        <v>0.02</v>
      </c>
      <c r="V336" s="2" t="s">
        <v>232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259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277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163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164</v>
      </c>
      <c r="T337" s="2" t="s">
        <v>165</v>
      </c>
      <c r="U337" s="4">
        <f>0.16</f>
        <v>0.16</v>
      </c>
      <c r="V337" s="2" t="s">
        <v>111</v>
      </c>
      <c r="W337" s="2" t="s">
        <v>164</v>
      </c>
      <c r="X337" s="2" t="s">
        <v>163</v>
      </c>
      <c r="Y337" s="2" t="s">
        <v>166</v>
      </c>
      <c r="Z337" s="2">
        <v>0</v>
      </c>
      <c r="AA337" s="2"/>
      <c r="AB337" s="2"/>
      <c r="AC337" s="2"/>
      <c r="AD337" s="2"/>
      <c r="AE337" s="2" t="s">
        <v>271</v>
      </c>
      <c r="AF337" s="2" t="s">
        <v>272</v>
      </c>
      <c r="AG337" s="2" t="s">
        <v>273</v>
      </c>
      <c r="AH337" s="2" t="s">
        <v>168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172</v>
      </c>
      <c r="F338" s="2" t="s">
        <v>224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173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174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314</v>
      </c>
      <c r="Y338" s="2" t="s">
        <v>673</v>
      </c>
      <c r="Z338" s="2">
        <v>57</v>
      </c>
      <c r="AA338" s="2"/>
      <c r="AB338" s="2"/>
      <c r="AC338" s="4">
        <f>P338*U338/1000000</f>
        <v>2.310755328000001</v>
      </c>
      <c r="AD338" s="4">
        <f>AC338*(1-Z338/100)</f>
        <v>0.9936247910400005</v>
      </c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172</v>
      </c>
      <c r="F339" s="2" t="s">
        <v>224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173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179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4">
        <f>P339*U339/1000000</f>
        <v>263.16</v>
      </c>
      <c r="AD339" s="4">
        <f>AC339*(1-Z339/100)</f>
        <v>263.16</v>
      </c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172</v>
      </c>
      <c r="F340" s="2" t="s">
        <v>224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173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182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4">
        <f>P340*U340/1000000</f>
        <v>1178.9568</v>
      </c>
      <c r="AD340" s="4">
        <f>AC340*(1-Z340/100)</f>
        <v>919.5863039999999</v>
      </c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172</v>
      </c>
      <c r="F341" s="2" t="s">
        <v>224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173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185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314</v>
      </c>
      <c r="Y341" s="2" t="s">
        <v>679</v>
      </c>
      <c r="Z341" s="2">
        <v>57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172</v>
      </c>
      <c r="F342" s="2" t="s">
        <v>224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173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188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314</v>
      </c>
      <c r="Y342" s="2" t="s">
        <v>681</v>
      </c>
      <c r="Z342" s="2">
        <v>75</v>
      </c>
      <c r="AA342" s="2">
        <v>57</v>
      </c>
      <c r="AB342" s="2">
        <v>75</v>
      </c>
      <c r="AC342" s="4">
        <f>P342*U342/1000000</f>
        <v>4786.564608</v>
      </c>
      <c r="AD342" s="4">
        <f>AC343*(1-AA342/100)+(AC342-AC343)*(1-AB342/100)</f>
        <v>1404.6091315200001</v>
      </c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172</v>
      </c>
      <c r="F343" s="2" t="s">
        <v>224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173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191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314</v>
      </c>
      <c r="Y343" s="2" t="s">
        <v>683</v>
      </c>
      <c r="Z343" s="2">
        <v>57</v>
      </c>
      <c r="AA343" s="2"/>
      <c r="AB343" s="2"/>
      <c r="AC343" s="4">
        <f>P343*U343/1000000</f>
        <v>1155.3776640000003</v>
      </c>
      <c r="AD343" s="4">
        <f>AC343*(1-Z343/100)</f>
        <v>496.8123955200002</v>
      </c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172</v>
      </c>
      <c r="F344" s="2" t="s">
        <v>224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173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194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314</v>
      </c>
      <c r="Y344" s="2" t="s">
        <v>315</v>
      </c>
      <c r="Z344" s="2">
        <v>80</v>
      </c>
      <c r="AA344" s="2"/>
      <c r="AB344" s="2"/>
      <c r="AC344" s="4">
        <f>P344*U344/1000000</f>
        <v>1431.5904</v>
      </c>
      <c r="AD344" s="4">
        <f>AC344*(1-Z344/100)</f>
        <v>286.31807999999995</v>
      </c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172</v>
      </c>
      <c r="F345" s="2" t="s">
        <v>224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173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196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5.2632</v>
      </c>
      <c r="AD345" s="4">
        <f>AC345*(1-Z345/100)</f>
        <v>5.2632</v>
      </c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172</v>
      </c>
      <c r="F346" s="2" t="s">
        <v>224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f>IF(O346="吨",N346*1000,IF(O346="万立方米",N346*10000,""))</f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217</v>
      </c>
      <c r="X346" s="2"/>
      <c r="Y346" s="2" t="s">
        <v>65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125</v>
      </c>
      <c r="AF346" s="2" t="s">
        <v>218</v>
      </c>
      <c r="AG346" s="2" t="s">
        <v>219</v>
      </c>
      <c r="AH346" s="2" t="s">
        <v>114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343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344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66</v>
      </c>
      <c r="AF347" s="2" t="s">
        <v>67</v>
      </c>
      <c r="AG347" s="2" t="s">
        <v>327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343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66</v>
      </c>
      <c r="AF348" s="2" t="s">
        <v>67</v>
      </c>
      <c r="AG348" s="2" t="s">
        <v>329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343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149</v>
      </c>
      <c r="Y349" s="2" t="s">
        <v>150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66</v>
      </c>
      <c r="AF349" s="2" t="s">
        <v>67</v>
      </c>
      <c r="AG349" s="2" t="s">
        <v>167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343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344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327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343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344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66</v>
      </c>
      <c r="AF351" s="2" t="s">
        <v>67</v>
      </c>
      <c r="AG351" s="2" t="s">
        <v>327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343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344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66</v>
      </c>
      <c r="AF352" s="2" t="s">
        <v>67</v>
      </c>
      <c r="AG352" s="2" t="s">
        <v>327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343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314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66</v>
      </c>
      <c r="AF353" s="2" t="s">
        <v>67</v>
      </c>
      <c r="AG353" s="2" t="s">
        <v>327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343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66</v>
      </c>
      <c r="AF354" s="2" t="s">
        <v>67</v>
      </c>
      <c r="AG354" s="2" t="s">
        <v>329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163</v>
      </c>
      <c r="M355" s="2" t="s">
        <v>107</v>
      </c>
      <c r="N355" s="3"/>
      <c r="O355" s="3"/>
      <c r="P355" s="4">
        <f>IF(O355="吨",N355*1000,IF(O355="万立方米",N355*10000,""))</f>
        <v>1244675000.0</v>
      </c>
      <c r="Q355" s="2" t="s">
        <v>108</v>
      </c>
      <c r="R355" s="2" t="s">
        <v>109</v>
      </c>
      <c r="S355" s="2" t="s">
        <v>164</v>
      </c>
      <c r="T355" s="2" t="s">
        <v>165</v>
      </c>
      <c r="U355" s="4">
        <f>0.16</f>
        <v>0.16</v>
      </c>
      <c r="V355" s="2" t="s">
        <v>111</v>
      </c>
      <c r="W355" s="2" t="s">
        <v>164</v>
      </c>
      <c r="X355" s="2" t="s">
        <v>163</v>
      </c>
      <c r="Y355" s="2" t="s">
        <v>166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66</v>
      </c>
      <c r="AF355" s="2" t="s">
        <v>67</v>
      </c>
      <c r="AG355" s="2" t="s">
        <v>167</v>
      </c>
      <c r="AH355" s="2" t="s">
        <v>168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526</v>
      </c>
      <c r="F356" s="2" t="s">
        <v>278</v>
      </c>
      <c r="G356" s="2" t="s">
        <v>120</v>
      </c>
      <c r="H356" s="2" t="s">
        <v>52</v>
      </c>
      <c r="I356" s="2" t="s">
        <v>53</v>
      </c>
      <c r="J356" s="2" t="s">
        <v>280</v>
      </c>
      <c r="K356" s="2"/>
      <c r="L356" s="2" t="s">
        <v>122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124</v>
      </c>
      <c r="X356" s="2" t="s">
        <v>298</v>
      </c>
      <c r="Y356" s="2" t="s">
        <v>299</v>
      </c>
      <c r="Z356" s="2">
        <v>94.5</v>
      </c>
      <c r="AA356" s="2"/>
      <c r="AB356" s="2"/>
      <c r="AC356" s="2"/>
      <c r="AD356" s="2"/>
      <c r="AE356" s="2" t="s">
        <v>271</v>
      </c>
      <c r="AF356" s="2" t="s">
        <v>281</v>
      </c>
      <c r="AG356" s="2" t="s">
        <v>431</v>
      </c>
      <c r="AH356" s="2" t="s">
        <v>128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526</v>
      </c>
      <c r="F357" s="2" t="s">
        <v>278</v>
      </c>
      <c r="G357" s="2" t="s">
        <v>120</v>
      </c>
      <c r="H357" s="2" t="s">
        <v>52</v>
      </c>
      <c r="I357" s="2" t="s">
        <v>53</v>
      </c>
      <c r="J357" s="2" t="s">
        <v>280</v>
      </c>
      <c r="K357" s="2"/>
      <c r="L357" s="2" t="s">
        <v>122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124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271</v>
      </c>
      <c r="AF357" s="2" t="s">
        <v>281</v>
      </c>
      <c r="AG357" s="2" t="s">
        <v>433</v>
      </c>
      <c r="AH357" s="2" t="s">
        <v>128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526</v>
      </c>
      <c r="F358" s="2" t="s">
        <v>278</v>
      </c>
      <c r="G358" s="2" t="s">
        <v>120</v>
      </c>
      <c r="H358" s="2" t="s">
        <v>52</v>
      </c>
      <c r="I358" s="2" t="s">
        <v>53</v>
      </c>
      <c r="J358" s="2" t="s">
        <v>280</v>
      </c>
      <c r="K358" s="2"/>
      <c r="L358" s="2" t="s">
        <v>122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124</v>
      </c>
      <c r="X358" s="2" t="s">
        <v>304</v>
      </c>
      <c r="Y358" s="2" t="s">
        <v>305</v>
      </c>
      <c r="Z358" s="2">
        <v>30</v>
      </c>
      <c r="AA358" s="2"/>
      <c r="AB358" s="2"/>
      <c r="AC358" s="2"/>
      <c r="AD358" s="2"/>
      <c r="AE358" s="2" t="s">
        <v>271</v>
      </c>
      <c r="AF358" s="2" t="s">
        <v>281</v>
      </c>
      <c r="AG358" s="2" t="s">
        <v>435</v>
      </c>
      <c r="AH358" s="2" t="s">
        <v>128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526</v>
      </c>
      <c r="F359" s="2" t="s">
        <v>278</v>
      </c>
      <c r="G359" s="2" t="s">
        <v>120</v>
      </c>
      <c r="H359" s="2" t="s">
        <v>52</v>
      </c>
      <c r="I359" s="2" t="s">
        <v>53</v>
      </c>
      <c r="J359" s="2" t="s">
        <v>280</v>
      </c>
      <c r="K359" s="2"/>
      <c r="L359" s="2" t="s">
        <v>122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124</v>
      </c>
      <c r="X359" s="2" t="s">
        <v>298</v>
      </c>
      <c r="Y359" s="2" t="s">
        <v>308</v>
      </c>
      <c r="Z359" s="2">
        <v>94.5</v>
      </c>
      <c r="AA359" s="2"/>
      <c r="AB359" s="2"/>
      <c r="AC359" s="2"/>
      <c r="AD359" s="2"/>
      <c r="AE359" s="2" t="s">
        <v>271</v>
      </c>
      <c r="AF359" s="2" t="s">
        <v>281</v>
      </c>
      <c r="AG359" s="2" t="s">
        <v>431</v>
      </c>
      <c r="AH359" s="2" t="s">
        <v>128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526</v>
      </c>
      <c r="F360" s="2" t="s">
        <v>278</v>
      </c>
      <c r="G360" s="2" t="s">
        <v>120</v>
      </c>
      <c r="H360" s="2" t="s">
        <v>52</v>
      </c>
      <c r="I360" s="2" t="s">
        <v>53</v>
      </c>
      <c r="J360" s="2" t="s">
        <v>280</v>
      </c>
      <c r="K360" s="2"/>
      <c r="L360" s="2" t="s">
        <v>122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124</v>
      </c>
      <c r="X360" s="2" t="s">
        <v>298</v>
      </c>
      <c r="Y360" s="2" t="s">
        <v>310</v>
      </c>
      <c r="Z360" s="2">
        <v>95</v>
      </c>
      <c r="AA360" s="2">
        <v>94.5</v>
      </c>
      <c r="AB360" s="2">
        <v>95</v>
      </c>
      <c r="AC360" s="2"/>
      <c r="AD360" s="2"/>
      <c r="AE360" s="2" t="s">
        <v>271</v>
      </c>
      <c r="AF360" s="2" t="s">
        <v>281</v>
      </c>
      <c r="AG360" s="2" t="s">
        <v>431</v>
      </c>
      <c r="AH360" s="2" t="s">
        <v>128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526</v>
      </c>
      <c r="F361" s="2" t="s">
        <v>278</v>
      </c>
      <c r="G361" s="2" t="s">
        <v>120</v>
      </c>
      <c r="H361" s="2" t="s">
        <v>52</v>
      </c>
      <c r="I361" s="2" t="s">
        <v>53</v>
      </c>
      <c r="J361" s="2" t="s">
        <v>280</v>
      </c>
      <c r="K361" s="2"/>
      <c r="L361" s="2" t="s">
        <v>122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124</v>
      </c>
      <c r="X361" s="2" t="s">
        <v>298</v>
      </c>
      <c r="Y361" s="2" t="s">
        <v>312</v>
      </c>
      <c r="Z361" s="2">
        <v>94.5</v>
      </c>
      <c r="AA361" s="2"/>
      <c r="AB361" s="2"/>
      <c r="AC361" s="2"/>
      <c r="AD361" s="2"/>
      <c r="AE361" s="2" t="s">
        <v>271</v>
      </c>
      <c r="AF361" s="2" t="s">
        <v>281</v>
      </c>
      <c r="AG361" s="2" t="s">
        <v>431</v>
      </c>
      <c r="AH361" s="2" t="s">
        <v>128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526</v>
      </c>
      <c r="F362" s="2" t="s">
        <v>278</v>
      </c>
      <c r="G362" s="2" t="s">
        <v>120</v>
      </c>
      <c r="H362" s="2" t="s">
        <v>52</v>
      </c>
      <c r="I362" s="2" t="s">
        <v>53</v>
      </c>
      <c r="J362" s="2" t="s">
        <v>280</v>
      </c>
      <c r="K362" s="2"/>
      <c r="L362" s="2" t="s">
        <v>122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124</v>
      </c>
      <c r="X362" s="2" t="s">
        <v>314</v>
      </c>
      <c r="Y362" s="2" t="s">
        <v>315</v>
      </c>
      <c r="Z362" s="2">
        <v>80</v>
      </c>
      <c r="AA362" s="2"/>
      <c r="AB362" s="2"/>
      <c r="AC362" s="2"/>
      <c r="AD362" s="2"/>
      <c r="AE362" s="2" t="s">
        <v>271</v>
      </c>
      <c r="AF362" s="2" t="s">
        <v>281</v>
      </c>
      <c r="AG362" s="2" t="s">
        <v>435</v>
      </c>
      <c r="AH362" s="2" t="s">
        <v>128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526</v>
      </c>
      <c r="F363" s="2" t="s">
        <v>278</v>
      </c>
      <c r="G363" s="2" t="s">
        <v>120</v>
      </c>
      <c r="H363" s="2" t="s">
        <v>52</v>
      </c>
      <c r="I363" s="2" t="s">
        <v>53</v>
      </c>
      <c r="J363" s="2" t="s">
        <v>280</v>
      </c>
      <c r="K363" s="2"/>
      <c r="L363" s="2" t="s">
        <v>122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124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271</v>
      </c>
      <c r="AF363" s="2" t="s">
        <v>281</v>
      </c>
      <c r="AG363" s="2" t="s">
        <v>433</v>
      </c>
      <c r="AH363" s="2" t="s">
        <v>128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526</v>
      </c>
      <c r="F364" s="2" t="s">
        <v>278</v>
      </c>
      <c r="G364" s="2" t="s">
        <v>120</v>
      </c>
      <c r="H364" s="2" t="s">
        <v>52</v>
      </c>
      <c r="I364" s="2"/>
      <c r="J364" s="2"/>
      <c r="K364" s="2" t="s">
        <v>55</v>
      </c>
      <c r="L364" s="2" t="s">
        <v>318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319</v>
      </c>
      <c r="T364" s="2" t="s">
        <v>165</v>
      </c>
      <c r="U364" s="4">
        <f>0.17</f>
        <v>0.17</v>
      </c>
      <c r="V364" s="2" t="s">
        <v>111</v>
      </c>
      <c r="W364" s="2" t="s">
        <v>319</v>
      </c>
      <c r="X364" s="2" t="s">
        <v>318</v>
      </c>
      <c r="Y364" s="2" t="s">
        <v>320</v>
      </c>
      <c r="Z364" s="2">
        <v>0</v>
      </c>
      <c r="AA364" s="2"/>
      <c r="AB364" s="2"/>
      <c r="AC364" s="2"/>
      <c r="AD364" s="2"/>
      <c r="AE364" s="2" t="s">
        <v>271</v>
      </c>
      <c r="AF364" s="2" t="s">
        <v>272</v>
      </c>
      <c r="AG364" s="2" t="s">
        <v>273</v>
      </c>
      <c r="AH364" s="2" t="s">
        <v>168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526</v>
      </c>
      <c r="F365" s="2" t="s">
        <v>278</v>
      </c>
      <c r="G365" s="2" t="s">
        <v>120</v>
      </c>
      <c r="H365" s="2" t="s">
        <v>418</v>
      </c>
      <c r="I365" s="2" t="s">
        <v>53</v>
      </c>
      <c r="J365" s="2" t="s">
        <v>280</v>
      </c>
      <c r="K365" s="2"/>
      <c r="L365" s="2" t="s">
        <v>122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124</v>
      </c>
      <c r="X365" s="2" t="s">
        <v>298</v>
      </c>
      <c r="Y365" s="2" t="s">
        <v>299</v>
      </c>
      <c r="Z365" s="2">
        <v>94.5</v>
      </c>
      <c r="AA365" s="2"/>
      <c r="AB365" s="2"/>
      <c r="AC365" s="2"/>
      <c r="AD365" s="2"/>
      <c r="AE365" s="2" t="s">
        <v>271</v>
      </c>
      <c r="AF365" s="2" t="s">
        <v>281</v>
      </c>
      <c r="AG365" s="2" t="s">
        <v>431</v>
      </c>
      <c r="AH365" s="2" t="s">
        <v>128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526</v>
      </c>
      <c r="F366" s="2" t="s">
        <v>278</v>
      </c>
      <c r="G366" s="2" t="s">
        <v>120</v>
      </c>
      <c r="H366" s="2" t="s">
        <v>418</v>
      </c>
      <c r="I366" s="2" t="s">
        <v>53</v>
      </c>
      <c r="J366" s="2" t="s">
        <v>280</v>
      </c>
      <c r="K366" s="2"/>
      <c r="L366" s="2" t="s">
        <v>122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124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271</v>
      </c>
      <c r="AF366" s="2" t="s">
        <v>281</v>
      </c>
      <c r="AG366" s="2" t="s">
        <v>433</v>
      </c>
      <c r="AH366" s="2" t="s">
        <v>128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526</v>
      </c>
      <c r="F367" s="2" t="s">
        <v>278</v>
      </c>
      <c r="G367" s="2" t="s">
        <v>120</v>
      </c>
      <c r="H367" s="2" t="s">
        <v>418</v>
      </c>
      <c r="I367" s="2" t="s">
        <v>53</v>
      </c>
      <c r="J367" s="2" t="s">
        <v>280</v>
      </c>
      <c r="K367" s="2"/>
      <c r="L367" s="2" t="s">
        <v>122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124</v>
      </c>
      <c r="X367" s="2" t="s">
        <v>304</v>
      </c>
      <c r="Y367" s="2" t="s">
        <v>305</v>
      </c>
      <c r="Z367" s="2">
        <v>30</v>
      </c>
      <c r="AA367" s="2"/>
      <c r="AB367" s="2"/>
      <c r="AC367" s="2"/>
      <c r="AD367" s="2"/>
      <c r="AE367" s="2" t="s">
        <v>271</v>
      </c>
      <c r="AF367" s="2" t="s">
        <v>281</v>
      </c>
      <c r="AG367" s="2" t="s">
        <v>435</v>
      </c>
      <c r="AH367" s="2" t="s">
        <v>128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526</v>
      </c>
      <c r="F368" s="2" t="s">
        <v>278</v>
      </c>
      <c r="G368" s="2" t="s">
        <v>120</v>
      </c>
      <c r="H368" s="2" t="s">
        <v>418</v>
      </c>
      <c r="I368" s="2" t="s">
        <v>53</v>
      </c>
      <c r="J368" s="2" t="s">
        <v>280</v>
      </c>
      <c r="K368" s="2"/>
      <c r="L368" s="2" t="s">
        <v>122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124</v>
      </c>
      <c r="X368" s="2" t="s">
        <v>298</v>
      </c>
      <c r="Y368" s="2" t="s">
        <v>308</v>
      </c>
      <c r="Z368" s="2">
        <v>94.5</v>
      </c>
      <c r="AA368" s="2"/>
      <c r="AB368" s="2"/>
      <c r="AC368" s="2"/>
      <c r="AD368" s="2"/>
      <c r="AE368" s="2" t="s">
        <v>271</v>
      </c>
      <c r="AF368" s="2" t="s">
        <v>281</v>
      </c>
      <c r="AG368" s="2" t="s">
        <v>431</v>
      </c>
      <c r="AH368" s="2" t="s">
        <v>128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526</v>
      </c>
      <c r="F369" s="2" t="s">
        <v>278</v>
      </c>
      <c r="G369" s="2" t="s">
        <v>120</v>
      </c>
      <c r="H369" s="2" t="s">
        <v>418</v>
      </c>
      <c r="I369" s="2" t="s">
        <v>53</v>
      </c>
      <c r="J369" s="2" t="s">
        <v>280</v>
      </c>
      <c r="K369" s="2"/>
      <c r="L369" s="2" t="s">
        <v>122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124</v>
      </c>
      <c r="X369" s="2" t="s">
        <v>298</v>
      </c>
      <c r="Y369" s="2" t="s">
        <v>310</v>
      </c>
      <c r="Z369" s="2">
        <v>95</v>
      </c>
      <c r="AA369" s="2">
        <v>94.5</v>
      </c>
      <c r="AB369" s="2">
        <v>95</v>
      </c>
      <c r="AC369" s="2"/>
      <c r="AD369" s="2"/>
      <c r="AE369" s="2" t="s">
        <v>271</v>
      </c>
      <c r="AF369" s="2" t="s">
        <v>281</v>
      </c>
      <c r="AG369" s="2" t="s">
        <v>431</v>
      </c>
      <c r="AH369" s="2" t="s">
        <v>128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526</v>
      </c>
      <c r="F370" s="2" t="s">
        <v>278</v>
      </c>
      <c r="G370" s="2" t="s">
        <v>120</v>
      </c>
      <c r="H370" s="2" t="s">
        <v>418</v>
      </c>
      <c r="I370" s="2" t="s">
        <v>53</v>
      </c>
      <c r="J370" s="2" t="s">
        <v>280</v>
      </c>
      <c r="K370" s="2"/>
      <c r="L370" s="2" t="s">
        <v>122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124</v>
      </c>
      <c r="X370" s="2" t="s">
        <v>298</v>
      </c>
      <c r="Y370" s="2" t="s">
        <v>312</v>
      </c>
      <c r="Z370" s="2">
        <v>94.5</v>
      </c>
      <c r="AA370" s="2"/>
      <c r="AB370" s="2"/>
      <c r="AC370" s="2"/>
      <c r="AD370" s="2"/>
      <c r="AE370" s="2" t="s">
        <v>271</v>
      </c>
      <c r="AF370" s="2" t="s">
        <v>281</v>
      </c>
      <c r="AG370" s="2" t="s">
        <v>431</v>
      </c>
      <c r="AH370" s="2" t="s">
        <v>128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526</v>
      </c>
      <c r="F371" s="2" t="s">
        <v>278</v>
      </c>
      <c r="G371" s="2" t="s">
        <v>120</v>
      </c>
      <c r="H371" s="2" t="s">
        <v>418</v>
      </c>
      <c r="I371" s="2" t="s">
        <v>53</v>
      </c>
      <c r="J371" s="2" t="s">
        <v>280</v>
      </c>
      <c r="K371" s="2"/>
      <c r="L371" s="2" t="s">
        <v>122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124</v>
      </c>
      <c r="X371" s="2" t="s">
        <v>314</v>
      </c>
      <c r="Y371" s="2" t="s">
        <v>315</v>
      </c>
      <c r="Z371" s="2">
        <v>80</v>
      </c>
      <c r="AA371" s="2"/>
      <c r="AB371" s="2"/>
      <c r="AC371" s="2"/>
      <c r="AD371" s="2"/>
      <c r="AE371" s="2" t="s">
        <v>271</v>
      </c>
      <c r="AF371" s="2" t="s">
        <v>281</v>
      </c>
      <c r="AG371" s="2" t="s">
        <v>435</v>
      </c>
      <c r="AH371" s="2" t="s">
        <v>128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526</v>
      </c>
      <c r="F372" s="2" t="s">
        <v>278</v>
      </c>
      <c r="G372" s="2" t="s">
        <v>120</v>
      </c>
      <c r="H372" s="2" t="s">
        <v>418</v>
      </c>
      <c r="I372" s="2" t="s">
        <v>53</v>
      </c>
      <c r="J372" s="2" t="s">
        <v>280</v>
      </c>
      <c r="K372" s="2"/>
      <c r="L372" s="2" t="s">
        <v>122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124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271</v>
      </c>
      <c r="AF372" s="2" t="s">
        <v>281</v>
      </c>
      <c r="AG372" s="2" t="s">
        <v>433</v>
      </c>
      <c r="AH372" s="2" t="s">
        <v>128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526</v>
      </c>
      <c r="F373" s="2" t="s">
        <v>278</v>
      </c>
      <c r="G373" s="2" t="s">
        <v>120</v>
      </c>
      <c r="H373" s="2" t="s">
        <v>418</v>
      </c>
      <c r="I373" s="2"/>
      <c r="J373" s="2"/>
      <c r="K373" s="2" t="s">
        <v>55</v>
      </c>
      <c r="L373" s="2" t="s">
        <v>318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319</v>
      </c>
      <c r="T373" s="2" t="s">
        <v>165</v>
      </c>
      <c r="U373" s="4">
        <f>0.17</f>
        <v>0.17</v>
      </c>
      <c r="V373" s="2" t="s">
        <v>111</v>
      </c>
      <c r="W373" s="2" t="s">
        <v>319</v>
      </c>
      <c r="X373" s="2" t="s">
        <v>318</v>
      </c>
      <c r="Y373" s="2" t="s">
        <v>320</v>
      </c>
      <c r="Z373" s="2">
        <v>0</v>
      </c>
      <c r="AA373" s="2"/>
      <c r="AB373" s="2"/>
      <c r="AC373" s="2"/>
      <c r="AD373" s="2"/>
      <c r="AE373" s="2" t="s">
        <v>271</v>
      </c>
      <c r="AF373" s="2" t="s">
        <v>272</v>
      </c>
      <c r="AG373" s="2" t="s">
        <v>273</v>
      </c>
      <c r="AH373" s="2" t="s">
        <v>168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514</v>
      </c>
      <c r="F374" s="2" t="s">
        <v>224</v>
      </c>
      <c r="G374" s="2" t="s">
        <v>225</v>
      </c>
      <c r="H374" s="2" t="s">
        <v>798</v>
      </c>
      <c r="I374" s="2" t="s">
        <v>53</v>
      </c>
      <c r="J374" s="2" t="s">
        <v>226</v>
      </c>
      <c r="K374" s="2" t="s">
        <v>226</v>
      </c>
      <c r="L374" s="2" t="s">
        <v>227</v>
      </c>
      <c r="M374" s="2" t="s">
        <v>57</v>
      </c>
      <c r="N374" s="3">
        <v>25090.152</v>
      </c>
      <c r="O374" s="3" t="s">
        <v>228</v>
      </c>
      <c r="P374" s="4">
        <f>IF(O374="吨",N374*1000,IF(O374="万立方米",N374*10000,""))</f>
        <v>250901519.99999997</v>
      </c>
      <c r="Q374" s="2" t="s">
        <v>229</v>
      </c>
      <c r="R374" s="2" t="s">
        <v>230</v>
      </c>
      <c r="S374" s="2" t="s">
        <v>231</v>
      </c>
      <c r="T374" s="2" t="s">
        <v>75</v>
      </c>
      <c r="U374" s="4">
        <f>0.0</f>
        <v>0.0</v>
      </c>
      <c r="V374" s="2" t="s">
        <v>232</v>
      </c>
      <c r="W374" s="2" t="s">
        <v>76</v>
      </c>
      <c r="X374" s="2" t="s">
        <v>255</v>
      </c>
      <c r="Y374" s="2" t="s">
        <v>256</v>
      </c>
      <c r="Z374" s="2">
        <v>57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257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514</v>
      </c>
      <c r="F375" s="2" t="s">
        <v>224</v>
      </c>
      <c r="G375" s="2" t="s">
        <v>225</v>
      </c>
      <c r="H375" s="2" t="s">
        <v>798</v>
      </c>
      <c r="I375" s="2" t="s">
        <v>53</v>
      </c>
      <c r="J375" s="2" t="s">
        <v>226</v>
      </c>
      <c r="K375" s="2" t="s">
        <v>226</v>
      </c>
      <c r="L375" s="2" t="s">
        <v>227</v>
      </c>
      <c r="M375" s="2" t="s">
        <v>73</v>
      </c>
      <c r="N375" s="3">
        <v>25090.152</v>
      </c>
      <c r="O375" s="3" t="s">
        <v>228</v>
      </c>
      <c r="P375" s="4">
        <f>IF(O375="吨",N375*1000,IF(O375="万立方米",N375*10000,""))</f>
        <v>250901519.99999997</v>
      </c>
      <c r="Q375" s="2" t="s">
        <v>229</v>
      </c>
      <c r="R375" s="2" t="s">
        <v>230</v>
      </c>
      <c r="S375" s="2" t="s">
        <v>235</v>
      </c>
      <c r="T375" s="2" t="s">
        <v>75</v>
      </c>
      <c r="U375" s="4">
        <f>1.3</f>
        <v>1.3</v>
      </c>
      <c r="V375" s="2" t="s">
        <v>232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4">
        <f>P375*U375/1000000</f>
        <v>326.171976</v>
      </c>
      <c r="AD375" s="4">
        <f>AC375*(1-Z375/100)</f>
        <v>326.171976</v>
      </c>
      <c r="AE375" s="2" t="s">
        <v>66</v>
      </c>
      <c r="AF375" s="2" t="s">
        <v>67</v>
      </c>
      <c r="AG375" s="2" t="s">
        <v>259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514</v>
      </c>
      <c r="F376" s="2" t="s">
        <v>224</v>
      </c>
      <c r="G376" s="2" t="s">
        <v>225</v>
      </c>
      <c r="H376" s="2" t="s">
        <v>798</v>
      </c>
      <c r="I376" s="2" t="s">
        <v>53</v>
      </c>
      <c r="J376" s="2" t="s">
        <v>226</v>
      </c>
      <c r="K376" s="2" t="s">
        <v>226</v>
      </c>
      <c r="L376" s="2" t="s">
        <v>227</v>
      </c>
      <c r="M376" s="2" t="s">
        <v>79</v>
      </c>
      <c r="N376" s="3">
        <v>25090.152</v>
      </c>
      <c r="O376" s="3" t="s">
        <v>228</v>
      </c>
      <c r="P376" s="4">
        <f>IF(O376="吨",N376*1000,IF(O376="万立方米",N376*10000,""))</f>
        <v>250901519.99999997</v>
      </c>
      <c r="Q376" s="2" t="s">
        <v>229</v>
      </c>
      <c r="R376" s="2" t="s">
        <v>230</v>
      </c>
      <c r="S376" s="2" t="s">
        <v>238</v>
      </c>
      <c r="T376" s="2" t="s">
        <v>75</v>
      </c>
      <c r="U376" s="4">
        <f>4.1</f>
        <v>4.1</v>
      </c>
      <c r="V376" s="2" t="s">
        <v>232</v>
      </c>
      <c r="W376" s="2" t="s">
        <v>76</v>
      </c>
      <c r="X376" s="2" t="s">
        <v>149</v>
      </c>
      <c r="Y376" s="2" t="s">
        <v>150</v>
      </c>
      <c r="Z376" s="2">
        <v>64</v>
      </c>
      <c r="AA376" s="2"/>
      <c r="AB376" s="2"/>
      <c r="AC376" s="4">
        <f>P376*U376/1000000</f>
        <v>1028.6962319999998</v>
      </c>
      <c r="AD376" s="4">
        <f>AC376*(1-Z376/100)</f>
        <v>370.3306435199999</v>
      </c>
      <c r="AE376" s="2" t="s">
        <v>66</v>
      </c>
      <c r="AF376" s="2" t="s">
        <v>67</v>
      </c>
      <c r="AG376" s="2" t="s">
        <v>257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514</v>
      </c>
      <c r="F377" s="2" t="s">
        <v>224</v>
      </c>
      <c r="G377" s="2" t="s">
        <v>225</v>
      </c>
      <c r="H377" s="2" t="s">
        <v>798</v>
      </c>
      <c r="I377" s="2" t="s">
        <v>53</v>
      </c>
      <c r="J377" s="2" t="s">
        <v>226</v>
      </c>
      <c r="K377" s="2" t="s">
        <v>226</v>
      </c>
      <c r="L377" s="2" t="s">
        <v>227</v>
      </c>
      <c r="M377" s="2" t="s">
        <v>87</v>
      </c>
      <c r="N377" s="3">
        <v>25090.152</v>
      </c>
      <c r="O377" s="3" t="s">
        <v>228</v>
      </c>
      <c r="P377" s="4">
        <f>IF(O377="吨",N377*1000,IF(O377="万立方米",N377*10000,""))</f>
        <v>250901519.99999997</v>
      </c>
      <c r="Q377" s="2" t="s">
        <v>229</v>
      </c>
      <c r="R377" s="2" t="s">
        <v>230</v>
      </c>
      <c r="S377" s="2" t="s">
        <v>241</v>
      </c>
      <c r="T377" s="2" t="s">
        <v>75</v>
      </c>
      <c r="U377" s="4">
        <f>0.0</f>
        <v>0.0</v>
      </c>
      <c r="V377" s="2" t="s">
        <v>232</v>
      </c>
      <c r="W377" s="2" t="s">
        <v>76</v>
      </c>
      <c r="X377" s="2" t="s">
        <v>255</v>
      </c>
      <c r="Y377" s="2" t="s">
        <v>262</v>
      </c>
      <c r="Z377" s="2">
        <v>57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257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514</v>
      </c>
      <c r="F378" s="2" t="s">
        <v>224</v>
      </c>
      <c r="G378" s="2" t="s">
        <v>225</v>
      </c>
      <c r="H378" s="2" t="s">
        <v>798</v>
      </c>
      <c r="I378" s="2" t="s">
        <v>53</v>
      </c>
      <c r="J378" s="2" t="s">
        <v>226</v>
      </c>
      <c r="K378" s="2" t="s">
        <v>226</v>
      </c>
      <c r="L378" s="2" t="s">
        <v>227</v>
      </c>
      <c r="M378" s="2" t="s">
        <v>91</v>
      </c>
      <c r="N378" s="3">
        <v>25090.152</v>
      </c>
      <c r="O378" s="3" t="s">
        <v>228</v>
      </c>
      <c r="P378" s="4">
        <f>IF(O378="吨",N378*1000,IF(O378="万立方米",N378*10000,""))</f>
        <v>250901519.99999997</v>
      </c>
      <c r="Q378" s="2" t="s">
        <v>229</v>
      </c>
      <c r="R378" s="2" t="s">
        <v>230</v>
      </c>
      <c r="S378" s="2" t="s">
        <v>243</v>
      </c>
      <c r="T378" s="2" t="s">
        <v>75</v>
      </c>
      <c r="U378" s="4">
        <f>0.03</f>
        <v>0.03</v>
      </c>
      <c r="V378" s="2" t="s">
        <v>232</v>
      </c>
      <c r="W378" s="2" t="s">
        <v>76</v>
      </c>
      <c r="X378" s="2" t="s">
        <v>255</v>
      </c>
      <c r="Y378" s="2" t="s">
        <v>264</v>
      </c>
      <c r="Z378" s="2">
        <v>75</v>
      </c>
      <c r="AA378" s="2">
        <v>57</v>
      </c>
      <c r="AB378" s="2">
        <v>75</v>
      </c>
      <c r="AC378" s="4">
        <f>P378*U378/1000000</f>
        <v>7.527045599999998</v>
      </c>
      <c r="AD378" s="4">
        <f>AC379*(1-AA378/100)+(AC378-AC379)*(1-AB378/100)</f>
        <v>3.2366296079999994</v>
      </c>
      <c r="AE378" s="2" t="s">
        <v>66</v>
      </c>
      <c r="AF378" s="2" t="s">
        <v>67</v>
      </c>
      <c r="AG378" s="2" t="s">
        <v>257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514</v>
      </c>
      <c r="F379" s="2" t="s">
        <v>224</v>
      </c>
      <c r="G379" s="2" t="s">
        <v>225</v>
      </c>
      <c r="H379" s="2" t="s">
        <v>798</v>
      </c>
      <c r="I379" s="2" t="s">
        <v>53</v>
      </c>
      <c r="J379" s="2" t="s">
        <v>226</v>
      </c>
      <c r="K379" s="2" t="s">
        <v>226</v>
      </c>
      <c r="L379" s="2" t="s">
        <v>227</v>
      </c>
      <c r="M379" s="2" t="s">
        <v>95</v>
      </c>
      <c r="N379" s="3">
        <v>25090.152</v>
      </c>
      <c r="O379" s="3" t="s">
        <v>228</v>
      </c>
      <c r="P379" s="4">
        <f>IF(O379="吨",N379*1000,IF(O379="万立方米",N379*10000,""))</f>
        <v>250901519.99999997</v>
      </c>
      <c r="Q379" s="2" t="s">
        <v>229</v>
      </c>
      <c r="R379" s="2" t="s">
        <v>230</v>
      </c>
      <c r="S379" s="2" t="s">
        <v>245</v>
      </c>
      <c r="T379" s="2" t="s">
        <v>75</v>
      </c>
      <c r="U379" s="4">
        <f>0.03</f>
        <v>0.03</v>
      </c>
      <c r="V379" s="2" t="s">
        <v>232</v>
      </c>
      <c r="W379" s="2" t="s">
        <v>76</v>
      </c>
      <c r="X379" s="2" t="s">
        <v>255</v>
      </c>
      <c r="Y379" s="2" t="s">
        <v>266</v>
      </c>
      <c r="Z379" s="2">
        <v>57</v>
      </c>
      <c r="AA379" s="2"/>
      <c r="AB379" s="2"/>
      <c r="AC379" s="4">
        <f>P379*U379/1000000</f>
        <v>7.527045599999998</v>
      </c>
      <c r="AD379" s="4">
        <f>AC379*(1-Z379/100)</f>
        <v>3.2366296079999994</v>
      </c>
      <c r="AE379" s="2" t="s">
        <v>66</v>
      </c>
      <c r="AF379" s="2" t="s">
        <v>67</v>
      </c>
      <c r="AG379" s="2" t="s">
        <v>257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514</v>
      </c>
      <c r="F380" s="2" t="s">
        <v>224</v>
      </c>
      <c r="G380" s="2" t="s">
        <v>225</v>
      </c>
      <c r="H380" s="2" t="s">
        <v>798</v>
      </c>
      <c r="I380" s="2" t="s">
        <v>53</v>
      </c>
      <c r="J380" s="2" t="s">
        <v>226</v>
      </c>
      <c r="K380" s="2" t="s">
        <v>226</v>
      </c>
      <c r="L380" s="2" t="s">
        <v>227</v>
      </c>
      <c r="M380" s="2" t="s">
        <v>99</v>
      </c>
      <c r="N380" s="3">
        <v>25090.152</v>
      </c>
      <c r="O380" s="3" t="s">
        <v>228</v>
      </c>
      <c r="P380" s="4">
        <f>IF(O380="吨",N380*1000,IF(O380="万立方米",N380*10000,""))</f>
        <v>250901519.99999997</v>
      </c>
      <c r="Q380" s="2" t="s">
        <v>229</v>
      </c>
      <c r="R380" s="2" t="s">
        <v>230</v>
      </c>
      <c r="S380" s="2" t="s">
        <v>247</v>
      </c>
      <c r="T380" s="2" t="s">
        <v>75</v>
      </c>
      <c r="U380" s="4">
        <f>0.0</f>
        <v>0.0</v>
      </c>
      <c r="V380" s="2" t="s">
        <v>232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268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514</v>
      </c>
      <c r="F381" s="2" t="s">
        <v>224</v>
      </c>
      <c r="G381" s="2" t="s">
        <v>225</v>
      </c>
      <c r="H381" s="2" t="s">
        <v>798</v>
      </c>
      <c r="I381" s="2" t="s">
        <v>53</v>
      </c>
      <c r="J381" s="2" t="s">
        <v>226</v>
      </c>
      <c r="K381" s="2" t="s">
        <v>226</v>
      </c>
      <c r="L381" s="2" t="s">
        <v>227</v>
      </c>
      <c r="M381" s="2" t="s">
        <v>104</v>
      </c>
      <c r="N381" s="3">
        <v>25090.152</v>
      </c>
      <c r="O381" s="3" t="s">
        <v>228</v>
      </c>
      <c r="P381" s="4">
        <f>IF(O381="吨",N381*1000,IF(O381="万立方米",N381*10000,""))</f>
        <v>250901519.99999997</v>
      </c>
      <c r="Q381" s="2" t="s">
        <v>229</v>
      </c>
      <c r="R381" s="2" t="s">
        <v>230</v>
      </c>
      <c r="S381" s="2" t="s">
        <v>249</v>
      </c>
      <c r="T381" s="2" t="s">
        <v>75</v>
      </c>
      <c r="U381" s="4">
        <f>0.02</f>
        <v>0.02</v>
      </c>
      <c r="V381" s="2" t="s">
        <v>232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259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514</v>
      </c>
      <c r="F382" s="2" t="s">
        <v>224</v>
      </c>
      <c r="G382" s="2" t="s">
        <v>225</v>
      </c>
      <c r="H382" s="2" t="s">
        <v>798</v>
      </c>
      <c r="I382" s="2"/>
      <c r="J382" s="2"/>
      <c r="K382" s="2" t="s">
        <v>55</v>
      </c>
      <c r="L382" s="2" t="s">
        <v>163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164</v>
      </c>
      <c r="T382" s="2" t="s">
        <v>165</v>
      </c>
      <c r="U382" s="4">
        <f>0.16</f>
        <v>0.16</v>
      </c>
      <c r="V382" s="2" t="s">
        <v>111</v>
      </c>
      <c r="W382" s="2" t="s">
        <v>164</v>
      </c>
      <c r="X382" s="2" t="s">
        <v>163</v>
      </c>
      <c r="Y382" s="2" t="s">
        <v>166</v>
      </c>
      <c r="Z382" s="2">
        <v>0</v>
      </c>
      <c r="AA382" s="2"/>
      <c r="AB382" s="2"/>
      <c r="AC382" s="2"/>
      <c r="AD382" s="2"/>
      <c r="AE382" s="2" t="s">
        <v>271</v>
      </c>
      <c r="AF382" s="2" t="s">
        <v>272</v>
      </c>
      <c r="AG382" s="2" t="s">
        <v>273</v>
      </c>
      <c r="AH382" s="2" t="s">
        <v>168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491</v>
      </c>
      <c r="F383" s="2" t="s">
        <v>224</v>
      </c>
      <c r="G383" s="2" t="s">
        <v>51</v>
      </c>
      <c r="H383" s="2" t="s">
        <v>52</v>
      </c>
      <c r="I383" s="2" t="s">
        <v>53</v>
      </c>
      <c r="J383" s="2" t="s">
        <v>343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344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66</v>
      </c>
      <c r="AF383" s="2" t="s">
        <v>67</v>
      </c>
      <c r="AG383" s="2" t="s">
        <v>327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491</v>
      </c>
      <c r="F384" s="2" t="s">
        <v>224</v>
      </c>
      <c r="G384" s="2" t="s">
        <v>51</v>
      </c>
      <c r="H384" s="2" t="s">
        <v>52</v>
      </c>
      <c r="I384" s="2" t="s">
        <v>53</v>
      </c>
      <c r="J384" s="2" t="s">
        <v>343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66</v>
      </c>
      <c r="AF384" s="2" t="s">
        <v>67</v>
      </c>
      <c r="AG384" s="2" t="s">
        <v>329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491</v>
      </c>
      <c r="F385" s="2" t="s">
        <v>224</v>
      </c>
      <c r="G385" s="2" t="s">
        <v>51</v>
      </c>
      <c r="H385" s="2" t="s">
        <v>52</v>
      </c>
      <c r="I385" s="2" t="s">
        <v>53</v>
      </c>
      <c r="J385" s="2" t="s">
        <v>343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149</v>
      </c>
      <c r="Y385" s="2" t="s">
        <v>150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66</v>
      </c>
      <c r="AF385" s="2" t="s">
        <v>67</v>
      </c>
      <c r="AG385" s="2" t="s">
        <v>167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491</v>
      </c>
      <c r="F386" s="2" t="s">
        <v>224</v>
      </c>
      <c r="G386" s="2" t="s">
        <v>51</v>
      </c>
      <c r="H386" s="2" t="s">
        <v>52</v>
      </c>
      <c r="I386" s="2" t="s">
        <v>53</v>
      </c>
      <c r="J386" s="2" t="s">
        <v>343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344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327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491</v>
      </c>
      <c r="F387" s="2" t="s">
        <v>224</v>
      </c>
      <c r="G387" s="2" t="s">
        <v>51</v>
      </c>
      <c r="H387" s="2" t="s">
        <v>52</v>
      </c>
      <c r="I387" s="2" t="s">
        <v>53</v>
      </c>
      <c r="J387" s="2" t="s">
        <v>343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344</v>
      </c>
      <c r="Y387" s="2" t="s">
        <v>351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66</v>
      </c>
      <c r="AF387" s="2" t="s">
        <v>67</v>
      </c>
      <c r="AG387" s="2" t="s">
        <v>327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491</v>
      </c>
      <c r="F388" s="2" t="s">
        <v>224</v>
      </c>
      <c r="G388" s="2" t="s">
        <v>51</v>
      </c>
      <c r="H388" s="2" t="s">
        <v>52</v>
      </c>
      <c r="I388" s="2" t="s">
        <v>53</v>
      </c>
      <c r="J388" s="2" t="s">
        <v>343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344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66</v>
      </c>
      <c r="AF388" s="2" t="s">
        <v>67</v>
      </c>
      <c r="AG388" s="2" t="s">
        <v>327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491</v>
      </c>
      <c r="F389" s="2" t="s">
        <v>224</v>
      </c>
      <c r="G389" s="2" t="s">
        <v>51</v>
      </c>
      <c r="H389" s="2" t="s">
        <v>52</v>
      </c>
      <c r="I389" s="2" t="s">
        <v>53</v>
      </c>
      <c r="J389" s="2" t="s">
        <v>343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314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66</v>
      </c>
      <c r="AF389" s="2" t="s">
        <v>67</v>
      </c>
      <c r="AG389" s="2" t="s">
        <v>327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491</v>
      </c>
      <c r="F390" s="2" t="s">
        <v>224</v>
      </c>
      <c r="G390" s="2" t="s">
        <v>51</v>
      </c>
      <c r="H390" s="2" t="s">
        <v>52</v>
      </c>
      <c r="I390" s="2" t="s">
        <v>53</v>
      </c>
      <c r="J390" s="2" t="s">
        <v>343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66</v>
      </c>
      <c r="AF390" s="2" t="s">
        <v>67</v>
      </c>
      <c r="AG390" s="2" t="s">
        <v>329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491</v>
      </c>
      <c r="F391" s="2" t="s">
        <v>224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163</v>
      </c>
      <c r="M391" s="2" t="s">
        <v>107</v>
      </c>
      <c r="N391" s="3"/>
      <c r="O391" s="3"/>
      <c r="P391" s="4">
        <f>IF(O391="吨",N391*1000,IF(O391="万立方米",N391*10000,""))</f>
        <v>1034975000.0</v>
      </c>
      <c r="Q391" s="2" t="s">
        <v>108</v>
      </c>
      <c r="R391" s="2" t="s">
        <v>109</v>
      </c>
      <c r="S391" s="2" t="s">
        <v>164</v>
      </c>
      <c r="T391" s="2" t="s">
        <v>165</v>
      </c>
      <c r="U391" s="4">
        <f>0.16</f>
        <v>0.16</v>
      </c>
      <c r="V391" s="2" t="s">
        <v>111</v>
      </c>
      <c r="W391" s="2" t="s">
        <v>164</v>
      </c>
      <c r="X391" s="2" t="s">
        <v>163</v>
      </c>
      <c r="Y391" s="2" t="s">
        <v>166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66</v>
      </c>
      <c r="AF391" s="2" t="s">
        <v>67</v>
      </c>
      <c r="AG391" s="2" t="s">
        <v>167</v>
      </c>
      <c r="AH391" s="2" t="s">
        <v>168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526</v>
      </c>
      <c r="F392" s="2" t="s">
        <v>50</v>
      </c>
      <c r="G392" s="2" t="s">
        <v>225</v>
      </c>
      <c r="H392" s="2" t="s">
        <v>52</v>
      </c>
      <c r="I392" s="2" t="s">
        <v>53</v>
      </c>
      <c r="J392" s="2" t="s">
        <v>226</v>
      </c>
      <c r="K392" s="2" t="s">
        <v>226</v>
      </c>
      <c r="L392" s="2" t="s">
        <v>227</v>
      </c>
      <c r="M392" s="2" t="s">
        <v>57</v>
      </c>
      <c r="N392" s="3">
        <v>3087.44</v>
      </c>
      <c r="O392" s="3" t="s">
        <v>228</v>
      </c>
      <c r="P392" s="4">
        <f>IF(O392="吨",N392*1000,IF(O392="万立方米",N392*10000,""))</f>
        <v>30874400.0</v>
      </c>
      <c r="Q392" s="2" t="s">
        <v>229</v>
      </c>
      <c r="R392" s="2" t="s">
        <v>230</v>
      </c>
      <c r="S392" s="2" t="s">
        <v>231</v>
      </c>
      <c r="T392" s="2" t="s">
        <v>75</v>
      </c>
      <c r="U392" s="4">
        <f>0.0</f>
        <v>0.0</v>
      </c>
      <c r="V392" s="2" t="s">
        <v>232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526</v>
      </c>
      <c r="F393" s="2" t="s">
        <v>50</v>
      </c>
      <c r="G393" s="2" t="s">
        <v>225</v>
      </c>
      <c r="H393" s="2" t="s">
        <v>52</v>
      </c>
      <c r="I393" s="2" t="s">
        <v>53</v>
      </c>
      <c r="J393" s="2" t="s">
        <v>226</v>
      </c>
      <c r="K393" s="2" t="s">
        <v>226</v>
      </c>
      <c r="L393" s="2" t="s">
        <v>227</v>
      </c>
      <c r="M393" s="2" t="s">
        <v>73</v>
      </c>
      <c r="N393" s="3">
        <v>3087.44</v>
      </c>
      <c r="O393" s="3" t="s">
        <v>228</v>
      </c>
      <c r="P393" s="4">
        <f>IF(O393="吨",N393*1000,IF(O393="万立方米",N393*10000,""))</f>
        <v>30874400.0</v>
      </c>
      <c r="Q393" s="2" t="s">
        <v>229</v>
      </c>
      <c r="R393" s="2" t="s">
        <v>230</v>
      </c>
      <c r="S393" s="2" t="s">
        <v>235</v>
      </c>
      <c r="T393" s="2" t="s">
        <v>75</v>
      </c>
      <c r="U393" s="4">
        <f>1.3</f>
        <v>1.3</v>
      </c>
      <c r="V393" s="2" t="s">
        <v>232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4">
        <f>P393*U393/1000000</f>
        <v>40.13672</v>
      </c>
      <c r="AD393" s="4">
        <f>AC393*(1-Z393/100)</f>
        <v>40.13672</v>
      </c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526</v>
      </c>
      <c r="F394" s="2" t="s">
        <v>50</v>
      </c>
      <c r="G394" s="2" t="s">
        <v>225</v>
      </c>
      <c r="H394" s="2" t="s">
        <v>52</v>
      </c>
      <c r="I394" s="2" t="s">
        <v>53</v>
      </c>
      <c r="J394" s="2" t="s">
        <v>226</v>
      </c>
      <c r="K394" s="2" t="s">
        <v>226</v>
      </c>
      <c r="L394" s="2" t="s">
        <v>227</v>
      </c>
      <c r="M394" s="2" t="s">
        <v>79</v>
      </c>
      <c r="N394" s="3">
        <v>3087.44</v>
      </c>
      <c r="O394" s="3" t="s">
        <v>228</v>
      </c>
      <c r="P394" s="4">
        <f>IF(O394="吨",N394*1000,IF(O394="万立方米",N394*10000,""))</f>
        <v>30874400.0</v>
      </c>
      <c r="Q394" s="2" t="s">
        <v>229</v>
      </c>
      <c r="R394" s="2" t="s">
        <v>230</v>
      </c>
      <c r="S394" s="2" t="s">
        <v>238</v>
      </c>
      <c r="T394" s="2" t="s">
        <v>75</v>
      </c>
      <c r="U394" s="4">
        <f>4.1</f>
        <v>4.1</v>
      </c>
      <c r="V394" s="2" t="s">
        <v>232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4">
        <f>P394*U394/1000000</f>
        <v>126.58503999999998</v>
      </c>
      <c r="AD394" s="4">
        <f>AC394*(1-Z394/100)</f>
        <v>98.73633119999998</v>
      </c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526</v>
      </c>
      <c r="F395" s="2" t="s">
        <v>50</v>
      </c>
      <c r="G395" s="2" t="s">
        <v>225</v>
      </c>
      <c r="H395" s="2" t="s">
        <v>52</v>
      </c>
      <c r="I395" s="2" t="s">
        <v>53</v>
      </c>
      <c r="J395" s="2" t="s">
        <v>226</v>
      </c>
      <c r="K395" s="2" t="s">
        <v>226</v>
      </c>
      <c r="L395" s="2" t="s">
        <v>227</v>
      </c>
      <c r="M395" s="2" t="s">
        <v>87</v>
      </c>
      <c r="N395" s="3">
        <v>3087.44</v>
      </c>
      <c r="O395" s="3" t="s">
        <v>228</v>
      </c>
      <c r="P395" s="4">
        <f>IF(O395="吨",N395*1000,IF(O395="万立方米",N395*10000,""))</f>
        <v>30874400.0</v>
      </c>
      <c r="Q395" s="2" t="s">
        <v>229</v>
      </c>
      <c r="R395" s="2" t="s">
        <v>230</v>
      </c>
      <c r="S395" s="2" t="s">
        <v>241</v>
      </c>
      <c r="T395" s="2" t="s">
        <v>75</v>
      </c>
      <c r="U395" s="4">
        <f>0.0</f>
        <v>0.0</v>
      </c>
      <c r="V395" s="2" t="s">
        <v>232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526</v>
      </c>
      <c r="F396" s="2" t="s">
        <v>50</v>
      </c>
      <c r="G396" s="2" t="s">
        <v>225</v>
      </c>
      <c r="H396" s="2" t="s">
        <v>52</v>
      </c>
      <c r="I396" s="2" t="s">
        <v>53</v>
      </c>
      <c r="J396" s="2" t="s">
        <v>226</v>
      </c>
      <c r="K396" s="2" t="s">
        <v>226</v>
      </c>
      <c r="L396" s="2" t="s">
        <v>227</v>
      </c>
      <c r="M396" s="2" t="s">
        <v>91</v>
      </c>
      <c r="N396" s="3">
        <v>3087.44</v>
      </c>
      <c r="O396" s="3" t="s">
        <v>228</v>
      </c>
      <c r="P396" s="4">
        <f>IF(O396="吨",N396*1000,IF(O396="万立方米",N396*10000,""))</f>
        <v>30874400.0</v>
      </c>
      <c r="Q396" s="2" t="s">
        <v>229</v>
      </c>
      <c r="R396" s="2" t="s">
        <v>230</v>
      </c>
      <c r="S396" s="2" t="s">
        <v>243</v>
      </c>
      <c r="T396" s="2" t="s">
        <v>75</v>
      </c>
      <c r="U396" s="4">
        <f>0.03</f>
        <v>0.03</v>
      </c>
      <c r="V396" s="2" t="s">
        <v>232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4">
        <f>P396*U396/1000000</f>
        <v>0.926232</v>
      </c>
      <c r="AD396" s="4">
        <f>AC397*(1-AA396/100)+(AC396-AC397)*(1-AB396/100)</f>
        <v>0.926232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526</v>
      </c>
      <c r="F397" s="2" t="s">
        <v>50</v>
      </c>
      <c r="G397" s="2" t="s">
        <v>225</v>
      </c>
      <c r="H397" s="2" t="s">
        <v>52</v>
      </c>
      <c r="I397" s="2" t="s">
        <v>53</v>
      </c>
      <c r="J397" s="2" t="s">
        <v>226</v>
      </c>
      <c r="K397" s="2" t="s">
        <v>226</v>
      </c>
      <c r="L397" s="2" t="s">
        <v>227</v>
      </c>
      <c r="M397" s="2" t="s">
        <v>95</v>
      </c>
      <c r="N397" s="3">
        <v>3087.44</v>
      </c>
      <c r="O397" s="3" t="s">
        <v>228</v>
      </c>
      <c r="P397" s="4">
        <f>IF(O397="吨",N397*1000,IF(O397="万立方米",N397*10000,""))</f>
        <v>30874400.0</v>
      </c>
      <c r="Q397" s="2" t="s">
        <v>229</v>
      </c>
      <c r="R397" s="2" t="s">
        <v>230</v>
      </c>
      <c r="S397" s="2" t="s">
        <v>245</v>
      </c>
      <c r="T397" s="2" t="s">
        <v>75</v>
      </c>
      <c r="U397" s="4">
        <f>0.03</f>
        <v>0.03</v>
      </c>
      <c r="V397" s="2" t="s">
        <v>232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0.926232</v>
      </c>
      <c r="AD397" s="4">
        <f>AC397*(1-Z397/100)</f>
        <v>0.926232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526</v>
      </c>
      <c r="F398" s="2" t="s">
        <v>50</v>
      </c>
      <c r="G398" s="2" t="s">
        <v>225</v>
      </c>
      <c r="H398" s="2" t="s">
        <v>52</v>
      </c>
      <c r="I398" s="2" t="s">
        <v>53</v>
      </c>
      <c r="J398" s="2" t="s">
        <v>226</v>
      </c>
      <c r="K398" s="2" t="s">
        <v>226</v>
      </c>
      <c r="L398" s="2" t="s">
        <v>227</v>
      </c>
      <c r="M398" s="2" t="s">
        <v>99</v>
      </c>
      <c r="N398" s="3">
        <v>3087.44</v>
      </c>
      <c r="O398" s="3" t="s">
        <v>228</v>
      </c>
      <c r="P398" s="4">
        <f>IF(O398="吨",N398*1000,IF(O398="万立方米",N398*10000,""))</f>
        <v>30874400.0</v>
      </c>
      <c r="Q398" s="2" t="s">
        <v>229</v>
      </c>
      <c r="R398" s="2" t="s">
        <v>230</v>
      </c>
      <c r="S398" s="2" t="s">
        <v>247</v>
      </c>
      <c r="T398" s="2" t="s">
        <v>75</v>
      </c>
      <c r="U398" s="4">
        <f>0.0</f>
        <v>0.0</v>
      </c>
      <c r="V398" s="2" t="s">
        <v>232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526</v>
      </c>
      <c r="F399" s="2" t="s">
        <v>50</v>
      </c>
      <c r="G399" s="2" t="s">
        <v>225</v>
      </c>
      <c r="H399" s="2" t="s">
        <v>52</v>
      </c>
      <c r="I399" s="2" t="s">
        <v>53</v>
      </c>
      <c r="J399" s="2" t="s">
        <v>226</v>
      </c>
      <c r="K399" s="2" t="s">
        <v>226</v>
      </c>
      <c r="L399" s="2" t="s">
        <v>227</v>
      </c>
      <c r="M399" s="2" t="s">
        <v>104</v>
      </c>
      <c r="N399" s="3">
        <v>3087.44</v>
      </c>
      <c r="O399" s="3" t="s">
        <v>228</v>
      </c>
      <c r="P399" s="4">
        <f>IF(O399="吨",N399*1000,IF(O399="万立方米",N399*10000,""))</f>
        <v>30874400.0</v>
      </c>
      <c r="Q399" s="2" t="s">
        <v>229</v>
      </c>
      <c r="R399" s="2" t="s">
        <v>230</v>
      </c>
      <c r="S399" s="2" t="s">
        <v>249</v>
      </c>
      <c r="T399" s="2" t="s">
        <v>75</v>
      </c>
      <c r="U399" s="4">
        <f>0.02</f>
        <v>0.02</v>
      </c>
      <c r="V399" s="2" t="s">
        <v>232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526</v>
      </c>
      <c r="F400" s="2" t="s">
        <v>50</v>
      </c>
      <c r="G400" s="2" t="s">
        <v>225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f>IF(O400="吨",N400*1000,IF(O400="万立方米",N400*10000,""))</f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113</v>
      </c>
      <c r="AH400" s="2" t="s">
        <v>114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447</v>
      </c>
      <c r="F401" s="2" t="s">
        <v>278</v>
      </c>
      <c r="G401" s="2" t="s">
        <v>735</v>
      </c>
      <c r="H401" s="2" t="s">
        <v>52</v>
      </c>
      <c r="I401" s="2" t="s">
        <v>53</v>
      </c>
      <c r="J401" s="2" t="s">
        <v>280</v>
      </c>
      <c r="K401" s="2"/>
      <c r="L401" s="2" t="s">
        <v>122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124</v>
      </c>
      <c r="X401" s="2" t="s">
        <v>298</v>
      </c>
      <c r="Y401" s="2" t="s">
        <v>299</v>
      </c>
      <c r="Z401" s="2">
        <v>94.5</v>
      </c>
      <c r="AA401" s="2"/>
      <c r="AB401" s="2"/>
      <c r="AC401" s="2"/>
      <c r="AD401" s="2"/>
      <c r="AE401" s="2" t="s">
        <v>271</v>
      </c>
      <c r="AF401" s="2" t="s">
        <v>281</v>
      </c>
      <c r="AG401" s="2" t="s">
        <v>431</v>
      </c>
      <c r="AH401" s="2" t="s">
        <v>128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447</v>
      </c>
      <c r="F402" s="2" t="s">
        <v>278</v>
      </c>
      <c r="G402" s="2" t="s">
        <v>735</v>
      </c>
      <c r="H402" s="2" t="s">
        <v>52</v>
      </c>
      <c r="I402" s="2" t="s">
        <v>53</v>
      </c>
      <c r="J402" s="2" t="s">
        <v>280</v>
      </c>
      <c r="K402" s="2"/>
      <c r="L402" s="2" t="s">
        <v>122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124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271</v>
      </c>
      <c r="AF402" s="2" t="s">
        <v>281</v>
      </c>
      <c r="AG402" s="2" t="s">
        <v>433</v>
      </c>
      <c r="AH402" s="2" t="s">
        <v>128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447</v>
      </c>
      <c r="F403" s="2" t="s">
        <v>278</v>
      </c>
      <c r="G403" s="2" t="s">
        <v>735</v>
      </c>
      <c r="H403" s="2" t="s">
        <v>52</v>
      </c>
      <c r="I403" s="2" t="s">
        <v>53</v>
      </c>
      <c r="J403" s="2" t="s">
        <v>280</v>
      </c>
      <c r="K403" s="2"/>
      <c r="L403" s="2" t="s">
        <v>122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124</v>
      </c>
      <c r="X403" s="2" t="s">
        <v>304</v>
      </c>
      <c r="Y403" s="2" t="s">
        <v>305</v>
      </c>
      <c r="Z403" s="2">
        <v>30</v>
      </c>
      <c r="AA403" s="2"/>
      <c r="AB403" s="2"/>
      <c r="AC403" s="2"/>
      <c r="AD403" s="2"/>
      <c r="AE403" s="2" t="s">
        <v>271</v>
      </c>
      <c r="AF403" s="2" t="s">
        <v>281</v>
      </c>
      <c r="AG403" s="2" t="s">
        <v>435</v>
      </c>
      <c r="AH403" s="2" t="s">
        <v>128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447</v>
      </c>
      <c r="F404" s="2" t="s">
        <v>278</v>
      </c>
      <c r="G404" s="2" t="s">
        <v>735</v>
      </c>
      <c r="H404" s="2" t="s">
        <v>52</v>
      </c>
      <c r="I404" s="2" t="s">
        <v>53</v>
      </c>
      <c r="J404" s="2" t="s">
        <v>280</v>
      </c>
      <c r="K404" s="2"/>
      <c r="L404" s="2" t="s">
        <v>122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124</v>
      </c>
      <c r="X404" s="2" t="s">
        <v>298</v>
      </c>
      <c r="Y404" s="2" t="s">
        <v>308</v>
      </c>
      <c r="Z404" s="2">
        <v>94.5</v>
      </c>
      <c r="AA404" s="2"/>
      <c r="AB404" s="2"/>
      <c r="AC404" s="2"/>
      <c r="AD404" s="2"/>
      <c r="AE404" s="2" t="s">
        <v>271</v>
      </c>
      <c r="AF404" s="2" t="s">
        <v>281</v>
      </c>
      <c r="AG404" s="2" t="s">
        <v>431</v>
      </c>
      <c r="AH404" s="2" t="s">
        <v>128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447</v>
      </c>
      <c r="F405" s="2" t="s">
        <v>278</v>
      </c>
      <c r="G405" s="2" t="s">
        <v>735</v>
      </c>
      <c r="H405" s="2" t="s">
        <v>52</v>
      </c>
      <c r="I405" s="2" t="s">
        <v>53</v>
      </c>
      <c r="J405" s="2" t="s">
        <v>280</v>
      </c>
      <c r="K405" s="2"/>
      <c r="L405" s="2" t="s">
        <v>122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124</v>
      </c>
      <c r="X405" s="2" t="s">
        <v>298</v>
      </c>
      <c r="Y405" s="2" t="s">
        <v>310</v>
      </c>
      <c r="Z405" s="2">
        <v>95</v>
      </c>
      <c r="AA405" s="2">
        <v>94.5</v>
      </c>
      <c r="AB405" s="2">
        <v>95</v>
      </c>
      <c r="AC405" s="2"/>
      <c r="AD405" s="2"/>
      <c r="AE405" s="2" t="s">
        <v>271</v>
      </c>
      <c r="AF405" s="2" t="s">
        <v>281</v>
      </c>
      <c r="AG405" s="2" t="s">
        <v>431</v>
      </c>
      <c r="AH405" s="2" t="s">
        <v>128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447</v>
      </c>
      <c r="F406" s="2" t="s">
        <v>278</v>
      </c>
      <c r="G406" s="2" t="s">
        <v>735</v>
      </c>
      <c r="H406" s="2" t="s">
        <v>52</v>
      </c>
      <c r="I406" s="2" t="s">
        <v>53</v>
      </c>
      <c r="J406" s="2" t="s">
        <v>280</v>
      </c>
      <c r="K406" s="2"/>
      <c r="L406" s="2" t="s">
        <v>122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124</v>
      </c>
      <c r="X406" s="2" t="s">
        <v>298</v>
      </c>
      <c r="Y406" s="2" t="s">
        <v>312</v>
      </c>
      <c r="Z406" s="2">
        <v>94.5</v>
      </c>
      <c r="AA406" s="2"/>
      <c r="AB406" s="2"/>
      <c r="AC406" s="2"/>
      <c r="AD406" s="2"/>
      <c r="AE406" s="2" t="s">
        <v>271</v>
      </c>
      <c r="AF406" s="2" t="s">
        <v>281</v>
      </c>
      <c r="AG406" s="2" t="s">
        <v>431</v>
      </c>
      <c r="AH406" s="2" t="s">
        <v>128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447</v>
      </c>
      <c r="F407" s="2" t="s">
        <v>278</v>
      </c>
      <c r="G407" s="2" t="s">
        <v>735</v>
      </c>
      <c r="H407" s="2" t="s">
        <v>52</v>
      </c>
      <c r="I407" s="2" t="s">
        <v>53</v>
      </c>
      <c r="J407" s="2" t="s">
        <v>280</v>
      </c>
      <c r="K407" s="2"/>
      <c r="L407" s="2" t="s">
        <v>122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124</v>
      </c>
      <c r="X407" s="2" t="s">
        <v>314</v>
      </c>
      <c r="Y407" s="2" t="s">
        <v>315</v>
      </c>
      <c r="Z407" s="2">
        <v>80</v>
      </c>
      <c r="AA407" s="2"/>
      <c r="AB407" s="2"/>
      <c r="AC407" s="2"/>
      <c r="AD407" s="2"/>
      <c r="AE407" s="2" t="s">
        <v>271</v>
      </c>
      <c r="AF407" s="2" t="s">
        <v>281</v>
      </c>
      <c r="AG407" s="2" t="s">
        <v>435</v>
      </c>
      <c r="AH407" s="2" t="s">
        <v>128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447</v>
      </c>
      <c r="F408" s="2" t="s">
        <v>278</v>
      </c>
      <c r="G408" s="2" t="s">
        <v>735</v>
      </c>
      <c r="H408" s="2" t="s">
        <v>52</v>
      </c>
      <c r="I408" s="2" t="s">
        <v>53</v>
      </c>
      <c r="J408" s="2" t="s">
        <v>280</v>
      </c>
      <c r="K408" s="2"/>
      <c r="L408" s="2" t="s">
        <v>122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124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271</v>
      </c>
      <c r="AF408" s="2" t="s">
        <v>281</v>
      </c>
      <c r="AG408" s="2" t="s">
        <v>433</v>
      </c>
      <c r="AH408" s="2" t="s">
        <v>128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447</v>
      </c>
      <c r="F409" s="2" t="s">
        <v>278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318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319</v>
      </c>
      <c r="T409" s="2" t="s">
        <v>165</v>
      </c>
      <c r="U409" s="4">
        <f>0.17</f>
        <v>0.17</v>
      </c>
      <c r="V409" s="2" t="s">
        <v>111</v>
      </c>
      <c r="W409" s="2" t="s">
        <v>319</v>
      </c>
      <c r="X409" s="2" t="s">
        <v>318</v>
      </c>
      <c r="Y409" s="2" t="s">
        <v>320</v>
      </c>
      <c r="Z409" s="2">
        <v>0</v>
      </c>
      <c r="AA409" s="2"/>
      <c r="AB409" s="2"/>
      <c r="AC409" s="2"/>
      <c r="AD409" s="2"/>
      <c r="AE409" s="2" t="s">
        <v>271</v>
      </c>
      <c r="AF409" s="2" t="s">
        <v>272</v>
      </c>
      <c r="AG409" s="2" t="s">
        <v>273</v>
      </c>
      <c r="AH409" s="2" t="s">
        <v>168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559</v>
      </c>
      <c r="E410" s="2" t="s">
        <v>277</v>
      </c>
      <c r="F410" s="2" t="s">
        <v>278</v>
      </c>
      <c r="G410" s="2" t="s">
        <v>120</v>
      </c>
      <c r="H410" s="2" t="s">
        <v>418</v>
      </c>
      <c r="I410" s="2" t="s">
        <v>53</v>
      </c>
      <c r="J410" s="2" t="s">
        <v>280</v>
      </c>
      <c r="K410" s="2"/>
      <c r="L410" s="2" t="s">
        <v>122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124</v>
      </c>
      <c r="X410" s="2" t="s">
        <v>298</v>
      </c>
      <c r="Y410" s="2" t="s">
        <v>299</v>
      </c>
      <c r="Z410" s="2">
        <v>94.5</v>
      </c>
      <c r="AA410" s="2"/>
      <c r="AB410" s="2"/>
      <c r="AC410" s="2"/>
      <c r="AD410" s="2"/>
      <c r="AE410" s="2" t="s">
        <v>271</v>
      </c>
      <c r="AF410" s="2" t="s">
        <v>281</v>
      </c>
      <c r="AG410" s="2" t="s">
        <v>431</v>
      </c>
      <c r="AH410" s="2" t="s">
        <v>128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559</v>
      </c>
      <c r="E411" s="2" t="s">
        <v>277</v>
      </c>
      <c r="F411" s="2" t="s">
        <v>278</v>
      </c>
      <c r="G411" s="2" t="s">
        <v>120</v>
      </c>
      <c r="H411" s="2" t="s">
        <v>418</v>
      </c>
      <c r="I411" s="2" t="s">
        <v>53</v>
      </c>
      <c r="J411" s="2" t="s">
        <v>280</v>
      </c>
      <c r="K411" s="2"/>
      <c r="L411" s="2" t="s">
        <v>122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124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271</v>
      </c>
      <c r="AF411" s="2" t="s">
        <v>281</v>
      </c>
      <c r="AG411" s="2" t="s">
        <v>433</v>
      </c>
      <c r="AH411" s="2" t="s">
        <v>128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559</v>
      </c>
      <c r="E412" s="2" t="s">
        <v>277</v>
      </c>
      <c r="F412" s="2" t="s">
        <v>278</v>
      </c>
      <c r="G412" s="2" t="s">
        <v>120</v>
      </c>
      <c r="H412" s="2" t="s">
        <v>418</v>
      </c>
      <c r="I412" s="2" t="s">
        <v>53</v>
      </c>
      <c r="J412" s="2" t="s">
        <v>280</v>
      </c>
      <c r="K412" s="2"/>
      <c r="L412" s="2" t="s">
        <v>122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124</v>
      </c>
      <c r="X412" s="2" t="s">
        <v>304</v>
      </c>
      <c r="Y412" s="2" t="s">
        <v>305</v>
      </c>
      <c r="Z412" s="2">
        <v>30</v>
      </c>
      <c r="AA412" s="2"/>
      <c r="AB412" s="2"/>
      <c r="AC412" s="2"/>
      <c r="AD412" s="2"/>
      <c r="AE412" s="2" t="s">
        <v>271</v>
      </c>
      <c r="AF412" s="2" t="s">
        <v>281</v>
      </c>
      <c r="AG412" s="2" t="s">
        <v>435</v>
      </c>
      <c r="AH412" s="2" t="s">
        <v>128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559</v>
      </c>
      <c r="E413" s="2" t="s">
        <v>277</v>
      </c>
      <c r="F413" s="2" t="s">
        <v>278</v>
      </c>
      <c r="G413" s="2" t="s">
        <v>120</v>
      </c>
      <c r="H413" s="2" t="s">
        <v>418</v>
      </c>
      <c r="I413" s="2" t="s">
        <v>53</v>
      </c>
      <c r="J413" s="2" t="s">
        <v>280</v>
      </c>
      <c r="K413" s="2"/>
      <c r="L413" s="2" t="s">
        <v>122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124</v>
      </c>
      <c r="X413" s="2" t="s">
        <v>298</v>
      </c>
      <c r="Y413" s="2" t="s">
        <v>308</v>
      </c>
      <c r="Z413" s="2">
        <v>94.5</v>
      </c>
      <c r="AA413" s="2"/>
      <c r="AB413" s="2"/>
      <c r="AC413" s="2"/>
      <c r="AD413" s="2"/>
      <c r="AE413" s="2" t="s">
        <v>271</v>
      </c>
      <c r="AF413" s="2" t="s">
        <v>281</v>
      </c>
      <c r="AG413" s="2" t="s">
        <v>431</v>
      </c>
      <c r="AH413" s="2" t="s">
        <v>128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559</v>
      </c>
      <c r="E414" s="2" t="s">
        <v>277</v>
      </c>
      <c r="F414" s="2" t="s">
        <v>278</v>
      </c>
      <c r="G414" s="2" t="s">
        <v>120</v>
      </c>
      <c r="H414" s="2" t="s">
        <v>418</v>
      </c>
      <c r="I414" s="2" t="s">
        <v>53</v>
      </c>
      <c r="J414" s="2" t="s">
        <v>280</v>
      </c>
      <c r="K414" s="2"/>
      <c r="L414" s="2" t="s">
        <v>122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124</v>
      </c>
      <c r="X414" s="2" t="s">
        <v>298</v>
      </c>
      <c r="Y414" s="2" t="s">
        <v>310</v>
      </c>
      <c r="Z414" s="2">
        <v>95</v>
      </c>
      <c r="AA414" s="2">
        <v>94.5</v>
      </c>
      <c r="AB414" s="2">
        <v>95</v>
      </c>
      <c r="AC414" s="2"/>
      <c r="AD414" s="2"/>
      <c r="AE414" s="2" t="s">
        <v>271</v>
      </c>
      <c r="AF414" s="2" t="s">
        <v>281</v>
      </c>
      <c r="AG414" s="2" t="s">
        <v>431</v>
      </c>
      <c r="AH414" s="2" t="s">
        <v>128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559</v>
      </c>
      <c r="E415" s="2" t="s">
        <v>277</v>
      </c>
      <c r="F415" s="2" t="s">
        <v>278</v>
      </c>
      <c r="G415" s="2" t="s">
        <v>120</v>
      </c>
      <c r="H415" s="2" t="s">
        <v>418</v>
      </c>
      <c r="I415" s="2" t="s">
        <v>53</v>
      </c>
      <c r="J415" s="2" t="s">
        <v>280</v>
      </c>
      <c r="K415" s="2"/>
      <c r="L415" s="2" t="s">
        <v>122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124</v>
      </c>
      <c r="X415" s="2" t="s">
        <v>298</v>
      </c>
      <c r="Y415" s="2" t="s">
        <v>312</v>
      </c>
      <c r="Z415" s="2">
        <v>94.5</v>
      </c>
      <c r="AA415" s="2"/>
      <c r="AB415" s="2"/>
      <c r="AC415" s="2"/>
      <c r="AD415" s="2"/>
      <c r="AE415" s="2" t="s">
        <v>271</v>
      </c>
      <c r="AF415" s="2" t="s">
        <v>281</v>
      </c>
      <c r="AG415" s="2" t="s">
        <v>431</v>
      </c>
      <c r="AH415" s="2" t="s">
        <v>128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559</v>
      </c>
      <c r="E416" s="2" t="s">
        <v>277</v>
      </c>
      <c r="F416" s="2" t="s">
        <v>278</v>
      </c>
      <c r="G416" s="2" t="s">
        <v>120</v>
      </c>
      <c r="H416" s="2" t="s">
        <v>418</v>
      </c>
      <c r="I416" s="2" t="s">
        <v>53</v>
      </c>
      <c r="J416" s="2" t="s">
        <v>280</v>
      </c>
      <c r="K416" s="2"/>
      <c r="L416" s="2" t="s">
        <v>122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124</v>
      </c>
      <c r="X416" s="2" t="s">
        <v>314</v>
      </c>
      <c r="Y416" s="2" t="s">
        <v>315</v>
      </c>
      <c r="Z416" s="2">
        <v>80</v>
      </c>
      <c r="AA416" s="2"/>
      <c r="AB416" s="2"/>
      <c r="AC416" s="2"/>
      <c r="AD416" s="2"/>
      <c r="AE416" s="2" t="s">
        <v>271</v>
      </c>
      <c r="AF416" s="2" t="s">
        <v>281</v>
      </c>
      <c r="AG416" s="2" t="s">
        <v>435</v>
      </c>
      <c r="AH416" s="2" t="s">
        <v>128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559</v>
      </c>
      <c r="E417" s="2" t="s">
        <v>277</v>
      </c>
      <c r="F417" s="2" t="s">
        <v>278</v>
      </c>
      <c r="G417" s="2" t="s">
        <v>120</v>
      </c>
      <c r="H417" s="2" t="s">
        <v>418</v>
      </c>
      <c r="I417" s="2" t="s">
        <v>53</v>
      </c>
      <c r="J417" s="2" t="s">
        <v>280</v>
      </c>
      <c r="K417" s="2"/>
      <c r="L417" s="2" t="s">
        <v>122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124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271</v>
      </c>
      <c r="AF417" s="2" t="s">
        <v>281</v>
      </c>
      <c r="AG417" s="2" t="s">
        <v>433</v>
      </c>
      <c r="AH417" s="2" t="s">
        <v>128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559</v>
      </c>
      <c r="E418" s="2" t="s">
        <v>277</v>
      </c>
      <c r="F418" s="2" t="s">
        <v>278</v>
      </c>
      <c r="G418" s="2" t="s">
        <v>120</v>
      </c>
      <c r="H418" s="2" t="s">
        <v>418</v>
      </c>
      <c r="I418" s="2" t="s">
        <v>198</v>
      </c>
      <c r="J418" s="2" t="s">
        <v>357</v>
      </c>
      <c r="K418" s="2" t="s">
        <v>357</v>
      </c>
      <c r="L418" s="2" t="s">
        <v>200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358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298</v>
      </c>
      <c r="Y418" s="2" t="s">
        <v>299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66</v>
      </c>
      <c r="AF418" s="2" t="s">
        <v>67</v>
      </c>
      <c r="AG418" s="2" t="s">
        <v>327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559</v>
      </c>
      <c r="E419" s="2" t="s">
        <v>277</v>
      </c>
      <c r="F419" s="2" t="s">
        <v>278</v>
      </c>
      <c r="G419" s="2" t="s">
        <v>120</v>
      </c>
      <c r="H419" s="2" t="s">
        <v>418</v>
      </c>
      <c r="I419" s="2" t="s">
        <v>198</v>
      </c>
      <c r="J419" s="2" t="s">
        <v>357</v>
      </c>
      <c r="K419" s="2" t="s">
        <v>357</v>
      </c>
      <c r="L419" s="2" t="s">
        <v>200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360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66</v>
      </c>
      <c r="AF419" s="2" t="s">
        <v>67</v>
      </c>
      <c r="AG419" s="2" t="s">
        <v>329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559</v>
      </c>
      <c r="E420" s="2" t="s">
        <v>277</v>
      </c>
      <c r="F420" s="2" t="s">
        <v>278</v>
      </c>
      <c r="G420" s="2" t="s">
        <v>120</v>
      </c>
      <c r="H420" s="2" t="s">
        <v>418</v>
      </c>
      <c r="I420" s="2" t="s">
        <v>198</v>
      </c>
      <c r="J420" s="2" t="s">
        <v>357</v>
      </c>
      <c r="K420" s="2" t="s">
        <v>357</v>
      </c>
      <c r="L420" s="2" t="s">
        <v>200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362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304</v>
      </c>
      <c r="Y420" s="2" t="s">
        <v>305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66</v>
      </c>
      <c r="AF420" s="2" t="s">
        <v>67</v>
      </c>
      <c r="AG420" s="2" t="s">
        <v>167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559</v>
      </c>
      <c r="E421" s="2" t="s">
        <v>277</v>
      </c>
      <c r="F421" s="2" t="s">
        <v>278</v>
      </c>
      <c r="G421" s="2" t="s">
        <v>120</v>
      </c>
      <c r="H421" s="2" t="s">
        <v>418</v>
      </c>
      <c r="I421" s="2" t="s">
        <v>198</v>
      </c>
      <c r="J421" s="2" t="s">
        <v>357</v>
      </c>
      <c r="K421" s="2" t="s">
        <v>357</v>
      </c>
      <c r="L421" s="2" t="s">
        <v>200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364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298</v>
      </c>
      <c r="Y421" s="2" t="s">
        <v>308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66</v>
      </c>
      <c r="AF421" s="2" t="s">
        <v>67</v>
      </c>
      <c r="AG421" s="2" t="s">
        <v>327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559</v>
      </c>
      <c r="E422" s="2" t="s">
        <v>277</v>
      </c>
      <c r="F422" s="2" t="s">
        <v>278</v>
      </c>
      <c r="G422" s="2" t="s">
        <v>120</v>
      </c>
      <c r="H422" s="2" t="s">
        <v>418</v>
      </c>
      <c r="I422" s="2" t="s">
        <v>198</v>
      </c>
      <c r="J422" s="2" t="s">
        <v>357</v>
      </c>
      <c r="K422" s="2" t="s">
        <v>357</v>
      </c>
      <c r="L422" s="2" t="s">
        <v>200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366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298</v>
      </c>
      <c r="Y422" s="2" t="s">
        <v>310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66</v>
      </c>
      <c r="AF422" s="2" t="s">
        <v>67</v>
      </c>
      <c r="AG422" s="2" t="s">
        <v>327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559</v>
      </c>
      <c r="E423" s="2" t="s">
        <v>277</v>
      </c>
      <c r="F423" s="2" t="s">
        <v>278</v>
      </c>
      <c r="G423" s="2" t="s">
        <v>120</v>
      </c>
      <c r="H423" s="2" t="s">
        <v>418</v>
      </c>
      <c r="I423" s="2" t="s">
        <v>198</v>
      </c>
      <c r="J423" s="2" t="s">
        <v>357</v>
      </c>
      <c r="K423" s="2" t="s">
        <v>357</v>
      </c>
      <c r="L423" s="2" t="s">
        <v>200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368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298</v>
      </c>
      <c r="Y423" s="2" t="s">
        <v>312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66</v>
      </c>
      <c r="AF423" s="2" t="s">
        <v>67</v>
      </c>
      <c r="AG423" s="2" t="s">
        <v>327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559</v>
      </c>
      <c r="E424" s="2" t="s">
        <v>277</v>
      </c>
      <c r="F424" s="2" t="s">
        <v>278</v>
      </c>
      <c r="G424" s="2" t="s">
        <v>120</v>
      </c>
      <c r="H424" s="2" t="s">
        <v>418</v>
      </c>
      <c r="I424" s="2" t="s">
        <v>198</v>
      </c>
      <c r="J424" s="2" t="s">
        <v>357</v>
      </c>
      <c r="K424" s="2" t="s">
        <v>357</v>
      </c>
      <c r="L424" s="2" t="s">
        <v>200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370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314</v>
      </c>
      <c r="Y424" s="2" t="s">
        <v>315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66</v>
      </c>
      <c r="AF424" s="2" t="s">
        <v>67</v>
      </c>
      <c r="AG424" s="2" t="s">
        <v>167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559</v>
      </c>
      <c r="E425" s="2" t="s">
        <v>277</v>
      </c>
      <c r="F425" s="2" t="s">
        <v>278</v>
      </c>
      <c r="G425" s="2" t="s">
        <v>120</v>
      </c>
      <c r="H425" s="2" t="s">
        <v>418</v>
      </c>
      <c r="I425" s="2" t="s">
        <v>198</v>
      </c>
      <c r="J425" s="2" t="s">
        <v>357</v>
      </c>
      <c r="K425" s="2" t="s">
        <v>357</v>
      </c>
      <c r="L425" s="2" t="s">
        <v>200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372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66</v>
      </c>
      <c r="AF425" s="2" t="s">
        <v>67</v>
      </c>
      <c r="AG425" s="2" t="s">
        <v>329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559</v>
      </c>
      <c r="E426" s="2" t="s">
        <v>277</v>
      </c>
      <c r="F426" s="2" t="s">
        <v>278</v>
      </c>
      <c r="G426" s="2" t="s">
        <v>120</v>
      </c>
      <c r="H426" s="2" t="s">
        <v>418</v>
      </c>
      <c r="I426" s="2"/>
      <c r="J426" s="2"/>
      <c r="K426" s="2" t="s">
        <v>55</v>
      </c>
      <c r="L426" s="2" t="s">
        <v>318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319</v>
      </c>
      <c r="T426" s="2" t="s">
        <v>165</v>
      </c>
      <c r="U426" s="4">
        <f>0.17</f>
        <v>0.17</v>
      </c>
      <c r="V426" s="2" t="s">
        <v>111</v>
      </c>
      <c r="W426" s="2" t="s">
        <v>319</v>
      </c>
      <c r="X426" s="2" t="s">
        <v>318</v>
      </c>
      <c r="Y426" s="2" t="s">
        <v>320</v>
      </c>
      <c r="Z426" s="2">
        <v>0</v>
      </c>
      <c r="AA426" s="2"/>
      <c r="AB426" s="2"/>
      <c r="AC426" s="2"/>
      <c r="AD426" s="2"/>
      <c r="AE426" s="2" t="s">
        <v>271</v>
      </c>
      <c r="AF426" s="2" t="s">
        <v>272</v>
      </c>
      <c r="AG426" s="2" t="s">
        <v>273</v>
      </c>
      <c r="AH426" s="2" t="s">
        <v>168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514</v>
      </c>
      <c r="F427" s="2" t="s">
        <v>278</v>
      </c>
      <c r="G427" s="2" t="s">
        <v>120</v>
      </c>
      <c r="H427" s="2" t="s">
        <v>297</v>
      </c>
      <c r="I427" s="2" t="s">
        <v>53</v>
      </c>
      <c r="J427" s="2" t="s">
        <v>280</v>
      </c>
      <c r="K427" s="2"/>
      <c r="L427" s="2" t="s">
        <v>122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124</v>
      </c>
      <c r="X427" s="2" t="s">
        <v>298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271</v>
      </c>
      <c r="AF427" s="2" t="s">
        <v>281</v>
      </c>
      <c r="AG427" s="2" t="s">
        <v>431</v>
      </c>
      <c r="AH427" s="2" t="s">
        <v>128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514</v>
      </c>
      <c r="F428" s="2" t="s">
        <v>278</v>
      </c>
      <c r="G428" s="2" t="s">
        <v>120</v>
      </c>
      <c r="H428" s="2" t="s">
        <v>297</v>
      </c>
      <c r="I428" s="2" t="s">
        <v>53</v>
      </c>
      <c r="J428" s="2" t="s">
        <v>280</v>
      </c>
      <c r="K428" s="2"/>
      <c r="L428" s="2" t="s">
        <v>122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124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271</v>
      </c>
      <c r="AF428" s="2" t="s">
        <v>281</v>
      </c>
      <c r="AG428" s="2" t="s">
        <v>433</v>
      </c>
      <c r="AH428" s="2" t="s">
        <v>128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514</v>
      </c>
      <c r="F429" s="2" t="s">
        <v>278</v>
      </c>
      <c r="G429" s="2" t="s">
        <v>120</v>
      </c>
      <c r="H429" s="2" t="s">
        <v>297</v>
      </c>
      <c r="I429" s="2" t="s">
        <v>53</v>
      </c>
      <c r="J429" s="2" t="s">
        <v>280</v>
      </c>
      <c r="K429" s="2"/>
      <c r="L429" s="2" t="s">
        <v>122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124</v>
      </c>
      <c r="X429" s="2" t="s">
        <v>149</v>
      </c>
      <c r="Y429" s="2" t="s">
        <v>150</v>
      </c>
      <c r="Z429" s="2">
        <v>64</v>
      </c>
      <c r="AA429" s="2"/>
      <c r="AB429" s="2"/>
      <c r="AC429" s="2"/>
      <c r="AD429" s="2"/>
      <c r="AE429" s="2" t="s">
        <v>271</v>
      </c>
      <c r="AF429" s="2" t="s">
        <v>281</v>
      </c>
      <c r="AG429" s="2" t="s">
        <v>435</v>
      </c>
      <c r="AH429" s="2" t="s">
        <v>128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514</v>
      </c>
      <c r="F430" s="2" t="s">
        <v>278</v>
      </c>
      <c r="G430" s="2" t="s">
        <v>120</v>
      </c>
      <c r="H430" s="2" t="s">
        <v>297</v>
      </c>
      <c r="I430" s="2" t="s">
        <v>53</v>
      </c>
      <c r="J430" s="2" t="s">
        <v>280</v>
      </c>
      <c r="K430" s="2"/>
      <c r="L430" s="2" t="s">
        <v>122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124</v>
      </c>
      <c r="X430" s="2" t="s">
        <v>298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271</v>
      </c>
      <c r="AF430" s="2" t="s">
        <v>281</v>
      </c>
      <c r="AG430" s="2" t="s">
        <v>431</v>
      </c>
      <c r="AH430" s="2" t="s">
        <v>128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514</v>
      </c>
      <c r="F431" s="2" t="s">
        <v>278</v>
      </c>
      <c r="G431" s="2" t="s">
        <v>120</v>
      </c>
      <c r="H431" s="2" t="s">
        <v>297</v>
      </c>
      <c r="I431" s="2" t="s">
        <v>53</v>
      </c>
      <c r="J431" s="2" t="s">
        <v>280</v>
      </c>
      <c r="K431" s="2"/>
      <c r="L431" s="2" t="s">
        <v>122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124</v>
      </c>
      <c r="X431" s="2" t="s">
        <v>298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271</v>
      </c>
      <c r="AF431" s="2" t="s">
        <v>281</v>
      </c>
      <c r="AG431" s="2" t="s">
        <v>431</v>
      </c>
      <c r="AH431" s="2" t="s">
        <v>128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514</v>
      </c>
      <c r="F432" s="2" t="s">
        <v>278</v>
      </c>
      <c r="G432" s="2" t="s">
        <v>120</v>
      </c>
      <c r="H432" s="2" t="s">
        <v>297</v>
      </c>
      <c r="I432" s="2" t="s">
        <v>53</v>
      </c>
      <c r="J432" s="2" t="s">
        <v>280</v>
      </c>
      <c r="K432" s="2"/>
      <c r="L432" s="2" t="s">
        <v>122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124</v>
      </c>
      <c r="X432" s="2" t="s">
        <v>298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271</v>
      </c>
      <c r="AF432" s="2" t="s">
        <v>281</v>
      </c>
      <c r="AG432" s="2" t="s">
        <v>431</v>
      </c>
      <c r="AH432" s="2" t="s">
        <v>128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514</v>
      </c>
      <c r="F433" s="2" t="s">
        <v>278</v>
      </c>
      <c r="G433" s="2" t="s">
        <v>120</v>
      </c>
      <c r="H433" s="2" t="s">
        <v>297</v>
      </c>
      <c r="I433" s="2" t="s">
        <v>53</v>
      </c>
      <c r="J433" s="2" t="s">
        <v>280</v>
      </c>
      <c r="K433" s="2"/>
      <c r="L433" s="2" t="s">
        <v>122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124</v>
      </c>
      <c r="X433" s="2" t="s">
        <v>314</v>
      </c>
      <c r="Y433" s="2" t="s">
        <v>315</v>
      </c>
      <c r="Z433" s="2">
        <v>80</v>
      </c>
      <c r="AA433" s="2"/>
      <c r="AB433" s="2"/>
      <c r="AC433" s="2"/>
      <c r="AD433" s="2"/>
      <c r="AE433" s="2" t="s">
        <v>271</v>
      </c>
      <c r="AF433" s="2" t="s">
        <v>281</v>
      </c>
      <c r="AG433" s="2" t="s">
        <v>435</v>
      </c>
      <c r="AH433" s="2" t="s">
        <v>128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514</v>
      </c>
      <c r="F434" s="2" t="s">
        <v>278</v>
      </c>
      <c r="G434" s="2" t="s">
        <v>120</v>
      </c>
      <c r="H434" s="2" t="s">
        <v>297</v>
      </c>
      <c r="I434" s="2" t="s">
        <v>53</v>
      </c>
      <c r="J434" s="2" t="s">
        <v>280</v>
      </c>
      <c r="K434" s="2"/>
      <c r="L434" s="2" t="s">
        <v>122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124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271</v>
      </c>
      <c r="AF434" s="2" t="s">
        <v>281</v>
      </c>
      <c r="AG434" s="2" t="s">
        <v>433</v>
      </c>
      <c r="AH434" s="2" t="s">
        <v>128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514</v>
      </c>
      <c r="F435" s="2" t="s">
        <v>278</v>
      </c>
      <c r="G435" s="2" t="s">
        <v>120</v>
      </c>
      <c r="H435" s="2" t="s">
        <v>297</v>
      </c>
      <c r="I435" s="2"/>
      <c r="J435" s="2"/>
      <c r="K435" s="2" t="s">
        <v>55</v>
      </c>
      <c r="L435" s="2" t="s">
        <v>163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164</v>
      </c>
      <c r="T435" s="2" t="s">
        <v>165</v>
      </c>
      <c r="U435" s="4">
        <f>0.16</f>
        <v>0.16</v>
      </c>
      <c r="V435" s="2" t="s">
        <v>111</v>
      </c>
      <c r="W435" s="2" t="s">
        <v>164</v>
      </c>
      <c r="X435" s="2" t="s">
        <v>163</v>
      </c>
      <c r="Y435" s="2" t="s">
        <v>166</v>
      </c>
      <c r="Z435" s="2">
        <v>0</v>
      </c>
      <c r="AA435" s="2"/>
      <c r="AB435" s="2"/>
      <c r="AC435" s="2"/>
      <c r="AD435" s="2"/>
      <c r="AE435" s="2" t="s">
        <v>271</v>
      </c>
      <c r="AF435" s="2" t="s">
        <v>272</v>
      </c>
      <c r="AG435" s="2" t="s">
        <v>273</v>
      </c>
      <c r="AH435" s="2" t="s">
        <v>168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223</v>
      </c>
      <c r="F436" s="2" t="s">
        <v>278</v>
      </c>
      <c r="G436" s="2" t="s">
        <v>120</v>
      </c>
      <c r="H436" s="2" t="s">
        <v>52</v>
      </c>
      <c r="I436" s="2" t="s">
        <v>53</v>
      </c>
      <c r="J436" s="2" t="s">
        <v>280</v>
      </c>
      <c r="K436" s="2"/>
      <c r="L436" s="2" t="s">
        <v>122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124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271</v>
      </c>
      <c r="AF436" s="2" t="s">
        <v>281</v>
      </c>
      <c r="AG436" s="2" t="s">
        <v>880</v>
      </c>
      <c r="AH436" s="2" t="s">
        <v>128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223</v>
      </c>
      <c r="F437" s="2" t="s">
        <v>278</v>
      </c>
      <c r="G437" s="2" t="s">
        <v>120</v>
      </c>
      <c r="H437" s="2" t="s">
        <v>52</v>
      </c>
      <c r="I437" s="2" t="s">
        <v>53</v>
      </c>
      <c r="J437" s="2" t="s">
        <v>280</v>
      </c>
      <c r="K437" s="2"/>
      <c r="L437" s="2" t="s">
        <v>122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124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271</v>
      </c>
      <c r="AF437" s="2" t="s">
        <v>281</v>
      </c>
      <c r="AG437" s="2" t="s">
        <v>882</v>
      </c>
      <c r="AH437" s="2" t="s">
        <v>128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223</v>
      </c>
      <c r="F438" s="2" t="s">
        <v>278</v>
      </c>
      <c r="G438" s="2" t="s">
        <v>120</v>
      </c>
      <c r="H438" s="2" t="s">
        <v>52</v>
      </c>
      <c r="I438" s="2" t="s">
        <v>53</v>
      </c>
      <c r="J438" s="2" t="s">
        <v>280</v>
      </c>
      <c r="K438" s="2"/>
      <c r="L438" s="2" t="s">
        <v>122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124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271</v>
      </c>
      <c r="AF438" s="2" t="s">
        <v>281</v>
      </c>
      <c r="AG438" s="2" t="s">
        <v>880</v>
      </c>
      <c r="AH438" s="2" t="s">
        <v>128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223</v>
      </c>
      <c r="F439" s="2" t="s">
        <v>278</v>
      </c>
      <c r="G439" s="2" t="s">
        <v>120</v>
      </c>
      <c r="H439" s="2" t="s">
        <v>52</v>
      </c>
      <c r="I439" s="2" t="s">
        <v>53</v>
      </c>
      <c r="J439" s="2" t="s">
        <v>280</v>
      </c>
      <c r="K439" s="2"/>
      <c r="L439" s="2" t="s">
        <v>122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124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271</v>
      </c>
      <c r="AF439" s="2" t="s">
        <v>281</v>
      </c>
      <c r="AG439" s="2" t="s">
        <v>880</v>
      </c>
      <c r="AH439" s="2" t="s">
        <v>128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223</v>
      </c>
      <c r="F440" s="2" t="s">
        <v>278</v>
      </c>
      <c r="G440" s="2" t="s">
        <v>120</v>
      </c>
      <c r="H440" s="2" t="s">
        <v>52</v>
      </c>
      <c r="I440" s="2" t="s">
        <v>53</v>
      </c>
      <c r="J440" s="2" t="s">
        <v>280</v>
      </c>
      <c r="K440" s="2"/>
      <c r="L440" s="2" t="s">
        <v>122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124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271</v>
      </c>
      <c r="AF440" s="2" t="s">
        <v>281</v>
      </c>
      <c r="AG440" s="2" t="s">
        <v>880</v>
      </c>
      <c r="AH440" s="2" t="s">
        <v>128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223</v>
      </c>
      <c r="F441" s="2" t="s">
        <v>278</v>
      </c>
      <c r="G441" s="2" t="s">
        <v>120</v>
      </c>
      <c r="H441" s="2" t="s">
        <v>52</v>
      </c>
      <c r="I441" s="2" t="s">
        <v>53</v>
      </c>
      <c r="J441" s="2" t="s">
        <v>280</v>
      </c>
      <c r="K441" s="2"/>
      <c r="L441" s="2" t="s">
        <v>122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124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271</v>
      </c>
      <c r="AF441" s="2" t="s">
        <v>281</v>
      </c>
      <c r="AG441" s="2" t="s">
        <v>880</v>
      </c>
      <c r="AH441" s="2" t="s">
        <v>128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223</v>
      </c>
      <c r="F442" s="2" t="s">
        <v>278</v>
      </c>
      <c r="G442" s="2" t="s">
        <v>120</v>
      </c>
      <c r="H442" s="2" t="s">
        <v>52</v>
      </c>
      <c r="I442" s="2" t="s">
        <v>53</v>
      </c>
      <c r="J442" s="2" t="s">
        <v>280</v>
      </c>
      <c r="K442" s="2"/>
      <c r="L442" s="2" t="s">
        <v>122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124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271</v>
      </c>
      <c r="AF442" s="2" t="s">
        <v>281</v>
      </c>
      <c r="AG442" s="2" t="s">
        <v>880</v>
      </c>
      <c r="AH442" s="2" t="s">
        <v>128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223</v>
      </c>
      <c r="F443" s="2" t="s">
        <v>278</v>
      </c>
      <c r="G443" s="2" t="s">
        <v>120</v>
      </c>
      <c r="H443" s="2" t="s">
        <v>52</v>
      </c>
      <c r="I443" s="2" t="s">
        <v>53</v>
      </c>
      <c r="J443" s="2" t="s">
        <v>280</v>
      </c>
      <c r="K443" s="2"/>
      <c r="L443" s="2" t="s">
        <v>122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124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271</v>
      </c>
      <c r="AF443" s="2" t="s">
        <v>281</v>
      </c>
      <c r="AG443" s="2" t="s">
        <v>882</v>
      </c>
      <c r="AH443" s="2" t="s">
        <v>128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223</v>
      </c>
      <c r="F444" s="2" t="s">
        <v>278</v>
      </c>
      <c r="G444" s="2" t="s">
        <v>120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f>IF(O444="吨",N444*1000,IF(O444="万立方米",N444*10000,""))</f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113</v>
      </c>
      <c r="AH444" s="2" t="s">
        <v>114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376</v>
      </c>
      <c r="E445" s="2" t="s">
        <v>325</v>
      </c>
      <c r="F445" s="2" t="s">
        <v>50</v>
      </c>
      <c r="G445" s="2" t="s">
        <v>51</v>
      </c>
      <c r="H445" s="2" t="s">
        <v>142</v>
      </c>
      <c r="I445" s="2" t="s">
        <v>53</v>
      </c>
      <c r="J445" s="2" t="s">
        <v>343</v>
      </c>
      <c r="K445" s="2" t="s">
        <v>55</v>
      </c>
      <c r="L445" s="2" t="s">
        <v>173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174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4">
        <f>P445*U445/1000000</f>
        <v>12.440917816243843</v>
      </c>
      <c r="AD445" s="4">
        <f>AC445*(1-Z445/100)</f>
        <v>12.440917816243843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376</v>
      </c>
      <c r="E446" s="2" t="s">
        <v>325</v>
      </c>
      <c r="F446" s="2" t="s">
        <v>50</v>
      </c>
      <c r="G446" s="2" t="s">
        <v>51</v>
      </c>
      <c r="H446" s="2" t="s">
        <v>142</v>
      </c>
      <c r="I446" s="2" t="s">
        <v>53</v>
      </c>
      <c r="J446" s="2" t="s">
        <v>343</v>
      </c>
      <c r="K446" s="2" t="s">
        <v>55</v>
      </c>
      <c r="L446" s="2" t="s">
        <v>173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179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1611.835208</v>
      </c>
      <c r="AD446" s="4">
        <f>AC446*(1-Z446/100)</f>
        <v>1611.835208</v>
      </c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376</v>
      </c>
      <c r="E447" s="2" t="s">
        <v>325</v>
      </c>
      <c r="F447" s="2" t="s">
        <v>50</v>
      </c>
      <c r="G447" s="2" t="s">
        <v>51</v>
      </c>
      <c r="H447" s="2" t="s">
        <v>142</v>
      </c>
      <c r="I447" s="2" t="s">
        <v>53</v>
      </c>
      <c r="J447" s="2" t="s">
        <v>343</v>
      </c>
      <c r="K447" s="2" t="s">
        <v>55</v>
      </c>
      <c r="L447" s="2" t="s">
        <v>173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182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4">
        <f>P447*U447/1000000</f>
        <v>5810.66592484</v>
      </c>
      <c r="AD447" s="4">
        <f>AC447*(1-Z447/100)</f>
        <v>4532.3194213752</v>
      </c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376</v>
      </c>
      <c r="E448" s="2" t="s">
        <v>325</v>
      </c>
      <c r="F448" s="2" t="s">
        <v>50</v>
      </c>
      <c r="G448" s="2" t="s">
        <v>51</v>
      </c>
      <c r="H448" s="2" t="s">
        <v>142</v>
      </c>
      <c r="I448" s="2" t="s">
        <v>53</v>
      </c>
      <c r="J448" s="2" t="s">
        <v>343</v>
      </c>
      <c r="K448" s="2" t="s">
        <v>55</v>
      </c>
      <c r="L448" s="2" t="s">
        <v>173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185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</v>
      </c>
      <c r="AD448" s="4">
        <f>AC448*(1-Z448/100)</f>
        <v>0.0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376</v>
      </c>
      <c r="E449" s="2" t="s">
        <v>325</v>
      </c>
      <c r="F449" s="2" t="s">
        <v>50</v>
      </c>
      <c r="G449" s="2" t="s">
        <v>51</v>
      </c>
      <c r="H449" s="2" t="s">
        <v>142</v>
      </c>
      <c r="I449" s="2" t="s">
        <v>53</v>
      </c>
      <c r="J449" s="2" t="s">
        <v>343</v>
      </c>
      <c r="K449" s="2" t="s">
        <v>55</v>
      </c>
      <c r="L449" s="2" t="s">
        <v>173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188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4">
        <f>P449*U449/1000000</f>
        <v>25770.47261936224</v>
      </c>
      <c r="AD449" s="4">
        <f>AC450*(1-AA449/100)+(AC449-AC450)*(1-AB449/100)</f>
        <v>25770.47261936224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376</v>
      </c>
      <c r="E450" s="2" t="s">
        <v>325</v>
      </c>
      <c r="F450" s="2" t="s">
        <v>50</v>
      </c>
      <c r="G450" s="2" t="s">
        <v>51</v>
      </c>
      <c r="H450" s="2" t="s">
        <v>142</v>
      </c>
      <c r="I450" s="2" t="s">
        <v>53</v>
      </c>
      <c r="J450" s="2" t="s">
        <v>343</v>
      </c>
      <c r="K450" s="2" t="s">
        <v>55</v>
      </c>
      <c r="L450" s="2" t="s">
        <v>173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191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6220.458908121922</v>
      </c>
      <c r="AD450" s="4">
        <f>AC450*(1-Z450/100)</f>
        <v>6220.458908121922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376</v>
      </c>
      <c r="E451" s="2" t="s">
        <v>325</v>
      </c>
      <c r="F451" s="2" t="s">
        <v>50</v>
      </c>
      <c r="G451" s="2" t="s">
        <v>51</v>
      </c>
      <c r="H451" s="2" t="s">
        <v>142</v>
      </c>
      <c r="I451" s="2" t="s">
        <v>53</v>
      </c>
      <c r="J451" s="2" t="s">
        <v>343</v>
      </c>
      <c r="K451" s="2" t="s">
        <v>55</v>
      </c>
      <c r="L451" s="2" t="s">
        <v>173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194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4">
        <f>P451*U451/1000000</f>
        <v>11371.497392439998</v>
      </c>
      <c r="AD451" s="4">
        <f>AC451*(1-Z451/100)</f>
        <v>11371.497392439998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376</v>
      </c>
      <c r="E452" s="2" t="s">
        <v>325</v>
      </c>
      <c r="F452" s="2" t="s">
        <v>50</v>
      </c>
      <c r="G452" s="2" t="s">
        <v>51</v>
      </c>
      <c r="H452" s="2" t="s">
        <v>142</v>
      </c>
      <c r="I452" s="2" t="s">
        <v>53</v>
      </c>
      <c r="J452" s="2" t="s">
        <v>343</v>
      </c>
      <c r="K452" s="2" t="s">
        <v>55</v>
      </c>
      <c r="L452" s="2" t="s">
        <v>173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196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32.23670416</v>
      </c>
      <c r="AD452" s="4">
        <f>AC452*(1-Z452/100)</f>
        <v>32.23670416</v>
      </c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376</v>
      </c>
      <c r="E453" s="2" t="s">
        <v>325</v>
      </c>
      <c r="F453" s="2" t="s">
        <v>50</v>
      </c>
      <c r="G453" s="2" t="s">
        <v>51</v>
      </c>
      <c r="H453" s="2" t="s">
        <v>142</v>
      </c>
      <c r="I453" s="2" t="s">
        <v>198</v>
      </c>
      <c r="J453" s="2" t="s">
        <v>385</v>
      </c>
      <c r="K453" s="2" t="s">
        <v>386</v>
      </c>
      <c r="L453" s="2" t="s">
        <v>173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387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4">
        <f>P453*U453/1000000</f>
        <v>46.306602487658246</v>
      </c>
      <c r="AD453" s="4">
        <f>AC453*(1-Z453/100)</f>
        <v>46.306602487658246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376</v>
      </c>
      <c r="E454" s="2" t="s">
        <v>325</v>
      </c>
      <c r="F454" s="2" t="s">
        <v>50</v>
      </c>
      <c r="G454" s="2" t="s">
        <v>51</v>
      </c>
      <c r="H454" s="2" t="s">
        <v>142</v>
      </c>
      <c r="I454" s="2" t="s">
        <v>198</v>
      </c>
      <c r="J454" s="2" t="s">
        <v>385</v>
      </c>
      <c r="K454" s="2" t="s">
        <v>386</v>
      </c>
      <c r="L454" s="2" t="s">
        <v>173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389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4">
        <f>P454*U454/1000000</f>
        <v>1555.967966</v>
      </c>
      <c r="AD454" s="4">
        <f>AC454*(1-Z454/100)</f>
        <v>1555.967966</v>
      </c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376</v>
      </c>
      <c r="E455" s="2" t="s">
        <v>325</v>
      </c>
      <c r="F455" s="2" t="s">
        <v>50</v>
      </c>
      <c r="G455" s="2" t="s">
        <v>51</v>
      </c>
      <c r="H455" s="2" t="s">
        <v>142</v>
      </c>
      <c r="I455" s="2" t="s">
        <v>198</v>
      </c>
      <c r="J455" s="2" t="s">
        <v>385</v>
      </c>
      <c r="K455" s="2" t="s">
        <v>386</v>
      </c>
      <c r="L455" s="2" t="s">
        <v>173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391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4">
        <f>P455*U455/1000000</f>
        <v>5609.2645174300005</v>
      </c>
      <c r="AD455" s="4">
        <f>AC455*(1-Z455/100)</f>
        <v>4375.226323595401</v>
      </c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376</v>
      </c>
      <c r="E456" s="2" t="s">
        <v>325</v>
      </c>
      <c r="F456" s="2" t="s">
        <v>50</v>
      </c>
      <c r="G456" s="2" t="s">
        <v>51</v>
      </c>
      <c r="H456" s="2" t="s">
        <v>142</v>
      </c>
      <c r="I456" s="2" t="s">
        <v>198</v>
      </c>
      <c r="J456" s="2" t="s">
        <v>385</v>
      </c>
      <c r="K456" s="2" t="s">
        <v>386</v>
      </c>
      <c r="L456" s="2" t="s">
        <v>173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393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376</v>
      </c>
      <c r="E457" s="2" t="s">
        <v>325</v>
      </c>
      <c r="F457" s="2" t="s">
        <v>50</v>
      </c>
      <c r="G457" s="2" t="s">
        <v>51</v>
      </c>
      <c r="H457" s="2" t="s">
        <v>142</v>
      </c>
      <c r="I457" s="2" t="s">
        <v>198</v>
      </c>
      <c r="J457" s="2" t="s">
        <v>385</v>
      </c>
      <c r="K457" s="2" t="s">
        <v>386</v>
      </c>
      <c r="L457" s="2" t="s">
        <v>173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395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4">
        <f>P457*U457/1000000</f>
        <v>95920.81943872065</v>
      </c>
      <c r="AD457" s="4">
        <f>AC458*(1-AA457/100)+(AC457-AC458)*(1-AB457/100)</f>
        <v>95920.81943872065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376</v>
      </c>
      <c r="E458" s="2" t="s">
        <v>325</v>
      </c>
      <c r="F458" s="2" t="s">
        <v>50</v>
      </c>
      <c r="G458" s="2" t="s">
        <v>51</v>
      </c>
      <c r="H458" s="2" t="s">
        <v>142</v>
      </c>
      <c r="I458" s="2" t="s">
        <v>198</v>
      </c>
      <c r="J458" s="2" t="s">
        <v>385</v>
      </c>
      <c r="K458" s="2" t="s">
        <v>386</v>
      </c>
      <c r="L458" s="2" t="s">
        <v>173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397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4">
        <f>P458*U458/1000000</f>
        <v>23153.301243829126</v>
      </c>
      <c r="AD458" s="4">
        <f>AC458*(1-Z458/100)</f>
        <v>23153.301243829126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376</v>
      </c>
      <c r="E459" s="2" t="s">
        <v>325</v>
      </c>
      <c r="F459" s="2" t="s">
        <v>50</v>
      </c>
      <c r="G459" s="2" t="s">
        <v>51</v>
      </c>
      <c r="H459" s="2" t="s">
        <v>142</v>
      </c>
      <c r="I459" s="2" t="s">
        <v>198</v>
      </c>
      <c r="J459" s="2" t="s">
        <v>385</v>
      </c>
      <c r="K459" s="2" t="s">
        <v>386</v>
      </c>
      <c r="L459" s="2" t="s">
        <v>173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399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4">
        <f>P459*U459/1000000</f>
        <v>16267.64508453</v>
      </c>
      <c r="AD459" s="4">
        <f>AC459*(1-Z459/100)</f>
        <v>16267.64508453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376</v>
      </c>
      <c r="E460" s="2" t="s">
        <v>325</v>
      </c>
      <c r="F460" s="2" t="s">
        <v>50</v>
      </c>
      <c r="G460" s="2" t="s">
        <v>51</v>
      </c>
      <c r="H460" s="2" t="s">
        <v>142</v>
      </c>
      <c r="I460" s="2" t="s">
        <v>198</v>
      </c>
      <c r="J460" s="2" t="s">
        <v>385</v>
      </c>
      <c r="K460" s="2" t="s">
        <v>386</v>
      </c>
      <c r="L460" s="2" t="s">
        <v>173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401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4">
        <f>P460*U460/1000000</f>
        <v>31.11935932</v>
      </c>
      <c r="AD460" s="4">
        <f>AC460*(1-Z460/100)</f>
        <v>31.11935932</v>
      </c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376</v>
      </c>
      <c r="E461" s="2" t="s">
        <v>325</v>
      </c>
      <c r="F461" s="2" t="s">
        <v>50</v>
      </c>
      <c r="G461" s="2" t="s">
        <v>51</v>
      </c>
      <c r="H461" s="2" t="s">
        <v>142</v>
      </c>
      <c r="I461" s="2"/>
      <c r="J461" s="2"/>
      <c r="K461" s="2"/>
      <c r="L461" s="2"/>
      <c r="M461" s="2" t="s">
        <v>107</v>
      </c>
      <c r="N461" s="3"/>
      <c r="O461" s="3"/>
      <c r="P461" s="4">
        <f>IF(O461="吨",N461*1000,IF(O461="万立方米",N461*10000,""))</f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113</v>
      </c>
      <c r="AH461" s="2" t="s">
        <v>114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278</v>
      </c>
      <c r="G462" s="2" t="s">
        <v>225</v>
      </c>
      <c r="H462" s="2" t="s">
        <v>912</v>
      </c>
      <c r="I462" s="2" t="s">
        <v>53</v>
      </c>
      <c r="J462" s="2" t="s">
        <v>121</v>
      </c>
      <c r="K462" s="2"/>
      <c r="L462" s="2" t="s">
        <v>122</v>
      </c>
      <c r="M462" s="2" t="s">
        <v>57</v>
      </c>
      <c r="N462" s="3">
        <v>1392.98</v>
      </c>
      <c r="O462" s="3" t="s">
        <v>123</v>
      </c>
      <c r="P462" s="2"/>
      <c r="Q462" s="2"/>
      <c r="R462" s="2"/>
      <c r="S462" s="2"/>
      <c r="T462" s="2"/>
      <c r="U462" s="2"/>
      <c r="V462" s="2"/>
      <c r="W462" s="2" t="s">
        <v>124</v>
      </c>
      <c r="X462" s="2"/>
      <c r="Y462" s="2" t="s">
        <v>65</v>
      </c>
      <c r="Z462" s="2">
        <v>0</v>
      </c>
      <c r="AA462" s="2"/>
      <c r="AB462" s="2"/>
      <c r="AC462" s="4">
        <f>P462*U462/1000000</f>
        <v>0.0</v>
      </c>
      <c r="AD462" s="4">
        <f>AC462*(1-Z462/100)</f>
        <v>0.0</v>
      </c>
      <c r="AE462" s="2" t="s">
        <v>125</v>
      </c>
      <c r="AF462" s="2" t="s">
        <v>126</v>
      </c>
      <c r="AG462" s="2" t="s">
        <v>127</v>
      </c>
      <c r="AH462" s="2" t="s">
        <v>128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278</v>
      </c>
      <c r="G463" s="2" t="s">
        <v>225</v>
      </c>
      <c r="H463" s="2" t="s">
        <v>912</v>
      </c>
      <c r="I463" s="2" t="s">
        <v>53</v>
      </c>
      <c r="J463" s="2" t="s">
        <v>121</v>
      </c>
      <c r="K463" s="2"/>
      <c r="L463" s="2" t="s">
        <v>122</v>
      </c>
      <c r="M463" s="2" t="s">
        <v>73</v>
      </c>
      <c r="N463" s="3">
        <v>1392.98</v>
      </c>
      <c r="O463" s="3" t="s">
        <v>123</v>
      </c>
      <c r="P463" s="2"/>
      <c r="Q463" s="2"/>
      <c r="R463" s="2"/>
      <c r="S463" s="2"/>
      <c r="T463" s="2"/>
      <c r="U463" s="2"/>
      <c r="V463" s="2"/>
      <c r="W463" s="2" t="s">
        <v>124</v>
      </c>
      <c r="X463" s="2"/>
      <c r="Y463" s="2" t="s">
        <v>65</v>
      </c>
      <c r="Z463" s="2">
        <v>0</v>
      </c>
      <c r="AA463" s="2"/>
      <c r="AB463" s="2"/>
      <c r="AC463" s="4">
        <f>P463*U463/1000000</f>
        <v>0.0</v>
      </c>
      <c r="AD463" s="4">
        <f>AC463*(1-Z463/100)</f>
        <v>0.0</v>
      </c>
      <c r="AE463" s="2" t="s">
        <v>125</v>
      </c>
      <c r="AF463" s="2" t="s">
        <v>126</v>
      </c>
      <c r="AG463" s="2" t="s">
        <v>130</v>
      </c>
      <c r="AH463" s="2" t="s">
        <v>128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278</v>
      </c>
      <c r="G464" s="2" t="s">
        <v>225</v>
      </c>
      <c r="H464" s="2" t="s">
        <v>912</v>
      </c>
      <c r="I464" s="2" t="s">
        <v>53</v>
      </c>
      <c r="J464" s="2" t="s">
        <v>121</v>
      </c>
      <c r="K464" s="2"/>
      <c r="L464" s="2" t="s">
        <v>122</v>
      </c>
      <c r="M464" s="2" t="s">
        <v>79</v>
      </c>
      <c r="N464" s="3">
        <v>1392.98</v>
      </c>
      <c r="O464" s="3" t="s">
        <v>123</v>
      </c>
      <c r="P464" s="2"/>
      <c r="Q464" s="2"/>
      <c r="R464" s="2"/>
      <c r="S464" s="2"/>
      <c r="T464" s="2"/>
      <c r="U464" s="2"/>
      <c r="V464" s="2"/>
      <c r="W464" s="2" t="s">
        <v>124</v>
      </c>
      <c r="X464" s="2"/>
      <c r="Y464" s="2" t="s">
        <v>65</v>
      </c>
      <c r="Z464" s="2">
        <v>0</v>
      </c>
      <c r="AA464" s="2"/>
      <c r="AB464" s="2"/>
      <c r="AC464" s="4">
        <f>P464*U464/1000000</f>
        <v>0.0</v>
      </c>
      <c r="AD464" s="4">
        <f>AC464*(1-Z464/100)</f>
        <v>0.0</v>
      </c>
      <c r="AE464" s="2" t="s">
        <v>125</v>
      </c>
      <c r="AF464" s="2" t="s">
        <v>126</v>
      </c>
      <c r="AG464" s="2" t="s">
        <v>127</v>
      </c>
      <c r="AH464" s="2" t="s">
        <v>128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278</v>
      </c>
      <c r="G465" s="2" t="s">
        <v>225</v>
      </c>
      <c r="H465" s="2" t="s">
        <v>912</v>
      </c>
      <c r="I465" s="2" t="s">
        <v>53</v>
      </c>
      <c r="J465" s="2" t="s">
        <v>121</v>
      </c>
      <c r="K465" s="2"/>
      <c r="L465" s="2" t="s">
        <v>122</v>
      </c>
      <c r="M465" s="2" t="s">
        <v>87</v>
      </c>
      <c r="N465" s="3">
        <v>1392.98</v>
      </c>
      <c r="O465" s="3" t="s">
        <v>123</v>
      </c>
      <c r="P465" s="2"/>
      <c r="Q465" s="2"/>
      <c r="R465" s="2"/>
      <c r="S465" s="2"/>
      <c r="T465" s="2"/>
      <c r="U465" s="2"/>
      <c r="V465" s="2"/>
      <c r="W465" s="2" t="s">
        <v>124</v>
      </c>
      <c r="X465" s="2"/>
      <c r="Y465" s="2" t="s">
        <v>65</v>
      </c>
      <c r="Z465" s="2">
        <v>0</v>
      </c>
      <c r="AA465" s="2"/>
      <c r="AB465" s="2"/>
      <c r="AC465" s="4">
        <f>P465*U465/1000000</f>
        <v>0.0</v>
      </c>
      <c r="AD465" s="4">
        <f>AC465*(1-Z465/100)</f>
        <v>0.0</v>
      </c>
      <c r="AE465" s="2" t="s">
        <v>125</v>
      </c>
      <c r="AF465" s="2" t="s">
        <v>126</v>
      </c>
      <c r="AG465" s="2" t="s">
        <v>127</v>
      </c>
      <c r="AH465" s="2" t="s">
        <v>128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278</v>
      </c>
      <c r="G466" s="2" t="s">
        <v>225</v>
      </c>
      <c r="H466" s="2" t="s">
        <v>912</v>
      </c>
      <c r="I466" s="2" t="s">
        <v>53</v>
      </c>
      <c r="J466" s="2" t="s">
        <v>121</v>
      </c>
      <c r="K466" s="2"/>
      <c r="L466" s="2" t="s">
        <v>122</v>
      </c>
      <c r="M466" s="2" t="s">
        <v>91</v>
      </c>
      <c r="N466" s="3">
        <v>1392.98</v>
      </c>
      <c r="O466" s="3" t="s">
        <v>123</v>
      </c>
      <c r="P466" s="2"/>
      <c r="Q466" s="2"/>
      <c r="R466" s="2"/>
      <c r="S466" s="2"/>
      <c r="T466" s="2"/>
      <c r="U466" s="2"/>
      <c r="V466" s="2"/>
      <c r="W466" s="2" t="s">
        <v>124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4">
        <f>P466*U466/1000000</f>
        <v>0.0</v>
      </c>
      <c r="AD466" s="4">
        <f>AC467*(1-AA466/100)+(AC466-AC467)*(1-AB466/100)</f>
        <v>0.0</v>
      </c>
      <c r="AE466" s="2" t="s">
        <v>125</v>
      </c>
      <c r="AF466" s="2" t="s">
        <v>126</v>
      </c>
      <c r="AG466" s="2" t="s">
        <v>127</v>
      </c>
      <c r="AH466" s="2" t="s">
        <v>128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278</v>
      </c>
      <c r="G467" s="2" t="s">
        <v>225</v>
      </c>
      <c r="H467" s="2" t="s">
        <v>912</v>
      </c>
      <c r="I467" s="2" t="s">
        <v>53</v>
      </c>
      <c r="J467" s="2" t="s">
        <v>121</v>
      </c>
      <c r="K467" s="2"/>
      <c r="L467" s="2" t="s">
        <v>122</v>
      </c>
      <c r="M467" s="2" t="s">
        <v>95</v>
      </c>
      <c r="N467" s="3">
        <v>1392.98</v>
      </c>
      <c r="O467" s="3" t="s">
        <v>123</v>
      </c>
      <c r="P467" s="2"/>
      <c r="Q467" s="2"/>
      <c r="R467" s="2"/>
      <c r="S467" s="2"/>
      <c r="T467" s="2"/>
      <c r="U467" s="2"/>
      <c r="V467" s="2"/>
      <c r="W467" s="2" t="s">
        <v>124</v>
      </c>
      <c r="X467" s="2"/>
      <c r="Y467" s="2" t="s">
        <v>65</v>
      </c>
      <c r="Z467" s="2">
        <v>0</v>
      </c>
      <c r="AA467" s="2"/>
      <c r="AB467" s="2"/>
      <c r="AC467" s="4">
        <f>P467*U467/1000000</f>
        <v>0.0</v>
      </c>
      <c r="AD467" s="4">
        <f>AC467*(1-Z467/100)</f>
        <v>0.0</v>
      </c>
      <c r="AE467" s="2" t="s">
        <v>125</v>
      </c>
      <c r="AF467" s="2" t="s">
        <v>126</v>
      </c>
      <c r="AG467" s="2" t="s">
        <v>127</v>
      </c>
      <c r="AH467" s="2" t="s">
        <v>128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278</v>
      </c>
      <c r="G468" s="2" t="s">
        <v>225</v>
      </c>
      <c r="H468" s="2" t="s">
        <v>912</v>
      </c>
      <c r="I468" s="2" t="s">
        <v>53</v>
      </c>
      <c r="J468" s="2" t="s">
        <v>121</v>
      </c>
      <c r="K468" s="2"/>
      <c r="L468" s="2" t="s">
        <v>122</v>
      </c>
      <c r="M468" s="2" t="s">
        <v>99</v>
      </c>
      <c r="N468" s="3">
        <v>1392.98</v>
      </c>
      <c r="O468" s="3" t="s">
        <v>123</v>
      </c>
      <c r="P468" s="2"/>
      <c r="Q468" s="2"/>
      <c r="R468" s="2"/>
      <c r="S468" s="2"/>
      <c r="T468" s="2"/>
      <c r="U468" s="2"/>
      <c r="V468" s="2"/>
      <c r="W468" s="2" t="s">
        <v>124</v>
      </c>
      <c r="X468" s="2"/>
      <c r="Y468" s="2" t="s">
        <v>65</v>
      </c>
      <c r="Z468" s="2">
        <v>0</v>
      </c>
      <c r="AA468" s="2"/>
      <c r="AB468" s="2"/>
      <c r="AC468" s="4">
        <f>P468*U468/1000000</f>
        <v>0.0</v>
      </c>
      <c r="AD468" s="4">
        <f>AC468*(1-Z468/100)</f>
        <v>0.0</v>
      </c>
      <c r="AE468" s="2" t="s">
        <v>125</v>
      </c>
      <c r="AF468" s="2" t="s">
        <v>126</v>
      </c>
      <c r="AG468" s="2" t="s">
        <v>127</v>
      </c>
      <c r="AH468" s="2" t="s">
        <v>128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278</v>
      </c>
      <c r="G469" s="2" t="s">
        <v>225</v>
      </c>
      <c r="H469" s="2" t="s">
        <v>912</v>
      </c>
      <c r="I469" s="2" t="s">
        <v>53</v>
      </c>
      <c r="J469" s="2" t="s">
        <v>121</v>
      </c>
      <c r="K469" s="2"/>
      <c r="L469" s="2" t="s">
        <v>122</v>
      </c>
      <c r="M469" s="2" t="s">
        <v>104</v>
      </c>
      <c r="N469" s="3">
        <v>1392.98</v>
      </c>
      <c r="O469" s="3" t="s">
        <v>123</v>
      </c>
      <c r="P469" s="2"/>
      <c r="Q469" s="2"/>
      <c r="R469" s="2"/>
      <c r="S469" s="2"/>
      <c r="T469" s="2"/>
      <c r="U469" s="2"/>
      <c r="V469" s="2"/>
      <c r="W469" s="2" t="s">
        <v>124</v>
      </c>
      <c r="X469" s="2"/>
      <c r="Y469" s="2" t="s">
        <v>65</v>
      </c>
      <c r="Z469" s="2">
        <v>0</v>
      </c>
      <c r="AA469" s="2"/>
      <c r="AB469" s="2"/>
      <c r="AC469" s="4">
        <f>P469*U469/1000000</f>
        <v>0.0</v>
      </c>
      <c r="AD469" s="4">
        <f>AC469*(1-Z469/100)</f>
        <v>0.0</v>
      </c>
      <c r="AE469" s="2" t="s">
        <v>125</v>
      </c>
      <c r="AF469" s="2" t="s">
        <v>126</v>
      </c>
      <c r="AG469" s="2" t="s">
        <v>130</v>
      </c>
      <c r="AH469" s="2" t="s">
        <v>128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278</v>
      </c>
      <c r="G470" s="2" t="s">
        <v>225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f>IF(O470="吨",N470*1000,IF(O470="万立方米",N470*10000,""))</f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138</v>
      </c>
      <c r="AH470" s="2" t="s">
        <v>114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278</v>
      </c>
      <c r="G471" s="2" t="s">
        <v>120</v>
      </c>
      <c r="H471" s="2" t="s">
        <v>52</v>
      </c>
      <c r="I471" s="2" t="s">
        <v>53</v>
      </c>
      <c r="J471" s="2" t="s">
        <v>691</v>
      </c>
      <c r="K471" s="2"/>
      <c r="L471" s="2" t="s">
        <v>122</v>
      </c>
      <c r="M471" s="2" t="s">
        <v>57</v>
      </c>
      <c r="N471" s="3">
        <v>1916.25</v>
      </c>
      <c r="O471" s="3" t="s">
        <v>123</v>
      </c>
      <c r="P471" s="2"/>
      <c r="Q471" s="2"/>
      <c r="R471" s="2"/>
      <c r="S471" s="2"/>
      <c r="T471" s="2"/>
      <c r="U471" s="2"/>
      <c r="V471" s="2"/>
      <c r="W471" s="2" t="s">
        <v>124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271</v>
      </c>
      <c r="AF471" s="2" t="s">
        <v>692</v>
      </c>
      <c r="AG471" s="2" t="s">
        <v>925</v>
      </c>
      <c r="AH471" s="2" t="s">
        <v>128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278</v>
      </c>
      <c r="G472" s="2" t="s">
        <v>120</v>
      </c>
      <c r="H472" s="2" t="s">
        <v>52</v>
      </c>
      <c r="I472" s="2" t="s">
        <v>53</v>
      </c>
      <c r="J472" s="2" t="s">
        <v>691</v>
      </c>
      <c r="K472" s="2"/>
      <c r="L472" s="2" t="s">
        <v>122</v>
      </c>
      <c r="M472" s="2" t="s">
        <v>73</v>
      </c>
      <c r="N472" s="3">
        <v>1916.25</v>
      </c>
      <c r="O472" s="3" t="s">
        <v>123</v>
      </c>
      <c r="P472" s="2"/>
      <c r="Q472" s="2"/>
      <c r="R472" s="2"/>
      <c r="S472" s="2"/>
      <c r="T472" s="2"/>
      <c r="U472" s="2"/>
      <c r="V472" s="2"/>
      <c r="W472" s="2" t="s">
        <v>124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271</v>
      </c>
      <c r="AF472" s="2" t="s">
        <v>692</v>
      </c>
      <c r="AG472" s="2" t="s">
        <v>927</v>
      </c>
      <c r="AH472" s="2" t="s">
        <v>128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278</v>
      </c>
      <c r="G473" s="2" t="s">
        <v>120</v>
      </c>
      <c r="H473" s="2" t="s">
        <v>52</v>
      </c>
      <c r="I473" s="2" t="s">
        <v>53</v>
      </c>
      <c r="J473" s="2" t="s">
        <v>691</v>
      </c>
      <c r="K473" s="2"/>
      <c r="L473" s="2" t="s">
        <v>122</v>
      </c>
      <c r="M473" s="2" t="s">
        <v>79</v>
      </c>
      <c r="N473" s="3">
        <v>1916.25</v>
      </c>
      <c r="O473" s="3" t="s">
        <v>123</v>
      </c>
      <c r="P473" s="2"/>
      <c r="Q473" s="2"/>
      <c r="R473" s="2"/>
      <c r="S473" s="2"/>
      <c r="T473" s="2"/>
      <c r="U473" s="2"/>
      <c r="V473" s="2"/>
      <c r="W473" s="2" t="s">
        <v>124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271</v>
      </c>
      <c r="AF473" s="2" t="s">
        <v>692</v>
      </c>
      <c r="AG473" s="2" t="s">
        <v>925</v>
      </c>
      <c r="AH473" s="2" t="s">
        <v>128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278</v>
      </c>
      <c r="G474" s="2" t="s">
        <v>120</v>
      </c>
      <c r="H474" s="2" t="s">
        <v>52</v>
      </c>
      <c r="I474" s="2" t="s">
        <v>53</v>
      </c>
      <c r="J474" s="2" t="s">
        <v>691</v>
      </c>
      <c r="K474" s="2"/>
      <c r="L474" s="2" t="s">
        <v>122</v>
      </c>
      <c r="M474" s="2" t="s">
        <v>87</v>
      </c>
      <c r="N474" s="3">
        <v>1916.25</v>
      </c>
      <c r="O474" s="3" t="s">
        <v>123</v>
      </c>
      <c r="P474" s="2"/>
      <c r="Q474" s="2"/>
      <c r="R474" s="2"/>
      <c r="S474" s="2"/>
      <c r="T474" s="2"/>
      <c r="U474" s="2"/>
      <c r="V474" s="2"/>
      <c r="W474" s="2" t="s">
        <v>124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271</v>
      </c>
      <c r="AF474" s="2" t="s">
        <v>692</v>
      </c>
      <c r="AG474" s="2" t="s">
        <v>925</v>
      </c>
      <c r="AH474" s="2" t="s">
        <v>128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278</v>
      </c>
      <c r="G475" s="2" t="s">
        <v>120</v>
      </c>
      <c r="H475" s="2" t="s">
        <v>52</v>
      </c>
      <c r="I475" s="2" t="s">
        <v>53</v>
      </c>
      <c r="J475" s="2" t="s">
        <v>691</v>
      </c>
      <c r="K475" s="2"/>
      <c r="L475" s="2" t="s">
        <v>122</v>
      </c>
      <c r="M475" s="2" t="s">
        <v>91</v>
      </c>
      <c r="N475" s="3">
        <v>1916.25</v>
      </c>
      <c r="O475" s="3" t="s">
        <v>123</v>
      </c>
      <c r="P475" s="2"/>
      <c r="Q475" s="2"/>
      <c r="R475" s="2"/>
      <c r="S475" s="2"/>
      <c r="T475" s="2"/>
      <c r="U475" s="2"/>
      <c r="V475" s="2"/>
      <c r="W475" s="2" t="s">
        <v>124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271</v>
      </c>
      <c r="AF475" s="2" t="s">
        <v>692</v>
      </c>
      <c r="AG475" s="2" t="s">
        <v>925</v>
      </c>
      <c r="AH475" s="2" t="s">
        <v>128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278</v>
      </c>
      <c r="G476" s="2" t="s">
        <v>120</v>
      </c>
      <c r="H476" s="2" t="s">
        <v>52</v>
      </c>
      <c r="I476" s="2" t="s">
        <v>53</v>
      </c>
      <c r="J476" s="2" t="s">
        <v>691</v>
      </c>
      <c r="K476" s="2"/>
      <c r="L476" s="2" t="s">
        <v>122</v>
      </c>
      <c r="M476" s="2" t="s">
        <v>95</v>
      </c>
      <c r="N476" s="3">
        <v>1916.25</v>
      </c>
      <c r="O476" s="3" t="s">
        <v>123</v>
      </c>
      <c r="P476" s="2"/>
      <c r="Q476" s="2"/>
      <c r="R476" s="2"/>
      <c r="S476" s="2"/>
      <c r="T476" s="2"/>
      <c r="U476" s="2"/>
      <c r="V476" s="2"/>
      <c r="W476" s="2" t="s">
        <v>124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271</v>
      </c>
      <c r="AF476" s="2" t="s">
        <v>692</v>
      </c>
      <c r="AG476" s="2" t="s">
        <v>925</v>
      </c>
      <c r="AH476" s="2" t="s">
        <v>128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278</v>
      </c>
      <c r="G477" s="2" t="s">
        <v>120</v>
      </c>
      <c r="H477" s="2" t="s">
        <v>52</v>
      </c>
      <c r="I477" s="2" t="s">
        <v>53</v>
      </c>
      <c r="J477" s="2" t="s">
        <v>691</v>
      </c>
      <c r="K477" s="2"/>
      <c r="L477" s="2" t="s">
        <v>122</v>
      </c>
      <c r="M477" s="2" t="s">
        <v>99</v>
      </c>
      <c r="N477" s="3">
        <v>1916.25</v>
      </c>
      <c r="O477" s="3" t="s">
        <v>123</v>
      </c>
      <c r="P477" s="2"/>
      <c r="Q477" s="2"/>
      <c r="R477" s="2"/>
      <c r="S477" s="2"/>
      <c r="T477" s="2"/>
      <c r="U477" s="2"/>
      <c r="V477" s="2"/>
      <c r="W477" s="2" t="s">
        <v>124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271</v>
      </c>
      <c r="AF477" s="2" t="s">
        <v>692</v>
      </c>
      <c r="AG477" s="2" t="s">
        <v>925</v>
      </c>
      <c r="AH477" s="2" t="s">
        <v>128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278</v>
      </c>
      <c r="G478" s="2" t="s">
        <v>120</v>
      </c>
      <c r="H478" s="2" t="s">
        <v>52</v>
      </c>
      <c r="I478" s="2" t="s">
        <v>53</v>
      </c>
      <c r="J478" s="2" t="s">
        <v>691</v>
      </c>
      <c r="K478" s="2"/>
      <c r="L478" s="2" t="s">
        <v>122</v>
      </c>
      <c r="M478" s="2" t="s">
        <v>104</v>
      </c>
      <c r="N478" s="3">
        <v>1916.25</v>
      </c>
      <c r="O478" s="3" t="s">
        <v>123</v>
      </c>
      <c r="P478" s="2"/>
      <c r="Q478" s="2"/>
      <c r="R478" s="2"/>
      <c r="S478" s="2"/>
      <c r="T478" s="2"/>
      <c r="U478" s="2"/>
      <c r="V478" s="2"/>
      <c r="W478" s="2" t="s">
        <v>124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271</v>
      </c>
      <c r="AF478" s="2" t="s">
        <v>692</v>
      </c>
      <c r="AG478" s="2" t="s">
        <v>927</v>
      </c>
      <c r="AH478" s="2" t="s">
        <v>128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278</v>
      </c>
      <c r="G479" s="2" t="s">
        <v>120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f>IF(O479="吨",N479*1000,IF(O479="万立方米",N479*10000,""))</f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113</v>
      </c>
      <c r="AH479" s="2" t="s">
        <v>114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277</v>
      </c>
      <c r="F480" s="2" t="s">
        <v>278</v>
      </c>
      <c r="G480" s="2" t="s">
        <v>120</v>
      </c>
      <c r="H480" s="2" t="s">
        <v>52</v>
      </c>
      <c r="I480" s="2" t="s">
        <v>53</v>
      </c>
      <c r="J480" s="2" t="s">
        <v>280</v>
      </c>
      <c r="K480" s="2"/>
      <c r="L480" s="2" t="s">
        <v>122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124</v>
      </c>
      <c r="X480" s="2" t="s">
        <v>298</v>
      </c>
      <c r="Y480" s="2" t="s">
        <v>631</v>
      </c>
      <c r="Z480" s="2">
        <v>94.5</v>
      </c>
      <c r="AA480" s="2"/>
      <c r="AB480" s="2"/>
      <c r="AC480" s="2"/>
      <c r="AD480" s="2"/>
      <c r="AE480" s="2" t="s">
        <v>271</v>
      </c>
      <c r="AF480" s="2" t="s">
        <v>281</v>
      </c>
      <c r="AG480" s="2" t="s">
        <v>938</v>
      </c>
      <c r="AH480" s="2" t="s">
        <v>128</v>
      </c>
      <c r="AI480" s="2" t="s">
        <v>70</v>
      </c>
      <c r="AJ480" s="2" t="s">
        <v>71</v>
      </c>
      <c r="AK480" s="2">
        <v>658</v>
      </c>
    </row>
    <row r="481" spans="1:37">
      <c r="A481" s="2" t="s">
        <v>939</v>
      </c>
      <c r="B481" s="2" t="s">
        <v>936</v>
      </c>
      <c r="C481" s="2" t="s">
        <v>47</v>
      </c>
      <c r="D481" s="2" t="s">
        <v>937</v>
      </c>
      <c r="E481" s="2" t="s">
        <v>277</v>
      </c>
      <c r="F481" s="2" t="s">
        <v>278</v>
      </c>
      <c r="G481" s="2" t="s">
        <v>120</v>
      </c>
      <c r="H481" s="2" t="s">
        <v>52</v>
      </c>
      <c r="I481" s="2" t="s">
        <v>53</v>
      </c>
      <c r="J481" s="2" t="s">
        <v>280</v>
      </c>
      <c r="K481" s="2"/>
      <c r="L481" s="2" t="s">
        <v>122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124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271</v>
      </c>
      <c r="AF481" s="2" t="s">
        <v>281</v>
      </c>
      <c r="AG481" s="2" t="s">
        <v>940</v>
      </c>
      <c r="AH481" s="2" t="s">
        <v>128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941</v>
      </c>
      <c r="B482" s="2" t="s">
        <v>936</v>
      </c>
      <c r="C482" s="2" t="s">
        <v>47</v>
      </c>
      <c r="D482" s="2" t="s">
        <v>937</v>
      </c>
      <c r="E482" s="2" t="s">
        <v>277</v>
      </c>
      <c r="F482" s="2" t="s">
        <v>278</v>
      </c>
      <c r="G482" s="2" t="s">
        <v>120</v>
      </c>
      <c r="H482" s="2" t="s">
        <v>52</v>
      </c>
      <c r="I482" s="2" t="s">
        <v>53</v>
      </c>
      <c r="J482" s="2" t="s">
        <v>280</v>
      </c>
      <c r="K482" s="2"/>
      <c r="L482" s="2" t="s">
        <v>122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124</v>
      </c>
      <c r="X482" s="2" t="s">
        <v>304</v>
      </c>
      <c r="Y482" s="2" t="s">
        <v>305</v>
      </c>
      <c r="Z482" s="2">
        <v>30</v>
      </c>
      <c r="AA482" s="2"/>
      <c r="AB482" s="2"/>
      <c r="AC482" s="2"/>
      <c r="AD482" s="2"/>
      <c r="AE482" s="2" t="s">
        <v>271</v>
      </c>
      <c r="AF482" s="2" t="s">
        <v>281</v>
      </c>
      <c r="AG482" s="2" t="s">
        <v>942</v>
      </c>
      <c r="AH482" s="2" t="s">
        <v>128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943</v>
      </c>
      <c r="B483" s="2" t="s">
        <v>936</v>
      </c>
      <c r="C483" s="2" t="s">
        <v>47</v>
      </c>
      <c r="D483" s="2" t="s">
        <v>937</v>
      </c>
      <c r="E483" s="2" t="s">
        <v>277</v>
      </c>
      <c r="F483" s="2" t="s">
        <v>278</v>
      </c>
      <c r="G483" s="2" t="s">
        <v>120</v>
      </c>
      <c r="H483" s="2" t="s">
        <v>52</v>
      </c>
      <c r="I483" s="2" t="s">
        <v>53</v>
      </c>
      <c r="J483" s="2" t="s">
        <v>280</v>
      </c>
      <c r="K483" s="2"/>
      <c r="L483" s="2" t="s">
        <v>122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124</v>
      </c>
      <c r="X483" s="2" t="s">
        <v>298</v>
      </c>
      <c r="Y483" s="2" t="s">
        <v>635</v>
      </c>
      <c r="Z483" s="2">
        <v>94.5</v>
      </c>
      <c r="AA483" s="2"/>
      <c r="AB483" s="2"/>
      <c r="AC483" s="2"/>
      <c r="AD483" s="2"/>
      <c r="AE483" s="2" t="s">
        <v>271</v>
      </c>
      <c r="AF483" s="2" t="s">
        <v>281</v>
      </c>
      <c r="AG483" s="2" t="s">
        <v>938</v>
      </c>
      <c r="AH483" s="2" t="s">
        <v>128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944</v>
      </c>
      <c r="B484" s="2" t="s">
        <v>936</v>
      </c>
      <c r="C484" s="2" t="s">
        <v>47</v>
      </c>
      <c r="D484" s="2" t="s">
        <v>937</v>
      </c>
      <c r="E484" s="2" t="s">
        <v>277</v>
      </c>
      <c r="F484" s="2" t="s">
        <v>278</v>
      </c>
      <c r="G484" s="2" t="s">
        <v>120</v>
      </c>
      <c r="H484" s="2" t="s">
        <v>52</v>
      </c>
      <c r="I484" s="2" t="s">
        <v>53</v>
      </c>
      <c r="J484" s="2" t="s">
        <v>280</v>
      </c>
      <c r="K484" s="2"/>
      <c r="L484" s="2" t="s">
        <v>122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124</v>
      </c>
      <c r="X484" s="2" t="s">
        <v>298</v>
      </c>
      <c r="Y484" s="2" t="s">
        <v>310</v>
      </c>
      <c r="Z484" s="2">
        <v>95</v>
      </c>
      <c r="AA484" s="2">
        <v>94.5</v>
      </c>
      <c r="AB484" s="2">
        <v>95</v>
      </c>
      <c r="AC484" s="2"/>
      <c r="AD484" s="2"/>
      <c r="AE484" s="2" t="s">
        <v>271</v>
      </c>
      <c r="AF484" s="2" t="s">
        <v>281</v>
      </c>
      <c r="AG484" s="2" t="s">
        <v>938</v>
      </c>
      <c r="AH484" s="2" t="s">
        <v>128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945</v>
      </c>
      <c r="B485" s="2" t="s">
        <v>936</v>
      </c>
      <c r="C485" s="2" t="s">
        <v>47</v>
      </c>
      <c r="D485" s="2" t="s">
        <v>937</v>
      </c>
      <c r="E485" s="2" t="s">
        <v>277</v>
      </c>
      <c r="F485" s="2" t="s">
        <v>278</v>
      </c>
      <c r="G485" s="2" t="s">
        <v>120</v>
      </c>
      <c r="H485" s="2" t="s">
        <v>52</v>
      </c>
      <c r="I485" s="2" t="s">
        <v>53</v>
      </c>
      <c r="J485" s="2" t="s">
        <v>280</v>
      </c>
      <c r="K485" s="2"/>
      <c r="L485" s="2" t="s">
        <v>122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124</v>
      </c>
      <c r="X485" s="2" t="s">
        <v>298</v>
      </c>
      <c r="Y485" s="2" t="s">
        <v>638</v>
      </c>
      <c r="Z485" s="2">
        <v>94.5</v>
      </c>
      <c r="AA485" s="2"/>
      <c r="AB485" s="2"/>
      <c r="AC485" s="2"/>
      <c r="AD485" s="2"/>
      <c r="AE485" s="2" t="s">
        <v>271</v>
      </c>
      <c r="AF485" s="2" t="s">
        <v>281</v>
      </c>
      <c r="AG485" s="2" t="s">
        <v>938</v>
      </c>
      <c r="AH485" s="2" t="s">
        <v>128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946</v>
      </c>
      <c r="B486" s="2" t="s">
        <v>936</v>
      </c>
      <c r="C486" s="2" t="s">
        <v>47</v>
      </c>
      <c r="D486" s="2" t="s">
        <v>937</v>
      </c>
      <c r="E486" s="2" t="s">
        <v>277</v>
      </c>
      <c r="F486" s="2" t="s">
        <v>278</v>
      </c>
      <c r="G486" s="2" t="s">
        <v>120</v>
      </c>
      <c r="H486" s="2" t="s">
        <v>52</v>
      </c>
      <c r="I486" s="2" t="s">
        <v>53</v>
      </c>
      <c r="J486" s="2" t="s">
        <v>280</v>
      </c>
      <c r="K486" s="2"/>
      <c r="L486" s="2" t="s">
        <v>122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124</v>
      </c>
      <c r="X486" s="2" t="s">
        <v>314</v>
      </c>
      <c r="Y486" s="2" t="s">
        <v>315</v>
      </c>
      <c r="Z486" s="2">
        <v>80</v>
      </c>
      <c r="AA486" s="2"/>
      <c r="AB486" s="2"/>
      <c r="AC486" s="2"/>
      <c r="AD486" s="2"/>
      <c r="AE486" s="2" t="s">
        <v>271</v>
      </c>
      <c r="AF486" s="2" t="s">
        <v>281</v>
      </c>
      <c r="AG486" s="2" t="s">
        <v>942</v>
      </c>
      <c r="AH486" s="2" t="s">
        <v>128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947</v>
      </c>
      <c r="B487" s="2" t="s">
        <v>936</v>
      </c>
      <c r="C487" s="2" t="s">
        <v>47</v>
      </c>
      <c r="D487" s="2" t="s">
        <v>937</v>
      </c>
      <c r="E487" s="2" t="s">
        <v>277</v>
      </c>
      <c r="F487" s="2" t="s">
        <v>278</v>
      </c>
      <c r="G487" s="2" t="s">
        <v>120</v>
      </c>
      <c r="H487" s="2" t="s">
        <v>52</v>
      </c>
      <c r="I487" s="2" t="s">
        <v>53</v>
      </c>
      <c r="J487" s="2" t="s">
        <v>280</v>
      </c>
      <c r="K487" s="2"/>
      <c r="L487" s="2" t="s">
        <v>122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124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271</v>
      </c>
      <c r="AF487" s="2" t="s">
        <v>281</v>
      </c>
      <c r="AG487" s="2" t="s">
        <v>940</v>
      </c>
      <c r="AH487" s="2" t="s">
        <v>128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948</v>
      </c>
      <c r="B488" s="2" t="s">
        <v>936</v>
      </c>
      <c r="C488" s="2" t="s">
        <v>47</v>
      </c>
      <c r="D488" s="2" t="s">
        <v>937</v>
      </c>
      <c r="E488" s="2" t="s">
        <v>277</v>
      </c>
      <c r="F488" s="2" t="s">
        <v>278</v>
      </c>
      <c r="G488" s="2" t="s">
        <v>120</v>
      </c>
      <c r="H488" s="2" t="s">
        <v>52</v>
      </c>
      <c r="I488" s="2"/>
      <c r="J488" s="2"/>
      <c r="K488" s="2" t="s">
        <v>55</v>
      </c>
      <c r="L488" s="2" t="s">
        <v>551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552</v>
      </c>
      <c r="T488" s="2" t="s">
        <v>165</v>
      </c>
      <c r="U488" s="2"/>
      <c r="V488" s="2" t="s">
        <v>111</v>
      </c>
      <c r="W488" s="2" t="s">
        <v>553</v>
      </c>
      <c r="X488" s="2" t="s">
        <v>551</v>
      </c>
      <c r="Y488" s="2" t="s">
        <v>554</v>
      </c>
      <c r="Z488" s="2">
        <v>0</v>
      </c>
      <c r="AA488" s="2"/>
      <c r="AB488" s="2"/>
      <c r="AC488" s="2"/>
      <c r="AD488" s="2"/>
      <c r="AE488" s="2" t="s">
        <v>271</v>
      </c>
      <c r="AF488" s="2" t="s">
        <v>555</v>
      </c>
      <c r="AG488" s="2" t="s">
        <v>556</v>
      </c>
      <c r="AH488" s="2" t="s">
        <v>168</v>
      </c>
      <c r="AI488" s="2" t="s">
        <v>70</v>
      </c>
      <c r="AJ488" s="2" t="s">
        <v>71</v>
      </c>
      <c r="AK488" s="2">
        <v>658</v>
      </c>
    </row>
    <row r="489" spans="1:37">
      <c r="A489" s="2" t="s">
        <v>949</v>
      </c>
      <c r="B489" s="2" t="s">
        <v>950</v>
      </c>
      <c r="C489" s="2" t="s">
        <v>47</v>
      </c>
      <c r="D489" s="2" t="s">
        <v>951</v>
      </c>
      <c r="E489" s="2" t="s">
        <v>296</v>
      </c>
      <c r="F489" s="2" t="s">
        <v>224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173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174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298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66</v>
      </c>
      <c r="AF489" s="2" t="s">
        <v>67</v>
      </c>
      <c r="AG489" s="2" t="s">
        <v>327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952</v>
      </c>
      <c r="B490" s="2" t="s">
        <v>950</v>
      </c>
      <c r="C490" s="2" t="s">
        <v>47</v>
      </c>
      <c r="D490" s="2" t="s">
        <v>951</v>
      </c>
      <c r="E490" s="2" t="s">
        <v>296</v>
      </c>
      <c r="F490" s="2" t="s">
        <v>224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173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179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66</v>
      </c>
      <c r="AF490" s="2" t="s">
        <v>67</v>
      </c>
      <c r="AG490" s="2" t="s">
        <v>329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953</v>
      </c>
      <c r="B491" s="2" t="s">
        <v>950</v>
      </c>
      <c r="C491" s="2" t="s">
        <v>47</v>
      </c>
      <c r="D491" s="2" t="s">
        <v>951</v>
      </c>
      <c r="E491" s="2" t="s">
        <v>296</v>
      </c>
      <c r="F491" s="2" t="s">
        <v>224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173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182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149</v>
      </c>
      <c r="Y491" s="2" t="s">
        <v>150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66</v>
      </c>
      <c r="AF491" s="2" t="s">
        <v>67</v>
      </c>
      <c r="AG491" s="2" t="s">
        <v>167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954</v>
      </c>
      <c r="B492" s="2" t="s">
        <v>950</v>
      </c>
      <c r="C492" s="2" t="s">
        <v>47</v>
      </c>
      <c r="D492" s="2" t="s">
        <v>951</v>
      </c>
      <c r="E492" s="2" t="s">
        <v>296</v>
      </c>
      <c r="F492" s="2" t="s">
        <v>224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173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185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298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66</v>
      </c>
      <c r="AF492" s="2" t="s">
        <v>67</v>
      </c>
      <c r="AG492" s="2" t="s">
        <v>327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955</v>
      </c>
      <c r="B493" s="2" t="s">
        <v>950</v>
      </c>
      <c r="C493" s="2" t="s">
        <v>47</v>
      </c>
      <c r="D493" s="2" t="s">
        <v>951</v>
      </c>
      <c r="E493" s="2" t="s">
        <v>296</v>
      </c>
      <c r="F493" s="2" t="s">
        <v>224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173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188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298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66</v>
      </c>
      <c r="AF493" s="2" t="s">
        <v>67</v>
      </c>
      <c r="AG493" s="2" t="s">
        <v>327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956</v>
      </c>
      <c r="B494" s="2" t="s">
        <v>950</v>
      </c>
      <c r="C494" s="2" t="s">
        <v>47</v>
      </c>
      <c r="D494" s="2" t="s">
        <v>951</v>
      </c>
      <c r="E494" s="2" t="s">
        <v>296</v>
      </c>
      <c r="F494" s="2" t="s">
        <v>224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173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191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298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66</v>
      </c>
      <c r="AF494" s="2" t="s">
        <v>67</v>
      </c>
      <c r="AG494" s="2" t="s">
        <v>327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957</v>
      </c>
      <c r="B495" s="2" t="s">
        <v>950</v>
      </c>
      <c r="C495" s="2" t="s">
        <v>47</v>
      </c>
      <c r="D495" s="2" t="s">
        <v>951</v>
      </c>
      <c r="E495" s="2" t="s">
        <v>296</v>
      </c>
      <c r="F495" s="2" t="s">
        <v>224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173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194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314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66</v>
      </c>
      <c r="AF495" s="2" t="s">
        <v>67</v>
      </c>
      <c r="AG495" s="2" t="s">
        <v>327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958</v>
      </c>
      <c r="B496" s="2" t="s">
        <v>950</v>
      </c>
      <c r="C496" s="2" t="s">
        <v>47</v>
      </c>
      <c r="D496" s="2" t="s">
        <v>951</v>
      </c>
      <c r="E496" s="2" t="s">
        <v>296</v>
      </c>
      <c r="F496" s="2" t="s">
        <v>224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173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196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66</v>
      </c>
      <c r="AF496" s="2" t="s">
        <v>67</v>
      </c>
      <c r="AG496" s="2" t="s">
        <v>329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959</v>
      </c>
      <c r="B497" s="2" t="s">
        <v>950</v>
      </c>
      <c r="C497" s="2" t="s">
        <v>47</v>
      </c>
      <c r="D497" s="2" t="s">
        <v>951</v>
      </c>
      <c r="E497" s="2" t="s">
        <v>296</v>
      </c>
      <c r="F497" s="2" t="s">
        <v>224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163</v>
      </c>
      <c r="M497" s="2" t="s">
        <v>107</v>
      </c>
      <c r="N497" s="3"/>
      <c r="O497" s="3"/>
      <c r="P497" s="4">
        <f>IF(O497="吨",N497*1000,IF(O497="万立方米",N497*10000,""))</f>
        <v>5613050.0</v>
      </c>
      <c r="Q497" s="2" t="s">
        <v>108</v>
      </c>
      <c r="R497" s="2" t="s">
        <v>109</v>
      </c>
      <c r="S497" s="2" t="s">
        <v>164</v>
      </c>
      <c r="T497" s="2" t="s">
        <v>165</v>
      </c>
      <c r="U497" s="4">
        <f>0.16</f>
        <v>0.16</v>
      </c>
      <c r="V497" s="2" t="s">
        <v>111</v>
      </c>
      <c r="W497" s="2" t="s">
        <v>164</v>
      </c>
      <c r="X497" s="2" t="s">
        <v>163</v>
      </c>
      <c r="Y497" s="2" t="s">
        <v>166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66</v>
      </c>
      <c r="AF497" s="2" t="s">
        <v>67</v>
      </c>
      <c r="AG497" s="2" t="s">
        <v>167</v>
      </c>
      <c r="AH497" s="2" t="s">
        <v>168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960</v>
      </c>
      <c r="B498" s="2" t="s">
        <v>961</v>
      </c>
      <c r="C498" s="2" t="s">
        <v>47</v>
      </c>
      <c r="D498" s="2" t="s">
        <v>962</v>
      </c>
      <c r="E498" s="2" t="s">
        <v>447</v>
      </c>
      <c r="F498" s="2" t="s">
        <v>224</v>
      </c>
      <c r="G498" s="2" t="s">
        <v>225</v>
      </c>
      <c r="H498" s="2" t="s">
        <v>52</v>
      </c>
      <c r="I498" s="2" t="s">
        <v>53</v>
      </c>
      <c r="J498" s="2" t="s">
        <v>226</v>
      </c>
      <c r="K498" s="2" t="s">
        <v>226</v>
      </c>
      <c r="L498" s="2" t="s">
        <v>227</v>
      </c>
      <c r="M498" s="2" t="s">
        <v>57</v>
      </c>
      <c r="N498" s="3">
        <v>19952.265</v>
      </c>
      <c r="O498" s="3" t="s">
        <v>228</v>
      </c>
      <c r="P498" s="4">
        <f>IF(O498="吨",N498*1000,IF(O498="万立方米",N498*10000,""))</f>
        <v>199522650.0</v>
      </c>
      <c r="Q498" s="2" t="s">
        <v>229</v>
      </c>
      <c r="R498" s="2" t="s">
        <v>230</v>
      </c>
      <c r="S498" s="2" t="s">
        <v>231</v>
      </c>
      <c r="T498" s="2" t="s">
        <v>75</v>
      </c>
      <c r="U498" s="4">
        <f>0.0</f>
        <v>0.0</v>
      </c>
      <c r="V498" s="2" t="s">
        <v>232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66</v>
      </c>
      <c r="AF498" s="2" t="s">
        <v>67</v>
      </c>
      <c r="AG498" s="2" t="s">
        <v>233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963</v>
      </c>
      <c r="B499" s="2" t="s">
        <v>961</v>
      </c>
      <c r="C499" s="2" t="s">
        <v>47</v>
      </c>
      <c r="D499" s="2" t="s">
        <v>962</v>
      </c>
      <c r="E499" s="2" t="s">
        <v>447</v>
      </c>
      <c r="F499" s="2" t="s">
        <v>224</v>
      </c>
      <c r="G499" s="2" t="s">
        <v>225</v>
      </c>
      <c r="H499" s="2" t="s">
        <v>52</v>
      </c>
      <c r="I499" s="2" t="s">
        <v>53</v>
      </c>
      <c r="J499" s="2" t="s">
        <v>226</v>
      </c>
      <c r="K499" s="2" t="s">
        <v>226</v>
      </c>
      <c r="L499" s="2" t="s">
        <v>227</v>
      </c>
      <c r="M499" s="2" t="s">
        <v>73</v>
      </c>
      <c r="N499" s="3">
        <v>19952.265</v>
      </c>
      <c r="O499" s="3" t="s">
        <v>228</v>
      </c>
      <c r="P499" s="4">
        <f>IF(O499="吨",N499*1000,IF(O499="万立方米",N499*10000,""))</f>
        <v>199522650.0</v>
      </c>
      <c r="Q499" s="2" t="s">
        <v>229</v>
      </c>
      <c r="R499" s="2" t="s">
        <v>230</v>
      </c>
      <c r="S499" s="2" t="s">
        <v>235</v>
      </c>
      <c r="T499" s="2" t="s">
        <v>75</v>
      </c>
      <c r="U499" s="4">
        <f>1.3</f>
        <v>1.3</v>
      </c>
      <c r="V499" s="2" t="s">
        <v>232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259.379445</v>
      </c>
      <c r="AD499" s="4">
        <f>AC499*(1-Z499/100)</f>
        <v>259.379445</v>
      </c>
      <c r="AE499" s="2" t="s">
        <v>66</v>
      </c>
      <c r="AF499" s="2" t="s">
        <v>67</v>
      </c>
      <c r="AG499" s="2" t="s">
        <v>236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964</v>
      </c>
      <c r="B500" s="2" t="s">
        <v>961</v>
      </c>
      <c r="C500" s="2" t="s">
        <v>47</v>
      </c>
      <c r="D500" s="2" t="s">
        <v>962</v>
      </c>
      <c r="E500" s="2" t="s">
        <v>447</v>
      </c>
      <c r="F500" s="2" t="s">
        <v>224</v>
      </c>
      <c r="G500" s="2" t="s">
        <v>225</v>
      </c>
      <c r="H500" s="2" t="s">
        <v>52</v>
      </c>
      <c r="I500" s="2" t="s">
        <v>53</v>
      </c>
      <c r="J500" s="2" t="s">
        <v>226</v>
      </c>
      <c r="K500" s="2" t="s">
        <v>226</v>
      </c>
      <c r="L500" s="2" t="s">
        <v>227</v>
      </c>
      <c r="M500" s="2" t="s">
        <v>79</v>
      </c>
      <c r="N500" s="3">
        <v>19952.265</v>
      </c>
      <c r="O500" s="3" t="s">
        <v>228</v>
      </c>
      <c r="P500" s="4">
        <f>IF(O500="吨",N500*1000,IF(O500="万立方米",N500*10000,""))</f>
        <v>199522650.0</v>
      </c>
      <c r="Q500" s="2" t="s">
        <v>229</v>
      </c>
      <c r="R500" s="2" t="s">
        <v>230</v>
      </c>
      <c r="S500" s="2" t="s">
        <v>238</v>
      </c>
      <c r="T500" s="2" t="s">
        <v>75</v>
      </c>
      <c r="U500" s="4">
        <f>4.1</f>
        <v>4.1</v>
      </c>
      <c r="V500" s="2" t="s">
        <v>232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4">
        <f>P500*U500/1000000</f>
        <v>818.0428649999999</v>
      </c>
      <c r="AD500" s="4">
        <f>AC500*(1-Z500/100)</f>
        <v>638.0734346999999</v>
      </c>
      <c r="AE500" s="2" t="s">
        <v>66</v>
      </c>
      <c r="AF500" s="2" t="s">
        <v>67</v>
      </c>
      <c r="AG500" s="2" t="s">
        <v>239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965</v>
      </c>
      <c r="B501" s="2" t="s">
        <v>961</v>
      </c>
      <c r="C501" s="2" t="s">
        <v>47</v>
      </c>
      <c r="D501" s="2" t="s">
        <v>962</v>
      </c>
      <c r="E501" s="2" t="s">
        <v>447</v>
      </c>
      <c r="F501" s="2" t="s">
        <v>224</v>
      </c>
      <c r="G501" s="2" t="s">
        <v>225</v>
      </c>
      <c r="H501" s="2" t="s">
        <v>52</v>
      </c>
      <c r="I501" s="2" t="s">
        <v>53</v>
      </c>
      <c r="J501" s="2" t="s">
        <v>226</v>
      </c>
      <c r="K501" s="2" t="s">
        <v>226</v>
      </c>
      <c r="L501" s="2" t="s">
        <v>227</v>
      </c>
      <c r="M501" s="2" t="s">
        <v>87</v>
      </c>
      <c r="N501" s="3">
        <v>19952.265</v>
      </c>
      <c r="O501" s="3" t="s">
        <v>228</v>
      </c>
      <c r="P501" s="4">
        <f>IF(O501="吨",N501*1000,IF(O501="万立方米",N501*10000,""))</f>
        <v>199522650.0</v>
      </c>
      <c r="Q501" s="2" t="s">
        <v>229</v>
      </c>
      <c r="R501" s="2" t="s">
        <v>230</v>
      </c>
      <c r="S501" s="2" t="s">
        <v>241</v>
      </c>
      <c r="T501" s="2" t="s">
        <v>75</v>
      </c>
      <c r="U501" s="4">
        <f>0.0</f>
        <v>0.0</v>
      </c>
      <c r="V501" s="2" t="s">
        <v>232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66</v>
      </c>
      <c r="AF501" s="2" t="s">
        <v>67</v>
      </c>
      <c r="AG501" s="2" t="s">
        <v>233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966</v>
      </c>
      <c r="B502" s="2" t="s">
        <v>961</v>
      </c>
      <c r="C502" s="2" t="s">
        <v>47</v>
      </c>
      <c r="D502" s="2" t="s">
        <v>962</v>
      </c>
      <c r="E502" s="2" t="s">
        <v>447</v>
      </c>
      <c r="F502" s="2" t="s">
        <v>224</v>
      </c>
      <c r="G502" s="2" t="s">
        <v>225</v>
      </c>
      <c r="H502" s="2" t="s">
        <v>52</v>
      </c>
      <c r="I502" s="2" t="s">
        <v>53</v>
      </c>
      <c r="J502" s="2" t="s">
        <v>226</v>
      </c>
      <c r="K502" s="2" t="s">
        <v>226</v>
      </c>
      <c r="L502" s="2" t="s">
        <v>227</v>
      </c>
      <c r="M502" s="2" t="s">
        <v>91</v>
      </c>
      <c r="N502" s="3">
        <v>19952.265</v>
      </c>
      <c r="O502" s="3" t="s">
        <v>228</v>
      </c>
      <c r="P502" s="4">
        <f>IF(O502="吨",N502*1000,IF(O502="万立方米",N502*10000,""))</f>
        <v>199522650.0</v>
      </c>
      <c r="Q502" s="2" t="s">
        <v>229</v>
      </c>
      <c r="R502" s="2" t="s">
        <v>230</v>
      </c>
      <c r="S502" s="2" t="s">
        <v>243</v>
      </c>
      <c r="T502" s="2" t="s">
        <v>75</v>
      </c>
      <c r="U502" s="4">
        <f>0.03</f>
        <v>0.03</v>
      </c>
      <c r="V502" s="2" t="s">
        <v>232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4">
        <f>P502*U502/1000000</f>
        <v>5.9856795</v>
      </c>
      <c r="AD502" s="4">
        <f>AC503*(1-AA502/100)+(AC502-AC503)*(1-AB502/100)</f>
        <v>5.9856795</v>
      </c>
      <c r="AE502" s="2" t="s">
        <v>66</v>
      </c>
      <c r="AF502" s="2" t="s">
        <v>67</v>
      </c>
      <c r="AG502" s="2" t="s">
        <v>233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967</v>
      </c>
      <c r="B503" s="2" t="s">
        <v>961</v>
      </c>
      <c r="C503" s="2" t="s">
        <v>47</v>
      </c>
      <c r="D503" s="2" t="s">
        <v>962</v>
      </c>
      <c r="E503" s="2" t="s">
        <v>447</v>
      </c>
      <c r="F503" s="2" t="s">
        <v>224</v>
      </c>
      <c r="G503" s="2" t="s">
        <v>225</v>
      </c>
      <c r="H503" s="2" t="s">
        <v>52</v>
      </c>
      <c r="I503" s="2" t="s">
        <v>53</v>
      </c>
      <c r="J503" s="2" t="s">
        <v>226</v>
      </c>
      <c r="K503" s="2" t="s">
        <v>226</v>
      </c>
      <c r="L503" s="2" t="s">
        <v>227</v>
      </c>
      <c r="M503" s="2" t="s">
        <v>95</v>
      </c>
      <c r="N503" s="3">
        <v>19952.265</v>
      </c>
      <c r="O503" s="3" t="s">
        <v>228</v>
      </c>
      <c r="P503" s="4">
        <f>IF(O503="吨",N503*1000,IF(O503="万立方米",N503*10000,""))</f>
        <v>199522650.0</v>
      </c>
      <c r="Q503" s="2" t="s">
        <v>229</v>
      </c>
      <c r="R503" s="2" t="s">
        <v>230</v>
      </c>
      <c r="S503" s="2" t="s">
        <v>245</v>
      </c>
      <c r="T503" s="2" t="s">
        <v>75</v>
      </c>
      <c r="U503" s="4">
        <f>0.03</f>
        <v>0.03</v>
      </c>
      <c r="V503" s="2" t="s">
        <v>232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5.9856795</v>
      </c>
      <c r="AD503" s="4">
        <f>AC503*(1-Z503/100)</f>
        <v>5.9856795</v>
      </c>
      <c r="AE503" s="2" t="s">
        <v>66</v>
      </c>
      <c r="AF503" s="2" t="s">
        <v>67</v>
      </c>
      <c r="AG503" s="2" t="s">
        <v>233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968</v>
      </c>
      <c r="B504" s="2" t="s">
        <v>961</v>
      </c>
      <c r="C504" s="2" t="s">
        <v>47</v>
      </c>
      <c r="D504" s="2" t="s">
        <v>962</v>
      </c>
      <c r="E504" s="2" t="s">
        <v>447</v>
      </c>
      <c r="F504" s="2" t="s">
        <v>224</v>
      </c>
      <c r="G504" s="2" t="s">
        <v>225</v>
      </c>
      <c r="H504" s="2" t="s">
        <v>52</v>
      </c>
      <c r="I504" s="2" t="s">
        <v>53</v>
      </c>
      <c r="J504" s="2" t="s">
        <v>226</v>
      </c>
      <c r="K504" s="2" t="s">
        <v>226</v>
      </c>
      <c r="L504" s="2" t="s">
        <v>227</v>
      </c>
      <c r="M504" s="2" t="s">
        <v>99</v>
      </c>
      <c r="N504" s="3">
        <v>19952.265</v>
      </c>
      <c r="O504" s="3" t="s">
        <v>228</v>
      </c>
      <c r="P504" s="4">
        <f>IF(O504="吨",N504*1000,IF(O504="万立方米",N504*10000,""))</f>
        <v>199522650.0</v>
      </c>
      <c r="Q504" s="2" t="s">
        <v>229</v>
      </c>
      <c r="R504" s="2" t="s">
        <v>230</v>
      </c>
      <c r="S504" s="2" t="s">
        <v>247</v>
      </c>
      <c r="T504" s="2" t="s">
        <v>75</v>
      </c>
      <c r="U504" s="4">
        <f>0.0</f>
        <v>0.0</v>
      </c>
      <c r="V504" s="2" t="s">
        <v>232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233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969</v>
      </c>
      <c r="B505" s="2" t="s">
        <v>961</v>
      </c>
      <c r="C505" s="2" t="s">
        <v>47</v>
      </c>
      <c r="D505" s="2" t="s">
        <v>962</v>
      </c>
      <c r="E505" s="2" t="s">
        <v>447</v>
      </c>
      <c r="F505" s="2" t="s">
        <v>224</v>
      </c>
      <c r="G505" s="2" t="s">
        <v>225</v>
      </c>
      <c r="H505" s="2" t="s">
        <v>52</v>
      </c>
      <c r="I505" s="2" t="s">
        <v>53</v>
      </c>
      <c r="J505" s="2" t="s">
        <v>226</v>
      </c>
      <c r="K505" s="2" t="s">
        <v>226</v>
      </c>
      <c r="L505" s="2" t="s">
        <v>227</v>
      </c>
      <c r="M505" s="2" t="s">
        <v>104</v>
      </c>
      <c r="N505" s="3">
        <v>19952.265</v>
      </c>
      <c r="O505" s="3" t="s">
        <v>228</v>
      </c>
      <c r="P505" s="4">
        <f>IF(O505="吨",N505*1000,IF(O505="万立方米",N505*10000,""))</f>
        <v>199522650.0</v>
      </c>
      <c r="Q505" s="2" t="s">
        <v>229</v>
      </c>
      <c r="R505" s="2" t="s">
        <v>230</v>
      </c>
      <c r="S505" s="2" t="s">
        <v>249</v>
      </c>
      <c r="T505" s="2" t="s">
        <v>75</v>
      </c>
      <c r="U505" s="4">
        <f>0.02</f>
        <v>0.02</v>
      </c>
      <c r="V505" s="2" t="s">
        <v>232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 t="s">
        <v>236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970</v>
      </c>
      <c r="B506" s="2" t="s">
        <v>961</v>
      </c>
      <c r="C506" s="2" t="s">
        <v>47</v>
      </c>
      <c r="D506" s="2" t="s">
        <v>962</v>
      </c>
      <c r="E506" s="2" t="s">
        <v>447</v>
      </c>
      <c r="F506" s="2" t="s">
        <v>224</v>
      </c>
      <c r="G506" s="2" t="s">
        <v>225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f>IF(O506="吨",N506*1000,IF(O506="万立方米",N506*10000,""))</f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138</v>
      </c>
      <c r="AH506" s="2" t="s">
        <v>114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971</v>
      </c>
      <c r="B507" s="2" t="s">
        <v>972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142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4">
        <f>P507*U507/1000000</f>
        <v>9.9519171507</v>
      </c>
      <c r="AD507" s="4">
        <f>AC507*(1-Z507/100)</f>
        <v>9.9519171507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973</v>
      </c>
      <c r="B508" s="2" t="s">
        <v>972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142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1568.46606</v>
      </c>
      <c r="AD508" s="4">
        <f>AC508*(1-Z508/100)</f>
        <v>1568.46606</v>
      </c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974</v>
      </c>
      <c r="B509" s="2" t="s">
        <v>972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142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4">
        <f>P509*U509/1000000</f>
        <v>5654.3201463000005</v>
      </c>
      <c r="AD509" s="4">
        <f>AC509*(1-Z509/100)</f>
        <v>4410.369714114</v>
      </c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975</v>
      </c>
      <c r="B510" s="2" t="s">
        <v>972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142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976</v>
      </c>
      <c r="B511" s="2" t="s">
        <v>972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142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4">
        <f>P511*U511/1000000</f>
        <v>19074.507872175003</v>
      </c>
      <c r="AD511" s="4">
        <f>AC512*(1-AA511/100)+(AC511-AC512)*(1-AB511/100)</f>
        <v>19074.507872175003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977</v>
      </c>
      <c r="B512" s="2" t="s">
        <v>972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142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4">
        <f>P512*U512/1000000</f>
        <v>4975.95857535</v>
      </c>
      <c r="AD512" s="4">
        <f>AC512*(1-Z512/100)</f>
        <v>4975.95857535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978</v>
      </c>
      <c r="B513" s="2" t="s">
        <v>972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142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4">
        <f>P513*U513/1000000</f>
        <v>9332.373057</v>
      </c>
      <c r="AD513" s="4">
        <f>AC513*(1-Z513/100)</f>
        <v>9332.373057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979</v>
      </c>
      <c r="B514" s="2" t="s">
        <v>972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142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4">
        <f>P514*U514/1000000</f>
        <v>31.369321199999998</v>
      </c>
      <c r="AD514" s="4">
        <f>AC514*(1-Z514/100)</f>
        <v>31.369321199999998</v>
      </c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980</v>
      </c>
      <c r="B515" s="2" t="s">
        <v>972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142</v>
      </c>
      <c r="I515" s="2"/>
      <c r="J515" s="2"/>
      <c r="K515" s="2"/>
      <c r="L515" s="2"/>
      <c r="M515" s="2" t="s">
        <v>107</v>
      </c>
      <c r="N515" s="3"/>
      <c r="O515" s="3"/>
      <c r="P515" s="4">
        <f>IF(O515="吨",N515*1000,IF(O515="万立方米",N515*10000,""))</f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113</v>
      </c>
      <c r="AH515" s="2" t="s">
        <v>114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981</v>
      </c>
      <c r="B516" s="2" t="s">
        <v>982</v>
      </c>
      <c r="C516" s="2" t="s">
        <v>47</v>
      </c>
      <c r="D516" s="2" t="s">
        <v>983</v>
      </c>
      <c r="E516" s="2" t="s">
        <v>984</v>
      </c>
      <c r="F516" s="2" t="s">
        <v>119</v>
      </c>
      <c r="G516" s="2" t="s">
        <v>227</v>
      </c>
      <c r="H516" s="2" t="s">
        <v>52</v>
      </c>
      <c r="I516" s="2" t="s">
        <v>53</v>
      </c>
      <c r="J516" s="2" t="s">
        <v>226</v>
      </c>
      <c r="K516" s="2" t="s">
        <v>226</v>
      </c>
      <c r="L516" s="2" t="s">
        <v>227</v>
      </c>
      <c r="M516" s="2" t="s">
        <v>57</v>
      </c>
      <c r="N516" s="3">
        <v>170</v>
      </c>
      <c r="O516" s="3" t="s">
        <v>228</v>
      </c>
      <c r="P516" s="4">
        <f>IF(O516="吨",N516*1000,IF(O516="万立方米",N516*10000,""))</f>
        <v>1700000.0</v>
      </c>
      <c r="Q516" s="2" t="s">
        <v>229</v>
      </c>
      <c r="R516" s="2" t="s">
        <v>230</v>
      </c>
      <c r="S516" s="2" t="s">
        <v>448</v>
      </c>
      <c r="T516" s="2" t="s">
        <v>75</v>
      </c>
      <c r="U516" s="4">
        <f>0.0</f>
        <v>0.0</v>
      </c>
      <c r="V516" s="2" t="s">
        <v>232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4">
        <f>P516*U516/1000000</f>
        <v>0.0</v>
      </c>
      <c r="AD516" s="4">
        <f>AC516*(1-Z516/100)</f>
        <v>0.0</v>
      </c>
      <c r="AE516" s="2" t="s">
        <v>66</v>
      </c>
      <c r="AF516" s="2" t="s">
        <v>67</v>
      </c>
      <c r="AG516" s="2" t="s">
        <v>233</v>
      </c>
      <c r="AH516" s="2" t="s">
        <v>449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985</v>
      </c>
      <c r="B517" s="2" t="s">
        <v>982</v>
      </c>
      <c r="C517" s="2" t="s">
        <v>47</v>
      </c>
      <c r="D517" s="2" t="s">
        <v>983</v>
      </c>
      <c r="E517" s="2" t="s">
        <v>984</v>
      </c>
      <c r="F517" s="2" t="s">
        <v>119</v>
      </c>
      <c r="G517" s="2" t="s">
        <v>227</v>
      </c>
      <c r="H517" s="2" t="s">
        <v>52</v>
      </c>
      <c r="I517" s="2" t="s">
        <v>53</v>
      </c>
      <c r="J517" s="2" t="s">
        <v>226</v>
      </c>
      <c r="K517" s="2" t="s">
        <v>226</v>
      </c>
      <c r="L517" s="2" t="s">
        <v>227</v>
      </c>
      <c r="M517" s="2" t="s">
        <v>73</v>
      </c>
      <c r="N517" s="3">
        <v>170</v>
      </c>
      <c r="O517" s="3" t="s">
        <v>228</v>
      </c>
      <c r="P517" s="4">
        <f>IF(O517="吨",N517*1000,IF(O517="万立方米",N517*10000,""))</f>
        <v>1700000.0</v>
      </c>
      <c r="Q517" s="2" t="s">
        <v>229</v>
      </c>
      <c r="R517" s="2" t="s">
        <v>230</v>
      </c>
      <c r="S517" s="2" t="s">
        <v>451</v>
      </c>
      <c r="T517" s="2" t="s">
        <v>75</v>
      </c>
      <c r="U517" s="4">
        <f>1.3</f>
        <v>1.3</v>
      </c>
      <c r="V517" s="2" t="s">
        <v>232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4">
        <f>P517*U517/1000000</f>
        <v>2.21</v>
      </c>
      <c r="AD517" s="4">
        <f>AC517*(1-Z517/100)</f>
        <v>2.21</v>
      </c>
      <c r="AE517" s="2" t="s">
        <v>66</v>
      </c>
      <c r="AF517" s="2" t="s">
        <v>67</v>
      </c>
      <c r="AG517" s="2" t="s">
        <v>236</v>
      </c>
      <c r="AH517" s="2" t="s">
        <v>449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986</v>
      </c>
      <c r="B518" s="2" t="s">
        <v>982</v>
      </c>
      <c r="C518" s="2" t="s">
        <v>47</v>
      </c>
      <c r="D518" s="2" t="s">
        <v>983</v>
      </c>
      <c r="E518" s="2" t="s">
        <v>984</v>
      </c>
      <c r="F518" s="2" t="s">
        <v>119</v>
      </c>
      <c r="G518" s="2" t="s">
        <v>227</v>
      </c>
      <c r="H518" s="2" t="s">
        <v>52</v>
      </c>
      <c r="I518" s="2" t="s">
        <v>53</v>
      </c>
      <c r="J518" s="2" t="s">
        <v>226</v>
      </c>
      <c r="K518" s="2" t="s">
        <v>226</v>
      </c>
      <c r="L518" s="2" t="s">
        <v>227</v>
      </c>
      <c r="M518" s="2" t="s">
        <v>79</v>
      </c>
      <c r="N518" s="3">
        <v>170</v>
      </c>
      <c r="O518" s="3" t="s">
        <v>228</v>
      </c>
      <c r="P518" s="4">
        <f>IF(O518="吨",N518*1000,IF(O518="万立方米",N518*10000,""))</f>
        <v>1700000.0</v>
      </c>
      <c r="Q518" s="2" t="s">
        <v>229</v>
      </c>
      <c r="R518" s="2" t="s">
        <v>230</v>
      </c>
      <c r="S518" s="2" t="s">
        <v>453</v>
      </c>
      <c r="T518" s="2" t="s">
        <v>75</v>
      </c>
      <c r="U518" s="4">
        <f>4.1</f>
        <v>4.1</v>
      </c>
      <c r="V518" s="2" t="s">
        <v>232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4">
        <f>P518*U518/1000000</f>
        <v>6.969999999999999</v>
      </c>
      <c r="AD518" s="4">
        <f>AC518*(1-Z518/100)</f>
        <v>5.436599999999999</v>
      </c>
      <c r="AE518" s="2" t="s">
        <v>66</v>
      </c>
      <c r="AF518" s="2" t="s">
        <v>67</v>
      </c>
      <c r="AG518" s="2" t="s">
        <v>239</v>
      </c>
      <c r="AH518" s="2" t="s">
        <v>449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987</v>
      </c>
      <c r="B519" s="2" t="s">
        <v>982</v>
      </c>
      <c r="C519" s="2" t="s">
        <v>47</v>
      </c>
      <c r="D519" s="2" t="s">
        <v>983</v>
      </c>
      <c r="E519" s="2" t="s">
        <v>984</v>
      </c>
      <c r="F519" s="2" t="s">
        <v>119</v>
      </c>
      <c r="G519" s="2" t="s">
        <v>227</v>
      </c>
      <c r="H519" s="2" t="s">
        <v>52</v>
      </c>
      <c r="I519" s="2" t="s">
        <v>53</v>
      </c>
      <c r="J519" s="2" t="s">
        <v>226</v>
      </c>
      <c r="K519" s="2" t="s">
        <v>226</v>
      </c>
      <c r="L519" s="2" t="s">
        <v>227</v>
      </c>
      <c r="M519" s="2" t="s">
        <v>87</v>
      </c>
      <c r="N519" s="3">
        <v>170</v>
      </c>
      <c r="O519" s="3" t="s">
        <v>228</v>
      </c>
      <c r="P519" s="4">
        <f>IF(O519="吨",N519*1000,IF(O519="万立方米",N519*10000,""))</f>
        <v>1700000.0</v>
      </c>
      <c r="Q519" s="2" t="s">
        <v>229</v>
      </c>
      <c r="R519" s="2" t="s">
        <v>230</v>
      </c>
      <c r="S519" s="2" t="s">
        <v>455</v>
      </c>
      <c r="T519" s="2" t="s">
        <v>75</v>
      </c>
      <c r="U519" s="4">
        <f>0.0</f>
        <v>0.0</v>
      </c>
      <c r="V519" s="2" t="s">
        <v>232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4">
        <f>P519*U519/1000000</f>
        <v>0.0</v>
      </c>
      <c r="AD519" s="4">
        <f>AC519*(1-Z519/100)</f>
        <v>0.0</v>
      </c>
      <c r="AE519" s="2" t="s">
        <v>66</v>
      </c>
      <c r="AF519" s="2" t="s">
        <v>67</v>
      </c>
      <c r="AG519" s="2" t="s">
        <v>233</v>
      </c>
      <c r="AH519" s="2" t="s">
        <v>449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988</v>
      </c>
      <c r="B520" s="2" t="s">
        <v>982</v>
      </c>
      <c r="C520" s="2" t="s">
        <v>47</v>
      </c>
      <c r="D520" s="2" t="s">
        <v>983</v>
      </c>
      <c r="E520" s="2" t="s">
        <v>984</v>
      </c>
      <c r="F520" s="2" t="s">
        <v>119</v>
      </c>
      <c r="G520" s="2" t="s">
        <v>227</v>
      </c>
      <c r="H520" s="2" t="s">
        <v>52</v>
      </c>
      <c r="I520" s="2" t="s">
        <v>53</v>
      </c>
      <c r="J520" s="2" t="s">
        <v>226</v>
      </c>
      <c r="K520" s="2" t="s">
        <v>226</v>
      </c>
      <c r="L520" s="2" t="s">
        <v>227</v>
      </c>
      <c r="M520" s="2" t="s">
        <v>91</v>
      </c>
      <c r="N520" s="3">
        <v>170</v>
      </c>
      <c r="O520" s="3" t="s">
        <v>228</v>
      </c>
      <c r="P520" s="4">
        <f>IF(O520="吨",N520*1000,IF(O520="万立方米",N520*10000,""))</f>
        <v>1700000.0</v>
      </c>
      <c r="Q520" s="2" t="s">
        <v>229</v>
      </c>
      <c r="R520" s="2" t="s">
        <v>230</v>
      </c>
      <c r="S520" s="2" t="s">
        <v>457</v>
      </c>
      <c r="T520" s="2" t="s">
        <v>75</v>
      </c>
      <c r="U520" s="4">
        <f>0.03</f>
        <v>0.03</v>
      </c>
      <c r="V520" s="2" t="s">
        <v>232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4">
        <f>P520*U520/1000000</f>
        <v>0.051</v>
      </c>
      <c r="AD520" s="4">
        <f>AC521*(1-AA520/100)+(AC520-AC521)*(1-AB520/100)</f>
        <v>0.051</v>
      </c>
      <c r="AE520" s="2" t="s">
        <v>66</v>
      </c>
      <c r="AF520" s="2" t="s">
        <v>67</v>
      </c>
      <c r="AG520" s="2" t="s">
        <v>233</v>
      </c>
      <c r="AH520" s="2" t="s">
        <v>449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989</v>
      </c>
      <c r="B521" s="2" t="s">
        <v>982</v>
      </c>
      <c r="C521" s="2" t="s">
        <v>47</v>
      </c>
      <c r="D521" s="2" t="s">
        <v>983</v>
      </c>
      <c r="E521" s="2" t="s">
        <v>984</v>
      </c>
      <c r="F521" s="2" t="s">
        <v>119</v>
      </c>
      <c r="G521" s="2" t="s">
        <v>227</v>
      </c>
      <c r="H521" s="2" t="s">
        <v>52</v>
      </c>
      <c r="I521" s="2" t="s">
        <v>53</v>
      </c>
      <c r="J521" s="2" t="s">
        <v>226</v>
      </c>
      <c r="K521" s="2" t="s">
        <v>226</v>
      </c>
      <c r="L521" s="2" t="s">
        <v>227</v>
      </c>
      <c r="M521" s="2" t="s">
        <v>95</v>
      </c>
      <c r="N521" s="3">
        <v>170</v>
      </c>
      <c r="O521" s="3" t="s">
        <v>228</v>
      </c>
      <c r="P521" s="4">
        <f>IF(O521="吨",N521*1000,IF(O521="万立方米",N521*10000,""))</f>
        <v>1700000.0</v>
      </c>
      <c r="Q521" s="2" t="s">
        <v>229</v>
      </c>
      <c r="R521" s="2" t="s">
        <v>230</v>
      </c>
      <c r="S521" s="2" t="s">
        <v>459</v>
      </c>
      <c r="T521" s="2" t="s">
        <v>75</v>
      </c>
      <c r="U521" s="4">
        <f>0.03</f>
        <v>0.03</v>
      </c>
      <c r="V521" s="2" t="s">
        <v>232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0.051</v>
      </c>
      <c r="AD521" s="4">
        <f>AC521*(1-Z521/100)</f>
        <v>0.051</v>
      </c>
      <c r="AE521" s="2" t="s">
        <v>66</v>
      </c>
      <c r="AF521" s="2" t="s">
        <v>67</v>
      </c>
      <c r="AG521" s="2" t="s">
        <v>233</v>
      </c>
      <c r="AH521" s="2" t="s">
        <v>449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990</v>
      </c>
      <c r="B522" s="2" t="s">
        <v>982</v>
      </c>
      <c r="C522" s="2" t="s">
        <v>47</v>
      </c>
      <c r="D522" s="2" t="s">
        <v>983</v>
      </c>
      <c r="E522" s="2" t="s">
        <v>984</v>
      </c>
      <c r="F522" s="2" t="s">
        <v>119</v>
      </c>
      <c r="G522" s="2" t="s">
        <v>227</v>
      </c>
      <c r="H522" s="2" t="s">
        <v>52</v>
      </c>
      <c r="I522" s="2" t="s">
        <v>53</v>
      </c>
      <c r="J522" s="2" t="s">
        <v>226</v>
      </c>
      <c r="K522" s="2" t="s">
        <v>226</v>
      </c>
      <c r="L522" s="2" t="s">
        <v>227</v>
      </c>
      <c r="M522" s="2" t="s">
        <v>99</v>
      </c>
      <c r="N522" s="3">
        <v>170</v>
      </c>
      <c r="O522" s="3" t="s">
        <v>228</v>
      </c>
      <c r="P522" s="4">
        <f>IF(O522="吨",N522*1000,IF(O522="万立方米",N522*10000,""))</f>
        <v>1700000.0</v>
      </c>
      <c r="Q522" s="2" t="s">
        <v>229</v>
      </c>
      <c r="R522" s="2" t="s">
        <v>230</v>
      </c>
      <c r="S522" s="2" t="s">
        <v>461</v>
      </c>
      <c r="T522" s="2" t="s">
        <v>75</v>
      </c>
      <c r="U522" s="4">
        <f>0.0</f>
        <v>0.0</v>
      </c>
      <c r="V522" s="2" t="s">
        <v>232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4">
        <f>P522*U522/1000000</f>
        <v>0.0</v>
      </c>
      <c r="AD522" s="4">
        <f>AC522*(1-Z522/100)</f>
        <v>0.0</v>
      </c>
      <c r="AE522" s="2" t="s">
        <v>66</v>
      </c>
      <c r="AF522" s="2" t="s">
        <v>67</v>
      </c>
      <c r="AG522" s="2" t="s">
        <v>233</v>
      </c>
      <c r="AH522" s="2" t="s">
        <v>449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991</v>
      </c>
      <c r="B523" s="2" t="s">
        <v>982</v>
      </c>
      <c r="C523" s="2" t="s">
        <v>47</v>
      </c>
      <c r="D523" s="2" t="s">
        <v>983</v>
      </c>
      <c r="E523" s="2" t="s">
        <v>984</v>
      </c>
      <c r="F523" s="2" t="s">
        <v>119</v>
      </c>
      <c r="G523" s="2" t="s">
        <v>227</v>
      </c>
      <c r="H523" s="2" t="s">
        <v>52</v>
      </c>
      <c r="I523" s="2" t="s">
        <v>53</v>
      </c>
      <c r="J523" s="2" t="s">
        <v>226</v>
      </c>
      <c r="K523" s="2" t="s">
        <v>226</v>
      </c>
      <c r="L523" s="2" t="s">
        <v>227</v>
      </c>
      <c r="M523" s="2" t="s">
        <v>104</v>
      </c>
      <c r="N523" s="3">
        <v>170</v>
      </c>
      <c r="O523" s="3" t="s">
        <v>228</v>
      </c>
      <c r="P523" s="4">
        <f>IF(O523="吨",N523*1000,IF(O523="万立方米",N523*10000,""))</f>
        <v>1700000.0</v>
      </c>
      <c r="Q523" s="2" t="s">
        <v>229</v>
      </c>
      <c r="R523" s="2" t="s">
        <v>230</v>
      </c>
      <c r="S523" s="2" t="s">
        <v>463</v>
      </c>
      <c r="T523" s="2" t="s">
        <v>75</v>
      </c>
      <c r="U523" s="4">
        <f>0.02</f>
        <v>0.02</v>
      </c>
      <c r="V523" s="2" t="s">
        <v>232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 t="s">
        <v>236</v>
      </c>
      <c r="AH523" s="2" t="s">
        <v>449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992</v>
      </c>
      <c r="B524" s="2" t="s">
        <v>982</v>
      </c>
      <c r="C524" s="2" t="s">
        <v>47</v>
      </c>
      <c r="D524" s="2" t="s">
        <v>983</v>
      </c>
      <c r="E524" s="2" t="s">
        <v>984</v>
      </c>
      <c r="F524" s="2" t="s">
        <v>119</v>
      </c>
      <c r="G524" s="2" t="s">
        <v>227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f>IF(O524="吨",N524*1000,IF(O524="万立方米",N524*10000,""))</f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138</v>
      </c>
      <c r="AH524" s="2" t="s">
        <v>114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993</v>
      </c>
      <c r="B525" s="2" t="s">
        <v>994</v>
      </c>
      <c r="C525" s="2" t="s">
        <v>47</v>
      </c>
      <c r="D525" s="2" t="s">
        <v>995</v>
      </c>
      <c r="E525" s="2" t="s">
        <v>491</v>
      </c>
      <c r="F525" s="2" t="s">
        <v>119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996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298</v>
      </c>
      <c r="Y525" s="2" t="s">
        <v>997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66</v>
      </c>
      <c r="AF525" s="2" t="s">
        <v>67</v>
      </c>
      <c r="AG525" s="2" t="s">
        <v>327</v>
      </c>
      <c r="AH525" s="2" t="s">
        <v>998</v>
      </c>
      <c r="AI525" s="2" t="s">
        <v>70</v>
      </c>
      <c r="AJ525" s="2" t="s">
        <v>71</v>
      </c>
      <c r="AK525" s="2">
        <v>2202</v>
      </c>
    </row>
    <row r="526" spans="1:37">
      <c r="A526" s="2" t="s">
        <v>999</v>
      </c>
      <c r="B526" s="2" t="s">
        <v>994</v>
      </c>
      <c r="C526" s="2" t="s">
        <v>47</v>
      </c>
      <c r="D526" s="2" t="s">
        <v>995</v>
      </c>
      <c r="E526" s="2" t="s">
        <v>491</v>
      </c>
      <c r="F526" s="2" t="s">
        <v>119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1000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66</v>
      </c>
      <c r="AF526" s="2" t="s">
        <v>67</v>
      </c>
      <c r="AG526" s="2" t="s">
        <v>329</v>
      </c>
      <c r="AH526" s="2" t="s">
        <v>998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1001</v>
      </c>
      <c r="B527" s="2" t="s">
        <v>994</v>
      </c>
      <c r="C527" s="2" t="s">
        <v>47</v>
      </c>
      <c r="D527" s="2" t="s">
        <v>995</v>
      </c>
      <c r="E527" s="2" t="s">
        <v>491</v>
      </c>
      <c r="F527" s="2" t="s">
        <v>119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1002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149</v>
      </c>
      <c r="Y527" s="2" t="s">
        <v>150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66</v>
      </c>
      <c r="AF527" s="2" t="s">
        <v>67</v>
      </c>
      <c r="AG527" s="2" t="s">
        <v>167</v>
      </c>
      <c r="AH527" s="2" t="s">
        <v>998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1003</v>
      </c>
      <c r="B528" s="2" t="s">
        <v>994</v>
      </c>
      <c r="C528" s="2" t="s">
        <v>47</v>
      </c>
      <c r="D528" s="2" t="s">
        <v>995</v>
      </c>
      <c r="E528" s="2" t="s">
        <v>491</v>
      </c>
      <c r="F528" s="2" t="s">
        <v>119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1004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298</v>
      </c>
      <c r="Y528" s="2" t="s">
        <v>1005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66</v>
      </c>
      <c r="AF528" s="2" t="s">
        <v>67</v>
      </c>
      <c r="AG528" s="2" t="s">
        <v>327</v>
      </c>
      <c r="AH528" s="2" t="s">
        <v>998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1006</v>
      </c>
      <c r="B529" s="2" t="s">
        <v>994</v>
      </c>
      <c r="C529" s="2" t="s">
        <v>47</v>
      </c>
      <c r="D529" s="2" t="s">
        <v>995</v>
      </c>
      <c r="E529" s="2" t="s">
        <v>491</v>
      </c>
      <c r="F529" s="2" t="s">
        <v>119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1007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298</v>
      </c>
      <c r="Y529" s="2" t="s">
        <v>1008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66</v>
      </c>
      <c r="AF529" s="2" t="s">
        <v>67</v>
      </c>
      <c r="AG529" s="2" t="s">
        <v>327</v>
      </c>
      <c r="AH529" s="2" t="s">
        <v>998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1009</v>
      </c>
      <c r="B530" s="2" t="s">
        <v>994</v>
      </c>
      <c r="C530" s="2" t="s">
        <v>47</v>
      </c>
      <c r="D530" s="2" t="s">
        <v>995</v>
      </c>
      <c r="E530" s="2" t="s">
        <v>491</v>
      </c>
      <c r="F530" s="2" t="s">
        <v>119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1010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298</v>
      </c>
      <c r="Y530" s="2" t="s">
        <v>1011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66</v>
      </c>
      <c r="AF530" s="2" t="s">
        <v>67</v>
      </c>
      <c r="AG530" s="2" t="s">
        <v>327</v>
      </c>
      <c r="AH530" s="2" t="s">
        <v>998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1012</v>
      </c>
      <c r="B531" s="2" t="s">
        <v>994</v>
      </c>
      <c r="C531" s="2" t="s">
        <v>47</v>
      </c>
      <c r="D531" s="2" t="s">
        <v>995</v>
      </c>
      <c r="E531" s="2" t="s">
        <v>491</v>
      </c>
      <c r="F531" s="2" t="s">
        <v>119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1013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159</v>
      </c>
      <c r="Y531" s="2" t="s">
        <v>160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66</v>
      </c>
      <c r="AF531" s="2" t="s">
        <v>67</v>
      </c>
      <c r="AG531" s="2" t="s">
        <v>327</v>
      </c>
      <c r="AH531" s="2" t="s">
        <v>998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1014</v>
      </c>
      <c r="B532" s="2" t="s">
        <v>994</v>
      </c>
      <c r="C532" s="2" t="s">
        <v>47</v>
      </c>
      <c r="D532" s="2" t="s">
        <v>995</v>
      </c>
      <c r="E532" s="2" t="s">
        <v>491</v>
      </c>
      <c r="F532" s="2" t="s">
        <v>119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1015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66</v>
      </c>
      <c r="AF532" s="2" t="s">
        <v>67</v>
      </c>
      <c r="AG532" s="2" t="s">
        <v>329</v>
      </c>
      <c r="AH532" s="2" t="s">
        <v>998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1016</v>
      </c>
      <c r="B533" s="2" t="s">
        <v>994</v>
      </c>
      <c r="C533" s="2" t="s">
        <v>47</v>
      </c>
      <c r="D533" s="2" t="s">
        <v>995</v>
      </c>
      <c r="E533" s="2" t="s">
        <v>491</v>
      </c>
      <c r="F533" s="2" t="s">
        <v>119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163</v>
      </c>
      <c r="M533" s="2" t="s">
        <v>107</v>
      </c>
      <c r="N533" s="3"/>
      <c r="O533" s="3"/>
      <c r="P533" s="4">
        <f>IF(O533="吨",N533*1000,IF(O533="万立方米",N533*10000,""))</f>
        <v>51025120.0</v>
      </c>
      <c r="Q533" s="2" t="s">
        <v>108</v>
      </c>
      <c r="R533" s="2" t="s">
        <v>109</v>
      </c>
      <c r="S533" s="2" t="s">
        <v>164</v>
      </c>
      <c r="T533" s="2" t="s">
        <v>165</v>
      </c>
      <c r="U533" s="4">
        <f>0.16</f>
        <v>0.16</v>
      </c>
      <c r="V533" s="2" t="s">
        <v>111</v>
      </c>
      <c r="W533" s="2" t="s">
        <v>164</v>
      </c>
      <c r="X533" s="2" t="s">
        <v>163</v>
      </c>
      <c r="Y533" s="2" t="s">
        <v>166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66</v>
      </c>
      <c r="AF533" s="2" t="s">
        <v>67</v>
      </c>
      <c r="AG533" s="2" t="s">
        <v>167</v>
      </c>
      <c r="AH533" s="2" t="s">
        <v>168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1017</v>
      </c>
      <c r="B534" s="2" t="s">
        <v>1018</v>
      </c>
      <c r="C534" s="2" t="s">
        <v>47</v>
      </c>
      <c r="D534" s="2" t="s">
        <v>276</v>
      </c>
      <c r="E534" s="2" t="s">
        <v>277</v>
      </c>
      <c r="F534" s="2" t="s">
        <v>278</v>
      </c>
      <c r="G534" s="2" t="s">
        <v>120</v>
      </c>
      <c r="H534" s="2" t="s">
        <v>1019</v>
      </c>
      <c r="I534" s="2" t="s">
        <v>53</v>
      </c>
      <c r="J534" s="2" t="s">
        <v>280</v>
      </c>
      <c r="K534" s="2"/>
      <c r="L534" s="2" t="s">
        <v>122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124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271</v>
      </c>
      <c r="AF534" s="2" t="s">
        <v>281</v>
      </c>
      <c r="AG534" s="2" t="s">
        <v>282</v>
      </c>
      <c r="AH534" s="2" t="s">
        <v>128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1020</v>
      </c>
      <c r="B535" s="2" t="s">
        <v>1018</v>
      </c>
      <c r="C535" s="2" t="s">
        <v>47</v>
      </c>
      <c r="D535" s="2" t="s">
        <v>276</v>
      </c>
      <c r="E535" s="2" t="s">
        <v>277</v>
      </c>
      <c r="F535" s="2" t="s">
        <v>278</v>
      </c>
      <c r="G535" s="2" t="s">
        <v>120</v>
      </c>
      <c r="H535" s="2" t="s">
        <v>1019</v>
      </c>
      <c r="I535" s="2" t="s">
        <v>53</v>
      </c>
      <c r="J535" s="2" t="s">
        <v>280</v>
      </c>
      <c r="K535" s="2"/>
      <c r="L535" s="2" t="s">
        <v>122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124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271</v>
      </c>
      <c r="AF535" s="2" t="s">
        <v>281</v>
      </c>
      <c r="AG535" s="2" t="s">
        <v>284</v>
      </c>
      <c r="AH535" s="2" t="s">
        <v>128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1021</v>
      </c>
      <c r="B536" s="2" t="s">
        <v>1018</v>
      </c>
      <c r="C536" s="2" t="s">
        <v>47</v>
      </c>
      <c r="D536" s="2" t="s">
        <v>276</v>
      </c>
      <c r="E536" s="2" t="s">
        <v>277</v>
      </c>
      <c r="F536" s="2" t="s">
        <v>278</v>
      </c>
      <c r="G536" s="2" t="s">
        <v>120</v>
      </c>
      <c r="H536" s="2" t="s">
        <v>1019</v>
      </c>
      <c r="I536" s="2" t="s">
        <v>53</v>
      </c>
      <c r="J536" s="2" t="s">
        <v>280</v>
      </c>
      <c r="K536" s="2"/>
      <c r="L536" s="2" t="s">
        <v>122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124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271</v>
      </c>
      <c r="AF536" s="2" t="s">
        <v>281</v>
      </c>
      <c r="AG536" s="2" t="s">
        <v>286</v>
      </c>
      <c r="AH536" s="2" t="s">
        <v>128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1022</v>
      </c>
      <c r="B537" s="2" t="s">
        <v>1018</v>
      </c>
      <c r="C537" s="2" t="s">
        <v>47</v>
      </c>
      <c r="D537" s="2" t="s">
        <v>276</v>
      </c>
      <c r="E537" s="2" t="s">
        <v>277</v>
      </c>
      <c r="F537" s="2" t="s">
        <v>278</v>
      </c>
      <c r="G537" s="2" t="s">
        <v>120</v>
      </c>
      <c r="H537" s="2" t="s">
        <v>1019</v>
      </c>
      <c r="I537" s="2" t="s">
        <v>53</v>
      </c>
      <c r="J537" s="2" t="s">
        <v>280</v>
      </c>
      <c r="K537" s="2"/>
      <c r="L537" s="2" t="s">
        <v>122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124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271</v>
      </c>
      <c r="AF537" s="2" t="s">
        <v>281</v>
      </c>
      <c r="AG537" s="2" t="s">
        <v>282</v>
      </c>
      <c r="AH537" s="2" t="s">
        <v>128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1023</v>
      </c>
      <c r="B538" s="2" t="s">
        <v>1018</v>
      </c>
      <c r="C538" s="2" t="s">
        <v>47</v>
      </c>
      <c r="D538" s="2" t="s">
        <v>276</v>
      </c>
      <c r="E538" s="2" t="s">
        <v>277</v>
      </c>
      <c r="F538" s="2" t="s">
        <v>278</v>
      </c>
      <c r="G538" s="2" t="s">
        <v>120</v>
      </c>
      <c r="H538" s="2" t="s">
        <v>1019</v>
      </c>
      <c r="I538" s="2" t="s">
        <v>53</v>
      </c>
      <c r="J538" s="2" t="s">
        <v>280</v>
      </c>
      <c r="K538" s="2"/>
      <c r="L538" s="2" t="s">
        <v>122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124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271</v>
      </c>
      <c r="AF538" s="2" t="s">
        <v>281</v>
      </c>
      <c r="AG538" s="2" t="s">
        <v>282</v>
      </c>
      <c r="AH538" s="2" t="s">
        <v>128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1024</v>
      </c>
      <c r="B539" s="2" t="s">
        <v>1018</v>
      </c>
      <c r="C539" s="2" t="s">
        <v>47</v>
      </c>
      <c r="D539" s="2" t="s">
        <v>276</v>
      </c>
      <c r="E539" s="2" t="s">
        <v>277</v>
      </c>
      <c r="F539" s="2" t="s">
        <v>278</v>
      </c>
      <c r="G539" s="2" t="s">
        <v>120</v>
      </c>
      <c r="H539" s="2" t="s">
        <v>1019</v>
      </c>
      <c r="I539" s="2" t="s">
        <v>53</v>
      </c>
      <c r="J539" s="2" t="s">
        <v>280</v>
      </c>
      <c r="K539" s="2"/>
      <c r="L539" s="2" t="s">
        <v>122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124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271</v>
      </c>
      <c r="AF539" s="2" t="s">
        <v>281</v>
      </c>
      <c r="AG539" s="2" t="s">
        <v>282</v>
      </c>
      <c r="AH539" s="2" t="s">
        <v>128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1025</v>
      </c>
      <c r="B540" s="2" t="s">
        <v>1018</v>
      </c>
      <c r="C540" s="2" t="s">
        <v>47</v>
      </c>
      <c r="D540" s="2" t="s">
        <v>276</v>
      </c>
      <c r="E540" s="2" t="s">
        <v>277</v>
      </c>
      <c r="F540" s="2" t="s">
        <v>278</v>
      </c>
      <c r="G540" s="2" t="s">
        <v>120</v>
      </c>
      <c r="H540" s="2" t="s">
        <v>1019</v>
      </c>
      <c r="I540" s="2" t="s">
        <v>53</v>
      </c>
      <c r="J540" s="2" t="s">
        <v>280</v>
      </c>
      <c r="K540" s="2"/>
      <c r="L540" s="2" t="s">
        <v>122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124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271</v>
      </c>
      <c r="AF540" s="2" t="s">
        <v>281</v>
      </c>
      <c r="AG540" s="2" t="s">
        <v>282</v>
      </c>
      <c r="AH540" s="2" t="s">
        <v>128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1026</v>
      </c>
      <c r="B541" s="2" t="s">
        <v>1018</v>
      </c>
      <c r="C541" s="2" t="s">
        <v>47</v>
      </c>
      <c r="D541" s="2" t="s">
        <v>276</v>
      </c>
      <c r="E541" s="2" t="s">
        <v>277</v>
      </c>
      <c r="F541" s="2" t="s">
        <v>278</v>
      </c>
      <c r="G541" s="2" t="s">
        <v>120</v>
      </c>
      <c r="H541" s="2" t="s">
        <v>1019</v>
      </c>
      <c r="I541" s="2" t="s">
        <v>53</v>
      </c>
      <c r="J541" s="2" t="s">
        <v>280</v>
      </c>
      <c r="K541" s="2"/>
      <c r="L541" s="2" t="s">
        <v>122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124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271</v>
      </c>
      <c r="AF541" s="2" t="s">
        <v>281</v>
      </c>
      <c r="AG541" s="2" t="s">
        <v>284</v>
      </c>
      <c r="AH541" s="2" t="s">
        <v>128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1027</v>
      </c>
      <c r="B542" s="2" t="s">
        <v>1018</v>
      </c>
      <c r="C542" s="2" t="s">
        <v>47</v>
      </c>
      <c r="D542" s="2" t="s">
        <v>276</v>
      </c>
      <c r="E542" s="2" t="s">
        <v>277</v>
      </c>
      <c r="F542" s="2" t="s">
        <v>278</v>
      </c>
      <c r="G542" s="2" t="s">
        <v>120</v>
      </c>
      <c r="H542" s="2" t="s">
        <v>1019</v>
      </c>
      <c r="I542" s="2"/>
      <c r="J542" s="2"/>
      <c r="K542" s="2"/>
      <c r="L542" s="2"/>
      <c r="M542" s="2" t="s">
        <v>107</v>
      </c>
      <c r="N542" s="3"/>
      <c r="O542" s="3"/>
      <c r="P542" s="4">
        <f>IF(O542="吨",N542*1000,IF(O542="万立方米",N542*10000,""))</f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138</v>
      </c>
      <c r="AH542" s="2" t="s">
        <v>114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1028</v>
      </c>
      <c r="B543" s="2" t="s">
        <v>1029</v>
      </c>
      <c r="C543" s="2" t="s">
        <v>47</v>
      </c>
      <c r="D543" s="2" t="s">
        <v>276</v>
      </c>
      <c r="E543" s="2" t="s">
        <v>277</v>
      </c>
      <c r="F543" s="2" t="s">
        <v>278</v>
      </c>
      <c r="G543" s="2" t="s">
        <v>120</v>
      </c>
      <c r="H543" s="2" t="s">
        <v>52</v>
      </c>
      <c r="I543" s="2" t="s">
        <v>53</v>
      </c>
      <c r="J543" s="2" t="s">
        <v>280</v>
      </c>
      <c r="K543" s="2"/>
      <c r="L543" s="2" t="s">
        <v>122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124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271</v>
      </c>
      <c r="AF543" s="2" t="s">
        <v>281</v>
      </c>
      <c r="AG543" s="2" t="s">
        <v>282</v>
      </c>
      <c r="AH543" s="2" t="s">
        <v>128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1030</v>
      </c>
      <c r="B544" s="2" t="s">
        <v>1029</v>
      </c>
      <c r="C544" s="2" t="s">
        <v>47</v>
      </c>
      <c r="D544" s="2" t="s">
        <v>276</v>
      </c>
      <c r="E544" s="2" t="s">
        <v>277</v>
      </c>
      <c r="F544" s="2" t="s">
        <v>278</v>
      </c>
      <c r="G544" s="2" t="s">
        <v>120</v>
      </c>
      <c r="H544" s="2" t="s">
        <v>52</v>
      </c>
      <c r="I544" s="2" t="s">
        <v>53</v>
      </c>
      <c r="J544" s="2" t="s">
        <v>280</v>
      </c>
      <c r="K544" s="2"/>
      <c r="L544" s="2" t="s">
        <v>122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124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271</v>
      </c>
      <c r="AF544" s="2" t="s">
        <v>281</v>
      </c>
      <c r="AG544" s="2" t="s">
        <v>284</v>
      </c>
      <c r="AH544" s="2" t="s">
        <v>128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1031</v>
      </c>
      <c r="B545" s="2" t="s">
        <v>1029</v>
      </c>
      <c r="C545" s="2" t="s">
        <v>47</v>
      </c>
      <c r="D545" s="2" t="s">
        <v>276</v>
      </c>
      <c r="E545" s="2" t="s">
        <v>277</v>
      </c>
      <c r="F545" s="2" t="s">
        <v>278</v>
      </c>
      <c r="G545" s="2" t="s">
        <v>120</v>
      </c>
      <c r="H545" s="2" t="s">
        <v>52</v>
      </c>
      <c r="I545" s="2" t="s">
        <v>53</v>
      </c>
      <c r="J545" s="2" t="s">
        <v>280</v>
      </c>
      <c r="K545" s="2"/>
      <c r="L545" s="2" t="s">
        <v>122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124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271</v>
      </c>
      <c r="AF545" s="2" t="s">
        <v>281</v>
      </c>
      <c r="AG545" s="2" t="s">
        <v>286</v>
      </c>
      <c r="AH545" s="2" t="s">
        <v>128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1032</v>
      </c>
      <c r="B546" s="2" t="s">
        <v>1029</v>
      </c>
      <c r="C546" s="2" t="s">
        <v>47</v>
      </c>
      <c r="D546" s="2" t="s">
        <v>276</v>
      </c>
      <c r="E546" s="2" t="s">
        <v>277</v>
      </c>
      <c r="F546" s="2" t="s">
        <v>278</v>
      </c>
      <c r="G546" s="2" t="s">
        <v>120</v>
      </c>
      <c r="H546" s="2" t="s">
        <v>52</v>
      </c>
      <c r="I546" s="2" t="s">
        <v>53</v>
      </c>
      <c r="J546" s="2" t="s">
        <v>280</v>
      </c>
      <c r="K546" s="2"/>
      <c r="L546" s="2" t="s">
        <v>122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124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271</v>
      </c>
      <c r="AF546" s="2" t="s">
        <v>281</v>
      </c>
      <c r="AG546" s="2" t="s">
        <v>282</v>
      </c>
      <c r="AH546" s="2" t="s">
        <v>128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1033</v>
      </c>
      <c r="B547" s="2" t="s">
        <v>1029</v>
      </c>
      <c r="C547" s="2" t="s">
        <v>47</v>
      </c>
      <c r="D547" s="2" t="s">
        <v>276</v>
      </c>
      <c r="E547" s="2" t="s">
        <v>277</v>
      </c>
      <c r="F547" s="2" t="s">
        <v>278</v>
      </c>
      <c r="G547" s="2" t="s">
        <v>120</v>
      </c>
      <c r="H547" s="2" t="s">
        <v>52</v>
      </c>
      <c r="I547" s="2" t="s">
        <v>53</v>
      </c>
      <c r="J547" s="2" t="s">
        <v>280</v>
      </c>
      <c r="K547" s="2"/>
      <c r="L547" s="2" t="s">
        <v>122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124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271</v>
      </c>
      <c r="AF547" s="2" t="s">
        <v>281</v>
      </c>
      <c r="AG547" s="2" t="s">
        <v>282</v>
      </c>
      <c r="AH547" s="2" t="s">
        <v>128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1034</v>
      </c>
      <c r="B548" s="2" t="s">
        <v>1029</v>
      </c>
      <c r="C548" s="2" t="s">
        <v>47</v>
      </c>
      <c r="D548" s="2" t="s">
        <v>276</v>
      </c>
      <c r="E548" s="2" t="s">
        <v>277</v>
      </c>
      <c r="F548" s="2" t="s">
        <v>278</v>
      </c>
      <c r="G548" s="2" t="s">
        <v>120</v>
      </c>
      <c r="H548" s="2" t="s">
        <v>52</v>
      </c>
      <c r="I548" s="2" t="s">
        <v>53</v>
      </c>
      <c r="J548" s="2" t="s">
        <v>280</v>
      </c>
      <c r="K548" s="2"/>
      <c r="L548" s="2" t="s">
        <v>122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124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271</v>
      </c>
      <c r="AF548" s="2" t="s">
        <v>281</v>
      </c>
      <c r="AG548" s="2" t="s">
        <v>282</v>
      </c>
      <c r="AH548" s="2" t="s">
        <v>128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1035</v>
      </c>
      <c r="B549" s="2" t="s">
        <v>1029</v>
      </c>
      <c r="C549" s="2" t="s">
        <v>47</v>
      </c>
      <c r="D549" s="2" t="s">
        <v>276</v>
      </c>
      <c r="E549" s="2" t="s">
        <v>277</v>
      </c>
      <c r="F549" s="2" t="s">
        <v>278</v>
      </c>
      <c r="G549" s="2" t="s">
        <v>120</v>
      </c>
      <c r="H549" s="2" t="s">
        <v>52</v>
      </c>
      <c r="I549" s="2" t="s">
        <v>53</v>
      </c>
      <c r="J549" s="2" t="s">
        <v>280</v>
      </c>
      <c r="K549" s="2"/>
      <c r="L549" s="2" t="s">
        <v>122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124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271</v>
      </c>
      <c r="AF549" s="2" t="s">
        <v>281</v>
      </c>
      <c r="AG549" s="2" t="s">
        <v>282</v>
      </c>
      <c r="AH549" s="2" t="s">
        <v>128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1036</v>
      </c>
      <c r="B550" s="2" t="s">
        <v>1029</v>
      </c>
      <c r="C550" s="2" t="s">
        <v>47</v>
      </c>
      <c r="D550" s="2" t="s">
        <v>276</v>
      </c>
      <c r="E550" s="2" t="s">
        <v>277</v>
      </c>
      <c r="F550" s="2" t="s">
        <v>278</v>
      </c>
      <c r="G550" s="2" t="s">
        <v>120</v>
      </c>
      <c r="H550" s="2" t="s">
        <v>52</v>
      </c>
      <c r="I550" s="2" t="s">
        <v>53</v>
      </c>
      <c r="J550" s="2" t="s">
        <v>280</v>
      </c>
      <c r="K550" s="2"/>
      <c r="L550" s="2" t="s">
        <v>122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124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271</v>
      </c>
      <c r="AF550" s="2" t="s">
        <v>281</v>
      </c>
      <c r="AG550" s="2" t="s">
        <v>284</v>
      </c>
      <c r="AH550" s="2" t="s">
        <v>128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1037</v>
      </c>
      <c r="B551" s="2" t="s">
        <v>1029</v>
      </c>
      <c r="C551" s="2" t="s">
        <v>47</v>
      </c>
      <c r="D551" s="2" t="s">
        <v>276</v>
      </c>
      <c r="E551" s="2" t="s">
        <v>277</v>
      </c>
      <c r="F551" s="2" t="s">
        <v>278</v>
      </c>
      <c r="G551" s="2" t="s">
        <v>120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f>IF(O551="吨",N551*1000,IF(O551="万立方米",N551*10000,""))</f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138</v>
      </c>
      <c r="AH551" s="2" t="s">
        <v>114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1038</v>
      </c>
      <c r="B552" s="2" t="s">
        <v>1039</v>
      </c>
      <c r="C552" s="2" t="s">
        <v>47</v>
      </c>
      <c r="D552" s="2" t="s">
        <v>1040</v>
      </c>
      <c r="E552" s="2" t="s">
        <v>172</v>
      </c>
      <c r="F552" s="2" t="s">
        <v>278</v>
      </c>
      <c r="G552" s="2" t="s">
        <v>120</v>
      </c>
      <c r="H552" s="2" t="s">
        <v>52</v>
      </c>
      <c r="I552" s="2" t="s">
        <v>53</v>
      </c>
      <c r="J552" s="2" t="s">
        <v>280</v>
      </c>
      <c r="K552" s="2"/>
      <c r="L552" s="2" t="s">
        <v>122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124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271</v>
      </c>
      <c r="AF552" s="2" t="s">
        <v>281</v>
      </c>
      <c r="AG552" s="2" t="s">
        <v>880</v>
      </c>
      <c r="AH552" s="2" t="s">
        <v>128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1041</v>
      </c>
      <c r="B553" s="2" t="s">
        <v>1039</v>
      </c>
      <c r="C553" s="2" t="s">
        <v>47</v>
      </c>
      <c r="D553" s="2" t="s">
        <v>1040</v>
      </c>
      <c r="E553" s="2" t="s">
        <v>172</v>
      </c>
      <c r="F553" s="2" t="s">
        <v>278</v>
      </c>
      <c r="G553" s="2" t="s">
        <v>120</v>
      </c>
      <c r="H553" s="2" t="s">
        <v>52</v>
      </c>
      <c r="I553" s="2" t="s">
        <v>53</v>
      </c>
      <c r="J553" s="2" t="s">
        <v>280</v>
      </c>
      <c r="K553" s="2"/>
      <c r="L553" s="2" t="s">
        <v>122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124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271</v>
      </c>
      <c r="AF553" s="2" t="s">
        <v>281</v>
      </c>
      <c r="AG553" s="2" t="s">
        <v>882</v>
      </c>
      <c r="AH553" s="2" t="s">
        <v>128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1042</v>
      </c>
      <c r="B554" s="2" t="s">
        <v>1039</v>
      </c>
      <c r="C554" s="2" t="s">
        <v>47</v>
      </c>
      <c r="D554" s="2" t="s">
        <v>1040</v>
      </c>
      <c r="E554" s="2" t="s">
        <v>172</v>
      </c>
      <c r="F554" s="2" t="s">
        <v>278</v>
      </c>
      <c r="G554" s="2" t="s">
        <v>120</v>
      </c>
      <c r="H554" s="2" t="s">
        <v>52</v>
      </c>
      <c r="I554" s="2" t="s">
        <v>53</v>
      </c>
      <c r="J554" s="2" t="s">
        <v>280</v>
      </c>
      <c r="K554" s="2"/>
      <c r="L554" s="2" t="s">
        <v>122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124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271</v>
      </c>
      <c r="AF554" s="2" t="s">
        <v>281</v>
      </c>
      <c r="AG554" s="2" t="s">
        <v>880</v>
      </c>
      <c r="AH554" s="2" t="s">
        <v>128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1043</v>
      </c>
      <c r="B555" s="2" t="s">
        <v>1039</v>
      </c>
      <c r="C555" s="2" t="s">
        <v>47</v>
      </c>
      <c r="D555" s="2" t="s">
        <v>1040</v>
      </c>
      <c r="E555" s="2" t="s">
        <v>172</v>
      </c>
      <c r="F555" s="2" t="s">
        <v>278</v>
      </c>
      <c r="G555" s="2" t="s">
        <v>120</v>
      </c>
      <c r="H555" s="2" t="s">
        <v>52</v>
      </c>
      <c r="I555" s="2" t="s">
        <v>53</v>
      </c>
      <c r="J555" s="2" t="s">
        <v>280</v>
      </c>
      <c r="K555" s="2"/>
      <c r="L555" s="2" t="s">
        <v>122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124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271</v>
      </c>
      <c r="AF555" s="2" t="s">
        <v>281</v>
      </c>
      <c r="AG555" s="2" t="s">
        <v>880</v>
      </c>
      <c r="AH555" s="2" t="s">
        <v>128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1044</v>
      </c>
      <c r="B556" s="2" t="s">
        <v>1039</v>
      </c>
      <c r="C556" s="2" t="s">
        <v>47</v>
      </c>
      <c r="D556" s="2" t="s">
        <v>1040</v>
      </c>
      <c r="E556" s="2" t="s">
        <v>172</v>
      </c>
      <c r="F556" s="2" t="s">
        <v>278</v>
      </c>
      <c r="G556" s="2" t="s">
        <v>120</v>
      </c>
      <c r="H556" s="2" t="s">
        <v>52</v>
      </c>
      <c r="I556" s="2" t="s">
        <v>53</v>
      </c>
      <c r="J556" s="2" t="s">
        <v>280</v>
      </c>
      <c r="K556" s="2"/>
      <c r="L556" s="2" t="s">
        <v>122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124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271</v>
      </c>
      <c r="AF556" s="2" t="s">
        <v>281</v>
      </c>
      <c r="AG556" s="2" t="s">
        <v>880</v>
      </c>
      <c r="AH556" s="2" t="s">
        <v>128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1045</v>
      </c>
      <c r="B557" s="2" t="s">
        <v>1039</v>
      </c>
      <c r="C557" s="2" t="s">
        <v>47</v>
      </c>
      <c r="D557" s="2" t="s">
        <v>1040</v>
      </c>
      <c r="E557" s="2" t="s">
        <v>172</v>
      </c>
      <c r="F557" s="2" t="s">
        <v>278</v>
      </c>
      <c r="G557" s="2" t="s">
        <v>120</v>
      </c>
      <c r="H557" s="2" t="s">
        <v>52</v>
      </c>
      <c r="I557" s="2" t="s">
        <v>53</v>
      </c>
      <c r="J557" s="2" t="s">
        <v>280</v>
      </c>
      <c r="K557" s="2"/>
      <c r="L557" s="2" t="s">
        <v>122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124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271</v>
      </c>
      <c r="AF557" s="2" t="s">
        <v>281</v>
      </c>
      <c r="AG557" s="2" t="s">
        <v>880</v>
      </c>
      <c r="AH557" s="2" t="s">
        <v>128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1046</v>
      </c>
      <c r="B558" s="2" t="s">
        <v>1039</v>
      </c>
      <c r="C558" s="2" t="s">
        <v>47</v>
      </c>
      <c r="D558" s="2" t="s">
        <v>1040</v>
      </c>
      <c r="E558" s="2" t="s">
        <v>172</v>
      </c>
      <c r="F558" s="2" t="s">
        <v>278</v>
      </c>
      <c r="G558" s="2" t="s">
        <v>120</v>
      </c>
      <c r="H558" s="2" t="s">
        <v>52</v>
      </c>
      <c r="I558" s="2" t="s">
        <v>53</v>
      </c>
      <c r="J558" s="2" t="s">
        <v>280</v>
      </c>
      <c r="K558" s="2"/>
      <c r="L558" s="2" t="s">
        <v>122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124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271</v>
      </c>
      <c r="AF558" s="2" t="s">
        <v>281</v>
      </c>
      <c r="AG558" s="2" t="s">
        <v>880</v>
      </c>
      <c r="AH558" s="2" t="s">
        <v>128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1047</v>
      </c>
      <c r="B559" s="2" t="s">
        <v>1039</v>
      </c>
      <c r="C559" s="2" t="s">
        <v>47</v>
      </c>
      <c r="D559" s="2" t="s">
        <v>1040</v>
      </c>
      <c r="E559" s="2" t="s">
        <v>172</v>
      </c>
      <c r="F559" s="2" t="s">
        <v>278</v>
      </c>
      <c r="G559" s="2" t="s">
        <v>120</v>
      </c>
      <c r="H559" s="2" t="s">
        <v>52</v>
      </c>
      <c r="I559" s="2" t="s">
        <v>53</v>
      </c>
      <c r="J559" s="2" t="s">
        <v>280</v>
      </c>
      <c r="K559" s="2"/>
      <c r="L559" s="2" t="s">
        <v>122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124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271</v>
      </c>
      <c r="AF559" s="2" t="s">
        <v>281</v>
      </c>
      <c r="AG559" s="2" t="s">
        <v>882</v>
      </c>
      <c r="AH559" s="2" t="s">
        <v>128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1048</v>
      </c>
      <c r="B560" s="2" t="s">
        <v>1039</v>
      </c>
      <c r="C560" s="2" t="s">
        <v>47</v>
      </c>
      <c r="D560" s="2" t="s">
        <v>1040</v>
      </c>
      <c r="E560" s="2" t="s">
        <v>172</v>
      </c>
      <c r="F560" s="2" t="s">
        <v>278</v>
      </c>
      <c r="G560" s="2" t="s">
        <v>120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f>IF(O560="吨",N560*1000,IF(O560="万立方米",N560*10000,""))</f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113</v>
      </c>
      <c r="AH560" s="2" t="s">
        <v>114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1049</v>
      </c>
      <c r="B561" s="2" t="s">
        <v>1050</v>
      </c>
      <c r="C561" s="2" t="s">
        <v>47</v>
      </c>
      <c r="D561" s="2" t="s">
        <v>1051</v>
      </c>
      <c r="E561" s="2" t="s">
        <v>491</v>
      </c>
      <c r="F561" s="2" t="s">
        <v>50</v>
      </c>
      <c r="G561" s="2" t="s">
        <v>227</v>
      </c>
      <c r="H561" s="2" t="s">
        <v>142</v>
      </c>
      <c r="I561" s="2" t="s">
        <v>53</v>
      </c>
      <c r="J561" s="2" t="s">
        <v>226</v>
      </c>
      <c r="K561" s="2" t="s">
        <v>226</v>
      </c>
      <c r="L561" s="2" t="s">
        <v>227</v>
      </c>
      <c r="M561" s="2" t="s">
        <v>57</v>
      </c>
      <c r="N561" s="3">
        <v>4560.466</v>
      </c>
      <c r="O561" s="3" t="s">
        <v>228</v>
      </c>
      <c r="P561" s="4">
        <f>IF(O561="吨",N561*1000,IF(O561="万立方米",N561*10000,""))</f>
        <v>45604660.0</v>
      </c>
      <c r="Q561" s="2" t="s">
        <v>229</v>
      </c>
      <c r="R561" s="2" t="s">
        <v>230</v>
      </c>
      <c r="S561" s="2" t="s">
        <v>231</v>
      </c>
      <c r="T561" s="2" t="s">
        <v>75</v>
      </c>
      <c r="U561" s="4">
        <f>0.0</f>
        <v>0.0</v>
      </c>
      <c r="V561" s="2" t="s">
        <v>232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66</v>
      </c>
      <c r="AF561" s="2" t="s">
        <v>67</v>
      </c>
      <c r="AG561" s="2" t="s">
        <v>233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1052</v>
      </c>
      <c r="B562" s="2" t="s">
        <v>1050</v>
      </c>
      <c r="C562" s="2" t="s">
        <v>47</v>
      </c>
      <c r="D562" s="2" t="s">
        <v>1051</v>
      </c>
      <c r="E562" s="2" t="s">
        <v>491</v>
      </c>
      <c r="F562" s="2" t="s">
        <v>50</v>
      </c>
      <c r="G562" s="2" t="s">
        <v>227</v>
      </c>
      <c r="H562" s="2" t="s">
        <v>142</v>
      </c>
      <c r="I562" s="2" t="s">
        <v>53</v>
      </c>
      <c r="J562" s="2" t="s">
        <v>226</v>
      </c>
      <c r="K562" s="2" t="s">
        <v>226</v>
      </c>
      <c r="L562" s="2" t="s">
        <v>227</v>
      </c>
      <c r="M562" s="2" t="s">
        <v>73</v>
      </c>
      <c r="N562" s="3">
        <v>4560.466</v>
      </c>
      <c r="O562" s="3" t="s">
        <v>228</v>
      </c>
      <c r="P562" s="4">
        <f>IF(O562="吨",N562*1000,IF(O562="万立方米",N562*10000,""))</f>
        <v>45604660.0</v>
      </c>
      <c r="Q562" s="2" t="s">
        <v>229</v>
      </c>
      <c r="R562" s="2" t="s">
        <v>230</v>
      </c>
      <c r="S562" s="2" t="s">
        <v>235</v>
      </c>
      <c r="T562" s="2" t="s">
        <v>75</v>
      </c>
      <c r="U562" s="4">
        <f>1.3</f>
        <v>1.3</v>
      </c>
      <c r="V562" s="2" t="s">
        <v>232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4">
        <f>P562*U562/1000000</f>
        <v>59.286058</v>
      </c>
      <c r="AD562" s="4">
        <f>AC562*(1-Z562/100)</f>
        <v>59.286058</v>
      </c>
      <c r="AE562" s="2" t="s">
        <v>66</v>
      </c>
      <c r="AF562" s="2" t="s">
        <v>67</v>
      </c>
      <c r="AG562" s="2" t="s">
        <v>236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1053</v>
      </c>
      <c r="B563" s="2" t="s">
        <v>1050</v>
      </c>
      <c r="C563" s="2" t="s">
        <v>47</v>
      </c>
      <c r="D563" s="2" t="s">
        <v>1051</v>
      </c>
      <c r="E563" s="2" t="s">
        <v>491</v>
      </c>
      <c r="F563" s="2" t="s">
        <v>50</v>
      </c>
      <c r="G563" s="2" t="s">
        <v>227</v>
      </c>
      <c r="H563" s="2" t="s">
        <v>142</v>
      </c>
      <c r="I563" s="2" t="s">
        <v>53</v>
      </c>
      <c r="J563" s="2" t="s">
        <v>226</v>
      </c>
      <c r="K563" s="2" t="s">
        <v>226</v>
      </c>
      <c r="L563" s="2" t="s">
        <v>227</v>
      </c>
      <c r="M563" s="2" t="s">
        <v>79</v>
      </c>
      <c r="N563" s="3">
        <v>4560.466</v>
      </c>
      <c r="O563" s="3" t="s">
        <v>228</v>
      </c>
      <c r="P563" s="4">
        <f>IF(O563="吨",N563*1000,IF(O563="万立方米",N563*10000,""))</f>
        <v>45604660.0</v>
      </c>
      <c r="Q563" s="2" t="s">
        <v>229</v>
      </c>
      <c r="R563" s="2" t="s">
        <v>230</v>
      </c>
      <c r="S563" s="2" t="s">
        <v>238</v>
      </c>
      <c r="T563" s="2" t="s">
        <v>75</v>
      </c>
      <c r="U563" s="4">
        <f>4.1</f>
        <v>4.1</v>
      </c>
      <c r="V563" s="2" t="s">
        <v>232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4">
        <f>P563*U563/1000000</f>
        <v>186.97910599999997</v>
      </c>
      <c r="AD563" s="4">
        <f>AC563*(1-Z563/100)</f>
        <v>145.84370267999998</v>
      </c>
      <c r="AE563" s="2" t="s">
        <v>66</v>
      </c>
      <c r="AF563" s="2" t="s">
        <v>67</v>
      </c>
      <c r="AG563" s="2" t="s">
        <v>239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1054</v>
      </c>
      <c r="B564" s="2" t="s">
        <v>1050</v>
      </c>
      <c r="C564" s="2" t="s">
        <v>47</v>
      </c>
      <c r="D564" s="2" t="s">
        <v>1051</v>
      </c>
      <c r="E564" s="2" t="s">
        <v>491</v>
      </c>
      <c r="F564" s="2" t="s">
        <v>50</v>
      </c>
      <c r="G564" s="2" t="s">
        <v>227</v>
      </c>
      <c r="H564" s="2" t="s">
        <v>142</v>
      </c>
      <c r="I564" s="2" t="s">
        <v>53</v>
      </c>
      <c r="J564" s="2" t="s">
        <v>226</v>
      </c>
      <c r="K564" s="2" t="s">
        <v>226</v>
      </c>
      <c r="L564" s="2" t="s">
        <v>227</v>
      </c>
      <c r="M564" s="2" t="s">
        <v>87</v>
      </c>
      <c r="N564" s="3">
        <v>4560.466</v>
      </c>
      <c r="O564" s="3" t="s">
        <v>228</v>
      </c>
      <c r="P564" s="4">
        <f>IF(O564="吨",N564*1000,IF(O564="万立方米",N564*10000,""))</f>
        <v>45604660.0</v>
      </c>
      <c r="Q564" s="2" t="s">
        <v>229</v>
      </c>
      <c r="R564" s="2" t="s">
        <v>230</v>
      </c>
      <c r="S564" s="2" t="s">
        <v>241</v>
      </c>
      <c r="T564" s="2" t="s">
        <v>75</v>
      </c>
      <c r="U564" s="4">
        <f>0.0</f>
        <v>0.0</v>
      </c>
      <c r="V564" s="2" t="s">
        <v>232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66</v>
      </c>
      <c r="AF564" s="2" t="s">
        <v>67</v>
      </c>
      <c r="AG564" s="2" t="s">
        <v>233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1055</v>
      </c>
      <c r="B565" s="2" t="s">
        <v>1050</v>
      </c>
      <c r="C565" s="2" t="s">
        <v>47</v>
      </c>
      <c r="D565" s="2" t="s">
        <v>1051</v>
      </c>
      <c r="E565" s="2" t="s">
        <v>491</v>
      </c>
      <c r="F565" s="2" t="s">
        <v>50</v>
      </c>
      <c r="G565" s="2" t="s">
        <v>227</v>
      </c>
      <c r="H565" s="2" t="s">
        <v>142</v>
      </c>
      <c r="I565" s="2" t="s">
        <v>53</v>
      </c>
      <c r="J565" s="2" t="s">
        <v>226</v>
      </c>
      <c r="K565" s="2" t="s">
        <v>226</v>
      </c>
      <c r="L565" s="2" t="s">
        <v>227</v>
      </c>
      <c r="M565" s="2" t="s">
        <v>91</v>
      </c>
      <c r="N565" s="3">
        <v>4560.466</v>
      </c>
      <c r="O565" s="3" t="s">
        <v>228</v>
      </c>
      <c r="P565" s="4">
        <f>IF(O565="吨",N565*1000,IF(O565="万立方米",N565*10000,""))</f>
        <v>45604660.0</v>
      </c>
      <c r="Q565" s="2" t="s">
        <v>229</v>
      </c>
      <c r="R565" s="2" t="s">
        <v>230</v>
      </c>
      <c r="S565" s="2" t="s">
        <v>243</v>
      </c>
      <c r="T565" s="2" t="s">
        <v>75</v>
      </c>
      <c r="U565" s="4">
        <f>0.03</f>
        <v>0.03</v>
      </c>
      <c r="V565" s="2" t="s">
        <v>232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4">
        <f>P565*U565/1000000</f>
        <v>1.3681398</v>
      </c>
      <c r="AD565" s="4">
        <f>AC566*(1-AA565/100)+(AC565-AC566)*(1-AB565/100)</f>
        <v>1.3681398</v>
      </c>
      <c r="AE565" s="2" t="s">
        <v>66</v>
      </c>
      <c r="AF565" s="2" t="s">
        <v>67</v>
      </c>
      <c r="AG565" s="2" t="s">
        <v>233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1056</v>
      </c>
      <c r="B566" s="2" t="s">
        <v>1050</v>
      </c>
      <c r="C566" s="2" t="s">
        <v>47</v>
      </c>
      <c r="D566" s="2" t="s">
        <v>1051</v>
      </c>
      <c r="E566" s="2" t="s">
        <v>491</v>
      </c>
      <c r="F566" s="2" t="s">
        <v>50</v>
      </c>
      <c r="G566" s="2" t="s">
        <v>227</v>
      </c>
      <c r="H566" s="2" t="s">
        <v>142</v>
      </c>
      <c r="I566" s="2" t="s">
        <v>53</v>
      </c>
      <c r="J566" s="2" t="s">
        <v>226</v>
      </c>
      <c r="K566" s="2" t="s">
        <v>226</v>
      </c>
      <c r="L566" s="2" t="s">
        <v>227</v>
      </c>
      <c r="M566" s="2" t="s">
        <v>95</v>
      </c>
      <c r="N566" s="3">
        <v>4560.466</v>
      </c>
      <c r="O566" s="3" t="s">
        <v>228</v>
      </c>
      <c r="P566" s="4">
        <f>IF(O566="吨",N566*1000,IF(O566="万立方米",N566*10000,""))</f>
        <v>45604660.0</v>
      </c>
      <c r="Q566" s="2" t="s">
        <v>229</v>
      </c>
      <c r="R566" s="2" t="s">
        <v>230</v>
      </c>
      <c r="S566" s="2" t="s">
        <v>245</v>
      </c>
      <c r="T566" s="2" t="s">
        <v>75</v>
      </c>
      <c r="U566" s="4">
        <f>0.03</f>
        <v>0.03</v>
      </c>
      <c r="V566" s="2" t="s">
        <v>232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4">
        <f>P566*U566/1000000</f>
        <v>1.3681398</v>
      </c>
      <c r="AD566" s="4">
        <f>AC566*(1-Z566/100)</f>
        <v>1.3681398</v>
      </c>
      <c r="AE566" s="2" t="s">
        <v>66</v>
      </c>
      <c r="AF566" s="2" t="s">
        <v>67</v>
      </c>
      <c r="AG566" s="2" t="s">
        <v>233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1057</v>
      </c>
      <c r="B567" s="2" t="s">
        <v>1050</v>
      </c>
      <c r="C567" s="2" t="s">
        <v>47</v>
      </c>
      <c r="D567" s="2" t="s">
        <v>1051</v>
      </c>
      <c r="E567" s="2" t="s">
        <v>491</v>
      </c>
      <c r="F567" s="2" t="s">
        <v>50</v>
      </c>
      <c r="G567" s="2" t="s">
        <v>227</v>
      </c>
      <c r="H567" s="2" t="s">
        <v>142</v>
      </c>
      <c r="I567" s="2" t="s">
        <v>53</v>
      </c>
      <c r="J567" s="2" t="s">
        <v>226</v>
      </c>
      <c r="K567" s="2" t="s">
        <v>226</v>
      </c>
      <c r="L567" s="2" t="s">
        <v>227</v>
      </c>
      <c r="M567" s="2" t="s">
        <v>99</v>
      </c>
      <c r="N567" s="3">
        <v>4560.466</v>
      </c>
      <c r="O567" s="3" t="s">
        <v>228</v>
      </c>
      <c r="P567" s="4">
        <f>IF(O567="吨",N567*1000,IF(O567="万立方米",N567*10000,""))</f>
        <v>45604660.0</v>
      </c>
      <c r="Q567" s="2" t="s">
        <v>229</v>
      </c>
      <c r="R567" s="2" t="s">
        <v>230</v>
      </c>
      <c r="S567" s="2" t="s">
        <v>247</v>
      </c>
      <c r="T567" s="2" t="s">
        <v>75</v>
      </c>
      <c r="U567" s="4">
        <f>0.0</f>
        <v>0.0</v>
      </c>
      <c r="V567" s="2" t="s">
        <v>232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233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1058</v>
      </c>
      <c r="B568" s="2" t="s">
        <v>1050</v>
      </c>
      <c r="C568" s="2" t="s">
        <v>47</v>
      </c>
      <c r="D568" s="2" t="s">
        <v>1051</v>
      </c>
      <c r="E568" s="2" t="s">
        <v>491</v>
      </c>
      <c r="F568" s="2" t="s">
        <v>50</v>
      </c>
      <c r="G568" s="2" t="s">
        <v>227</v>
      </c>
      <c r="H568" s="2" t="s">
        <v>142</v>
      </c>
      <c r="I568" s="2" t="s">
        <v>53</v>
      </c>
      <c r="J568" s="2" t="s">
        <v>226</v>
      </c>
      <c r="K568" s="2" t="s">
        <v>226</v>
      </c>
      <c r="L568" s="2" t="s">
        <v>227</v>
      </c>
      <c r="M568" s="2" t="s">
        <v>104</v>
      </c>
      <c r="N568" s="3">
        <v>4560.466</v>
      </c>
      <c r="O568" s="3" t="s">
        <v>228</v>
      </c>
      <c r="P568" s="4">
        <f>IF(O568="吨",N568*1000,IF(O568="万立方米",N568*10000,""))</f>
        <v>45604660.0</v>
      </c>
      <c r="Q568" s="2" t="s">
        <v>229</v>
      </c>
      <c r="R568" s="2" t="s">
        <v>230</v>
      </c>
      <c r="S568" s="2" t="s">
        <v>249</v>
      </c>
      <c r="T568" s="2" t="s">
        <v>75</v>
      </c>
      <c r="U568" s="4">
        <f>0.02</f>
        <v>0.02</v>
      </c>
      <c r="V568" s="2" t="s">
        <v>232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 t="s">
        <v>236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1059</v>
      </c>
      <c r="B569" s="2" t="s">
        <v>1050</v>
      </c>
      <c r="C569" s="2" t="s">
        <v>47</v>
      </c>
      <c r="D569" s="2" t="s">
        <v>1051</v>
      </c>
      <c r="E569" s="2" t="s">
        <v>491</v>
      </c>
      <c r="F569" s="2" t="s">
        <v>50</v>
      </c>
      <c r="G569" s="2" t="s">
        <v>227</v>
      </c>
      <c r="H569" s="2" t="s">
        <v>142</v>
      </c>
      <c r="I569" s="2"/>
      <c r="J569" s="2"/>
      <c r="K569" s="2"/>
      <c r="L569" s="2"/>
      <c r="M569" s="2" t="s">
        <v>107</v>
      </c>
      <c r="N569" s="3"/>
      <c r="O569" s="3"/>
      <c r="P569" s="4">
        <f>IF(O569="吨",N569*1000,IF(O569="万立方米",N569*10000,""))</f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138</v>
      </c>
      <c r="AH569" s="2" t="s">
        <v>114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1060</v>
      </c>
      <c r="B570" s="2" t="s">
        <v>1061</v>
      </c>
      <c r="C570" s="2" t="s">
        <v>47</v>
      </c>
      <c r="D570" s="2" t="s">
        <v>1062</v>
      </c>
      <c r="E570" s="2" t="s">
        <v>984</v>
      </c>
      <c r="F570" s="2" t="s">
        <v>50</v>
      </c>
      <c r="G570" s="2" t="s">
        <v>225</v>
      </c>
      <c r="H570" s="2" t="s">
        <v>142</v>
      </c>
      <c r="I570" s="2" t="s">
        <v>53</v>
      </c>
      <c r="J570" s="2" t="s">
        <v>226</v>
      </c>
      <c r="K570" s="2" t="s">
        <v>226</v>
      </c>
      <c r="L570" s="2" t="s">
        <v>227</v>
      </c>
      <c r="M570" s="2" t="s">
        <v>57</v>
      </c>
      <c r="N570" s="3">
        <v>9834.290000000001</v>
      </c>
      <c r="O570" s="3" t="s">
        <v>228</v>
      </c>
      <c r="P570" s="4">
        <f>IF(O570="吨",N570*1000,IF(O570="万立方米",N570*10000,""))</f>
        <v>98342900.00000001</v>
      </c>
      <c r="Q570" s="2" t="s">
        <v>229</v>
      </c>
      <c r="R570" s="2" t="s">
        <v>230</v>
      </c>
      <c r="S570" s="2" t="s">
        <v>231</v>
      </c>
      <c r="T570" s="2" t="s">
        <v>75</v>
      </c>
      <c r="U570" s="4">
        <f>0.0</f>
        <v>0.0</v>
      </c>
      <c r="V570" s="2" t="s">
        <v>232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0.0</v>
      </c>
      <c r="AD570" s="4">
        <f>AC570*(1-Z570/100)</f>
        <v>0.0</v>
      </c>
      <c r="AE570" s="2" t="s">
        <v>66</v>
      </c>
      <c r="AF570" s="2" t="s">
        <v>67</v>
      </c>
      <c r="AG570" s="2" t="s">
        <v>233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1063</v>
      </c>
      <c r="B571" s="2" t="s">
        <v>1061</v>
      </c>
      <c r="C571" s="2" t="s">
        <v>47</v>
      </c>
      <c r="D571" s="2" t="s">
        <v>1062</v>
      </c>
      <c r="E571" s="2" t="s">
        <v>984</v>
      </c>
      <c r="F571" s="2" t="s">
        <v>50</v>
      </c>
      <c r="G571" s="2" t="s">
        <v>225</v>
      </c>
      <c r="H571" s="2" t="s">
        <v>142</v>
      </c>
      <c r="I571" s="2" t="s">
        <v>53</v>
      </c>
      <c r="J571" s="2" t="s">
        <v>226</v>
      </c>
      <c r="K571" s="2" t="s">
        <v>226</v>
      </c>
      <c r="L571" s="2" t="s">
        <v>227</v>
      </c>
      <c r="M571" s="2" t="s">
        <v>73</v>
      </c>
      <c r="N571" s="3">
        <v>9834.290000000001</v>
      </c>
      <c r="O571" s="3" t="s">
        <v>228</v>
      </c>
      <c r="P571" s="4">
        <f>IF(O571="吨",N571*1000,IF(O571="万立方米",N571*10000,""))</f>
        <v>98342900.00000001</v>
      </c>
      <c r="Q571" s="2" t="s">
        <v>229</v>
      </c>
      <c r="R571" s="2" t="s">
        <v>230</v>
      </c>
      <c r="S571" s="2" t="s">
        <v>235</v>
      </c>
      <c r="T571" s="2" t="s">
        <v>75</v>
      </c>
      <c r="U571" s="4">
        <f>1.3</f>
        <v>1.3</v>
      </c>
      <c r="V571" s="2" t="s">
        <v>232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127.84577000000003</v>
      </c>
      <c r="AD571" s="4">
        <f>AC571*(1-Z571/100)</f>
        <v>127.84577000000003</v>
      </c>
      <c r="AE571" s="2" t="s">
        <v>66</v>
      </c>
      <c r="AF571" s="2" t="s">
        <v>67</v>
      </c>
      <c r="AG571" s="2" t="s">
        <v>236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1064</v>
      </c>
      <c r="B572" s="2" t="s">
        <v>1061</v>
      </c>
      <c r="C572" s="2" t="s">
        <v>47</v>
      </c>
      <c r="D572" s="2" t="s">
        <v>1062</v>
      </c>
      <c r="E572" s="2" t="s">
        <v>984</v>
      </c>
      <c r="F572" s="2" t="s">
        <v>50</v>
      </c>
      <c r="G572" s="2" t="s">
        <v>225</v>
      </c>
      <c r="H572" s="2" t="s">
        <v>142</v>
      </c>
      <c r="I572" s="2" t="s">
        <v>53</v>
      </c>
      <c r="J572" s="2" t="s">
        <v>226</v>
      </c>
      <c r="K572" s="2" t="s">
        <v>226</v>
      </c>
      <c r="L572" s="2" t="s">
        <v>227</v>
      </c>
      <c r="M572" s="2" t="s">
        <v>79</v>
      </c>
      <c r="N572" s="3">
        <v>9834.290000000001</v>
      </c>
      <c r="O572" s="3" t="s">
        <v>228</v>
      </c>
      <c r="P572" s="4">
        <f>IF(O572="吨",N572*1000,IF(O572="万立方米",N572*10000,""))</f>
        <v>98342900.00000001</v>
      </c>
      <c r="Q572" s="2" t="s">
        <v>229</v>
      </c>
      <c r="R572" s="2" t="s">
        <v>230</v>
      </c>
      <c r="S572" s="2" t="s">
        <v>238</v>
      </c>
      <c r="T572" s="2" t="s">
        <v>75</v>
      </c>
      <c r="U572" s="4">
        <f>4.1</f>
        <v>4.1</v>
      </c>
      <c r="V572" s="2" t="s">
        <v>232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4">
        <f>P572*U572/1000000</f>
        <v>403.20589</v>
      </c>
      <c r="AD572" s="4">
        <f>AC572*(1-Z572/100)</f>
        <v>314.5005942</v>
      </c>
      <c r="AE572" s="2" t="s">
        <v>66</v>
      </c>
      <c r="AF572" s="2" t="s">
        <v>67</v>
      </c>
      <c r="AG572" s="2" t="s">
        <v>239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1065</v>
      </c>
      <c r="B573" s="2" t="s">
        <v>1061</v>
      </c>
      <c r="C573" s="2" t="s">
        <v>47</v>
      </c>
      <c r="D573" s="2" t="s">
        <v>1062</v>
      </c>
      <c r="E573" s="2" t="s">
        <v>984</v>
      </c>
      <c r="F573" s="2" t="s">
        <v>50</v>
      </c>
      <c r="G573" s="2" t="s">
        <v>225</v>
      </c>
      <c r="H573" s="2" t="s">
        <v>142</v>
      </c>
      <c r="I573" s="2" t="s">
        <v>53</v>
      </c>
      <c r="J573" s="2" t="s">
        <v>226</v>
      </c>
      <c r="K573" s="2" t="s">
        <v>226</v>
      </c>
      <c r="L573" s="2" t="s">
        <v>227</v>
      </c>
      <c r="M573" s="2" t="s">
        <v>87</v>
      </c>
      <c r="N573" s="3">
        <v>9834.290000000001</v>
      </c>
      <c r="O573" s="3" t="s">
        <v>228</v>
      </c>
      <c r="P573" s="4">
        <f>IF(O573="吨",N573*1000,IF(O573="万立方米",N573*10000,""))</f>
        <v>98342900.00000001</v>
      </c>
      <c r="Q573" s="2" t="s">
        <v>229</v>
      </c>
      <c r="R573" s="2" t="s">
        <v>230</v>
      </c>
      <c r="S573" s="2" t="s">
        <v>241</v>
      </c>
      <c r="T573" s="2" t="s">
        <v>75</v>
      </c>
      <c r="U573" s="4">
        <f>0.0</f>
        <v>0.0</v>
      </c>
      <c r="V573" s="2" t="s">
        <v>232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66</v>
      </c>
      <c r="AF573" s="2" t="s">
        <v>67</v>
      </c>
      <c r="AG573" s="2" t="s">
        <v>233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1066</v>
      </c>
      <c r="B574" s="2" t="s">
        <v>1061</v>
      </c>
      <c r="C574" s="2" t="s">
        <v>47</v>
      </c>
      <c r="D574" s="2" t="s">
        <v>1062</v>
      </c>
      <c r="E574" s="2" t="s">
        <v>984</v>
      </c>
      <c r="F574" s="2" t="s">
        <v>50</v>
      </c>
      <c r="G574" s="2" t="s">
        <v>225</v>
      </c>
      <c r="H574" s="2" t="s">
        <v>142</v>
      </c>
      <c r="I574" s="2" t="s">
        <v>53</v>
      </c>
      <c r="J574" s="2" t="s">
        <v>226</v>
      </c>
      <c r="K574" s="2" t="s">
        <v>226</v>
      </c>
      <c r="L574" s="2" t="s">
        <v>227</v>
      </c>
      <c r="M574" s="2" t="s">
        <v>91</v>
      </c>
      <c r="N574" s="3">
        <v>9834.290000000001</v>
      </c>
      <c r="O574" s="3" t="s">
        <v>228</v>
      </c>
      <c r="P574" s="4">
        <f>IF(O574="吨",N574*1000,IF(O574="万立方米",N574*10000,""))</f>
        <v>98342900.00000001</v>
      </c>
      <c r="Q574" s="2" t="s">
        <v>229</v>
      </c>
      <c r="R574" s="2" t="s">
        <v>230</v>
      </c>
      <c r="S574" s="2" t="s">
        <v>243</v>
      </c>
      <c r="T574" s="2" t="s">
        <v>75</v>
      </c>
      <c r="U574" s="4">
        <f>0.03</f>
        <v>0.03</v>
      </c>
      <c r="V574" s="2" t="s">
        <v>232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4">
        <f>P574*U574/1000000</f>
        <v>2.9502870000000003</v>
      </c>
      <c r="AD574" s="4">
        <f>AC575*(1-AA574/100)+(AC574-AC575)*(1-AB574/100)</f>
        <v>2.9502870000000003</v>
      </c>
      <c r="AE574" s="2" t="s">
        <v>66</v>
      </c>
      <c r="AF574" s="2" t="s">
        <v>67</v>
      </c>
      <c r="AG574" s="2" t="s">
        <v>233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1067</v>
      </c>
      <c r="B575" s="2" t="s">
        <v>1061</v>
      </c>
      <c r="C575" s="2" t="s">
        <v>47</v>
      </c>
      <c r="D575" s="2" t="s">
        <v>1062</v>
      </c>
      <c r="E575" s="2" t="s">
        <v>984</v>
      </c>
      <c r="F575" s="2" t="s">
        <v>50</v>
      </c>
      <c r="G575" s="2" t="s">
        <v>225</v>
      </c>
      <c r="H575" s="2" t="s">
        <v>142</v>
      </c>
      <c r="I575" s="2" t="s">
        <v>53</v>
      </c>
      <c r="J575" s="2" t="s">
        <v>226</v>
      </c>
      <c r="K575" s="2" t="s">
        <v>226</v>
      </c>
      <c r="L575" s="2" t="s">
        <v>227</v>
      </c>
      <c r="M575" s="2" t="s">
        <v>95</v>
      </c>
      <c r="N575" s="3">
        <v>9834.290000000001</v>
      </c>
      <c r="O575" s="3" t="s">
        <v>228</v>
      </c>
      <c r="P575" s="4">
        <f>IF(O575="吨",N575*1000,IF(O575="万立方米",N575*10000,""))</f>
        <v>98342900.00000001</v>
      </c>
      <c r="Q575" s="2" t="s">
        <v>229</v>
      </c>
      <c r="R575" s="2" t="s">
        <v>230</v>
      </c>
      <c r="S575" s="2" t="s">
        <v>245</v>
      </c>
      <c r="T575" s="2" t="s">
        <v>75</v>
      </c>
      <c r="U575" s="4">
        <f>0.03</f>
        <v>0.03</v>
      </c>
      <c r="V575" s="2" t="s">
        <v>232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2.9502870000000003</v>
      </c>
      <c r="AD575" s="4">
        <f>AC575*(1-Z575/100)</f>
        <v>2.9502870000000003</v>
      </c>
      <c r="AE575" s="2" t="s">
        <v>66</v>
      </c>
      <c r="AF575" s="2" t="s">
        <v>67</v>
      </c>
      <c r="AG575" s="2" t="s">
        <v>233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1068</v>
      </c>
      <c r="B576" s="2" t="s">
        <v>1061</v>
      </c>
      <c r="C576" s="2" t="s">
        <v>47</v>
      </c>
      <c r="D576" s="2" t="s">
        <v>1062</v>
      </c>
      <c r="E576" s="2" t="s">
        <v>984</v>
      </c>
      <c r="F576" s="2" t="s">
        <v>50</v>
      </c>
      <c r="G576" s="2" t="s">
        <v>225</v>
      </c>
      <c r="H576" s="2" t="s">
        <v>142</v>
      </c>
      <c r="I576" s="2" t="s">
        <v>53</v>
      </c>
      <c r="J576" s="2" t="s">
        <v>226</v>
      </c>
      <c r="K576" s="2" t="s">
        <v>226</v>
      </c>
      <c r="L576" s="2" t="s">
        <v>227</v>
      </c>
      <c r="M576" s="2" t="s">
        <v>99</v>
      </c>
      <c r="N576" s="3">
        <v>9834.290000000001</v>
      </c>
      <c r="O576" s="3" t="s">
        <v>228</v>
      </c>
      <c r="P576" s="4">
        <f>IF(O576="吨",N576*1000,IF(O576="万立方米",N576*10000,""))</f>
        <v>98342900.00000001</v>
      </c>
      <c r="Q576" s="2" t="s">
        <v>229</v>
      </c>
      <c r="R576" s="2" t="s">
        <v>230</v>
      </c>
      <c r="S576" s="2" t="s">
        <v>247</v>
      </c>
      <c r="T576" s="2" t="s">
        <v>75</v>
      </c>
      <c r="U576" s="4">
        <f>0.0</f>
        <v>0.0</v>
      </c>
      <c r="V576" s="2" t="s">
        <v>232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233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1069</v>
      </c>
      <c r="B577" s="2" t="s">
        <v>1061</v>
      </c>
      <c r="C577" s="2" t="s">
        <v>47</v>
      </c>
      <c r="D577" s="2" t="s">
        <v>1062</v>
      </c>
      <c r="E577" s="2" t="s">
        <v>984</v>
      </c>
      <c r="F577" s="2" t="s">
        <v>50</v>
      </c>
      <c r="G577" s="2" t="s">
        <v>225</v>
      </c>
      <c r="H577" s="2" t="s">
        <v>142</v>
      </c>
      <c r="I577" s="2" t="s">
        <v>53</v>
      </c>
      <c r="J577" s="2" t="s">
        <v>226</v>
      </c>
      <c r="K577" s="2" t="s">
        <v>226</v>
      </c>
      <c r="L577" s="2" t="s">
        <v>227</v>
      </c>
      <c r="M577" s="2" t="s">
        <v>104</v>
      </c>
      <c r="N577" s="3">
        <v>9834.290000000001</v>
      </c>
      <c r="O577" s="3" t="s">
        <v>228</v>
      </c>
      <c r="P577" s="4">
        <f>IF(O577="吨",N577*1000,IF(O577="万立方米",N577*10000,""))</f>
        <v>98342900.00000001</v>
      </c>
      <c r="Q577" s="2" t="s">
        <v>229</v>
      </c>
      <c r="R577" s="2" t="s">
        <v>230</v>
      </c>
      <c r="S577" s="2" t="s">
        <v>249</v>
      </c>
      <c r="T577" s="2" t="s">
        <v>75</v>
      </c>
      <c r="U577" s="4">
        <f>0.02</f>
        <v>0.02</v>
      </c>
      <c r="V577" s="2" t="s">
        <v>232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 t="s">
        <v>236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1070</v>
      </c>
      <c r="B578" s="2" t="s">
        <v>1061</v>
      </c>
      <c r="C578" s="2" t="s">
        <v>47</v>
      </c>
      <c r="D578" s="2" t="s">
        <v>1062</v>
      </c>
      <c r="E578" s="2" t="s">
        <v>984</v>
      </c>
      <c r="F578" s="2" t="s">
        <v>50</v>
      </c>
      <c r="G578" s="2" t="s">
        <v>225</v>
      </c>
      <c r="H578" s="2" t="s">
        <v>142</v>
      </c>
      <c r="I578" s="2"/>
      <c r="J578" s="2"/>
      <c r="K578" s="2"/>
      <c r="L578" s="2"/>
      <c r="M578" s="2" t="s">
        <v>107</v>
      </c>
      <c r="N578" s="3"/>
      <c r="O578" s="3"/>
      <c r="P578" s="4">
        <f>IF(O578="吨",N578*1000,IF(O578="万立方米",N578*10000,""))</f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138</v>
      </c>
      <c r="AH578" s="2" t="s">
        <v>114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1071</v>
      </c>
      <c r="B579" s="2" t="s">
        <v>1072</v>
      </c>
      <c r="C579" s="2" t="s">
        <v>47</v>
      </c>
      <c r="D579" s="2" t="s">
        <v>1073</v>
      </c>
      <c r="E579" s="2" t="s">
        <v>325</v>
      </c>
      <c r="F579" s="2" t="s">
        <v>278</v>
      </c>
      <c r="G579" s="2" t="s">
        <v>120</v>
      </c>
      <c r="H579" s="2" t="s">
        <v>52</v>
      </c>
      <c r="I579" s="2" t="s">
        <v>53</v>
      </c>
      <c r="J579" s="2" t="s">
        <v>121</v>
      </c>
      <c r="K579" s="2"/>
      <c r="L579" s="2" t="s">
        <v>122</v>
      </c>
      <c r="M579" s="2" t="s">
        <v>57</v>
      </c>
      <c r="N579" s="3">
        <v>50317</v>
      </c>
      <c r="O579" s="3" t="s">
        <v>123</v>
      </c>
      <c r="P579" s="2"/>
      <c r="Q579" s="2"/>
      <c r="R579" s="2"/>
      <c r="S579" s="2"/>
      <c r="T579" s="2"/>
      <c r="U579" s="2"/>
      <c r="V579" s="2"/>
      <c r="W579" s="2" t="s">
        <v>124</v>
      </c>
      <c r="X579" s="2" t="s">
        <v>298</v>
      </c>
      <c r="Y579" s="2" t="s">
        <v>1074</v>
      </c>
      <c r="Z579" s="2">
        <v>94.5</v>
      </c>
      <c r="AA579" s="2"/>
      <c r="AB579" s="2"/>
      <c r="AC579" s="4">
        <f>P579*U579/1000000</f>
        <v>0.0</v>
      </c>
      <c r="AD579" s="4">
        <f>AC579*(1-Z579/100)</f>
        <v>0.0</v>
      </c>
      <c r="AE579" s="2" t="s">
        <v>125</v>
      </c>
      <c r="AF579" s="2" t="s">
        <v>126</v>
      </c>
      <c r="AG579" s="2" t="s">
        <v>1075</v>
      </c>
      <c r="AH579" s="2" t="s">
        <v>128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1076</v>
      </c>
      <c r="B580" s="2" t="s">
        <v>1072</v>
      </c>
      <c r="C580" s="2" t="s">
        <v>47</v>
      </c>
      <c r="D580" s="2" t="s">
        <v>1073</v>
      </c>
      <c r="E580" s="2" t="s">
        <v>325</v>
      </c>
      <c r="F580" s="2" t="s">
        <v>278</v>
      </c>
      <c r="G580" s="2" t="s">
        <v>120</v>
      </c>
      <c r="H580" s="2" t="s">
        <v>52</v>
      </c>
      <c r="I580" s="2" t="s">
        <v>53</v>
      </c>
      <c r="J580" s="2" t="s">
        <v>121</v>
      </c>
      <c r="K580" s="2"/>
      <c r="L580" s="2" t="s">
        <v>122</v>
      </c>
      <c r="M580" s="2" t="s">
        <v>73</v>
      </c>
      <c r="N580" s="3">
        <v>50317</v>
      </c>
      <c r="O580" s="3" t="s">
        <v>123</v>
      </c>
      <c r="P580" s="2"/>
      <c r="Q580" s="2"/>
      <c r="R580" s="2"/>
      <c r="S580" s="2"/>
      <c r="T580" s="2"/>
      <c r="U580" s="2"/>
      <c r="V580" s="2"/>
      <c r="W580" s="2" t="s">
        <v>124</v>
      </c>
      <c r="X580" s="2"/>
      <c r="Y580" s="2" t="s">
        <v>65</v>
      </c>
      <c r="Z580" s="2">
        <v>0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125</v>
      </c>
      <c r="AF580" s="2" t="s">
        <v>126</v>
      </c>
      <c r="AG580" s="2" t="s">
        <v>1077</v>
      </c>
      <c r="AH580" s="2" t="s">
        <v>128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1078</v>
      </c>
      <c r="B581" s="2" t="s">
        <v>1072</v>
      </c>
      <c r="C581" s="2" t="s">
        <v>47</v>
      </c>
      <c r="D581" s="2" t="s">
        <v>1073</v>
      </c>
      <c r="E581" s="2" t="s">
        <v>325</v>
      </c>
      <c r="F581" s="2" t="s">
        <v>278</v>
      </c>
      <c r="G581" s="2" t="s">
        <v>120</v>
      </c>
      <c r="H581" s="2" t="s">
        <v>52</v>
      </c>
      <c r="I581" s="2" t="s">
        <v>53</v>
      </c>
      <c r="J581" s="2" t="s">
        <v>121</v>
      </c>
      <c r="K581" s="2"/>
      <c r="L581" s="2" t="s">
        <v>122</v>
      </c>
      <c r="M581" s="2" t="s">
        <v>79</v>
      </c>
      <c r="N581" s="3">
        <v>50317</v>
      </c>
      <c r="O581" s="3" t="s">
        <v>123</v>
      </c>
      <c r="P581" s="2"/>
      <c r="Q581" s="2"/>
      <c r="R581" s="2"/>
      <c r="S581" s="2"/>
      <c r="T581" s="2"/>
      <c r="U581" s="2"/>
      <c r="V581" s="2"/>
      <c r="W581" s="2" t="s">
        <v>124</v>
      </c>
      <c r="X581" s="2" t="s">
        <v>149</v>
      </c>
      <c r="Y581" s="2" t="s">
        <v>150</v>
      </c>
      <c r="Z581" s="2">
        <v>64</v>
      </c>
      <c r="AA581" s="2"/>
      <c r="AB581" s="2"/>
      <c r="AC581" s="4">
        <f>P581*U581/1000000</f>
        <v>0.0</v>
      </c>
      <c r="AD581" s="4">
        <f>AC581*(1-Z581/100)</f>
        <v>0.0</v>
      </c>
      <c r="AE581" s="2" t="s">
        <v>125</v>
      </c>
      <c r="AF581" s="2" t="s">
        <v>126</v>
      </c>
      <c r="AG581" s="2" t="s">
        <v>1079</v>
      </c>
      <c r="AH581" s="2" t="s">
        <v>128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1080</v>
      </c>
      <c r="B582" s="2" t="s">
        <v>1072</v>
      </c>
      <c r="C582" s="2" t="s">
        <v>47</v>
      </c>
      <c r="D582" s="2" t="s">
        <v>1073</v>
      </c>
      <c r="E582" s="2" t="s">
        <v>325</v>
      </c>
      <c r="F582" s="2" t="s">
        <v>278</v>
      </c>
      <c r="G582" s="2" t="s">
        <v>120</v>
      </c>
      <c r="H582" s="2" t="s">
        <v>52</v>
      </c>
      <c r="I582" s="2" t="s">
        <v>53</v>
      </c>
      <c r="J582" s="2" t="s">
        <v>121</v>
      </c>
      <c r="K582" s="2"/>
      <c r="L582" s="2" t="s">
        <v>122</v>
      </c>
      <c r="M582" s="2" t="s">
        <v>87</v>
      </c>
      <c r="N582" s="3">
        <v>50317</v>
      </c>
      <c r="O582" s="3" t="s">
        <v>123</v>
      </c>
      <c r="P582" s="2"/>
      <c r="Q582" s="2"/>
      <c r="R582" s="2"/>
      <c r="S582" s="2"/>
      <c r="T582" s="2"/>
      <c r="U582" s="2"/>
      <c r="V582" s="2"/>
      <c r="W582" s="2" t="s">
        <v>124</v>
      </c>
      <c r="X582" s="2" t="s">
        <v>298</v>
      </c>
      <c r="Y582" s="2" t="s">
        <v>1081</v>
      </c>
      <c r="Z582" s="2">
        <v>94.5</v>
      </c>
      <c r="AA582" s="2"/>
      <c r="AB582" s="2"/>
      <c r="AC582" s="4">
        <f>P582*U582/1000000</f>
        <v>0.0</v>
      </c>
      <c r="AD582" s="4">
        <f>AC582*(1-Z582/100)</f>
        <v>0.0</v>
      </c>
      <c r="AE582" s="2" t="s">
        <v>125</v>
      </c>
      <c r="AF582" s="2" t="s">
        <v>126</v>
      </c>
      <c r="AG582" s="2" t="s">
        <v>1075</v>
      </c>
      <c r="AH582" s="2" t="s">
        <v>128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1082</v>
      </c>
      <c r="B583" s="2" t="s">
        <v>1072</v>
      </c>
      <c r="C583" s="2" t="s">
        <v>47</v>
      </c>
      <c r="D583" s="2" t="s">
        <v>1073</v>
      </c>
      <c r="E583" s="2" t="s">
        <v>325</v>
      </c>
      <c r="F583" s="2" t="s">
        <v>278</v>
      </c>
      <c r="G583" s="2" t="s">
        <v>120</v>
      </c>
      <c r="H583" s="2" t="s">
        <v>52</v>
      </c>
      <c r="I583" s="2" t="s">
        <v>53</v>
      </c>
      <c r="J583" s="2" t="s">
        <v>121</v>
      </c>
      <c r="K583" s="2"/>
      <c r="L583" s="2" t="s">
        <v>122</v>
      </c>
      <c r="M583" s="2" t="s">
        <v>91</v>
      </c>
      <c r="N583" s="3">
        <v>50317</v>
      </c>
      <c r="O583" s="3" t="s">
        <v>123</v>
      </c>
      <c r="P583" s="2"/>
      <c r="Q583" s="2"/>
      <c r="R583" s="2"/>
      <c r="S583" s="2"/>
      <c r="T583" s="2"/>
      <c r="U583" s="2"/>
      <c r="V583" s="2"/>
      <c r="W583" s="2" t="s">
        <v>124</v>
      </c>
      <c r="X583" s="2" t="s">
        <v>298</v>
      </c>
      <c r="Y583" s="2" t="s">
        <v>1083</v>
      </c>
      <c r="Z583" s="2">
        <v>95</v>
      </c>
      <c r="AA583" s="2">
        <v>94.5</v>
      </c>
      <c r="AB583" s="2">
        <v>95</v>
      </c>
      <c r="AC583" s="4">
        <f>P583*U583/1000000</f>
        <v>0.0</v>
      </c>
      <c r="AD583" s="4">
        <f>AC584*(1-AA583/100)+(AC583-AC584)*(1-AB583/100)</f>
        <v>0.0</v>
      </c>
      <c r="AE583" s="2" t="s">
        <v>125</v>
      </c>
      <c r="AF583" s="2" t="s">
        <v>126</v>
      </c>
      <c r="AG583" s="2" t="s">
        <v>1075</v>
      </c>
      <c r="AH583" s="2" t="s">
        <v>128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1084</v>
      </c>
      <c r="B584" s="2" t="s">
        <v>1072</v>
      </c>
      <c r="C584" s="2" t="s">
        <v>47</v>
      </c>
      <c r="D584" s="2" t="s">
        <v>1073</v>
      </c>
      <c r="E584" s="2" t="s">
        <v>325</v>
      </c>
      <c r="F584" s="2" t="s">
        <v>278</v>
      </c>
      <c r="G584" s="2" t="s">
        <v>120</v>
      </c>
      <c r="H584" s="2" t="s">
        <v>52</v>
      </c>
      <c r="I584" s="2" t="s">
        <v>53</v>
      </c>
      <c r="J584" s="2" t="s">
        <v>121</v>
      </c>
      <c r="K584" s="2"/>
      <c r="L584" s="2" t="s">
        <v>122</v>
      </c>
      <c r="M584" s="2" t="s">
        <v>95</v>
      </c>
      <c r="N584" s="3">
        <v>50317</v>
      </c>
      <c r="O584" s="3" t="s">
        <v>123</v>
      </c>
      <c r="P584" s="2"/>
      <c r="Q584" s="2"/>
      <c r="R584" s="2"/>
      <c r="S584" s="2"/>
      <c r="T584" s="2"/>
      <c r="U584" s="2"/>
      <c r="V584" s="2"/>
      <c r="W584" s="2" t="s">
        <v>124</v>
      </c>
      <c r="X584" s="2" t="s">
        <v>298</v>
      </c>
      <c r="Y584" s="2" t="s">
        <v>1085</v>
      </c>
      <c r="Z584" s="2">
        <v>94.5</v>
      </c>
      <c r="AA584" s="2"/>
      <c r="AB584" s="2"/>
      <c r="AC584" s="4">
        <f>P584*U584/1000000</f>
        <v>0.0</v>
      </c>
      <c r="AD584" s="4">
        <f>AC584*(1-Z584/100)</f>
        <v>0.0</v>
      </c>
      <c r="AE584" s="2" t="s">
        <v>125</v>
      </c>
      <c r="AF584" s="2" t="s">
        <v>126</v>
      </c>
      <c r="AG584" s="2" t="s">
        <v>1075</v>
      </c>
      <c r="AH584" s="2" t="s">
        <v>128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1086</v>
      </c>
      <c r="B585" s="2" t="s">
        <v>1072</v>
      </c>
      <c r="C585" s="2" t="s">
        <v>47</v>
      </c>
      <c r="D585" s="2" t="s">
        <v>1073</v>
      </c>
      <c r="E585" s="2" t="s">
        <v>325</v>
      </c>
      <c r="F585" s="2" t="s">
        <v>278</v>
      </c>
      <c r="G585" s="2" t="s">
        <v>120</v>
      </c>
      <c r="H585" s="2" t="s">
        <v>52</v>
      </c>
      <c r="I585" s="2" t="s">
        <v>53</v>
      </c>
      <c r="J585" s="2" t="s">
        <v>121</v>
      </c>
      <c r="K585" s="2"/>
      <c r="L585" s="2" t="s">
        <v>122</v>
      </c>
      <c r="M585" s="2" t="s">
        <v>99</v>
      </c>
      <c r="N585" s="3">
        <v>50317</v>
      </c>
      <c r="O585" s="3" t="s">
        <v>123</v>
      </c>
      <c r="P585" s="2"/>
      <c r="Q585" s="2"/>
      <c r="R585" s="2"/>
      <c r="S585" s="2"/>
      <c r="T585" s="2"/>
      <c r="U585" s="2"/>
      <c r="V585" s="2"/>
      <c r="W585" s="2" t="s">
        <v>124</v>
      </c>
      <c r="X585" s="2" t="s">
        <v>1087</v>
      </c>
      <c r="Y585" s="2" t="s">
        <v>1088</v>
      </c>
      <c r="Z585" s="2">
        <v>50</v>
      </c>
      <c r="AA585" s="2"/>
      <c r="AB585" s="2"/>
      <c r="AC585" s="4">
        <f>P585*U585/1000000</f>
        <v>0.0</v>
      </c>
      <c r="AD585" s="4">
        <f>AC585*(1-Z585/100)</f>
        <v>0.0</v>
      </c>
      <c r="AE585" s="2" t="s">
        <v>125</v>
      </c>
      <c r="AF585" s="2" t="s">
        <v>126</v>
      </c>
      <c r="AG585" s="2" t="s">
        <v>1079</v>
      </c>
      <c r="AH585" s="2" t="s">
        <v>128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1089</v>
      </c>
      <c r="B586" s="2" t="s">
        <v>1072</v>
      </c>
      <c r="C586" s="2" t="s">
        <v>47</v>
      </c>
      <c r="D586" s="2" t="s">
        <v>1073</v>
      </c>
      <c r="E586" s="2" t="s">
        <v>325</v>
      </c>
      <c r="F586" s="2" t="s">
        <v>278</v>
      </c>
      <c r="G586" s="2" t="s">
        <v>120</v>
      </c>
      <c r="H586" s="2" t="s">
        <v>52</v>
      </c>
      <c r="I586" s="2" t="s">
        <v>53</v>
      </c>
      <c r="J586" s="2" t="s">
        <v>121</v>
      </c>
      <c r="K586" s="2"/>
      <c r="L586" s="2" t="s">
        <v>122</v>
      </c>
      <c r="M586" s="2" t="s">
        <v>104</v>
      </c>
      <c r="N586" s="3">
        <v>50317</v>
      </c>
      <c r="O586" s="3" t="s">
        <v>123</v>
      </c>
      <c r="P586" s="2"/>
      <c r="Q586" s="2"/>
      <c r="R586" s="2"/>
      <c r="S586" s="2"/>
      <c r="T586" s="2"/>
      <c r="U586" s="2"/>
      <c r="V586" s="2"/>
      <c r="W586" s="2" t="s">
        <v>124</v>
      </c>
      <c r="X586" s="2"/>
      <c r="Y586" s="2" t="s">
        <v>65</v>
      </c>
      <c r="Z586" s="2">
        <v>0</v>
      </c>
      <c r="AA586" s="2"/>
      <c r="AB586" s="2"/>
      <c r="AC586" s="4">
        <f>P586*U586/1000000</f>
        <v>0.0</v>
      </c>
      <c r="AD586" s="4">
        <f>AC586*(1-Z586/100)</f>
        <v>0.0</v>
      </c>
      <c r="AE586" s="2" t="s">
        <v>125</v>
      </c>
      <c r="AF586" s="2" t="s">
        <v>126</v>
      </c>
      <c r="AG586" s="2" t="s">
        <v>1077</v>
      </c>
      <c r="AH586" s="2" t="s">
        <v>128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1090</v>
      </c>
      <c r="B587" s="2" t="s">
        <v>1072</v>
      </c>
      <c r="C587" s="2" t="s">
        <v>47</v>
      </c>
      <c r="D587" s="2" t="s">
        <v>1073</v>
      </c>
      <c r="E587" s="2" t="s">
        <v>325</v>
      </c>
      <c r="F587" s="2" t="s">
        <v>278</v>
      </c>
      <c r="G587" s="2" t="s">
        <v>120</v>
      </c>
      <c r="H587" s="2" t="s">
        <v>52</v>
      </c>
      <c r="I587" s="2"/>
      <c r="J587" s="2"/>
      <c r="K587" s="2" t="s">
        <v>55</v>
      </c>
      <c r="L587" s="2" t="s">
        <v>163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164</v>
      </c>
      <c r="T587" s="2" t="s">
        <v>165</v>
      </c>
      <c r="U587" s="4">
        <f>0.16</f>
        <v>0.16</v>
      </c>
      <c r="V587" s="2" t="s">
        <v>111</v>
      </c>
      <c r="W587" s="2" t="s">
        <v>164</v>
      </c>
      <c r="X587" s="2" t="s">
        <v>163</v>
      </c>
      <c r="Y587" s="2" t="s">
        <v>166</v>
      </c>
      <c r="Z587" s="2">
        <v>0</v>
      </c>
      <c r="AA587" s="2"/>
      <c r="AB587" s="2"/>
      <c r="AC587" s="2"/>
      <c r="AD587" s="2"/>
      <c r="AE587" s="2" t="s">
        <v>271</v>
      </c>
      <c r="AF587" s="2" t="s">
        <v>272</v>
      </c>
      <c r="AG587" s="2" t="s">
        <v>273</v>
      </c>
      <c r="AH587" s="2" t="s">
        <v>168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1091</v>
      </c>
      <c r="B588" s="2" t="s">
        <v>1092</v>
      </c>
      <c r="C588" s="2" t="s">
        <v>47</v>
      </c>
      <c r="D588" s="2" t="s">
        <v>1093</v>
      </c>
      <c r="E588" s="2" t="s">
        <v>491</v>
      </c>
      <c r="F588" s="2" t="s">
        <v>278</v>
      </c>
      <c r="G588" s="2" t="s">
        <v>227</v>
      </c>
      <c r="H588" s="2" t="s">
        <v>798</v>
      </c>
      <c r="I588" s="2" t="s">
        <v>53</v>
      </c>
      <c r="J588" s="2" t="s">
        <v>121</v>
      </c>
      <c r="K588" s="2"/>
      <c r="L588" s="2" t="s">
        <v>122</v>
      </c>
      <c r="M588" s="2" t="s">
        <v>57</v>
      </c>
      <c r="N588" s="3">
        <v>3602.344</v>
      </c>
      <c r="O588" s="3" t="s">
        <v>123</v>
      </c>
      <c r="P588" s="2"/>
      <c r="Q588" s="2"/>
      <c r="R588" s="2"/>
      <c r="S588" s="2"/>
      <c r="T588" s="2"/>
      <c r="U588" s="2"/>
      <c r="V588" s="2"/>
      <c r="W588" s="2" t="s">
        <v>124</v>
      </c>
      <c r="X588" s="2"/>
      <c r="Y588" s="2" t="s">
        <v>65</v>
      </c>
      <c r="Z588" s="2">
        <v>0</v>
      </c>
      <c r="AA588" s="2"/>
      <c r="AB588" s="2"/>
      <c r="AC588" s="4">
        <f>P588*U588/1000000</f>
        <v>0.0</v>
      </c>
      <c r="AD588" s="4">
        <f>AC588*(1-Z588/100)</f>
        <v>0.0</v>
      </c>
      <c r="AE588" s="2" t="s">
        <v>125</v>
      </c>
      <c r="AF588" s="2" t="s">
        <v>126</v>
      </c>
      <c r="AG588" s="2" t="s">
        <v>127</v>
      </c>
      <c r="AH588" s="2" t="s">
        <v>128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1094</v>
      </c>
      <c r="B589" s="2" t="s">
        <v>1092</v>
      </c>
      <c r="C589" s="2" t="s">
        <v>47</v>
      </c>
      <c r="D589" s="2" t="s">
        <v>1093</v>
      </c>
      <c r="E589" s="2" t="s">
        <v>491</v>
      </c>
      <c r="F589" s="2" t="s">
        <v>278</v>
      </c>
      <c r="G589" s="2" t="s">
        <v>227</v>
      </c>
      <c r="H589" s="2" t="s">
        <v>798</v>
      </c>
      <c r="I589" s="2" t="s">
        <v>53</v>
      </c>
      <c r="J589" s="2" t="s">
        <v>121</v>
      </c>
      <c r="K589" s="2"/>
      <c r="L589" s="2" t="s">
        <v>122</v>
      </c>
      <c r="M589" s="2" t="s">
        <v>73</v>
      </c>
      <c r="N589" s="3">
        <v>3602.344</v>
      </c>
      <c r="O589" s="3" t="s">
        <v>123</v>
      </c>
      <c r="P589" s="2"/>
      <c r="Q589" s="2"/>
      <c r="R589" s="2"/>
      <c r="S589" s="2"/>
      <c r="T589" s="2"/>
      <c r="U589" s="2"/>
      <c r="V589" s="2"/>
      <c r="W589" s="2" t="s">
        <v>124</v>
      </c>
      <c r="X589" s="2"/>
      <c r="Y589" s="2" t="s">
        <v>65</v>
      </c>
      <c r="Z589" s="2">
        <v>0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125</v>
      </c>
      <c r="AF589" s="2" t="s">
        <v>126</v>
      </c>
      <c r="AG589" s="2" t="s">
        <v>130</v>
      </c>
      <c r="AH589" s="2" t="s">
        <v>128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1095</v>
      </c>
      <c r="B590" s="2" t="s">
        <v>1092</v>
      </c>
      <c r="C590" s="2" t="s">
        <v>47</v>
      </c>
      <c r="D590" s="2" t="s">
        <v>1093</v>
      </c>
      <c r="E590" s="2" t="s">
        <v>491</v>
      </c>
      <c r="F590" s="2" t="s">
        <v>278</v>
      </c>
      <c r="G590" s="2" t="s">
        <v>227</v>
      </c>
      <c r="H590" s="2" t="s">
        <v>798</v>
      </c>
      <c r="I590" s="2" t="s">
        <v>53</v>
      </c>
      <c r="J590" s="2" t="s">
        <v>121</v>
      </c>
      <c r="K590" s="2"/>
      <c r="L590" s="2" t="s">
        <v>122</v>
      </c>
      <c r="M590" s="2" t="s">
        <v>79</v>
      </c>
      <c r="N590" s="3">
        <v>3602.344</v>
      </c>
      <c r="O590" s="3" t="s">
        <v>123</v>
      </c>
      <c r="P590" s="2"/>
      <c r="Q590" s="2"/>
      <c r="R590" s="2"/>
      <c r="S590" s="2"/>
      <c r="T590" s="2"/>
      <c r="U590" s="2"/>
      <c r="V590" s="2"/>
      <c r="W590" s="2" t="s">
        <v>124</v>
      </c>
      <c r="X590" s="2" t="s">
        <v>83</v>
      </c>
      <c r="Y590" s="2" t="s">
        <v>84</v>
      </c>
      <c r="Z590" s="2">
        <v>22</v>
      </c>
      <c r="AA590" s="2"/>
      <c r="AB590" s="2"/>
      <c r="AC590" s="4">
        <f>P590*U590/1000000</f>
        <v>0.0</v>
      </c>
      <c r="AD590" s="4">
        <f>AC590*(1-Z590/100)</f>
        <v>0.0</v>
      </c>
      <c r="AE590" s="2" t="s">
        <v>125</v>
      </c>
      <c r="AF590" s="2" t="s">
        <v>126</v>
      </c>
      <c r="AG590" s="2" t="s">
        <v>1096</v>
      </c>
      <c r="AH590" s="2" t="s">
        <v>128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1097</v>
      </c>
      <c r="B591" s="2" t="s">
        <v>1092</v>
      </c>
      <c r="C591" s="2" t="s">
        <v>47</v>
      </c>
      <c r="D591" s="2" t="s">
        <v>1093</v>
      </c>
      <c r="E591" s="2" t="s">
        <v>491</v>
      </c>
      <c r="F591" s="2" t="s">
        <v>278</v>
      </c>
      <c r="G591" s="2" t="s">
        <v>227</v>
      </c>
      <c r="H591" s="2" t="s">
        <v>798</v>
      </c>
      <c r="I591" s="2" t="s">
        <v>53</v>
      </c>
      <c r="J591" s="2" t="s">
        <v>121</v>
      </c>
      <c r="K591" s="2"/>
      <c r="L591" s="2" t="s">
        <v>122</v>
      </c>
      <c r="M591" s="2" t="s">
        <v>87</v>
      </c>
      <c r="N591" s="3">
        <v>3602.344</v>
      </c>
      <c r="O591" s="3" t="s">
        <v>123</v>
      </c>
      <c r="P591" s="2"/>
      <c r="Q591" s="2"/>
      <c r="R591" s="2"/>
      <c r="S591" s="2"/>
      <c r="T591" s="2"/>
      <c r="U591" s="2"/>
      <c r="V591" s="2"/>
      <c r="W591" s="2" t="s">
        <v>124</v>
      </c>
      <c r="X591" s="2"/>
      <c r="Y591" s="2" t="s">
        <v>65</v>
      </c>
      <c r="Z591" s="2">
        <v>0</v>
      </c>
      <c r="AA591" s="2"/>
      <c r="AB591" s="2"/>
      <c r="AC591" s="4">
        <f>P591*U591/1000000</f>
        <v>0.0</v>
      </c>
      <c r="AD591" s="4">
        <f>AC591*(1-Z591/100)</f>
        <v>0.0</v>
      </c>
      <c r="AE591" s="2" t="s">
        <v>125</v>
      </c>
      <c r="AF591" s="2" t="s">
        <v>126</v>
      </c>
      <c r="AG591" s="2" t="s">
        <v>127</v>
      </c>
      <c r="AH591" s="2" t="s">
        <v>128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1098</v>
      </c>
      <c r="B592" s="2" t="s">
        <v>1092</v>
      </c>
      <c r="C592" s="2" t="s">
        <v>47</v>
      </c>
      <c r="D592" s="2" t="s">
        <v>1093</v>
      </c>
      <c r="E592" s="2" t="s">
        <v>491</v>
      </c>
      <c r="F592" s="2" t="s">
        <v>278</v>
      </c>
      <c r="G592" s="2" t="s">
        <v>227</v>
      </c>
      <c r="H592" s="2" t="s">
        <v>798</v>
      </c>
      <c r="I592" s="2" t="s">
        <v>53</v>
      </c>
      <c r="J592" s="2" t="s">
        <v>121</v>
      </c>
      <c r="K592" s="2"/>
      <c r="L592" s="2" t="s">
        <v>122</v>
      </c>
      <c r="M592" s="2" t="s">
        <v>91</v>
      </c>
      <c r="N592" s="3">
        <v>3602.344</v>
      </c>
      <c r="O592" s="3" t="s">
        <v>123</v>
      </c>
      <c r="P592" s="2"/>
      <c r="Q592" s="2"/>
      <c r="R592" s="2"/>
      <c r="S592" s="2"/>
      <c r="T592" s="2"/>
      <c r="U592" s="2"/>
      <c r="V592" s="2"/>
      <c r="W592" s="2" t="s">
        <v>124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4">
        <f>P592*U592/1000000</f>
        <v>0.0</v>
      </c>
      <c r="AD592" s="4">
        <f>AC593*(1-AA592/100)+(AC592-AC593)*(1-AB592/100)</f>
        <v>0.0</v>
      </c>
      <c r="AE592" s="2" t="s">
        <v>125</v>
      </c>
      <c r="AF592" s="2" t="s">
        <v>126</v>
      </c>
      <c r="AG592" s="2" t="s">
        <v>127</v>
      </c>
      <c r="AH592" s="2" t="s">
        <v>128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1099</v>
      </c>
      <c r="B593" s="2" t="s">
        <v>1092</v>
      </c>
      <c r="C593" s="2" t="s">
        <v>47</v>
      </c>
      <c r="D593" s="2" t="s">
        <v>1093</v>
      </c>
      <c r="E593" s="2" t="s">
        <v>491</v>
      </c>
      <c r="F593" s="2" t="s">
        <v>278</v>
      </c>
      <c r="G593" s="2" t="s">
        <v>227</v>
      </c>
      <c r="H593" s="2" t="s">
        <v>798</v>
      </c>
      <c r="I593" s="2" t="s">
        <v>53</v>
      </c>
      <c r="J593" s="2" t="s">
        <v>121</v>
      </c>
      <c r="K593" s="2"/>
      <c r="L593" s="2" t="s">
        <v>122</v>
      </c>
      <c r="M593" s="2" t="s">
        <v>95</v>
      </c>
      <c r="N593" s="3">
        <v>3602.344</v>
      </c>
      <c r="O593" s="3" t="s">
        <v>123</v>
      </c>
      <c r="P593" s="2"/>
      <c r="Q593" s="2"/>
      <c r="R593" s="2"/>
      <c r="S593" s="2"/>
      <c r="T593" s="2"/>
      <c r="U593" s="2"/>
      <c r="V593" s="2"/>
      <c r="W593" s="2" t="s">
        <v>124</v>
      </c>
      <c r="X593" s="2"/>
      <c r="Y593" s="2" t="s">
        <v>65</v>
      </c>
      <c r="Z593" s="2">
        <v>0</v>
      </c>
      <c r="AA593" s="2"/>
      <c r="AB593" s="2"/>
      <c r="AC593" s="4">
        <f>P593*U593/1000000</f>
        <v>0.0</v>
      </c>
      <c r="AD593" s="4">
        <f>AC593*(1-Z593/100)</f>
        <v>0.0</v>
      </c>
      <c r="AE593" s="2" t="s">
        <v>125</v>
      </c>
      <c r="AF593" s="2" t="s">
        <v>126</v>
      </c>
      <c r="AG593" s="2" t="s">
        <v>127</v>
      </c>
      <c r="AH593" s="2" t="s">
        <v>128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1100</v>
      </c>
      <c r="B594" s="2" t="s">
        <v>1092</v>
      </c>
      <c r="C594" s="2" t="s">
        <v>47</v>
      </c>
      <c r="D594" s="2" t="s">
        <v>1093</v>
      </c>
      <c r="E594" s="2" t="s">
        <v>491</v>
      </c>
      <c r="F594" s="2" t="s">
        <v>278</v>
      </c>
      <c r="G594" s="2" t="s">
        <v>227</v>
      </c>
      <c r="H594" s="2" t="s">
        <v>798</v>
      </c>
      <c r="I594" s="2" t="s">
        <v>53</v>
      </c>
      <c r="J594" s="2" t="s">
        <v>121</v>
      </c>
      <c r="K594" s="2"/>
      <c r="L594" s="2" t="s">
        <v>122</v>
      </c>
      <c r="M594" s="2" t="s">
        <v>99</v>
      </c>
      <c r="N594" s="3">
        <v>3602.344</v>
      </c>
      <c r="O594" s="3" t="s">
        <v>123</v>
      </c>
      <c r="P594" s="2"/>
      <c r="Q594" s="2"/>
      <c r="R594" s="2"/>
      <c r="S594" s="2"/>
      <c r="T594" s="2"/>
      <c r="U594" s="2"/>
      <c r="V594" s="2"/>
      <c r="W594" s="2" t="s">
        <v>124</v>
      </c>
      <c r="X594" s="2"/>
      <c r="Y594" s="2" t="s">
        <v>65</v>
      </c>
      <c r="Z594" s="2">
        <v>0</v>
      </c>
      <c r="AA594" s="2"/>
      <c r="AB594" s="2"/>
      <c r="AC594" s="4">
        <f>P594*U594/1000000</f>
        <v>0.0</v>
      </c>
      <c r="AD594" s="4">
        <f>AC594*(1-Z594/100)</f>
        <v>0.0</v>
      </c>
      <c r="AE594" s="2" t="s">
        <v>125</v>
      </c>
      <c r="AF594" s="2" t="s">
        <v>126</v>
      </c>
      <c r="AG594" s="2" t="s">
        <v>127</v>
      </c>
      <c r="AH594" s="2" t="s">
        <v>128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1101</v>
      </c>
      <c r="B595" s="2" t="s">
        <v>1092</v>
      </c>
      <c r="C595" s="2" t="s">
        <v>47</v>
      </c>
      <c r="D595" s="2" t="s">
        <v>1093</v>
      </c>
      <c r="E595" s="2" t="s">
        <v>491</v>
      </c>
      <c r="F595" s="2" t="s">
        <v>278</v>
      </c>
      <c r="G595" s="2" t="s">
        <v>227</v>
      </c>
      <c r="H595" s="2" t="s">
        <v>798</v>
      </c>
      <c r="I595" s="2" t="s">
        <v>53</v>
      </c>
      <c r="J595" s="2" t="s">
        <v>121</v>
      </c>
      <c r="K595" s="2"/>
      <c r="L595" s="2" t="s">
        <v>122</v>
      </c>
      <c r="M595" s="2" t="s">
        <v>104</v>
      </c>
      <c r="N595" s="3">
        <v>3602.344</v>
      </c>
      <c r="O595" s="3" t="s">
        <v>123</v>
      </c>
      <c r="P595" s="2"/>
      <c r="Q595" s="2"/>
      <c r="R595" s="2"/>
      <c r="S595" s="2"/>
      <c r="T595" s="2"/>
      <c r="U595" s="2"/>
      <c r="V595" s="2"/>
      <c r="W595" s="2" t="s">
        <v>124</v>
      </c>
      <c r="X595" s="2"/>
      <c r="Y595" s="2" t="s">
        <v>65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125</v>
      </c>
      <c r="AF595" s="2" t="s">
        <v>126</v>
      </c>
      <c r="AG595" s="2" t="s">
        <v>130</v>
      </c>
      <c r="AH595" s="2" t="s">
        <v>128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1102</v>
      </c>
      <c r="B596" s="2" t="s">
        <v>1092</v>
      </c>
      <c r="C596" s="2" t="s">
        <v>47</v>
      </c>
      <c r="D596" s="2" t="s">
        <v>1093</v>
      </c>
      <c r="E596" s="2" t="s">
        <v>491</v>
      </c>
      <c r="F596" s="2" t="s">
        <v>278</v>
      </c>
      <c r="G596" s="2" t="s">
        <v>227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f>IF(O596="吨",N596*1000,IF(O596="万立方米",N596*10000,""))</f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138</v>
      </c>
      <c r="AH596" s="2" t="s">
        <v>114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1103</v>
      </c>
      <c r="B597" s="2" t="s">
        <v>1104</v>
      </c>
      <c r="C597" s="2" t="s">
        <v>47</v>
      </c>
      <c r="D597" s="2" t="s">
        <v>1105</v>
      </c>
      <c r="E597" s="2" t="s">
        <v>1106</v>
      </c>
      <c r="F597" s="2" t="s">
        <v>119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1107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1108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4">
        <f>P597*U597/1000000</f>
        <v>0.06507000000000002</v>
      </c>
      <c r="AD597" s="4">
        <f>AC597*(1-Z597/100)</f>
        <v>0.06507000000000002</v>
      </c>
      <c r="AE597" s="2" t="s">
        <v>66</v>
      </c>
      <c r="AF597" s="2" t="s">
        <v>67</v>
      </c>
      <c r="AG597" s="2" t="s">
        <v>233</v>
      </c>
      <c r="AH597" s="2" t="s">
        <v>998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1109</v>
      </c>
      <c r="B598" s="2" t="s">
        <v>1104</v>
      </c>
      <c r="C598" s="2" t="s">
        <v>47</v>
      </c>
      <c r="D598" s="2" t="s">
        <v>1105</v>
      </c>
      <c r="E598" s="2" t="s">
        <v>1106</v>
      </c>
      <c r="F598" s="2" t="s">
        <v>119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1107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1110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240.0</v>
      </c>
      <c r="AD598" s="4">
        <f>AC598*(1-Z598/100)</f>
        <v>240.0</v>
      </c>
      <c r="AE598" s="2" t="s">
        <v>66</v>
      </c>
      <c r="AF598" s="2" t="s">
        <v>67</v>
      </c>
      <c r="AG598" s="2" t="s">
        <v>236</v>
      </c>
      <c r="AH598" s="2" t="s">
        <v>998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1111</v>
      </c>
      <c r="B599" s="2" t="s">
        <v>1104</v>
      </c>
      <c r="C599" s="2" t="s">
        <v>47</v>
      </c>
      <c r="D599" s="2" t="s">
        <v>1105</v>
      </c>
      <c r="E599" s="2" t="s">
        <v>1106</v>
      </c>
      <c r="F599" s="2" t="s">
        <v>119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1107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1112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120.0</v>
      </c>
      <c r="AD599" s="4">
        <f>AC599*(1-Z599/100)</f>
        <v>120.0</v>
      </c>
      <c r="AE599" s="2" t="s">
        <v>66</v>
      </c>
      <c r="AF599" s="2" t="s">
        <v>67</v>
      </c>
      <c r="AG599" s="2" t="s">
        <v>233</v>
      </c>
      <c r="AH599" s="2" t="s">
        <v>998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1113</v>
      </c>
      <c r="B600" s="2" t="s">
        <v>1104</v>
      </c>
      <c r="C600" s="2" t="s">
        <v>47</v>
      </c>
      <c r="D600" s="2" t="s">
        <v>1105</v>
      </c>
      <c r="E600" s="2" t="s">
        <v>1106</v>
      </c>
      <c r="F600" s="2" t="s">
        <v>119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1107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1114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66</v>
      </c>
      <c r="AF600" s="2" t="s">
        <v>67</v>
      </c>
      <c r="AG600" s="2" t="s">
        <v>233</v>
      </c>
      <c r="AH600" s="2" t="s">
        <v>998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1115</v>
      </c>
      <c r="B601" s="2" t="s">
        <v>1104</v>
      </c>
      <c r="C601" s="2" t="s">
        <v>47</v>
      </c>
      <c r="D601" s="2" t="s">
        <v>1105</v>
      </c>
      <c r="E601" s="2" t="s">
        <v>1106</v>
      </c>
      <c r="F601" s="2" t="s">
        <v>119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1107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1116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4">
        <f>P601*U601/1000000</f>
        <v>107.36550000000004</v>
      </c>
      <c r="AD601" s="4">
        <f>AC602*(1-AA601/100)+(AC601-AC602)*(1-AB601/100)</f>
        <v>107.36550000000005</v>
      </c>
      <c r="AE601" s="2" t="s">
        <v>66</v>
      </c>
      <c r="AF601" s="2" t="s">
        <v>67</v>
      </c>
      <c r="AG601" s="2" t="s">
        <v>233</v>
      </c>
      <c r="AH601" s="2" t="s">
        <v>998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1117</v>
      </c>
      <c r="B602" s="2" t="s">
        <v>1104</v>
      </c>
      <c r="C602" s="2" t="s">
        <v>47</v>
      </c>
      <c r="D602" s="2" t="s">
        <v>1105</v>
      </c>
      <c r="E602" s="2" t="s">
        <v>1106</v>
      </c>
      <c r="F602" s="2" t="s">
        <v>119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1107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1118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4">
        <f>P602*U602/1000000</f>
        <v>32.53500000000002</v>
      </c>
      <c r="AD602" s="4">
        <f>AC602*(1-Z602/100)</f>
        <v>32.53500000000002</v>
      </c>
      <c r="AE602" s="2" t="s">
        <v>66</v>
      </c>
      <c r="AF602" s="2" t="s">
        <v>67</v>
      </c>
      <c r="AG602" s="2" t="s">
        <v>233</v>
      </c>
      <c r="AH602" s="2" t="s">
        <v>998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1119</v>
      </c>
      <c r="B603" s="2" t="s">
        <v>1104</v>
      </c>
      <c r="C603" s="2" t="s">
        <v>47</v>
      </c>
      <c r="D603" s="2" t="s">
        <v>1105</v>
      </c>
      <c r="E603" s="2" t="s">
        <v>1106</v>
      </c>
      <c r="F603" s="2" t="s">
        <v>119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1107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1120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4">
        <f>P603*U603/1000000</f>
        <v>178.5</v>
      </c>
      <c r="AD603" s="4">
        <f>AC603*(1-Z603/100)</f>
        <v>178.5</v>
      </c>
      <c r="AE603" s="2" t="s">
        <v>66</v>
      </c>
      <c r="AF603" s="2" t="s">
        <v>67</v>
      </c>
      <c r="AG603" s="2" t="s">
        <v>233</v>
      </c>
      <c r="AH603" s="2" t="s">
        <v>998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1121</v>
      </c>
      <c r="B604" s="2" t="s">
        <v>1104</v>
      </c>
      <c r="C604" s="2" t="s">
        <v>47</v>
      </c>
      <c r="D604" s="2" t="s">
        <v>1105</v>
      </c>
      <c r="E604" s="2" t="s">
        <v>1106</v>
      </c>
      <c r="F604" s="2" t="s">
        <v>119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1107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1122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5.4</v>
      </c>
      <c r="AD604" s="4">
        <f>AC604*(1-Z604/100)</f>
        <v>5.4</v>
      </c>
      <c r="AE604" s="2" t="s">
        <v>66</v>
      </c>
      <c r="AF604" s="2" t="s">
        <v>67</v>
      </c>
      <c r="AG604" s="2" t="s">
        <v>236</v>
      </c>
      <c r="AH604" s="2" t="s">
        <v>998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1123</v>
      </c>
      <c r="B605" s="2" t="s">
        <v>1104</v>
      </c>
      <c r="C605" s="2" t="s">
        <v>47</v>
      </c>
      <c r="D605" s="2" t="s">
        <v>1105</v>
      </c>
      <c r="E605" s="2" t="s">
        <v>1106</v>
      </c>
      <c r="F605" s="2" t="s">
        <v>119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f>IF(O605="吨",N605*1000,IF(O605="万立方米",N605*10000,""))</f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138</v>
      </c>
      <c r="AH605" s="2" t="s">
        <v>114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1124</v>
      </c>
      <c r="B606" s="2" t="s">
        <v>1125</v>
      </c>
      <c r="C606" s="2" t="s">
        <v>47</v>
      </c>
      <c r="D606" s="2" t="s">
        <v>1126</v>
      </c>
      <c r="E606" s="2" t="s">
        <v>223</v>
      </c>
      <c r="F606" s="2" t="s">
        <v>119</v>
      </c>
      <c r="G606" s="2" t="s">
        <v>120</v>
      </c>
      <c r="H606" s="2" t="s">
        <v>52</v>
      </c>
      <c r="I606" s="2" t="s">
        <v>53</v>
      </c>
      <c r="J606" s="2" t="s">
        <v>691</v>
      </c>
      <c r="K606" s="2"/>
      <c r="L606" s="2" t="s">
        <v>122</v>
      </c>
      <c r="M606" s="2" t="s">
        <v>57</v>
      </c>
      <c r="N606" s="3">
        <v>25000</v>
      </c>
      <c r="O606" s="3" t="s">
        <v>123</v>
      </c>
      <c r="P606" s="2"/>
      <c r="Q606" s="2"/>
      <c r="R606" s="2"/>
      <c r="S606" s="2"/>
      <c r="T606" s="2"/>
      <c r="U606" s="2"/>
      <c r="V606" s="2"/>
      <c r="W606" s="2" t="s">
        <v>124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271</v>
      </c>
      <c r="AF606" s="2" t="s">
        <v>692</v>
      </c>
      <c r="AG606" s="2" t="s">
        <v>693</v>
      </c>
      <c r="AH606" s="2" t="s">
        <v>128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1127</v>
      </c>
      <c r="B607" s="2" t="s">
        <v>1125</v>
      </c>
      <c r="C607" s="2" t="s">
        <v>47</v>
      </c>
      <c r="D607" s="2" t="s">
        <v>1126</v>
      </c>
      <c r="E607" s="2" t="s">
        <v>223</v>
      </c>
      <c r="F607" s="2" t="s">
        <v>119</v>
      </c>
      <c r="G607" s="2" t="s">
        <v>120</v>
      </c>
      <c r="H607" s="2" t="s">
        <v>52</v>
      </c>
      <c r="I607" s="2" t="s">
        <v>53</v>
      </c>
      <c r="J607" s="2" t="s">
        <v>691</v>
      </c>
      <c r="K607" s="2"/>
      <c r="L607" s="2" t="s">
        <v>122</v>
      </c>
      <c r="M607" s="2" t="s">
        <v>73</v>
      </c>
      <c r="N607" s="3">
        <v>25000</v>
      </c>
      <c r="O607" s="3" t="s">
        <v>123</v>
      </c>
      <c r="P607" s="2"/>
      <c r="Q607" s="2"/>
      <c r="R607" s="2"/>
      <c r="S607" s="2"/>
      <c r="T607" s="2"/>
      <c r="U607" s="2"/>
      <c r="V607" s="2"/>
      <c r="W607" s="2" t="s">
        <v>124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271</v>
      </c>
      <c r="AF607" s="2" t="s">
        <v>692</v>
      </c>
      <c r="AG607" s="2" t="s">
        <v>695</v>
      </c>
      <c r="AH607" s="2" t="s">
        <v>128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1128</v>
      </c>
      <c r="B608" s="2" t="s">
        <v>1125</v>
      </c>
      <c r="C608" s="2" t="s">
        <v>47</v>
      </c>
      <c r="D608" s="2" t="s">
        <v>1126</v>
      </c>
      <c r="E608" s="2" t="s">
        <v>223</v>
      </c>
      <c r="F608" s="2" t="s">
        <v>119</v>
      </c>
      <c r="G608" s="2" t="s">
        <v>120</v>
      </c>
      <c r="H608" s="2" t="s">
        <v>52</v>
      </c>
      <c r="I608" s="2" t="s">
        <v>53</v>
      </c>
      <c r="J608" s="2" t="s">
        <v>691</v>
      </c>
      <c r="K608" s="2"/>
      <c r="L608" s="2" t="s">
        <v>122</v>
      </c>
      <c r="M608" s="2" t="s">
        <v>79</v>
      </c>
      <c r="N608" s="3">
        <v>25000</v>
      </c>
      <c r="O608" s="3" t="s">
        <v>123</v>
      </c>
      <c r="P608" s="2"/>
      <c r="Q608" s="2"/>
      <c r="R608" s="2"/>
      <c r="S608" s="2"/>
      <c r="T608" s="2"/>
      <c r="U608" s="2"/>
      <c r="V608" s="2"/>
      <c r="W608" s="2" t="s">
        <v>124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271</v>
      </c>
      <c r="AF608" s="2" t="s">
        <v>692</v>
      </c>
      <c r="AG608" s="2" t="s">
        <v>697</v>
      </c>
      <c r="AH608" s="2" t="s">
        <v>128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1129</v>
      </c>
      <c r="B609" s="2" t="s">
        <v>1125</v>
      </c>
      <c r="C609" s="2" t="s">
        <v>47</v>
      </c>
      <c r="D609" s="2" t="s">
        <v>1126</v>
      </c>
      <c r="E609" s="2" t="s">
        <v>223</v>
      </c>
      <c r="F609" s="2" t="s">
        <v>119</v>
      </c>
      <c r="G609" s="2" t="s">
        <v>120</v>
      </c>
      <c r="H609" s="2" t="s">
        <v>52</v>
      </c>
      <c r="I609" s="2" t="s">
        <v>53</v>
      </c>
      <c r="J609" s="2" t="s">
        <v>691</v>
      </c>
      <c r="K609" s="2"/>
      <c r="L609" s="2" t="s">
        <v>122</v>
      </c>
      <c r="M609" s="2" t="s">
        <v>87</v>
      </c>
      <c r="N609" s="3">
        <v>25000</v>
      </c>
      <c r="O609" s="3" t="s">
        <v>123</v>
      </c>
      <c r="P609" s="2"/>
      <c r="Q609" s="2"/>
      <c r="R609" s="2"/>
      <c r="S609" s="2"/>
      <c r="T609" s="2"/>
      <c r="U609" s="2"/>
      <c r="V609" s="2"/>
      <c r="W609" s="2" t="s">
        <v>124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271</v>
      </c>
      <c r="AF609" s="2" t="s">
        <v>692</v>
      </c>
      <c r="AG609" s="2" t="s">
        <v>693</v>
      </c>
      <c r="AH609" s="2" t="s">
        <v>128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1130</v>
      </c>
      <c r="B610" s="2" t="s">
        <v>1125</v>
      </c>
      <c r="C610" s="2" t="s">
        <v>47</v>
      </c>
      <c r="D610" s="2" t="s">
        <v>1126</v>
      </c>
      <c r="E610" s="2" t="s">
        <v>223</v>
      </c>
      <c r="F610" s="2" t="s">
        <v>119</v>
      </c>
      <c r="G610" s="2" t="s">
        <v>120</v>
      </c>
      <c r="H610" s="2" t="s">
        <v>52</v>
      </c>
      <c r="I610" s="2" t="s">
        <v>53</v>
      </c>
      <c r="J610" s="2" t="s">
        <v>691</v>
      </c>
      <c r="K610" s="2"/>
      <c r="L610" s="2" t="s">
        <v>122</v>
      </c>
      <c r="M610" s="2" t="s">
        <v>91</v>
      </c>
      <c r="N610" s="3">
        <v>25000</v>
      </c>
      <c r="O610" s="3" t="s">
        <v>123</v>
      </c>
      <c r="P610" s="2"/>
      <c r="Q610" s="2"/>
      <c r="R610" s="2"/>
      <c r="S610" s="2"/>
      <c r="T610" s="2"/>
      <c r="U610" s="2"/>
      <c r="V610" s="2"/>
      <c r="W610" s="2" t="s">
        <v>124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271</v>
      </c>
      <c r="AF610" s="2" t="s">
        <v>692</v>
      </c>
      <c r="AG610" s="2" t="s">
        <v>693</v>
      </c>
      <c r="AH610" s="2" t="s">
        <v>128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1131</v>
      </c>
      <c r="B611" s="2" t="s">
        <v>1125</v>
      </c>
      <c r="C611" s="2" t="s">
        <v>47</v>
      </c>
      <c r="D611" s="2" t="s">
        <v>1126</v>
      </c>
      <c r="E611" s="2" t="s">
        <v>223</v>
      </c>
      <c r="F611" s="2" t="s">
        <v>119</v>
      </c>
      <c r="G611" s="2" t="s">
        <v>120</v>
      </c>
      <c r="H611" s="2" t="s">
        <v>52</v>
      </c>
      <c r="I611" s="2" t="s">
        <v>53</v>
      </c>
      <c r="J611" s="2" t="s">
        <v>691</v>
      </c>
      <c r="K611" s="2"/>
      <c r="L611" s="2" t="s">
        <v>122</v>
      </c>
      <c r="M611" s="2" t="s">
        <v>95</v>
      </c>
      <c r="N611" s="3">
        <v>25000</v>
      </c>
      <c r="O611" s="3" t="s">
        <v>123</v>
      </c>
      <c r="P611" s="2"/>
      <c r="Q611" s="2"/>
      <c r="R611" s="2"/>
      <c r="S611" s="2"/>
      <c r="T611" s="2"/>
      <c r="U611" s="2"/>
      <c r="V611" s="2"/>
      <c r="W611" s="2" t="s">
        <v>124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271</v>
      </c>
      <c r="AF611" s="2" t="s">
        <v>692</v>
      </c>
      <c r="AG611" s="2" t="s">
        <v>693</v>
      </c>
      <c r="AH611" s="2" t="s">
        <v>128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1132</v>
      </c>
      <c r="B612" s="2" t="s">
        <v>1125</v>
      </c>
      <c r="C612" s="2" t="s">
        <v>47</v>
      </c>
      <c r="D612" s="2" t="s">
        <v>1126</v>
      </c>
      <c r="E612" s="2" t="s">
        <v>223</v>
      </c>
      <c r="F612" s="2" t="s">
        <v>119</v>
      </c>
      <c r="G612" s="2" t="s">
        <v>120</v>
      </c>
      <c r="H612" s="2" t="s">
        <v>52</v>
      </c>
      <c r="I612" s="2" t="s">
        <v>53</v>
      </c>
      <c r="J612" s="2" t="s">
        <v>691</v>
      </c>
      <c r="K612" s="2"/>
      <c r="L612" s="2" t="s">
        <v>122</v>
      </c>
      <c r="M612" s="2" t="s">
        <v>99</v>
      </c>
      <c r="N612" s="3">
        <v>25000</v>
      </c>
      <c r="O612" s="3" t="s">
        <v>123</v>
      </c>
      <c r="P612" s="2"/>
      <c r="Q612" s="2"/>
      <c r="R612" s="2"/>
      <c r="S612" s="2"/>
      <c r="T612" s="2"/>
      <c r="U612" s="2"/>
      <c r="V612" s="2"/>
      <c r="W612" s="2" t="s">
        <v>124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271</v>
      </c>
      <c r="AF612" s="2" t="s">
        <v>692</v>
      </c>
      <c r="AG612" s="2" t="s">
        <v>693</v>
      </c>
      <c r="AH612" s="2" t="s">
        <v>128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1133</v>
      </c>
      <c r="B613" s="2" t="s">
        <v>1125</v>
      </c>
      <c r="C613" s="2" t="s">
        <v>47</v>
      </c>
      <c r="D613" s="2" t="s">
        <v>1126</v>
      </c>
      <c r="E613" s="2" t="s">
        <v>223</v>
      </c>
      <c r="F613" s="2" t="s">
        <v>119</v>
      </c>
      <c r="G613" s="2" t="s">
        <v>120</v>
      </c>
      <c r="H613" s="2" t="s">
        <v>52</v>
      </c>
      <c r="I613" s="2" t="s">
        <v>53</v>
      </c>
      <c r="J613" s="2" t="s">
        <v>691</v>
      </c>
      <c r="K613" s="2"/>
      <c r="L613" s="2" t="s">
        <v>122</v>
      </c>
      <c r="M613" s="2" t="s">
        <v>104</v>
      </c>
      <c r="N613" s="3">
        <v>25000</v>
      </c>
      <c r="O613" s="3" t="s">
        <v>123</v>
      </c>
      <c r="P613" s="2"/>
      <c r="Q613" s="2"/>
      <c r="R613" s="2"/>
      <c r="S613" s="2"/>
      <c r="T613" s="2"/>
      <c r="U613" s="2"/>
      <c r="V613" s="2"/>
      <c r="W613" s="2" t="s">
        <v>124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271</v>
      </c>
      <c r="AF613" s="2" t="s">
        <v>692</v>
      </c>
      <c r="AG613" s="2" t="s">
        <v>695</v>
      </c>
      <c r="AH613" s="2" t="s">
        <v>128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1134</v>
      </c>
      <c r="B614" s="2" t="s">
        <v>1125</v>
      </c>
      <c r="C614" s="2" t="s">
        <v>47</v>
      </c>
      <c r="D614" s="2" t="s">
        <v>1126</v>
      </c>
      <c r="E614" s="2" t="s">
        <v>223</v>
      </c>
      <c r="F614" s="2" t="s">
        <v>119</v>
      </c>
      <c r="G614" s="2" t="s">
        <v>120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f>IF(O614="吨",N614*1000,IF(O614="万立方米",N614*10000,""))</f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138</v>
      </c>
      <c r="AH614" s="2" t="s">
        <v>114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1135</v>
      </c>
      <c r="B615" s="2" t="s">
        <v>1136</v>
      </c>
      <c r="C615" s="2" t="s">
        <v>47</v>
      </c>
      <c r="D615" s="2" t="s">
        <v>1137</v>
      </c>
      <c r="E615" s="2" t="s">
        <v>526</v>
      </c>
      <c r="F615" s="2" t="s">
        <v>278</v>
      </c>
      <c r="G615" s="2" t="s">
        <v>120</v>
      </c>
      <c r="H615" s="2" t="s">
        <v>297</v>
      </c>
      <c r="I615" s="2" t="s">
        <v>53</v>
      </c>
      <c r="J615" s="2" t="s">
        <v>280</v>
      </c>
      <c r="K615" s="2"/>
      <c r="L615" s="2" t="s">
        <v>122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124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271</v>
      </c>
      <c r="AF615" s="2" t="s">
        <v>281</v>
      </c>
      <c r="AG615" s="2" t="s">
        <v>282</v>
      </c>
      <c r="AH615" s="2" t="s">
        <v>128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1138</v>
      </c>
      <c r="B616" s="2" t="s">
        <v>1136</v>
      </c>
      <c r="C616" s="2" t="s">
        <v>47</v>
      </c>
      <c r="D616" s="2" t="s">
        <v>1137</v>
      </c>
      <c r="E616" s="2" t="s">
        <v>526</v>
      </c>
      <c r="F616" s="2" t="s">
        <v>278</v>
      </c>
      <c r="G616" s="2" t="s">
        <v>120</v>
      </c>
      <c r="H616" s="2" t="s">
        <v>297</v>
      </c>
      <c r="I616" s="2" t="s">
        <v>53</v>
      </c>
      <c r="J616" s="2" t="s">
        <v>280</v>
      </c>
      <c r="K616" s="2"/>
      <c r="L616" s="2" t="s">
        <v>122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124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271</v>
      </c>
      <c r="AF616" s="2" t="s">
        <v>281</v>
      </c>
      <c r="AG616" s="2" t="s">
        <v>284</v>
      </c>
      <c r="AH616" s="2" t="s">
        <v>128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1139</v>
      </c>
      <c r="B617" s="2" t="s">
        <v>1136</v>
      </c>
      <c r="C617" s="2" t="s">
        <v>47</v>
      </c>
      <c r="D617" s="2" t="s">
        <v>1137</v>
      </c>
      <c r="E617" s="2" t="s">
        <v>526</v>
      </c>
      <c r="F617" s="2" t="s">
        <v>278</v>
      </c>
      <c r="G617" s="2" t="s">
        <v>120</v>
      </c>
      <c r="H617" s="2" t="s">
        <v>297</v>
      </c>
      <c r="I617" s="2" t="s">
        <v>53</v>
      </c>
      <c r="J617" s="2" t="s">
        <v>280</v>
      </c>
      <c r="K617" s="2"/>
      <c r="L617" s="2" t="s">
        <v>122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124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271</v>
      </c>
      <c r="AF617" s="2" t="s">
        <v>281</v>
      </c>
      <c r="AG617" s="2" t="s">
        <v>286</v>
      </c>
      <c r="AH617" s="2" t="s">
        <v>128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1140</v>
      </c>
      <c r="B618" s="2" t="s">
        <v>1136</v>
      </c>
      <c r="C618" s="2" t="s">
        <v>47</v>
      </c>
      <c r="D618" s="2" t="s">
        <v>1137</v>
      </c>
      <c r="E618" s="2" t="s">
        <v>526</v>
      </c>
      <c r="F618" s="2" t="s">
        <v>278</v>
      </c>
      <c r="G618" s="2" t="s">
        <v>120</v>
      </c>
      <c r="H618" s="2" t="s">
        <v>297</v>
      </c>
      <c r="I618" s="2" t="s">
        <v>53</v>
      </c>
      <c r="J618" s="2" t="s">
        <v>280</v>
      </c>
      <c r="K618" s="2"/>
      <c r="L618" s="2" t="s">
        <v>122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124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271</v>
      </c>
      <c r="AF618" s="2" t="s">
        <v>281</v>
      </c>
      <c r="AG618" s="2" t="s">
        <v>282</v>
      </c>
      <c r="AH618" s="2" t="s">
        <v>128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1141</v>
      </c>
      <c r="B619" s="2" t="s">
        <v>1136</v>
      </c>
      <c r="C619" s="2" t="s">
        <v>47</v>
      </c>
      <c r="D619" s="2" t="s">
        <v>1137</v>
      </c>
      <c r="E619" s="2" t="s">
        <v>526</v>
      </c>
      <c r="F619" s="2" t="s">
        <v>278</v>
      </c>
      <c r="G619" s="2" t="s">
        <v>120</v>
      </c>
      <c r="H619" s="2" t="s">
        <v>297</v>
      </c>
      <c r="I619" s="2" t="s">
        <v>53</v>
      </c>
      <c r="J619" s="2" t="s">
        <v>280</v>
      </c>
      <c r="K619" s="2"/>
      <c r="L619" s="2" t="s">
        <v>122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124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271</v>
      </c>
      <c r="AF619" s="2" t="s">
        <v>281</v>
      </c>
      <c r="AG619" s="2" t="s">
        <v>282</v>
      </c>
      <c r="AH619" s="2" t="s">
        <v>128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1142</v>
      </c>
      <c r="B620" s="2" t="s">
        <v>1136</v>
      </c>
      <c r="C620" s="2" t="s">
        <v>47</v>
      </c>
      <c r="D620" s="2" t="s">
        <v>1137</v>
      </c>
      <c r="E620" s="2" t="s">
        <v>526</v>
      </c>
      <c r="F620" s="2" t="s">
        <v>278</v>
      </c>
      <c r="G620" s="2" t="s">
        <v>120</v>
      </c>
      <c r="H620" s="2" t="s">
        <v>297</v>
      </c>
      <c r="I620" s="2" t="s">
        <v>53</v>
      </c>
      <c r="J620" s="2" t="s">
        <v>280</v>
      </c>
      <c r="K620" s="2"/>
      <c r="L620" s="2" t="s">
        <v>122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124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271</v>
      </c>
      <c r="AF620" s="2" t="s">
        <v>281</v>
      </c>
      <c r="AG620" s="2" t="s">
        <v>282</v>
      </c>
      <c r="AH620" s="2" t="s">
        <v>128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1143</v>
      </c>
      <c r="B621" s="2" t="s">
        <v>1136</v>
      </c>
      <c r="C621" s="2" t="s">
        <v>47</v>
      </c>
      <c r="D621" s="2" t="s">
        <v>1137</v>
      </c>
      <c r="E621" s="2" t="s">
        <v>526</v>
      </c>
      <c r="F621" s="2" t="s">
        <v>278</v>
      </c>
      <c r="G621" s="2" t="s">
        <v>120</v>
      </c>
      <c r="H621" s="2" t="s">
        <v>297</v>
      </c>
      <c r="I621" s="2" t="s">
        <v>53</v>
      </c>
      <c r="J621" s="2" t="s">
        <v>280</v>
      </c>
      <c r="K621" s="2"/>
      <c r="L621" s="2" t="s">
        <v>122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124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271</v>
      </c>
      <c r="AF621" s="2" t="s">
        <v>281</v>
      </c>
      <c r="AG621" s="2" t="s">
        <v>282</v>
      </c>
      <c r="AH621" s="2" t="s">
        <v>128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1144</v>
      </c>
      <c r="B622" s="2" t="s">
        <v>1136</v>
      </c>
      <c r="C622" s="2" t="s">
        <v>47</v>
      </c>
      <c r="D622" s="2" t="s">
        <v>1137</v>
      </c>
      <c r="E622" s="2" t="s">
        <v>526</v>
      </c>
      <c r="F622" s="2" t="s">
        <v>278</v>
      </c>
      <c r="G622" s="2" t="s">
        <v>120</v>
      </c>
      <c r="H622" s="2" t="s">
        <v>297</v>
      </c>
      <c r="I622" s="2" t="s">
        <v>53</v>
      </c>
      <c r="J622" s="2" t="s">
        <v>280</v>
      </c>
      <c r="K622" s="2"/>
      <c r="L622" s="2" t="s">
        <v>122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124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271</v>
      </c>
      <c r="AF622" s="2" t="s">
        <v>281</v>
      </c>
      <c r="AG622" s="2" t="s">
        <v>284</v>
      </c>
      <c r="AH622" s="2" t="s">
        <v>128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1145</v>
      </c>
      <c r="B623" s="2" t="s">
        <v>1136</v>
      </c>
      <c r="C623" s="2" t="s">
        <v>47</v>
      </c>
      <c r="D623" s="2" t="s">
        <v>1137</v>
      </c>
      <c r="E623" s="2" t="s">
        <v>526</v>
      </c>
      <c r="F623" s="2" t="s">
        <v>278</v>
      </c>
      <c r="G623" s="2" t="s">
        <v>120</v>
      </c>
      <c r="H623" s="2" t="s">
        <v>297</v>
      </c>
      <c r="I623" s="2"/>
      <c r="J623" s="2"/>
      <c r="K623" s="2"/>
      <c r="L623" s="2"/>
      <c r="M623" s="2" t="s">
        <v>107</v>
      </c>
      <c r="N623" s="3"/>
      <c r="O623" s="3"/>
      <c r="P623" s="4">
        <f>IF(O623="吨",N623*1000,IF(O623="万立方米",N623*10000,""))</f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138</v>
      </c>
      <c r="AH623" s="2" t="s">
        <v>114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1146</v>
      </c>
      <c r="B624" s="2" t="s">
        <v>1147</v>
      </c>
      <c r="C624" s="2" t="s">
        <v>47</v>
      </c>
      <c r="D624" s="2" t="s">
        <v>1148</v>
      </c>
      <c r="E624" s="2" t="s">
        <v>296</v>
      </c>
      <c r="F624" s="2" t="s">
        <v>119</v>
      </c>
      <c r="G624" s="2" t="s">
        <v>51</v>
      </c>
      <c r="H624" s="2" t="s">
        <v>52</v>
      </c>
      <c r="I624" s="2" t="s">
        <v>53</v>
      </c>
      <c r="J624" s="2" t="s">
        <v>595</v>
      </c>
      <c r="K624" s="2" t="s">
        <v>55</v>
      </c>
      <c r="L624" s="2" t="s">
        <v>1107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1108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4">
        <f>P624*U624/1000000</f>
        <v>0.002929500000000001</v>
      </c>
      <c r="AD624" s="4">
        <f>AC624*(1-Z624/100)</f>
        <v>0.002929500000000001</v>
      </c>
      <c r="AE624" s="2" t="s">
        <v>66</v>
      </c>
      <c r="AF624" s="2" t="s">
        <v>67</v>
      </c>
      <c r="AG624" s="2" t="s">
        <v>233</v>
      </c>
      <c r="AH624" s="2" t="s">
        <v>998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1149</v>
      </c>
      <c r="B625" s="2" t="s">
        <v>1147</v>
      </c>
      <c r="C625" s="2" t="s">
        <v>47</v>
      </c>
      <c r="D625" s="2" t="s">
        <v>1148</v>
      </c>
      <c r="E625" s="2" t="s">
        <v>296</v>
      </c>
      <c r="F625" s="2" t="s">
        <v>119</v>
      </c>
      <c r="G625" s="2" t="s">
        <v>51</v>
      </c>
      <c r="H625" s="2" t="s">
        <v>52</v>
      </c>
      <c r="I625" s="2" t="s">
        <v>53</v>
      </c>
      <c r="J625" s="2" t="s">
        <v>595</v>
      </c>
      <c r="K625" s="2" t="s">
        <v>55</v>
      </c>
      <c r="L625" s="2" t="s">
        <v>1107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1110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7.2</v>
      </c>
      <c r="AD625" s="4">
        <f>AC625*(1-Z625/100)</f>
        <v>7.2</v>
      </c>
      <c r="AE625" s="2" t="s">
        <v>66</v>
      </c>
      <c r="AF625" s="2" t="s">
        <v>67</v>
      </c>
      <c r="AG625" s="2" t="s">
        <v>236</v>
      </c>
      <c r="AH625" s="2" t="s">
        <v>998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1150</v>
      </c>
      <c r="B626" s="2" t="s">
        <v>1147</v>
      </c>
      <c r="C626" s="2" t="s">
        <v>47</v>
      </c>
      <c r="D626" s="2" t="s">
        <v>1148</v>
      </c>
      <c r="E626" s="2" t="s">
        <v>296</v>
      </c>
      <c r="F626" s="2" t="s">
        <v>119</v>
      </c>
      <c r="G626" s="2" t="s">
        <v>51</v>
      </c>
      <c r="H626" s="2" t="s">
        <v>52</v>
      </c>
      <c r="I626" s="2" t="s">
        <v>53</v>
      </c>
      <c r="J626" s="2" t="s">
        <v>595</v>
      </c>
      <c r="K626" s="2" t="s">
        <v>55</v>
      </c>
      <c r="L626" s="2" t="s">
        <v>1107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1112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4">
        <f>P626*U626/1000000</f>
        <v>3.6</v>
      </c>
      <c r="AD626" s="4">
        <f>AC626*(1-Z626/100)</f>
        <v>2.8080000000000003</v>
      </c>
      <c r="AE626" s="2" t="s">
        <v>66</v>
      </c>
      <c r="AF626" s="2" t="s">
        <v>67</v>
      </c>
      <c r="AG626" s="2" t="s">
        <v>239</v>
      </c>
      <c r="AH626" s="2" t="s">
        <v>998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1151</v>
      </c>
      <c r="B627" s="2" t="s">
        <v>1147</v>
      </c>
      <c r="C627" s="2" t="s">
        <v>47</v>
      </c>
      <c r="D627" s="2" t="s">
        <v>1148</v>
      </c>
      <c r="E627" s="2" t="s">
        <v>296</v>
      </c>
      <c r="F627" s="2" t="s">
        <v>119</v>
      </c>
      <c r="G627" s="2" t="s">
        <v>51</v>
      </c>
      <c r="H627" s="2" t="s">
        <v>52</v>
      </c>
      <c r="I627" s="2" t="s">
        <v>53</v>
      </c>
      <c r="J627" s="2" t="s">
        <v>595</v>
      </c>
      <c r="K627" s="2" t="s">
        <v>55</v>
      </c>
      <c r="L627" s="2" t="s">
        <v>1107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1114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66</v>
      </c>
      <c r="AF627" s="2" t="s">
        <v>67</v>
      </c>
      <c r="AG627" s="2" t="s">
        <v>233</v>
      </c>
      <c r="AH627" s="2" t="s">
        <v>998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1152</v>
      </c>
      <c r="B628" s="2" t="s">
        <v>1147</v>
      </c>
      <c r="C628" s="2" t="s">
        <v>47</v>
      </c>
      <c r="D628" s="2" t="s">
        <v>1148</v>
      </c>
      <c r="E628" s="2" t="s">
        <v>296</v>
      </c>
      <c r="F628" s="2" t="s">
        <v>119</v>
      </c>
      <c r="G628" s="2" t="s">
        <v>51</v>
      </c>
      <c r="H628" s="2" t="s">
        <v>52</v>
      </c>
      <c r="I628" s="2" t="s">
        <v>53</v>
      </c>
      <c r="J628" s="2" t="s">
        <v>595</v>
      </c>
      <c r="K628" s="2" t="s">
        <v>55</v>
      </c>
      <c r="L628" s="2" t="s">
        <v>1107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1116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4">
        <f>P628*U628/1000000</f>
        <v>4.833675000000001</v>
      </c>
      <c r="AD628" s="4">
        <f>AC629*(1-AA628/100)+(AC628-AC629)*(1-AB628/100)</f>
        <v>4.833675000000001</v>
      </c>
      <c r="AE628" s="2" t="s">
        <v>66</v>
      </c>
      <c r="AF628" s="2" t="s">
        <v>67</v>
      </c>
      <c r="AG628" s="2" t="s">
        <v>233</v>
      </c>
      <c r="AH628" s="2" t="s">
        <v>998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1153</v>
      </c>
      <c r="B629" s="2" t="s">
        <v>1147</v>
      </c>
      <c r="C629" s="2" t="s">
        <v>47</v>
      </c>
      <c r="D629" s="2" t="s">
        <v>1148</v>
      </c>
      <c r="E629" s="2" t="s">
        <v>296</v>
      </c>
      <c r="F629" s="2" t="s">
        <v>119</v>
      </c>
      <c r="G629" s="2" t="s">
        <v>51</v>
      </c>
      <c r="H629" s="2" t="s">
        <v>52</v>
      </c>
      <c r="I629" s="2" t="s">
        <v>53</v>
      </c>
      <c r="J629" s="2" t="s">
        <v>595</v>
      </c>
      <c r="K629" s="2" t="s">
        <v>55</v>
      </c>
      <c r="L629" s="2" t="s">
        <v>1107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1118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4">
        <f>P629*U629/1000000</f>
        <v>1.4647500000000004</v>
      </c>
      <c r="AD629" s="4">
        <f>AC629*(1-Z629/100)</f>
        <v>1.4647500000000004</v>
      </c>
      <c r="AE629" s="2" t="s">
        <v>66</v>
      </c>
      <c r="AF629" s="2" t="s">
        <v>67</v>
      </c>
      <c r="AG629" s="2" t="s">
        <v>233</v>
      </c>
      <c r="AH629" s="2" t="s">
        <v>998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1154</v>
      </c>
      <c r="B630" s="2" t="s">
        <v>1147</v>
      </c>
      <c r="C630" s="2" t="s">
        <v>47</v>
      </c>
      <c r="D630" s="2" t="s">
        <v>1148</v>
      </c>
      <c r="E630" s="2" t="s">
        <v>296</v>
      </c>
      <c r="F630" s="2" t="s">
        <v>119</v>
      </c>
      <c r="G630" s="2" t="s">
        <v>51</v>
      </c>
      <c r="H630" s="2" t="s">
        <v>52</v>
      </c>
      <c r="I630" s="2" t="s">
        <v>53</v>
      </c>
      <c r="J630" s="2" t="s">
        <v>595</v>
      </c>
      <c r="K630" s="2" t="s">
        <v>55</v>
      </c>
      <c r="L630" s="2" t="s">
        <v>1107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1120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4">
        <f>P630*U630/1000000</f>
        <v>8.720999999999998</v>
      </c>
      <c r="AD630" s="4">
        <f>AC630*(1-Z630/100)</f>
        <v>8.720999999999998</v>
      </c>
      <c r="AE630" s="2" t="s">
        <v>66</v>
      </c>
      <c r="AF630" s="2" t="s">
        <v>67</v>
      </c>
      <c r="AG630" s="2" t="s">
        <v>233</v>
      </c>
      <c r="AH630" s="2" t="s">
        <v>998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1155</v>
      </c>
      <c r="B631" s="2" t="s">
        <v>1147</v>
      </c>
      <c r="C631" s="2" t="s">
        <v>47</v>
      </c>
      <c r="D631" s="2" t="s">
        <v>1148</v>
      </c>
      <c r="E631" s="2" t="s">
        <v>296</v>
      </c>
      <c r="F631" s="2" t="s">
        <v>119</v>
      </c>
      <c r="G631" s="2" t="s">
        <v>51</v>
      </c>
      <c r="H631" s="2" t="s">
        <v>52</v>
      </c>
      <c r="I631" s="2" t="s">
        <v>53</v>
      </c>
      <c r="J631" s="2" t="s">
        <v>595</v>
      </c>
      <c r="K631" s="2" t="s">
        <v>55</v>
      </c>
      <c r="L631" s="2" t="s">
        <v>1107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1122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0.162</v>
      </c>
      <c r="AD631" s="4">
        <f>AC631*(1-Z631/100)</f>
        <v>0.162</v>
      </c>
      <c r="AE631" s="2" t="s">
        <v>66</v>
      </c>
      <c r="AF631" s="2" t="s">
        <v>67</v>
      </c>
      <c r="AG631" s="2" t="s">
        <v>236</v>
      </c>
      <c r="AH631" s="2" t="s">
        <v>998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1156</v>
      </c>
      <c r="B632" s="2" t="s">
        <v>1147</v>
      </c>
      <c r="C632" s="2" t="s">
        <v>47</v>
      </c>
      <c r="D632" s="2" t="s">
        <v>1148</v>
      </c>
      <c r="E632" s="2" t="s">
        <v>296</v>
      </c>
      <c r="F632" s="2" t="s">
        <v>119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f>IF(O632="吨",N632*1000,IF(O632="万立方米",N632*10000,""))</f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138</v>
      </c>
      <c r="AH632" s="2" t="s">
        <v>114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1157</v>
      </c>
      <c r="B633" s="2" t="s">
        <v>1158</v>
      </c>
      <c r="C633" s="2" t="s">
        <v>47</v>
      </c>
      <c r="D633" s="2" t="s">
        <v>1159</v>
      </c>
      <c r="E633" s="2" t="s">
        <v>924</v>
      </c>
      <c r="F633" s="2" t="s">
        <v>50</v>
      </c>
      <c r="G633" s="2" t="s">
        <v>225</v>
      </c>
      <c r="H633" s="2" t="s">
        <v>52</v>
      </c>
      <c r="I633" s="2" t="s">
        <v>53</v>
      </c>
      <c r="J633" s="2" t="s">
        <v>226</v>
      </c>
      <c r="K633" s="2" t="s">
        <v>226</v>
      </c>
      <c r="L633" s="2" t="s">
        <v>227</v>
      </c>
      <c r="M633" s="2" t="s">
        <v>57</v>
      </c>
      <c r="N633" s="3">
        <v>5870.59</v>
      </c>
      <c r="O633" s="3" t="s">
        <v>228</v>
      </c>
      <c r="P633" s="4">
        <f>IF(O633="吨",N633*1000,IF(O633="万立方米",N633*10000,""))</f>
        <v>58705900.0</v>
      </c>
      <c r="Q633" s="2" t="s">
        <v>229</v>
      </c>
      <c r="R633" s="2" t="s">
        <v>230</v>
      </c>
      <c r="S633" s="2" t="s">
        <v>231</v>
      </c>
      <c r="T633" s="2" t="s">
        <v>75</v>
      </c>
      <c r="U633" s="4">
        <f>0.0</f>
        <v>0.0</v>
      </c>
      <c r="V633" s="2" t="s">
        <v>232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0.0</v>
      </c>
      <c r="AD633" s="4">
        <f>AC633*(1-Z633/100)</f>
        <v>0.0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1160</v>
      </c>
      <c r="B634" s="2" t="s">
        <v>1158</v>
      </c>
      <c r="C634" s="2" t="s">
        <v>47</v>
      </c>
      <c r="D634" s="2" t="s">
        <v>1159</v>
      </c>
      <c r="E634" s="2" t="s">
        <v>924</v>
      </c>
      <c r="F634" s="2" t="s">
        <v>50</v>
      </c>
      <c r="G634" s="2" t="s">
        <v>225</v>
      </c>
      <c r="H634" s="2" t="s">
        <v>52</v>
      </c>
      <c r="I634" s="2" t="s">
        <v>53</v>
      </c>
      <c r="J634" s="2" t="s">
        <v>226</v>
      </c>
      <c r="K634" s="2" t="s">
        <v>226</v>
      </c>
      <c r="L634" s="2" t="s">
        <v>227</v>
      </c>
      <c r="M634" s="2" t="s">
        <v>73</v>
      </c>
      <c r="N634" s="3">
        <v>5870.59</v>
      </c>
      <c r="O634" s="3" t="s">
        <v>228</v>
      </c>
      <c r="P634" s="4">
        <f>IF(O634="吨",N634*1000,IF(O634="万立方米",N634*10000,""))</f>
        <v>58705900.0</v>
      </c>
      <c r="Q634" s="2" t="s">
        <v>229</v>
      </c>
      <c r="R634" s="2" t="s">
        <v>230</v>
      </c>
      <c r="S634" s="2" t="s">
        <v>235</v>
      </c>
      <c r="T634" s="2" t="s">
        <v>75</v>
      </c>
      <c r="U634" s="4">
        <f>1.3</f>
        <v>1.3</v>
      </c>
      <c r="V634" s="2" t="s">
        <v>232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76.31767</v>
      </c>
      <c r="AD634" s="4">
        <f>AC634*(1-Z634/100)</f>
        <v>76.31767</v>
      </c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1161</v>
      </c>
      <c r="B635" s="2" t="s">
        <v>1158</v>
      </c>
      <c r="C635" s="2" t="s">
        <v>47</v>
      </c>
      <c r="D635" s="2" t="s">
        <v>1159</v>
      </c>
      <c r="E635" s="2" t="s">
        <v>924</v>
      </c>
      <c r="F635" s="2" t="s">
        <v>50</v>
      </c>
      <c r="G635" s="2" t="s">
        <v>225</v>
      </c>
      <c r="H635" s="2" t="s">
        <v>52</v>
      </c>
      <c r="I635" s="2" t="s">
        <v>53</v>
      </c>
      <c r="J635" s="2" t="s">
        <v>226</v>
      </c>
      <c r="K635" s="2" t="s">
        <v>226</v>
      </c>
      <c r="L635" s="2" t="s">
        <v>227</v>
      </c>
      <c r="M635" s="2" t="s">
        <v>79</v>
      </c>
      <c r="N635" s="3">
        <v>5870.59</v>
      </c>
      <c r="O635" s="3" t="s">
        <v>228</v>
      </c>
      <c r="P635" s="4">
        <f>IF(O635="吨",N635*1000,IF(O635="万立方米",N635*10000,""))</f>
        <v>58705900.0</v>
      </c>
      <c r="Q635" s="2" t="s">
        <v>229</v>
      </c>
      <c r="R635" s="2" t="s">
        <v>230</v>
      </c>
      <c r="S635" s="2" t="s">
        <v>238</v>
      </c>
      <c r="T635" s="2" t="s">
        <v>75</v>
      </c>
      <c r="U635" s="4">
        <f>4.1</f>
        <v>4.1</v>
      </c>
      <c r="V635" s="2" t="s">
        <v>232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4">
        <f>P635*U635/1000000</f>
        <v>240.69418999999996</v>
      </c>
      <c r="AD635" s="4">
        <f>AC635*(1-Z635/100)</f>
        <v>187.74146819999999</v>
      </c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1162</v>
      </c>
      <c r="B636" s="2" t="s">
        <v>1158</v>
      </c>
      <c r="C636" s="2" t="s">
        <v>47</v>
      </c>
      <c r="D636" s="2" t="s">
        <v>1159</v>
      </c>
      <c r="E636" s="2" t="s">
        <v>924</v>
      </c>
      <c r="F636" s="2" t="s">
        <v>50</v>
      </c>
      <c r="G636" s="2" t="s">
        <v>225</v>
      </c>
      <c r="H636" s="2" t="s">
        <v>52</v>
      </c>
      <c r="I636" s="2" t="s">
        <v>53</v>
      </c>
      <c r="J636" s="2" t="s">
        <v>226</v>
      </c>
      <c r="K636" s="2" t="s">
        <v>226</v>
      </c>
      <c r="L636" s="2" t="s">
        <v>227</v>
      </c>
      <c r="M636" s="2" t="s">
        <v>87</v>
      </c>
      <c r="N636" s="3">
        <v>5870.59</v>
      </c>
      <c r="O636" s="3" t="s">
        <v>228</v>
      </c>
      <c r="P636" s="4">
        <f>IF(O636="吨",N636*1000,IF(O636="万立方米",N636*10000,""))</f>
        <v>58705900.0</v>
      </c>
      <c r="Q636" s="2" t="s">
        <v>229</v>
      </c>
      <c r="R636" s="2" t="s">
        <v>230</v>
      </c>
      <c r="S636" s="2" t="s">
        <v>241</v>
      </c>
      <c r="T636" s="2" t="s">
        <v>75</v>
      </c>
      <c r="U636" s="4">
        <f>0.0</f>
        <v>0.0</v>
      </c>
      <c r="V636" s="2" t="s">
        <v>232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1163</v>
      </c>
      <c r="B637" s="2" t="s">
        <v>1158</v>
      </c>
      <c r="C637" s="2" t="s">
        <v>47</v>
      </c>
      <c r="D637" s="2" t="s">
        <v>1159</v>
      </c>
      <c r="E637" s="2" t="s">
        <v>924</v>
      </c>
      <c r="F637" s="2" t="s">
        <v>50</v>
      </c>
      <c r="G637" s="2" t="s">
        <v>225</v>
      </c>
      <c r="H637" s="2" t="s">
        <v>52</v>
      </c>
      <c r="I637" s="2" t="s">
        <v>53</v>
      </c>
      <c r="J637" s="2" t="s">
        <v>226</v>
      </c>
      <c r="K637" s="2" t="s">
        <v>226</v>
      </c>
      <c r="L637" s="2" t="s">
        <v>227</v>
      </c>
      <c r="M637" s="2" t="s">
        <v>91</v>
      </c>
      <c r="N637" s="3">
        <v>5870.59</v>
      </c>
      <c r="O637" s="3" t="s">
        <v>228</v>
      </c>
      <c r="P637" s="4">
        <f>IF(O637="吨",N637*1000,IF(O637="万立方米",N637*10000,""))</f>
        <v>58705900.0</v>
      </c>
      <c r="Q637" s="2" t="s">
        <v>229</v>
      </c>
      <c r="R637" s="2" t="s">
        <v>230</v>
      </c>
      <c r="S637" s="2" t="s">
        <v>243</v>
      </c>
      <c r="T637" s="2" t="s">
        <v>75</v>
      </c>
      <c r="U637" s="4">
        <f>0.03</f>
        <v>0.03</v>
      </c>
      <c r="V637" s="2" t="s">
        <v>232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4">
        <f>P637*U637/1000000</f>
        <v>1.761177</v>
      </c>
      <c r="AD637" s="4">
        <f>AC638*(1-AA637/100)+(AC637-AC638)*(1-AB637/100)</f>
        <v>1.761177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1164</v>
      </c>
      <c r="B638" s="2" t="s">
        <v>1158</v>
      </c>
      <c r="C638" s="2" t="s">
        <v>47</v>
      </c>
      <c r="D638" s="2" t="s">
        <v>1159</v>
      </c>
      <c r="E638" s="2" t="s">
        <v>924</v>
      </c>
      <c r="F638" s="2" t="s">
        <v>50</v>
      </c>
      <c r="G638" s="2" t="s">
        <v>225</v>
      </c>
      <c r="H638" s="2" t="s">
        <v>52</v>
      </c>
      <c r="I638" s="2" t="s">
        <v>53</v>
      </c>
      <c r="J638" s="2" t="s">
        <v>226</v>
      </c>
      <c r="K638" s="2" t="s">
        <v>226</v>
      </c>
      <c r="L638" s="2" t="s">
        <v>227</v>
      </c>
      <c r="M638" s="2" t="s">
        <v>95</v>
      </c>
      <c r="N638" s="3">
        <v>5870.59</v>
      </c>
      <c r="O638" s="3" t="s">
        <v>228</v>
      </c>
      <c r="P638" s="4">
        <f>IF(O638="吨",N638*1000,IF(O638="万立方米",N638*10000,""))</f>
        <v>58705900.0</v>
      </c>
      <c r="Q638" s="2" t="s">
        <v>229</v>
      </c>
      <c r="R638" s="2" t="s">
        <v>230</v>
      </c>
      <c r="S638" s="2" t="s">
        <v>245</v>
      </c>
      <c r="T638" s="2" t="s">
        <v>75</v>
      </c>
      <c r="U638" s="4">
        <f>0.03</f>
        <v>0.03</v>
      </c>
      <c r="V638" s="2" t="s">
        <v>232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1.761177</v>
      </c>
      <c r="AD638" s="4">
        <f>AC638*(1-Z638/100)</f>
        <v>1.761177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1165</v>
      </c>
      <c r="B639" s="2" t="s">
        <v>1158</v>
      </c>
      <c r="C639" s="2" t="s">
        <v>47</v>
      </c>
      <c r="D639" s="2" t="s">
        <v>1159</v>
      </c>
      <c r="E639" s="2" t="s">
        <v>924</v>
      </c>
      <c r="F639" s="2" t="s">
        <v>50</v>
      </c>
      <c r="G639" s="2" t="s">
        <v>225</v>
      </c>
      <c r="H639" s="2" t="s">
        <v>52</v>
      </c>
      <c r="I639" s="2" t="s">
        <v>53</v>
      </c>
      <c r="J639" s="2" t="s">
        <v>226</v>
      </c>
      <c r="K639" s="2" t="s">
        <v>226</v>
      </c>
      <c r="L639" s="2" t="s">
        <v>227</v>
      </c>
      <c r="M639" s="2" t="s">
        <v>99</v>
      </c>
      <c r="N639" s="3">
        <v>5870.59</v>
      </c>
      <c r="O639" s="3" t="s">
        <v>228</v>
      </c>
      <c r="P639" s="4">
        <f>IF(O639="吨",N639*1000,IF(O639="万立方米",N639*10000,""))</f>
        <v>58705900.0</v>
      </c>
      <c r="Q639" s="2" t="s">
        <v>229</v>
      </c>
      <c r="R639" s="2" t="s">
        <v>230</v>
      </c>
      <c r="S639" s="2" t="s">
        <v>247</v>
      </c>
      <c r="T639" s="2" t="s">
        <v>75</v>
      </c>
      <c r="U639" s="4">
        <f>0.0</f>
        <v>0.0</v>
      </c>
      <c r="V639" s="2" t="s">
        <v>232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1166</v>
      </c>
      <c r="B640" s="2" t="s">
        <v>1158</v>
      </c>
      <c r="C640" s="2" t="s">
        <v>47</v>
      </c>
      <c r="D640" s="2" t="s">
        <v>1159</v>
      </c>
      <c r="E640" s="2" t="s">
        <v>924</v>
      </c>
      <c r="F640" s="2" t="s">
        <v>50</v>
      </c>
      <c r="G640" s="2" t="s">
        <v>225</v>
      </c>
      <c r="H640" s="2" t="s">
        <v>52</v>
      </c>
      <c r="I640" s="2" t="s">
        <v>53</v>
      </c>
      <c r="J640" s="2" t="s">
        <v>226</v>
      </c>
      <c r="K640" s="2" t="s">
        <v>226</v>
      </c>
      <c r="L640" s="2" t="s">
        <v>227</v>
      </c>
      <c r="M640" s="2" t="s">
        <v>104</v>
      </c>
      <c r="N640" s="3">
        <v>5870.59</v>
      </c>
      <c r="O640" s="3" t="s">
        <v>228</v>
      </c>
      <c r="P640" s="4">
        <f>IF(O640="吨",N640*1000,IF(O640="万立方米",N640*10000,""))</f>
        <v>58705900.0</v>
      </c>
      <c r="Q640" s="2" t="s">
        <v>229</v>
      </c>
      <c r="R640" s="2" t="s">
        <v>230</v>
      </c>
      <c r="S640" s="2" t="s">
        <v>249</v>
      </c>
      <c r="T640" s="2" t="s">
        <v>75</v>
      </c>
      <c r="U640" s="4">
        <f>0.02</f>
        <v>0.02</v>
      </c>
      <c r="V640" s="2" t="s">
        <v>232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1167</v>
      </c>
      <c r="B641" s="2" t="s">
        <v>1158</v>
      </c>
      <c r="C641" s="2" t="s">
        <v>47</v>
      </c>
      <c r="D641" s="2" t="s">
        <v>1159</v>
      </c>
      <c r="E641" s="2" t="s">
        <v>924</v>
      </c>
      <c r="F641" s="2" t="s">
        <v>50</v>
      </c>
      <c r="G641" s="2" t="s">
        <v>225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f>IF(O641="吨",N641*1000,IF(O641="万立方米",N641*10000,""))</f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113</v>
      </c>
      <c r="AH641" s="2" t="s">
        <v>114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1168</v>
      </c>
      <c r="B642" s="2" t="s">
        <v>1169</v>
      </c>
      <c r="C642" s="2" t="s">
        <v>47</v>
      </c>
      <c r="D642" s="2" t="s">
        <v>1170</v>
      </c>
      <c r="E642" s="2" t="s">
        <v>118</v>
      </c>
      <c r="F642" s="2" t="s">
        <v>278</v>
      </c>
      <c r="G642" s="2" t="s">
        <v>120</v>
      </c>
      <c r="H642" s="2" t="s">
        <v>52</v>
      </c>
      <c r="I642" s="2" t="s">
        <v>53</v>
      </c>
      <c r="J642" s="2" t="s">
        <v>280</v>
      </c>
      <c r="K642" s="2"/>
      <c r="L642" s="2" t="s">
        <v>122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124</v>
      </c>
      <c r="X642" s="2" t="s">
        <v>314</v>
      </c>
      <c r="Y642" s="2" t="s">
        <v>673</v>
      </c>
      <c r="Z642" s="2">
        <v>57</v>
      </c>
      <c r="AA642" s="2"/>
      <c r="AB642" s="2"/>
      <c r="AC642" s="2"/>
      <c r="AD642" s="2"/>
      <c r="AE642" s="2" t="s">
        <v>271</v>
      </c>
      <c r="AF642" s="2" t="s">
        <v>281</v>
      </c>
      <c r="AG642" s="2" t="s">
        <v>674</v>
      </c>
      <c r="AH642" s="2" t="s">
        <v>128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1171</v>
      </c>
      <c r="B643" s="2" t="s">
        <v>1169</v>
      </c>
      <c r="C643" s="2" t="s">
        <v>47</v>
      </c>
      <c r="D643" s="2" t="s">
        <v>1170</v>
      </c>
      <c r="E643" s="2" t="s">
        <v>118</v>
      </c>
      <c r="F643" s="2" t="s">
        <v>278</v>
      </c>
      <c r="G643" s="2" t="s">
        <v>120</v>
      </c>
      <c r="H643" s="2" t="s">
        <v>52</v>
      </c>
      <c r="I643" s="2" t="s">
        <v>53</v>
      </c>
      <c r="J643" s="2" t="s">
        <v>280</v>
      </c>
      <c r="K643" s="2"/>
      <c r="L643" s="2" t="s">
        <v>122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124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271</v>
      </c>
      <c r="AF643" s="2" t="s">
        <v>281</v>
      </c>
      <c r="AG643" s="2" t="s">
        <v>676</v>
      </c>
      <c r="AH643" s="2" t="s">
        <v>128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1172</v>
      </c>
      <c r="B644" s="2" t="s">
        <v>1169</v>
      </c>
      <c r="C644" s="2" t="s">
        <v>47</v>
      </c>
      <c r="D644" s="2" t="s">
        <v>1170</v>
      </c>
      <c r="E644" s="2" t="s">
        <v>118</v>
      </c>
      <c r="F644" s="2" t="s">
        <v>278</v>
      </c>
      <c r="G644" s="2" t="s">
        <v>120</v>
      </c>
      <c r="H644" s="2" t="s">
        <v>52</v>
      </c>
      <c r="I644" s="2" t="s">
        <v>53</v>
      </c>
      <c r="J644" s="2" t="s">
        <v>280</v>
      </c>
      <c r="K644" s="2"/>
      <c r="L644" s="2" t="s">
        <v>122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124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271</v>
      </c>
      <c r="AF644" s="2" t="s">
        <v>281</v>
      </c>
      <c r="AG644" s="2" t="s">
        <v>674</v>
      </c>
      <c r="AH644" s="2" t="s">
        <v>128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1173</v>
      </c>
      <c r="B645" s="2" t="s">
        <v>1169</v>
      </c>
      <c r="C645" s="2" t="s">
        <v>47</v>
      </c>
      <c r="D645" s="2" t="s">
        <v>1170</v>
      </c>
      <c r="E645" s="2" t="s">
        <v>118</v>
      </c>
      <c r="F645" s="2" t="s">
        <v>278</v>
      </c>
      <c r="G645" s="2" t="s">
        <v>120</v>
      </c>
      <c r="H645" s="2" t="s">
        <v>52</v>
      </c>
      <c r="I645" s="2" t="s">
        <v>53</v>
      </c>
      <c r="J645" s="2" t="s">
        <v>280</v>
      </c>
      <c r="K645" s="2"/>
      <c r="L645" s="2" t="s">
        <v>122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124</v>
      </c>
      <c r="X645" s="2" t="s">
        <v>314</v>
      </c>
      <c r="Y645" s="2" t="s">
        <v>679</v>
      </c>
      <c r="Z645" s="2">
        <v>57</v>
      </c>
      <c r="AA645" s="2"/>
      <c r="AB645" s="2"/>
      <c r="AC645" s="2"/>
      <c r="AD645" s="2"/>
      <c r="AE645" s="2" t="s">
        <v>271</v>
      </c>
      <c r="AF645" s="2" t="s">
        <v>281</v>
      </c>
      <c r="AG645" s="2" t="s">
        <v>674</v>
      </c>
      <c r="AH645" s="2" t="s">
        <v>128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1174</v>
      </c>
      <c r="B646" s="2" t="s">
        <v>1169</v>
      </c>
      <c r="C646" s="2" t="s">
        <v>47</v>
      </c>
      <c r="D646" s="2" t="s">
        <v>1170</v>
      </c>
      <c r="E646" s="2" t="s">
        <v>118</v>
      </c>
      <c r="F646" s="2" t="s">
        <v>278</v>
      </c>
      <c r="G646" s="2" t="s">
        <v>120</v>
      </c>
      <c r="H646" s="2" t="s">
        <v>52</v>
      </c>
      <c r="I646" s="2" t="s">
        <v>53</v>
      </c>
      <c r="J646" s="2" t="s">
        <v>280</v>
      </c>
      <c r="K646" s="2"/>
      <c r="L646" s="2" t="s">
        <v>122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124</v>
      </c>
      <c r="X646" s="2" t="s">
        <v>314</v>
      </c>
      <c r="Y646" s="2" t="s">
        <v>681</v>
      </c>
      <c r="Z646" s="2">
        <v>75</v>
      </c>
      <c r="AA646" s="2">
        <v>57</v>
      </c>
      <c r="AB646" s="2">
        <v>75</v>
      </c>
      <c r="AC646" s="2"/>
      <c r="AD646" s="2"/>
      <c r="AE646" s="2" t="s">
        <v>271</v>
      </c>
      <c r="AF646" s="2" t="s">
        <v>281</v>
      </c>
      <c r="AG646" s="2" t="s">
        <v>674</v>
      </c>
      <c r="AH646" s="2" t="s">
        <v>128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1175</v>
      </c>
      <c r="B647" s="2" t="s">
        <v>1169</v>
      </c>
      <c r="C647" s="2" t="s">
        <v>47</v>
      </c>
      <c r="D647" s="2" t="s">
        <v>1170</v>
      </c>
      <c r="E647" s="2" t="s">
        <v>118</v>
      </c>
      <c r="F647" s="2" t="s">
        <v>278</v>
      </c>
      <c r="G647" s="2" t="s">
        <v>120</v>
      </c>
      <c r="H647" s="2" t="s">
        <v>52</v>
      </c>
      <c r="I647" s="2" t="s">
        <v>53</v>
      </c>
      <c r="J647" s="2" t="s">
        <v>280</v>
      </c>
      <c r="K647" s="2"/>
      <c r="L647" s="2" t="s">
        <v>122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124</v>
      </c>
      <c r="X647" s="2" t="s">
        <v>314</v>
      </c>
      <c r="Y647" s="2" t="s">
        <v>683</v>
      </c>
      <c r="Z647" s="2">
        <v>57</v>
      </c>
      <c r="AA647" s="2"/>
      <c r="AB647" s="2"/>
      <c r="AC647" s="2"/>
      <c r="AD647" s="2"/>
      <c r="AE647" s="2" t="s">
        <v>271</v>
      </c>
      <c r="AF647" s="2" t="s">
        <v>281</v>
      </c>
      <c r="AG647" s="2" t="s">
        <v>674</v>
      </c>
      <c r="AH647" s="2" t="s">
        <v>128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1176</v>
      </c>
      <c r="B648" s="2" t="s">
        <v>1169</v>
      </c>
      <c r="C648" s="2" t="s">
        <v>47</v>
      </c>
      <c r="D648" s="2" t="s">
        <v>1170</v>
      </c>
      <c r="E648" s="2" t="s">
        <v>118</v>
      </c>
      <c r="F648" s="2" t="s">
        <v>278</v>
      </c>
      <c r="G648" s="2" t="s">
        <v>120</v>
      </c>
      <c r="H648" s="2" t="s">
        <v>52</v>
      </c>
      <c r="I648" s="2" t="s">
        <v>53</v>
      </c>
      <c r="J648" s="2" t="s">
        <v>280</v>
      </c>
      <c r="K648" s="2"/>
      <c r="L648" s="2" t="s">
        <v>122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124</v>
      </c>
      <c r="X648" s="2" t="s">
        <v>314</v>
      </c>
      <c r="Y648" s="2" t="s">
        <v>315</v>
      </c>
      <c r="Z648" s="2">
        <v>80</v>
      </c>
      <c r="AA648" s="2"/>
      <c r="AB648" s="2"/>
      <c r="AC648" s="2"/>
      <c r="AD648" s="2"/>
      <c r="AE648" s="2" t="s">
        <v>271</v>
      </c>
      <c r="AF648" s="2" t="s">
        <v>281</v>
      </c>
      <c r="AG648" s="2" t="s">
        <v>674</v>
      </c>
      <c r="AH648" s="2" t="s">
        <v>128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1177</v>
      </c>
      <c r="B649" s="2" t="s">
        <v>1169</v>
      </c>
      <c r="C649" s="2" t="s">
        <v>47</v>
      </c>
      <c r="D649" s="2" t="s">
        <v>1170</v>
      </c>
      <c r="E649" s="2" t="s">
        <v>118</v>
      </c>
      <c r="F649" s="2" t="s">
        <v>278</v>
      </c>
      <c r="G649" s="2" t="s">
        <v>120</v>
      </c>
      <c r="H649" s="2" t="s">
        <v>52</v>
      </c>
      <c r="I649" s="2" t="s">
        <v>53</v>
      </c>
      <c r="J649" s="2" t="s">
        <v>280</v>
      </c>
      <c r="K649" s="2"/>
      <c r="L649" s="2" t="s">
        <v>122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124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271</v>
      </c>
      <c r="AF649" s="2" t="s">
        <v>281</v>
      </c>
      <c r="AG649" s="2" t="s">
        <v>676</v>
      </c>
      <c r="AH649" s="2" t="s">
        <v>128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1178</v>
      </c>
      <c r="B650" s="2" t="s">
        <v>1169</v>
      </c>
      <c r="C650" s="2" t="s">
        <v>47</v>
      </c>
      <c r="D650" s="2" t="s">
        <v>1170</v>
      </c>
      <c r="E650" s="2" t="s">
        <v>118</v>
      </c>
      <c r="F650" s="2" t="s">
        <v>278</v>
      </c>
      <c r="G650" s="2" t="s">
        <v>120</v>
      </c>
      <c r="H650" s="2" t="s">
        <v>52</v>
      </c>
      <c r="I650" s="2" t="s">
        <v>198</v>
      </c>
      <c r="J650" s="2" t="s">
        <v>357</v>
      </c>
      <c r="K650" s="2" t="s">
        <v>357</v>
      </c>
      <c r="L650" s="2" t="s">
        <v>200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358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314</v>
      </c>
      <c r="Y650" s="2" t="s">
        <v>673</v>
      </c>
      <c r="Z650" s="2">
        <v>57</v>
      </c>
      <c r="AA650" s="2"/>
      <c r="AB650" s="2"/>
      <c r="AC650" s="4">
        <f>P650*U650/1000000</f>
        <v>0.00049</v>
      </c>
      <c r="AD650" s="4">
        <f>AC650*(1-Z650/100)</f>
        <v>0.00021070000000000003</v>
      </c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1179</v>
      </c>
      <c r="B651" s="2" t="s">
        <v>1169</v>
      </c>
      <c r="C651" s="2" t="s">
        <v>47</v>
      </c>
      <c r="D651" s="2" t="s">
        <v>1170</v>
      </c>
      <c r="E651" s="2" t="s">
        <v>118</v>
      </c>
      <c r="F651" s="2" t="s">
        <v>278</v>
      </c>
      <c r="G651" s="2" t="s">
        <v>120</v>
      </c>
      <c r="H651" s="2" t="s">
        <v>52</v>
      </c>
      <c r="I651" s="2" t="s">
        <v>198</v>
      </c>
      <c r="J651" s="2" t="s">
        <v>357</v>
      </c>
      <c r="K651" s="2" t="s">
        <v>357</v>
      </c>
      <c r="L651" s="2" t="s">
        <v>200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360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4">
        <f>P651*U651/1000000</f>
        <v>0.0294</v>
      </c>
      <c r="AD651" s="4">
        <f>AC651*(1-Z651/100)</f>
        <v>0.0294</v>
      </c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1180</v>
      </c>
      <c r="B652" s="2" t="s">
        <v>1169</v>
      </c>
      <c r="C652" s="2" t="s">
        <v>47</v>
      </c>
      <c r="D652" s="2" t="s">
        <v>1170</v>
      </c>
      <c r="E652" s="2" t="s">
        <v>118</v>
      </c>
      <c r="F652" s="2" t="s">
        <v>278</v>
      </c>
      <c r="G652" s="2" t="s">
        <v>120</v>
      </c>
      <c r="H652" s="2" t="s">
        <v>52</v>
      </c>
      <c r="I652" s="2" t="s">
        <v>198</v>
      </c>
      <c r="J652" s="2" t="s">
        <v>357</v>
      </c>
      <c r="K652" s="2" t="s">
        <v>357</v>
      </c>
      <c r="L652" s="2" t="s">
        <v>200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362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4">
        <f>P652*U652/1000000</f>
        <v>0.3626</v>
      </c>
      <c r="AD652" s="4">
        <f>AC652*(1-Z652/100)</f>
        <v>0.28282799999999997</v>
      </c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1181</v>
      </c>
      <c r="B653" s="2" t="s">
        <v>1169</v>
      </c>
      <c r="C653" s="2" t="s">
        <v>47</v>
      </c>
      <c r="D653" s="2" t="s">
        <v>1170</v>
      </c>
      <c r="E653" s="2" t="s">
        <v>118</v>
      </c>
      <c r="F653" s="2" t="s">
        <v>278</v>
      </c>
      <c r="G653" s="2" t="s">
        <v>120</v>
      </c>
      <c r="H653" s="2" t="s">
        <v>52</v>
      </c>
      <c r="I653" s="2" t="s">
        <v>198</v>
      </c>
      <c r="J653" s="2" t="s">
        <v>357</v>
      </c>
      <c r="K653" s="2" t="s">
        <v>357</v>
      </c>
      <c r="L653" s="2" t="s">
        <v>200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364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314</v>
      </c>
      <c r="Y653" s="2" t="s">
        <v>679</v>
      </c>
      <c r="Z653" s="2">
        <v>57</v>
      </c>
      <c r="AA653" s="2"/>
      <c r="AB653" s="2"/>
      <c r="AC653" s="4">
        <f>P653*U653/1000000</f>
        <v>0.00196</v>
      </c>
      <c r="AD653" s="4">
        <f>AC653*(1-Z653/100)</f>
        <v>0.0008428000000000001</v>
      </c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1182</v>
      </c>
      <c r="B654" s="2" t="s">
        <v>1169</v>
      </c>
      <c r="C654" s="2" t="s">
        <v>47</v>
      </c>
      <c r="D654" s="2" t="s">
        <v>1170</v>
      </c>
      <c r="E654" s="2" t="s">
        <v>118</v>
      </c>
      <c r="F654" s="2" t="s">
        <v>278</v>
      </c>
      <c r="G654" s="2" t="s">
        <v>120</v>
      </c>
      <c r="H654" s="2" t="s">
        <v>52</v>
      </c>
      <c r="I654" s="2" t="s">
        <v>198</v>
      </c>
      <c r="J654" s="2" t="s">
        <v>357</v>
      </c>
      <c r="K654" s="2" t="s">
        <v>357</v>
      </c>
      <c r="L654" s="2" t="s">
        <v>200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366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314</v>
      </c>
      <c r="Y654" s="2" t="s">
        <v>681</v>
      </c>
      <c r="Z654" s="2">
        <v>75</v>
      </c>
      <c r="AA654" s="2">
        <v>57</v>
      </c>
      <c r="AB654" s="2">
        <v>75</v>
      </c>
      <c r="AC654" s="4">
        <f>P654*U654/1000000</f>
        <v>0.0245</v>
      </c>
      <c r="AD654" s="4">
        <f>AC655*(1-AA654/100)+(AC654-AC655)*(1-AB654/100)</f>
        <v>0.010535000000000001</v>
      </c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1183</v>
      </c>
      <c r="B655" s="2" t="s">
        <v>1169</v>
      </c>
      <c r="C655" s="2" t="s">
        <v>47</v>
      </c>
      <c r="D655" s="2" t="s">
        <v>1170</v>
      </c>
      <c r="E655" s="2" t="s">
        <v>118</v>
      </c>
      <c r="F655" s="2" t="s">
        <v>278</v>
      </c>
      <c r="G655" s="2" t="s">
        <v>120</v>
      </c>
      <c r="H655" s="2" t="s">
        <v>52</v>
      </c>
      <c r="I655" s="2" t="s">
        <v>198</v>
      </c>
      <c r="J655" s="2" t="s">
        <v>357</v>
      </c>
      <c r="K655" s="2" t="s">
        <v>357</v>
      </c>
      <c r="L655" s="2" t="s">
        <v>200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368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314</v>
      </c>
      <c r="Y655" s="2" t="s">
        <v>683</v>
      </c>
      <c r="Z655" s="2">
        <v>57</v>
      </c>
      <c r="AA655" s="2"/>
      <c r="AB655" s="2"/>
      <c r="AC655" s="4">
        <f>P655*U655/1000000</f>
        <v>0.0245</v>
      </c>
      <c r="AD655" s="4">
        <f>AC655*(1-Z655/100)</f>
        <v>0.010535000000000001</v>
      </c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1184</v>
      </c>
      <c r="B656" s="2" t="s">
        <v>1169</v>
      </c>
      <c r="C656" s="2" t="s">
        <v>47</v>
      </c>
      <c r="D656" s="2" t="s">
        <v>1170</v>
      </c>
      <c r="E656" s="2" t="s">
        <v>118</v>
      </c>
      <c r="F656" s="2" t="s">
        <v>278</v>
      </c>
      <c r="G656" s="2" t="s">
        <v>120</v>
      </c>
      <c r="H656" s="2" t="s">
        <v>52</v>
      </c>
      <c r="I656" s="2" t="s">
        <v>198</v>
      </c>
      <c r="J656" s="2" t="s">
        <v>357</v>
      </c>
      <c r="K656" s="2" t="s">
        <v>357</v>
      </c>
      <c r="L656" s="2" t="s">
        <v>200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370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314</v>
      </c>
      <c r="Y656" s="2" t="s">
        <v>315</v>
      </c>
      <c r="Z656" s="2">
        <v>80</v>
      </c>
      <c r="AA656" s="2"/>
      <c r="AB656" s="2"/>
      <c r="AC656" s="4">
        <f>P656*U656/1000000</f>
        <v>0.147</v>
      </c>
      <c r="AD656" s="4">
        <f>AC656*(1-Z656/100)</f>
        <v>0.029399999999999992</v>
      </c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1185</v>
      </c>
      <c r="B657" s="2" t="s">
        <v>1169</v>
      </c>
      <c r="C657" s="2" t="s">
        <v>47</v>
      </c>
      <c r="D657" s="2" t="s">
        <v>1170</v>
      </c>
      <c r="E657" s="2" t="s">
        <v>118</v>
      </c>
      <c r="F657" s="2" t="s">
        <v>278</v>
      </c>
      <c r="G657" s="2" t="s">
        <v>120</v>
      </c>
      <c r="H657" s="2" t="s">
        <v>52</v>
      </c>
      <c r="I657" s="2" t="s">
        <v>198</v>
      </c>
      <c r="J657" s="2" t="s">
        <v>357</v>
      </c>
      <c r="K657" s="2" t="s">
        <v>357</v>
      </c>
      <c r="L657" s="2" t="s">
        <v>200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372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0.00637</v>
      </c>
      <c r="AD657" s="4">
        <f>AC657*(1-Z657/100)</f>
        <v>0.00637</v>
      </c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1186</v>
      </c>
      <c r="B658" s="2" t="s">
        <v>1169</v>
      </c>
      <c r="C658" s="2" t="s">
        <v>47</v>
      </c>
      <c r="D658" s="2" t="s">
        <v>1170</v>
      </c>
      <c r="E658" s="2" t="s">
        <v>118</v>
      </c>
      <c r="F658" s="2" t="s">
        <v>278</v>
      </c>
      <c r="G658" s="2" t="s">
        <v>120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f>IF(O658="吨",N658*1000,IF(O658="万立方米",N658*10000,""))</f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217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125</v>
      </c>
      <c r="AF658" s="2" t="s">
        <v>218</v>
      </c>
      <c r="AG658" s="2" t="s">
        <v>219</v>
      </c>
      <c r="AH658" s="2" t="s">
        <v>114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1187</v>
      </c>
      <c r="B659" s="2" t="s">
        <v>1188</v>
      </c>
      <c r="C659" s="2" t="s">
        <v>47</v>
      </c>
      <c r="D659" s="2" t="s">
        <v>1189</v>
      </c>
      <c r="E659" s="2" t="s">
        <v>760</v>
      </c>
      <c r="F659" s="2" t="s">
        <v>278</v>
      </c>
      <c r="G659" s="2" t="s">
        <v>120</v>
      </c>
      <c r="H659" s="2" t="s">
        <v>52</v>
      </c>
      <c r="I659" s="2" t="s">
        <v>53</v>
      </c>
      <c r="J659" s="2" t="s">
        <v>280</v>
      </c>
      <c r="K659" s="2"/>
      <c r="L659" s="2" t="s">
        <v>122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124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271</v>
      </c>
      <c r="AF659" s="2" t="s">
        <v>281</v>
      </c>
      <c r="AG659" s="2" t="s">
        <v>1190</v>
      </c>
      <c r="AH659" s="2" t="s">
        <v>128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1191</v>
      </c>
      <c r="B660" s="2" t="s">
        <v>1188</v>
      </c>
      <c r="C660" s="2" t="s">
        <v>47</v>
      </c>
      <c r="D660" s="2" t="s">
        <v>1189</v>
      </c>
      <c r="E660" s="2" t="s">
        <v>760</v>
      </c>
      <c r="F660" s="2" t="s">
        <v>278</v>
      </c>
      <c r="G660" s="2" t="s">
        <v>120</v>
      </c>
      <c r="H660" s="2" t="s">
        <v>52</v>
      </c>
      <c r="I660" s="2" t="s">
        <v>53</v>
      </c>
      <c r="J660" s="2" t="s">
        <v>280</v>
      </c>
      <c r="K660" s="2"/>
      <c r="L660" s="2" t="s">
        <v>122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124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271</v>
      </c>
      <c r="AF660" s="2" t="s">
        <v>281</v>
      </c>
      <c r="AG660" s="2" t="s">
        <v>1192</v>
      </c>
      <c r="AH660" s="2" t="s">
        <v>128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1193</v>
      </c>
      <c r="B661" s="2" t="s">
        <v>1188</v>
      </c>
      <c r="C661" s="2" t="s">
        <v>47</v>
      </c>
      <c r="D661" s="2" t="s">
        <v>1189</v>
      </c>
      <c r="E661" s="2" t="s">
        <v>760</v>
      </c>
      <c r="F661" s="2" t="s">
        <v>278</v>
      </c>
      <c r="G661" s="2" t="s">
        <v>120</v>
      </c>
      <c r="H661" s="2" t="s">
        <v>52</v>
      </c>
      <c r="I661" s="2" t="s">
        <v>53</v>
      </c>
      <c r="J661" s="2" t="s">
        <v>280</v>
      </c>
      <c r="K661" s="2"/>
      <c r="L661" s="2" t="s">
        <v>122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124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271</v>
      </c>
      <c r="AF661" s="2" t="s">
        <v>281</v>
      </c>
      <c r="AG661" s="2" t="s">
        <v>1194</v>
      </c>
      <c r="AH661" s="2" t="s">
        <v>128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1195</v>
      </c>
      <c r="B662" s="2" t="s">
        <v>1188</v>
      </c>
      <c r="C662" s="2" t="s">
        <v>47</v>
      </c>
      <c r="D662" s="2" t="s">
        <v>1189</v>
      </c>
      <c r="E662" s="2" t="s">
        <v>760</v>
      </c>
      <c r="F662" s="2" t="s">
        <v>278</v>
      </c>
      <c r="G662" s="2" t="s">
        <v>120</v>
      </c>
      <c r="H662" s="2" t="s">
        <v>52</v>
      </c>
      <c r="I662" s="2" t="s">
        <v>53</v>
      </c>
      <c r="J662" s="2" t="s">
        <v>280</v>
      </c>
      <c r="K662" s="2"/>
      <c r="L662" s="2" t="s">
        <v>122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124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271</v>
      </c>
      <c r="AF662" s="2" t="s">
        <v>281</v>
      </c>
      <c r="AG662" s="2" t="s">
        <v>1190</v>
      </c>
      <c r="AH662" s="2" t="s">
        <v>128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1196</v>
      </c>
      <c r="B663" s="2" t="s">
        <v>1188</v>
      </c>
      <c r="C663" s="2" t="s">
        <v>47</v>
      </c>
      <c r="D663" s="2" t="s">
        <v>1189</v>
      </c>
      <c r="E663" s="2" t="s">
        <v>760</v>
      </c>
      <c r="F663" s="2" t="s">
        <v>278</v>
      </c>
      <c r="G663" s="2" t="s">
        <v>120</v>
      </c>
      <c r="H663" s="2" t="s">
        <v>52</v>
      </c>
      <c r="I663" s="2" t="s">
        <v>53</v>
      </c>
      <c r="J663" s="2" t="s">
        <v>280</v>
      </c>
      <c r="K663" s="2"/>
      <c r="L663" s="2" t="s">
        <v>122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124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271</v>
      </c>
      <c r="AF663" s="2" t="s">
        <v>281</v>
      </c>
      <c r="AG663" s="2" t="s">
        <v>1190</v>
      </c>
      <c r="AH663" s="2" t="s">
        <v>128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1197</v>
      </c>
      <c r="B664" s="2" t="s">
        <v>1188</v>
      </c>
      <c r="C664" s="2" t="s">
        <v>47</v>
      </c>
      <c r="D664" s="2" t="s">
        <v>1189</v>
      </c>
      <c r="E664" s="2" t="s">
        <v>760</v>
      </c>
      <c r="F664" s="2" t="s">
        <v>278</v>
      </c>
      <c r="G664" s="2" t="s">
        <v>120</v>
      </c>
      <c r="H664" s="2" t="s">
        <v>52</v>
      </c>
      <c r="I664" s="2" t="s">
        <v>53</v>
      </c>
      <c r="J664" s="2" t="s">
        <v>280</v>
      </c>
      <c r="K664" s="2"/>
      <c r="L664" s="2" t="s">
        <v>122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124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271</v>
      </c>
      <c r="AF664" s="2" t="s">
        <v>281</v>
      </c>
      <c r="AG664" s="2" t="s">
        <v>1190</v>
      </c>
      <c r="AH664" s="2" t="s">
        <v>128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1198</v>
      </c>
      <c r="B665" s="2" t="s">
        <v>1188</v>
      </c>
      <c r="C665" s="2" t="s">
        <v>47</v>
      </c>
      <c r="D665" s="2" t="s">
        <v>1189</v>
      </c>
      <c r="E665" s="2" t="s">
        <v>760</v>
      </c>
      <c r="F665" s="2" t="s">
        <v>278</v>
      </c>
      <c r="G665" s="2" t="s">
        <v>120</v>
      </c>
      <c r="H665" s="2" t="s">
        <v>52</v>
      </c>
      <c r="I665" s="2" t="s">
        <v>53</v>
      </c>
      <c r="J665" s="2" t="s">
        <v>280</v>
      </c>
      <c r="K665" s="2"/>
      <c r="L665" s="2" t="s">
        <v>122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124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271</v>
      </c>
      <c r="AF665" s="2" t="s">
        <v>281</v>
      </c>
      <c r="AG665" s="2" t="s">
        <v>1190</v>
      </c>
      <c r="AH665" s="2" t="s">
        <v>128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1199</v>
      </c>
      <c r="B666" s="2" t="s">
        <v>1188</v>
      </c>
      <c r="C666" s="2" t="s">
        <v>47</v>
      </c>
      <c r="D666" s="2" t="s">
        <v>1189</v>
      </c>
      <c r="E666" s="2" t="s">
        <v>760</v>
      </c>
      <c r="F666" s="2" t="s">
        <v>278</v>
      </c>
      <c r="G666" s="2" t="s">
        <v>120</v>
      </c>
      <c r="H666" s="2" t="s">
        <v>52</v>
      </c>
      <c r="I666" s="2" t="s">
        <v>53</v>
      </c>
      <c r="J666" s="2" t="s">
        <v>280</v>
      </c>
      <c r="K666" s="2"/>
      <c r="L666" s="2" t="s">
        <v>122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124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271</v>
      </c>
      <c r="AF666" s="2" t="s">
        <v>281</v>
      </c>
      <c r="AG666" s="2" t="s">
        <v>1192</v>
      </c>
      <c r="AH666" s="2" t="s">
        <v>128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1200</v>
      </c>
      <c r="B667" s="2" t="s">
        <v>1188</v>
      </c>
      <c r="C667" s="2" t="s">
        <v>47</v>
      </c>
      <c r="D667" s="2" t="s">
        <v>1189</v>
      </c>
      <c r="E667" s="2" t="s">
        <v>760</v>
      </c>
      <c r="F667" s="2" t="s">
        <v>278</v>
      </c>
      <c r="G667" s="2" t="s">
        <v>120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f>IF(O667="吨",N667*1000,IF(O667="万立方米",N667*10000,""))</f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1201</v>
      </c>
      <c r="AH667" s="2" t="s">
        <v>114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1204</v>
      </c>
      <c r="E668" s="2" t="s">
        <v>277</v>
      </c>
      <c r="F668" s="2" t="s">
        <v>278</v>
      </c>
      <c r="G668" s="2" t="s">
        <v>120</v>
      </c>
      <c r="H668" s="2" t="s">
        <v>798</v>
      </c>
      <c r="I668" s="2" t="s">
        <v>53</v>
      </c>
      <c r="J668" s="2" t="s">
        <v>280</v>
      </c>
      <c r="K668" s="2"/>
      <c r="L668" s="2" t="s">
        <v>122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124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271</v>
      </c>
      <c r="AF668" s="2" t="s">
        <v>281</v>
      </c>
      <c r="AG668" s="2" t="s">
        <v>880</v>
      </c>
      <c r="AH668" s="2" t="s">
        <v>128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1205</v>
      </c>
      <c r="B669" s="2" t="s">
        <v>1203</v>
      </c>
      <c r="C669" s="2" t="s">
        <v>47</v>
      </c>
      <c r="D669" s="2" t="s">
        <v>1204</v>
      </c>
      <c r="E669" s="2" t="s">
        <v>277</v>
      </c>
      <c r="F669" s="2" t="s">
        <v>278</v>
      </c>
      <c r="G669" s="2" t="s">
        <v>120</v>
      </c>
      <c r="H669" s="2" t="s">
        <v>798</v>
      </c>
      <c r="I669" s="2" t="s">
        <v>53</v>
      </c>
      <c r="J669" s="2" t="s">
        <v>280</v>
      </c>
      <c r="K669" s="2"/>
      <c r="L669" s="2" t="s">
        <v>122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124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271</v>
      </c>
      <c r="AF669" s="2" t="s">
        <v>281</v>
      </c>
      <c r="AG669" s="2" t="s">
        <v>882</v>
      </c>
      <c r="AH669" s="2" t="s">
        <v>128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1206</v>
      </c>
      <c r="B670" s="2" t="s">
        <v>1203</v>
      </c>
      <c r="C670" s="2" t="s">
        <v>47</v>
      </c>
      <c r="D670" s="2" t="s">
        <v>1204</v>
      </c>
      <c r="E670" s="2" t="s">
        <v>277</v>
      </c>
      <c r="F670" s="2" t="s">
        <v>278</v>
      </c>
      <c r="G670" s="2" t="s">
        <v>120</v>
      </c>
      <c r="H670" s="2" t="s">
        <v>798</v>
      </c>
      <c r="I670" s="2" t="s">
        <v>53</v>
      </c>
      <c r="J670" s="2" t="s">
        <v>280</v>
      </c>
      <c r="K670" s="2"/>
      <c r="L670" s="2" t="s">
        <v>122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124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271</v>
      </c>
      <c r="AF670" s="2" t="s">
        <v>281</v>
      </c>
      <c r="AG670" s="2" t="s">
        <v>880</v>
      </c>
      <c r="AH670" s="2" t="s">
        <v>128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1207</v>
      </c>
      <c r="B671" s="2" t="s">
        <v>1203</v>
      </c>
      <c r="C671" s="2" t="s">
        <v>47</v>
      </c>
      <c r="D671" s="2" t="s">
        <v>1204</v>
      </c>
      <c r="E671" s="2" t="s">
        <v>277</v>
      </c>
      <c r="F671" s="2" t="s">
        <v>278</v>
      </c>
      <c r="G671" s="2" t="s">
        <v>120</v>
      </c>
      <c r="H671" s="2" t="s">
        <v>798</v>
      </c>
      <c r="I671" s="2" t="s">
        <v>53</v>
      </c>
      <c r="J671" s="2" t="s">
        <v>280</v>
      </c>
      <c r="K671" s="2"/>
      <c r="L671" s="2" t="s">
        <v>122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124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271</v>
      </c>
      <c r="AF671" s="2" t="s">
        <v>281</v>
      </c>
      <c r="AG671" s="2" t="s">
        <v>880</v>
      </c>
      <c r="AH671" s="2" t="s">
        <v>128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1208</v>
      </c>
      <c r="B672" s="2" t="s">
        <v>1203</v>
      </c>
      <c r="C672" s="2" t="s">
        <v>47</v>
      </c>
      <c r="D672" s="2" t="s">
        <v>1204</v>
      </c>
      <c r="E672" s="2" t="s">
        <v>277</v>
      </c>
      <c r="F672" s="2" t="s">
        <v>278</v>
      </c>
      <c r="G672" s="2" t="s">
        <v>120</v>
      </c>
      <c r="H672" s="2" t="s">
        <v>798</v>
      </c>
      <c r="I672" s="2" t="s">
        <v>53</v>
      </c>
      <c r="J672" s="2" t="s">
        <v>280</v>
      </c>
      <c r="K672" s="2"/>
      <c r="L672" s="2" t="s">
        <v>122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124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271</v>
      </c>
      <c r="AF672" s="2" t="s">
        <v>281</v>
      </c>
      <c r="AG672" s="2" t="s">
        <v>880</v>
      </c>
      <c r="AH672" s="2" t="s">
        <v>128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1209</v>
      </c>
      <c r="B673" s="2" t="s">
        <v>1203</v>
      </c>
      <c r="C673" s="2" t="s">
        <v>47</v>
      </c>
      <c r="D673" s="2" t="s">
        <v>1204</v>
      </c>
      <c r="E673" s="2" t="s">
        <v>277</v>
      </c>
      <c r="F673" s="2" t="s">
        <v>278</v>
      </c>
      <c r="G673" s="2" t="s">
        <v>120</v>
      </c>
      <c r="H673" s="2" t="s">
        <v>798</v>
      </c>
      <c r="I673" s="2" t="s">
        <v>53</v>
      </c>
      <c r="J673" s="2" t="s">
        <v>280</v>
      </c>
      <c r="K673" s="2"/>
      <c r="L673" s="2" t="s">
        <v>122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124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271</v>
      </c>
      <c r="AF673" s="2" t="s">
        <v>281</v>
      </c>
      <c r="AG673" s="2" t="s">
        <v>880</v>
      </c>
      <c r="AH673" s="2" t="s">
        <v>128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1210</v>
      </c>
      <c r="B674" s="2" t="s">
        <v>1203</v>
      </c>
      <c r="C674" s="2" t="s">
        <v>47</v>
      </c>
      <c r="D674" s="2" t="s">
        <v>1204</v>
      </c>
      <c r="E674" s="2" t="s">
        <v>277</v>
      </c>
      <c r="F674" s="2" t="s">
        <v>278</v>
      </c>
      <c r="G674" s="2" t="s">
        <v>120</v>
      </c>
      <c r="H674" s="2" t="s">
        <v>798</v>
      </c>
      <c r="I674" s="2" t="s">
        <v>53</v>
      </c>
      <c r="J674" s="2" t="s">
        <v>280</v>
      </c>
      <c r="K674" s="2"/>
      <c r="L674" s="2" t="s">
        <v>122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124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271</v>
      </c>
      <c r="AF674" s="2" t="s">
        <v>281</v>
      </c>
      <c r="AG674" s="2" t="s">
        <v>880</v>
      </c>
      <c r="AH674" s="2" t="s">
        <v>128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1211</v>
      </c>
      <c r="B675" s="2" t="s">
        <v>1203</v>
      </c>
      <c r="C675" s="2" t="s">
        <v>47</v>
      </c>
      <c r="D675" s="2" t="s">
        <v>1204</v>
      </c>
      <c r="E675" s="2" t="s">
        <v>277</v>
      </c>
      <c r="F675" s="2" t="s">
        <v>278</v>
      </c>
      <c r="G675" s="2" t="s">
        <v>120</v>
      </c>
      <c r="H675" s="2" t="s">
        <v>798</v>
      </c>
      <c r="I675" s="2" t="s">
        <v>53</v>
      </c>
      <c r="J675" s="2" t="s">
        <v>280</v>
      </c>
      <c r="K675" s="2"/>
      <c r="L675" s="2" t="s">
        <v>122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124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271</v>
      </c>
      <c r="AF675" s="2" t="s">
        <v>281</v>
      </c>
      <c r="AG675" s="2" t="s">
        <v>882</v>
      </c>
      <c r="AH675" s="2" t="s">
        <v>128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1212</v>
      </c>
      <c r="B676" s="2" t="s">
        <v>1203</v>
      </c>
      <c r="C676" s="2" t="s">
        <v>47</v>
      </c>
      <c r="D676" s="2" t="s">
        <v>1204</v>
      </c>
      <c r="E676" s="2" t="s">
        <v>277</v>
      </c>
      <c r="F676" s="2" t="s">
        <v>278</v>
      </c>
      <c r="G676" s="2" t="s">
        <v>120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f>IF(O676="吨",N676*1000,IF(O676="万立方米",N676*10000,""))</f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113</v>
      </c>
      <c r="AH676" s="2" t="s">
        <v>114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1213</v>
      </c>
      <c r="B677" s="2" t="s">
        <v>1214</v>
      </c>
      <c r="C677" s="2" t="s">
        <v>47</v>
      </c>
      <c r="D677" s="2" t="s">
        <v>1215</v>
      </c>
      <c r="E677" s="2" t="s">
        <v>526</v>
      </c>
      <c r="F677" s="2" t="s">
        <v>119</v>
      </c>
      <c r="G677" s="2" t="s">
        <v>227</v>
      </c>
      <c r="H677" s="2" t="s">
        <v>52</v>
      </c>
      <c r="I677" s="2" t="s">
        <v>53</v>
      </c>
      <c r="J677" s="2" t="s">
        <v>226</v>
      </c>
      <c r="K677" s="2" t="s">
        <v>226</v>
      </c>
      <c r="L677" s="2" t="s">
        <v>227</v>
      </c>
      <c r="M677" s="2" t="s">
        <v>57</v>
      </c>
      <c r="N677" s="3">
        <v>791</v>
      </c>
      <c r="O677" s="3" t="s">
        <v>228</v>
      </c>
      <c r="P677" s="4">
        <f>IF(O677="吨",N677*1000,IF(O677="万立方米",N677*10000,""))</f>
        <v>7910000.0</v>
      </c>
      <c r="Q677" s="2" t="s">
        <v>229</v>
      </c>
      <c r="R677" s="2" t="s">
        <v>230</v>
      </c>
      <c r="S677" s="2" t="s">
        <v>448</v>
      </c>
      <c r="T677" s="2" t="s">
        <v>75</v>
      </c>
      <c r="U677" s="4">
        <f>0.0</f>
        <v>0.0</v>
      </c>
      <c r="V677" s="2" t="s">
        <v>232</v>
      </c>
      <c r="W677" s="2" t="s">
        <v>76</v>
      </c>
      <c r="X677" s="2" t="s">
        <v>344</v>
      </c>
      <c r="Y677" s="2" t="s">
        <v>580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66</v>
      </c>
      <c r="AF677" s="2" t="s">
        <v>67</v>
      </c>
      <c r="AG677" s="2" t="s">
        <v>327</v>
      </c>
      <c r="AH677" s="2" t="s">
        <v>449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1216</v>
      </c>
      <c r="B678" s="2" t="s">
        <v>1214</v>
      </c>
      <c r="C678" s="2" t="s">
        <v>47</v>
      </c>
      <c r="D678" s="2" t="s">
        <v>1215</v>
      </c>
      <c r="E678" s="2" t="s">
        <v>526</v>
      </c>
      <c r="F678" s="2" t="s">
        <v>119</v>
      </c>
      <c r="G678" s="2" t="s">
        <v>227</v>
      </c>
      <c r="H678" s="2" t="s">
        <v>52</v>
      </c>
      <c r="I678" s="2" t="s">
        <v>53</v>
      </c>
      <c r="J678" s="2" t="s">
        <v>226</v>
      </c>
      <c r="K678" s="2" t="s">
        <v>226</v>
      </c>
      <c r="L678" s="2" t="s">
        <v>227</v>
      </c>
      <c r="M678" s="2" t="s">
        <v>73</v>
      </c>
      <c r="N678" s="3">
        <v>791</v>
      </c>
      <c r="O678" s="3" t="s">
        <v>228</v>
      </c>
      <c r="P678" s="4">
        <f>IF(O678="吨",N678*1000,IF(O678="万立方米",N678*10000,""))</f>
        <v>7910000.0</v>
      </c>
      <c r="Q678" s="2" t="s">
        <v>229</v>
      </c>
      <c r="R678" s="2" t="s">
        <v>230</v>
      </c>
      <c r="S678" s="2" t="s">
        <v>451</v>
      </c>
      <c r="T678" s="2" t="s">
        <v>75</v>
      </c>
      <c r="U678" s="4">
        <f>1.3</f>
        <v>1.3</v>
      </c>
      <c r="V678" s="2" t="s">
        <v>232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66</v>
      </c>
      <c r="AF678" s="2" t="s">
        <v>67</v>
      </c>
      <c r="AG678" s="2" t="s">
        <v>329</v>
      </c>
      <c r="AH678" s="2" t="s">
        <v>449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1217</v>
      </c>
      <c r="B679" s="2" t="s">
        <v>1214</v>
      </c>
      <c r="C679" s="2" t="s">
        <v>47</v>
      </c>
      <c r="D679" s="2" t="s">
        <v>1215</v>
      </c>
      <c r="E679" s="2" t="s">
        <v>526</v>
      </c>
      <c r="F679" s="2" t="s">
        <v>119</v>
      </c>
      <c r="G679" s="2" t="s">
        <v>227</v>
      </c>
      <c r="H679" s="2" t="s">
        <v>52</v>
      </c>
      <c r="I679" s="2" t="s">
        <v>53</v>
      </c>
      <c r="J679" s="2" t="s">
        <v>226</v>
      </c>
      <c r="K679" s="2" t="s">
        <v>226</v>
      </c>
      <c r="L679" s="2" t="s">
        <v>227</v>
      </c>
      <c r="M679" s="2" t="s">
        <v>79</v>
      </c>
      <c r="N679" s="3">
        <v>791</v>
      </c>
      <c r="O679" s="3" t="s">
        <v>228</v>
      </c>
      <c r="P679" s="4">
        <f>IF(O679="吨",N679*1000,IF(O679="万立方米",N679*10000,""))</f>
        <v>7910000.0</v>
      </c>
      <c r="Q679" s="2" t="s">
        <v>229</v>
      </c>
      <c r="R679" s="2" t="s">
        <v>230</v>
      </c>
      <c r="S679" s="2" t="s">
        <v>453</v>
      </c>
      <c r="T679" s="2" t="s">
        <v>75</v>
      </c>
      <c r="U679" s="4">
        <f>4.1</f>
        <v>4.1</v>
      </c>
      <c r="V679" s="2" t="s">
        <v>232</v>
      </c>
      <c r="W679" s="2" t="s">
        <v>76</v>
      </c>
      <c r="X679" s="2" t="s">
        <v>149</v>
      </c>
      <c r="Y679" s="2" t="s">
        <v>150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66</v>
      </c>
      <c r="AF679" s="2" t="s">
        <v>67</v>
      </c>
      <c r="AG679" s="2" t="s">
        <v>167</v>
      </c>
      <c r="AH679" s="2" t="s">
        <v>449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1218</v>
      </c>
      <c r="B680" s="2" t="s">
        <v>1214</v>
      </c>
      <c r="C680" s="2" t="s">
        <v>47</v>
      </c>
      <c r="D680" s="2" t="s">
        <v>1215</v>
      </c>
      <c r="E680" s="2" t="s">
        <v>526</v>
      </c>
      <c r="F680" s="2" t="s">
        <v>119</v>
      </c>
      <c r="G680" s="2" t="s">
        <v>227</v>
      </c>
      <c r="H680" s="2" t="s">
        <v>52</v>
      </c>
      <c r="I680" s="2" t="s">
        <v>53</v>
      </c>
      <c r="J680" s="2" t="s">
        <v>226</v>
      </c>
      <c r="K680" s="2" t="s">
        <v>226</v>
      </c>
      <c r="L680" s="2" t="s">
        <v>227</v>
      </c>
      <c r="M680" s="2" t="s">
        <v>87</v>
      </c>
      <c r="N680" s="3">
        <v>791</v>
      </c>
      <c r="O680" s="3" t="s">
        <v>228</v>
      </c>
      <c r="P680" s="4">
        <f>IF(O680="吨",N680*1000,IF(O680="万立方米",N680*10000,""))</f>
        <v>7910000.0</v>
      </c>
      <c r="Q680" s="2" t="s">
        <v>229</v>
      </c>
      <c r="R680" s="2" t="s">
        <v>230</v>
      </c>
      <c r="S680" s="2" t="s">
        <v>455</v>
      </c>
      <c r="T680" s="2" t="s">
        <v>75</v>
      </c>
      <c r="U680" s="4">
        <f>0.0</f>
        <v>0.0</v>
      </c>
      <c r="V680" s="2" t="s">
        <v>232</v>
      </c>
      <c r="W680" s="2" t="s">
        <v>76</v>
      </c>
      <c r="X680" s="2" t="s">
        <v>344</v>
      </c>
      <c r="Y680" s="2" t="s">
        <v>584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66</v>
      </c>
      <c r="AF680" s="2" t="s">
        <v>67</v>
      </c>
      <c r="AG680" s="2" t="s">
        <v>327</v>
      </c>
      <c r="AH680" s="2" t="s">
        <v>449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1219</v>
      </c>
      <c r="B681" s="2" t="s">
        <v>1214</v>
      </c>
      <c r="C681" s="2" t="s">
        <v>47</v>
      </c>
      <c r="D681" s="2" t="s">
        <v>1215</v>
      </c>
      <c r="E681" s="2" t="s">
        <v>526</v>
      </c>
      <c r="F681" s="2" t="s">
        <v>119</v>
      </c>
      <c r="G681" s="2" t="s">
        <v>227</v>
      </c>
      <c r="H681" s="2" t="s">
        <v>52</v>
      </c>
      <c r="I681" s="2" t="s">
        <v>53</v>
      </c>
      <c r="J681" s="2" t="s">
        <v>226</v>
      </c>
      <c r="K681" s="2" t="s">
        <v>226</v>
      </c>
      <c r="L681" s="2" t="s">
        <v>227</v>
      </c>
      <c r="M681" s="2" t="s">
        <v>91</v>
      </c>
      <c r="N681" s="3">
        <v>791</v>
      </c>
      <c r="O681" s="3" t="s">
        <v>228</v>
      </c>
      <c r="P681" s="4">
        <f>IF(O681="吨",N681*1000,IF(O681="万立方米",N681*10000,""))</f>
        <v>7910000.0</v>
      </c>
      <c r="Q681" s="2" t="s">
        <v>229</v>
      </c>
      <c r="R681" s="2" t="s">
        <v>230</v>
      </c>
      <c r="S681" s="2" t="s">
        <v>457</v>
      </c>
      <c r="T681" s="2" t="s">
        <v>75</v>
      </c>
      <c r="U681" s="4">
        <f>0.03</f>
        <v>0.03</v>
      </c>
      <c r="V681" s="2" t="s">
        <v>232</v>
      </c>
      <c r="W681" s="2" t="s">
        <v>76</v>
      </c>
      <c r="X681" s="2" t="s">
        <v>344</v>
      </c>
      <c r="Y681" s="2" t="s">
        <v>586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66</v>
      </c>
      <c r="AF681" s="2" t="s">
        <v>67</v>
      </c>
      <c r="AG681" s="2" t="s">
        <v>327</v>
      </c>
      <c r="AH681" s="2" t="s">
        <v>449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1220</v>
      </c>
      <c r="B682" s="2" t="s">
        <v>1214</v>
      </c>
      <c r="C682" s="2" t="s">
        <v>47</v>
      </c>
      <c r="D682" s="2" t="s">
        <v>1215</v>
      </c>
      <c r="E682" s="2" t="s">
        <v>526</v>
      </c>
      <c r="F682" s="2" t="s">
        <v>119</v>
      </c>
      <c r="G682" s="2" t="s">
        <v>227</v>
      </c>
      <c r="H682" s="2" t="s">
        <v>52</v>
      </c>
      <c r="I682" s="2" t="s">
        <v>53</v>
      </c>
      <c r="J682" s="2" t="s">
        <v>226</v>
      </c>
      <c r="K682" s="2" t="s">
        <v>226</v>
      </c>
      <c r="L682" s="2" t="s">
        <v>227</v>
      </c>
      <c r="M682" s="2" t="s">
        <v>95</v>
      </c>
      <c r="N682" s="3">
        <v>791</v>
      </c>
      <c r="O682" s="3" t="s">
        <v>228</v>
      </c>
      <c r="P682" s="4">
        <f>IF(O682="吨",N682*1000,IF(O682="万立方米",N682*10000,""))</f>
        <v>7910000.0</v>
      </c>
      <c r="Q682" s="2" t="s">
        <v>229</v>
      </c>
      <c r="R682" s="2" t="s">
        <v>230</v>
      </c>
      <c r="S682" s="2" t="s">
        <v>459</v>
      </c>
      <c r="T682" s="2" t="s">
        <v>75</v>
      </c>
      <c r="U682" s="4">
        <f>0.03</f>
        <v>0.03</v>
      </c>
      <c r="V682" s="2" t="s">
        <v>232</v>
      </c>
      <c r="W682" s="2" t="s">
        <v>76</v>
      </c>
      <c r="X682" s="2" t="s">
        <v>344</v>
      </c>
      <c r="Y682" s="2" t="s">
        <v>588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66</v>
      </c>
      <c r="AF682" s="2" t="s">
        <v>67</v>
      </c>
      <c r="AG682" s="2" t="s">
        <v>327</v>
      </c>
      <c r="AH682" s="2" t="s">
        <v>449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1221</v>
      </c>
      <c r="B683" s="2" t="s">
        <v>1214</v>
      </c>
      <c r="C683" s="2" t="s">
        <v>47</v>
      </c>
      <c r="D683" s="2" t="s">
        <v>1215</v>
      </c>
      <c r="E683" s="2" t="s">
        <v>526</v>
      </c>
      <c r="F683" s="2" t="s">
        <v>119</v>
      </c>
      <c r="G683" s="2" t="s">
        <v>227</v>
      </c>
      <c r="H683" s="2" t="s">
        <v>52</v>
      </c>
      <c r="I683" s="2" t="s">
        <v>53</v>
      </c>
      <c r="J683" s="2" t="s">
        <v>226</v>
      </c>
      <c r="K683" s="2" t="s">
        <v>226</v>
      </c>
      <c r="L683" s="2" t="s">
        <v>227</v>
      </c>
      <c r="M683" s="2" t="s">
        <v>99</v>
      </c>
      <c r="N683" s="3">
        <v>791</v>
      </c>
      <c r="O683" s="3" t="s">
        <v>228</v>
      </c>
      <c r="P683" s="4">
        <f>IF(O683="吨",N683*1000,IF(O683="万立方米",N683*10000,""))</f>
        <v>7910000.0</v>
      </c>
      <c r="Q683" s="2" t="s">
        <v>229</v>
      </c>
      <c r="R683" s="2" t="s">
        <v>230</v>
      </c>
      <c r="S683" s="2" t="s">
        <v>461</v>
      </c>
      <c r="T683" s="2" t="s">
        <v>75</v>
      </c>
      <c r="U683" s="4">
        <f>0.0</f>
        <v>0.0</v>
      </c>
      <c r="V683" s="2" t="s">
        <v>232</v>
      </c>
      <c r="W683" s="2" t="s">
        <v>76</v>
      </c>
      <c r="X683" s="2" t="s">
        <v>314</v>
      </c>
      <c r="Y683" s="2" t="s">
        <v>315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66</v>
      </c>
      <c r="AF683" s="2" t="s">
        <v>67</v>
      </c>
      <c r="AG683" s="2" t="s">
        <v>167</v>
      </c>
      <c r="AH683" s="2" t="s">
        <v>449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1222</v>
      </c>
      <c r="B684" s="2" t="s">
        <v>1214</v>
      </c>
      <c r="C684" s="2" t="s">
        <v>47</v>
      </c>
      <c r="D684" s="2" t="s">
        <v>1215</v>
      </c>
      <c r="E684" s="2" t="s">
        <v>526</v>
      </c>
      <c r="F684" s="2" t="s">
        <v>119</v>
      </c>
      <c r="G684" s="2" t="s">
        <v>227</v>
      </c>
      <c r="H684" s="2" t="s">
        <v>52</v>
      </c>
      <c r="I684" s="2" t="s">
        <v>53</v>
      </c>
      <c r="J684" s="2" t="s">
        <v>226</v>
      </c>
      <c r="K684" s="2" t="s">
        <v>226</v>
      </c>
      <c r="L684" s="2" t="s">
        <v>227</v>
      </c>
      <c r="M684" s="2" t="s">
        <v>104</v>
      </c>
      <c r="N684" s="3">
        <v>791</v>
      </c>
      <c r="O684" s="3" t="s">
        <v>228</v>
      </c>
      <c r="P684" s="4">
        <f>IF(O684="吨",N684*1000,IF(O684="万立方米",N684*10000,""))</f>
        <v>7910000.0</v>
      </c>
      <c r="Q684" s="2" t="s">
        <v>229</v>
      </c>
      <c r="R684" s="2" t="s">
        <v>230</v>
      </c>
      <c r="S684" s="2" t="s">
        <v>463</v>
      </c>
      <c r="T684" s="2" t="s">
        <v>75</v>
      </c>
      <c r="U684" s="4">
        <f>0.02</f>
        <v>0.02</v>
      </c>
      <c r="V684" s="2" t="s">
        <v>232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329</v>
      </c>
      <c r="AH684" s="2" t="s">
        <v>449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1223</v>
      </c>
      <c r="B685" s="2" t="s">
        <v>1214</v>
      </c>
      <c r="C685" s="2" t="s">
        <v>47</v>
      </c>
      <c r="D685" s="2" t="s">
        <v>1215</v>
      </c>
      <c r="E685" s="2" t="s">
        <v>526</v>
      </c>
      <c r="F685" s="2" t="s">
        <v>119</v>
      </c>
      <c r="G685" s="2" t="s">
        <v>227</v>
      </c>
      <c r="H685" s="2" t="s">
        <v>52</v>
      </c>
      <c r="I685" s="2"/>
      <c r="J685" s="2"/>
      <c r="K685" s="2" t="s">
        <v>55</v>
      </c>
      <c r="L685" s="2" t="s">
        <v>163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164</v>
      </c>
      <c r="T685" s="2" t="s">
        <v>165</v>
      </c>
      <c r="U685" s="4">
        <f>0.16</f>
        <v>0.16</v>
      </c>
      <c r="V685" s="2" t="s">
        <v>111</v>
      </c>
      <c r="W685" s="2" t="s">
        <v>164</v>
      </c>
      <c r="X685" s="2" t="s">
        <v>163</v>
      </c>
      <c r="Y685" s="2" t="s">
        <v>166</v>
      </c>
      <c r="Z685" s="2">
        <v>0</v>
      </c>
      <c r="AA685" s="2"/>
      <c r="AB685" s="2"/>
      <c r="AC685" s="2"/>
      <c r="AD685" s="2"/>
      <c r="AE685" s="2" t="s">
        <v>271</v>
      </c>
      <c r="AF685" s="2" t="s">
        <v>272</v>
      </c>
      <c r="AG685" s="2" t="s">
        <v>273</v>
      </c>
      <c r="AH685" s="2" t="s">
        <v>168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1224</v>
      </c>
      <c r="B686" s="2" t="s">
        <v>1225</v>
      </c>
      <c r="C686" s="2" t="s">
        <v>47</v>
      </c>
      <c r="D686" s="2" t="s">
        <v>1226</v>
      </c>
      <c r="E686" s="2" t="s">
        <v>1106</v>
      </c>
      <c r="F686" s="2" t="s">
        <v>119</v>
      </c>
      <c r="G686" s="2" t="s">
        <v>227</v>
      </c>
      <c r="H686" s="2" t="s">
        <v>52</v>
      </c>
      <c r="I686" s="2" t="s">
        <v>53</v>
      </c>
      <c r="J686" s="2" t="s">
        <v>226</v>
      </c>
      <c r="K686" s="2" t="s">
        <v>226</v>
      </c>
      <c r="L686" s="2" t="s">
        <v>227</v>
      </c>
      <c r="M686" s="2" t="s">
        <v>57</v>
      </c>
      <c r="N686" s="3">
        <v>412.081</v>
      </c>
      <c r="O686" s="3" t="s">
        <v>228</v>
      </c>
      <c r="P686" s="4">
        <f>IF(O686="吨",N686*1000,IF(O686="万立方米",N686*10000,""))</f>
        <v>4120810.0</v>
      </c>
      <c r="Q686" s="2" t="s">
        <v>229</v>
      </c>
      <c r="R686" s="2" t="s">
        <v>230</v>
      </c>
      <c r="S686" s="2" t="s">
        <v>448</v>
      </c>
      <c r="T686" s="2" t="s">
        <v>75</v>
      </c>
      <c r="U686" s="4">
        <f>0.0</f>
        <v>0.0</v>
      </c>
      <c r="V686" s="2" t="s">
        <v>232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66</v>
      </c>
      <c r="AF686" s="2" t="s">
        <v>67</v>
      </c>
      <c r="AG686" s="2" t="s">
        <v>233</v>
      </c>
      <c r="AH686" s="2" t="s">
        <v>449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1227</v>
      </c>
      <c r="B687" s="2" t="s">
        <v>1225</v>
      </c>
      <c r="C687" s="2" t="s">
        <v>47</v>
      </c>
      <c r="D687" s="2" t="s">
        <v>1226</v>
      </c>
      <c r="E687" s="2" t="s">
        <v>1106</v>
      </c>
      <c r="F687" s="2" t="s">
        <v>119</v>
      </c>
      <c r="G687" s="2" t="s">
        <v>227</v>
      </c>
      <c r="H687" s="2" t="s">
        <v>52</v>
      </c>
      <c r="I687" s="2" t="s">
        <v>53</v>
      </c>
      <c r="J687" s="2" t="s">
        <v>226</v>
      </c>
      <c r="K687" s="2" t="s">
        <v>226</v>
      </c>
      <c r="L687" s="2" t="s">
        <v>227</v>
      </c>
      <c r="M687" s="2" t="s">
        <v>73</v>
      </c>
      <c r="N687" s="3">
        <v>412.081</v>
      </c>
      <c r="O687" s="3" t="s">
        <v>228</v>
      </c>
      <c r="P687" s="4">
        <f>IF(O687="吨",N687*1000,IF(O687="万立方米",N687*10000,""))</f>
        <v>4120810.0</v>
      </c>
      <c r="Q687" s="2" t="s">
        <v>229</v>
      </c>
      <c r="R687" s="2" t="s">
        <v>230</v>
      </c>
      <c r="S687" s="2" t="s">
        <v>451</v>
      </c>
      <c r="T687" s="2" t="s">
        <v>75</v>
      </c>
      <c r="U687" s="4">
        <f>1.3</f>
        <v>1.3</v>
      </c>
      <c r="V687" s="2" t="s">
        <v>232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4">
        <f>P687*U687/1000000</f>
        <v>5.357053</v>
      </c>
      <c r="AD687" s="4">
        <f>AC687*(1-Z687/100)</f>
        <v>5.357053</v>
      </c>
      <c r="AE687" s="2" t="s">
        <v>66</v>
      </c>
      <c r="AF687" s="2" t="s">
        <v>67</v>
      </c>
      <c r="AG687" s="2" t="s">
        <v>236</v>
      </c>
      <c r="AH687" s="2" t="s">
        <v>449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1228</v>
      </c>
      <c r="B688" s="2" t="s">
        <v>1225</v>
      </c>
      <c r="C688" s="2" t="s">
        <v>47</v>
      </c>
      <c r="D688" s="2" t="s">
        <v>1226</v>
      </c>
      <c r="E688" s="2" t="s">
        <v>1106</v>
      </c>
      <c r="F688" s="2" t="s">
        <v>119</v>
      </c>
      <c r="G688" s="2" t="s">
        <v>227</v>
      </c>
      <c r="H688" s="2" t="s">
        <v>52</v>
      </c>
      <c r="I688" s="2" t="s">
        <v>53</v>
      </c>
      <c r="J688" s="2" t="s">
        <v>226</v>
      </c>
      <c r="K688" s="2" t="s">
        <v>226</v>
      </c>
      <c r="L688" s="2" t="s">
        <v>227</v>
      </c>
      <c r="M688" s="2" t="s">
        <v>79</v>
      </c>
      <c r="N688" s="3">
        <v>412.081</v>
      </c>
      <c r="O688" s="3" t="s">
        <v>228</v>
      </c>
      <c r="P688" s="4">
        <f>IF(O688="吨",N688*1000,IF(O688="万立方米",N688*10000,""))</f>
        <v>4120810.0</v>
      </c>
      <c r="Q688" s="2" t="s">
        <v>229</v>
      </c>
      <c r="R688" s="2" t="s">
        <v>230</v>
      </c>
      <c r="S688" s="2" t="s">
        <v>453</v>
      </c>
      <c r="T688" s="2" t="s">
        <v>75</v>
      </c>
      <c r="U688" s="4">
        <f>4.1</f>
        <v>4.1</v>
      </c>
      <c r="V688" s="2" t="s">
        <v>232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4">
        <f>P688*U688/1000000</f>
        <v>16.895321</v>
      </c>
      <c r="AD688" s="4">
        <f>AC688*(1-Z688/100)</f>
        <v>16.895321</v>
      </c>
      <c r="AE688" s="2" t="s">
        <v>66</v>
      </c>
      <c r="AF688" s="2" t="s">
        <v>67</v>
      </c>
      <c r="AG688" s="2" t="s">
        <v>233</v>
      </c>
      <c r="AH688" s="2" t="s">
        <v>449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1229</v>
      </c>
      <c r="B689" s="2" t="s">
        <v>1225</v>
      </c>
      <c r="C689" s="2" t="s">
        <v>47</v>
      </c>
      <c r="D689" s="2" t="s">
        <v>1226</v>
      </c>
      <c r="E689" s="2" t="s">
        <v>1106</v>
      </c>
      <c r="F689" s="2" t="s">
        <v>119</v>
      </c>
      <c r="G689" s="2" t="s">
        <v>227</v>
      </c>
      <c r="H689" s="2" t="s">
        <v>52</v>
      </c>
      <c r="I689" s="2" t="s">
        <v>53</v>
      </c>
      <c r="J689" s="2" t="s">
        <v>226</v>
      </c>
      <c r="K689" s="2" t="s">
        <v>226</v>
      </c>
      <c r="L689" s="2" t="s">
        <v>227</v>
      </c>
      <c r="M689" s="2" t="s">
        <v>87</v>
      </c>
      <c r="N689" s="3">
        <v>412.081</v>
      </c>
      <c r="O689" s="3" t="s">
        <v>228</v>
      </c>
      <c r="P689" s="4">
        <f>IF(O689="吨",N689*1000,IF(O689="万立方米",N689*10000,""))</f>
        <v>4120810.0</v>
      </c>
      <c r="Q689" s="2" t="s">
        <v>229</v>
      </c>
      <c r="R689" s="2" t="s">
        <v>230</v>
      </c>
      <c r="S689" s="2" t="s">
        <v>455</v>
      </c>
      <c r="T689" s="2" t="s">
        <v>75</v>
      </c>
      <c r="U689" s="4">
        <f>0.0</f>
        <v>0.0</v>
      </c>
      <c r="V689" s="2" t="s">
        <v>232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66</v>
      </c>
      <c r="AF689" s="2" t="s">
        <v>67</v>
      </c>
      <c r="AG689" s="2" t="s">
        <v>233</v>
      </c>
      <c r="AH689" s="2" t="s">
        <v>449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1230</v>
      </c>
      <c r="B690" s="2" t="s">
        <v>1225</v>
      </c>
      <c r="C690" s="2" t="s">
        <v>47</v>
      </c>
      <c r="D690" s="2" t="s">
        <v>1226</v>
      </c>
      <c r="E690" s="2" t="s">
        <v>1106</v>
      </c>
      <c r="F690" s="2" t="s">
        <v>119</v>
      </c>
      <c r="G690" s="2" t="s">
        <v>227</v>
      </c>
      <c r="H690" s="2" t="s">
        <v>52</v>
      </c>
      <c r="I690" s="2" t="s">
        <v>53</v>
      </c>
      <c r="J690" s="2" t="s">
        <v>226</v>
      </c>
      <c r="K690" s="2" t="s">
        <v>226</v>
      </c>
      <c r="L690" s="2" t="s">
        <v>227</v>
      </c>
      <c r="M690" s="2" t="s">
        <v>91</v>
      </c>
      <c r="N690" s="3">
        <v>412.081</v>
      </c>
      <c r="O690" s="3" t="s">
        <v>228</v>
      </c>
      <c r="P690" s="4">
        <f>IF(O690="吨",N690*1000,IF(O690="万立方米",N690*10000,""))</f>
        <v>4120810.0</v>
      </c>
      <c r="Q690" s="2" t="s">
        <v>229</v>
      </c>
      <c r="R690" s="2" t="s">
        <v>230</v>
      </c>
      <c r="S690" s="2" t="s">
        <v>457</v>
      </c>
      <c r="T690" s="2" t="s">
        <v>75</v>
      </c>
      <c r="U690" s="4">
        <f>0.03</f>
        <v>0.03</v>
      </c>
      <c r="V690" s="2" t="s">
        <v>232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4">
        <f>P690*U690/1000000</f>
        <v>0.12362429999999999</v>
      </c>
      <c r="AD690" s="4">
        <f>AC691*(1-AA690/100)+(AC690-AC691)*(1-AB690/100)</f>
        <v>0.12362429999999999</v>
      </c>
      <c r="AE690" s="2" t="s">
        <v>66</v>
      </c>
      <c r="AF690" s="2" t="s">
        <v>67</v>
      </c>
      <c r="AG690" s="2" t="s">
        <v>233</v>
      </c>
      <c r="AH690" s="2" t="s">
        <v>449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1231</v>
      </c>
      <c r="B691" s="2" t="s">
        <v>1225</v>
      </c>
      <c r="C691" s="2" t="s">
        <v>47</v>
      </c>
      <c r="D691" s="2" t="s">
        <v>1226</v>
      </c>
      <c r="E691" s="2" t="s">
        <v>1106</v>
      </c>
      <c r="F691" s="2" t="s">
        <v>119</v>
      </c>
      <c r="G691" s="2" t="s">
        <v>227</v>
      </c>
      <c r="H691" s="2" t="s">
        <v>52</v>
      </c>
      <c r="I691" s="2" t="s">
        <v>53</v>
      </c>
      <c r="J691" s="2" t="s">
        <v>226</v>
      </c>
      <c r="K691" s="2" t="s">
        <v>226</v>
      </c>
      <c r="L691" s="2" t="s">
        <v>227</v>
      </c>
      <c r="M691" s="2" t="s">
        <v>95</v>
      </c>
      <c r="N691" s="3">
        <v>412.081</v>
      </c>
      <c r="O691" s="3" t="s">
        <v>228</v>
      </c>
      <c r="P691" s="4">
        <f>IF(O691="吨",N691*1000,IF(O691="万立方米",N691*10000,""))</f>
        <v>4120810.0</v>
      </c>
      <c r="Q691" s="2" t="s">
        <v>229</v>
      </c>
      <c r="R691" s="2" t="s">
        <v>230</v>
      </c>
      <c r="S691" s="2" t="s">
        <v>459</v>
      </c>
      <c r="T691" s="2" t="s">
        <v>75</v>
      </c>
      <c r="U691" s="4">
        <f>0.03</f>
        <v>0.03</v>
      </c>
      <c r="V691" s="2" t="s">
        <v>232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0.12362429999999999</v>
      </c>
      <c r="AD691" s="4">
        <f>AC691*(1-Z691/100)</f>
        <v>0.12362429999999999</v>
      </c>
      <c r="AE691" s="2" t="s">
        <v>66</v>
      </c>
      <c r="AF691" s="2" t="s">
        <v>67</v>
      </c>
      <c r="AG691" s="2" t="s">
        <v>233</v>
      </c>
      <c r="AH691" s="2" t="s">
        <v>449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1232</v>
      </c>
      <c r="B692" s="2" t="s">
        <v>1225</v>
      </c>
      <c r="C692" s="2" t="s">
        <v>47</v>
      </c>
      <c r="D692" s="2" t="s">
        <v>1226</v>
      </c>
      <c r="E692" s="2" t="s">
        <v>1106</v>
      </c>
      <c r="F692" s="2" t="s">
        <v>119</v>
      </c>
      <c r="G692" s="2" t="s">
        <v>227</v>
      </c>
      <c r="H692" s="2" t="s">
        <v>52</v>
      </c>
      <c r="I692" s="2" t="s">
        <v>53</v>
      </c>
      <c r="J692" s="2" t="s">
        <v>226</v>
      </c>
      <c r="K692" s="2" t="s">
        <v>226</v>
      </c>
      <c r="L692" s="2" t="s">
        <v>227</v>
      </c>
      <c r="M692" s="2" t="s">
        <v>99</v>
      </c>
      <c r="N692" s="3">
        <v>412.081</v>
      </c>
      <c r="O692" s="3" t="s">
        <v>228</v>
      </c>
      <c r="P692" s="4">
        <f>IF(O692="吨",N692*1000,IF(O692="万立方米",N692*10000,""))</f>
        <v>4120810.0</v>
      </c>
      <c r="Q692" s="2" t="s">
        <v>229</v>
      </c>
      <c r="R692" s="2" t="s">
        <v>230</v>
      </c>
      <c r="S692" s="2" t="s">
        <v>461</v>
      </c>
      <c r="T692" s="2" t="s">
        <v>75</v>
      </c>
      <c r="U692" s="4">
        <f>0.0</f>
        <v>0.0</v>
      </c>
      <c r="V692" s="2" t="s">
        <v>232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</v>
      </c>
      <c r="AD692" s="4">
        <f>AC692*(1-Z692/100)</f>
        <v>0.0</v>
      </c>
      <c r="AE692" s="2" t="s">
        <v>66</v>
      </c>
      <c r="AF692" s="2" t="s">
        <v>67</v>
      </c>
      <c r="AG692" s="2" t="s">
        <v>233</v>
      </c>
      <c r="AH692" s="2" t="s">
        <v>449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1233</v>
      </c>
      <c r="B693" s="2" t="s">
        <v>1225</v>
      </c>
      <c r="C693" s="2" t="s">
        <v>47</v>
      </c>
      <c r="D693" s="2" t="s">
        <v>1226</v>
      </c>
      <c r="E693" s="2" t="s">
        <v>1106</v>
      </c>
      <c r="F693" s="2" t="s">
        <v>119</v>
      </c>
      <c r="G693" s="2" t="s">
        <v>227</v>
      </c>
      <c r="H693" s="2" t="s">
        <v>52</v>
      </c>
      <c r="I693" s="2" t="s">
        <v>53</v>
      </c>
      <c r="J693" s="2" t="s">
        <v>226</v>
      </c>
      <c r="K693" s="2" t="s">
        <v>226</v>
      </c>
      <c r="L693" s="2" t="s">
        <v>227</v>
      </c>
      <c r="M693" s="2" t="s">
        <v>104</v>
      </c>
      <c r="N693" s="3">
        <v>412.081</v>
      </c>
      <c r="O693" s="3" t="s">
        <v>228</v>
      </c>
      <c r="P693" s="4">
        <f>IF(O693="吨",N693*1000,IF(O693="万立方米",N693*10000,""))</f>
        <v>4120810.0</v>
      </c>
      <c r="Q693" s="2" t="s">
        <v>229</v>
      </c>
      <c r="R693" s="2" t="s">
        <v>230</v>
      </c>
      <c r="S693" s="2" t="s">
        <v>463</v>
      </c>
      <c r="T693" s="2" t="s">
        <v>75</v>
      </c>
      <c r="U693" s="4">
        <f>0.02</f>
        <v>0.02</v>
      </c>
      <c r="V693" s="2" t="s">
        <v>232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 t="s">
        <v>236</v>
      </c>
      <c r="AH693" s="2" t="s">
        <v>449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1234</v>
      </c>
      <c r="B694" s="2" t="s">
        <v>1225</v>
      </c>
      <c r="C694" s="2" t="s">
        <v>47</v>
      </c>
      <c r="D694" s="2" t="s">
        <v>1226</v>
      </c>
      <c r="E694" s="2" t="s">
        <v>1106</v>
      </c>
      <c r="F694" s="2" t="s">
        <v>119</v>
      </c>
      <c r="G694" s="2" t="s">
        <v>227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f>IF(O694="吨",N694*1000,IF(O694="万立方米",N694*10000,""))</f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138</v>
      </c>
      <c r="AH694" s="2" t="s">
        <v>114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1235</v>
      </c>
      <c r="B695" s="2" t="s">
        <v>1236</v>
      </c>
      <c r="C695" s="2" t="s">
        <v>47</v>
      </c>
      <c r="D695" s="2" t="s">
        <v>1237</v>
      </c>
      <c r="E695" s="2" t="s">
        <v>277</v>
      </c>
      <c r="F695" s="2" t="s">
        <v>278</v>
      </c>
      <c r="G695" s="2" t="s">
        <v>225</v>
      </c>
      <c r="H695" s="2" t="s">
        <v>142</v>
      </c>
      <c r="I695" s="2" t="s">
        <v>53</v>
      </c>
      <c r="J695" s="2" t="s">
        <v>611</v>
      </c>
      <c r="K695" s="2" t="s">
        <v>611</v>
      </c>
      <c r="L695" s="2" t="s">
        <v>227</v>
      </c>
      <c r="M695" s="2" t="s">
        <v>57</v>
      </c>
      <c r="N695" s="3">
        <v>304.68</v>
      </c>
      <c r="O695" s="3" t="s">
        <v>228</v>
      </c>
      <c r="P695" s="4">
        <f>IF(O695="吨",N695*1000,IF(O695="万立方米",N695*10000,""))</f>
        <v>3046800.0</v>
      </c>
      <c r="Q695" s="2" t="s">
        <v>229</v>
      </c>
      <c r="R695" s="2" t="s">
        <v>230</v>
      </c>
      <c r="S695" s="2" t="s">
        <v>612</v>
      </c>
      <c r="T695" s="2" t="s">
        <v>75</v>
      </c>
      <c r="U695" s="4">
        <f>0.0</f>
        <v>0.0</v>
      </c>
      <c r="V695" s="2" t="s">
        <v>232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66</v>
      </c>
      <c r="AF695" s="2" t="s">
        <v>67</v>
      </c>
      <c r="AG695" s="2" t="s">
        <v>233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1238</v>
      </c>
      <c r="B696" s="2" t="s">
        <v>1236</v>
      </c>
      <c r="C696" s="2" t="s">
        <v>47</v>
      </c>
      <c r="D696" s="2" t="s">
        <v>1237</v>
      </c>
      <c r="E696" s="2" t="s">
        <v>277</v>
      </c>
      <c r="F696" s="2" t="s">
        <v>278</v>
      </c>
      <c r="G696" s="2" t="s">
        <v>225</v>
      </c>
      <c r="H696" s="2" t="s">
        <v>142</v>
      </c>
      <c r="I696" s="2" t="s">
        <v>53</v>
      </c>
      <c r="J696" s="2" t="s">
        <v>611</v>
      </c>
      <c r="K696" s="2" t="s">
        <v>611</v>
      </c>
      <c r="L696" s="2" t="s">
        <v>227</v>
      </c>
      <c r="M696" s="2" t="s">
        <v>73</v>
      </c>
      <c r="N696" s="3">
        <v>304.68</v>
      </c>
      <c r="O696" s="3" t="s">
        <v>228</v>
      </c>
      <c r="P696" s="4">
        <f>IF(O696="吨",N696*1000,IF(O696="万立方米",N696*10000,""))</f>
        <v>3046800.0</v>
      </c>
      <c r="Q696" s="2" t="s">
        <v>229</v>
      </c>
      <c r="R696" s="2" t="s">
        <v>230</v>
      </c>
      <c r="S696" s="2" t="s">
        <v>614</v>
      </c>
      <c r="T696" s="2" t="s">
        <v>75</v>
      </c>
      <c r="U696" s="4">
        <f>1.3</f>
        <v>1.3</v>
      </c>
      <c r="V696" s="2" t="s">
        <v>232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4">
        <f>P696*U696/1000000</f>
        <v>3.96084</v>
      </c>
      <c r="AD696" s="4">
        <f>AC696*(1-Z696/100)</f>
        <v>3.96084</v>
      </c>
      <c r="AE696" s="2" t="s">
        <v>66</v>
      </c>
      <c r="AF696" s="2" t="s">
        <v>67</v>
      </c>
      <c r="AG696" s="2" t="s">
        <v>236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1239</v>
      </c>
      <c r="B697" s="2" t="s">
        <v>1236</v>
      </c>
      <c r="C697" s="2" t="s">
        <v>47</v>
      </c>
      <c r="D697" s="2" t="s">
        <v>1237</v>
      </c>
      <c r="E697" s="2" t="s">
        <v>277</v>
      </c>
      <c r="F697" s="2" t="s">
        <v>278</v>
      </c>
      <c r="G697" s="2" t="s">
        <v>225</v>
      </c>
      <c r="H697" s="2" t="s">
        <v>142</v>
      </c>
      <c r="I697" s="2" t="s">
        <v>53</v>
      </c>
      <c r="J697" s="2" t="s">
        <v>611</v>
      </c>
      <c r="K697" s="2" t="s">
        <v>611</v>
      </c>
      <c r="L697" s="2" t="s">
        <v>227</v>
      </c>
      <c r="M697" s="2" t="s">
        <v>79</v>
      </c>
      <c r="N697" s="3">
        <v>304.68</v>
      </c>
      <c r="O697" s="3" t="s">
        <v>228</v>
      </c>
      <c r="P697" s="4">
        <f>IF(O697="吨",N697*1000,IF(O697="万立方米",N697*10000,""))</f>
        <v>3046800.0</v>
      </c>
      <c r="Q697" s="2" t="s">
        <v>229</v>
      </c>
      <c r="R697" s="2" t="s">
        <v>230</v>
      </c>
      <c r="S697" s="2" t="s">
        <v>616</v>
      </c>
      <c r="T697" s="2" t="s">
        <v>75</v>
      </c>
      <c r="U697" s="4">
        <f>1.35</f>
        <v>1.35</v>
      </c>
      <c r="V697" s="2" t="s">
        <v>232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4">
        <f>P697*U697/1000000</f>
        <v>4.113180000000001</v>
      </c>
      <c r="AD697" s="4">
        <f>AC697*(1-Z697/100)</f>
        <v>3.2082804000000005</v>
      </c>
      <c r="AE697" s="2" t="s">
        <v>66</v>
      </c>
      <c r="AF697" s="2" t="s">
        <v>67</v>
      </c>
      <c r="AG697" s="2" t="s">
        <v>239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1240</v>
      </c>
      <c r="B698" s="2" t="s">
        <v>1236</v>
      </c>
      <c r="C698" s="2" t="s">
        <v>47</v>
      </c>
      <c r="D698" s="2" t="s">
        <v>1237</v>
      </c>
      <c r="E698" s="2" t="s">
        <v>277</v>
      </c>
      <c r="F698" s="2" t="s">
        <v>278</v>
      </c>
      <c r="G698" s="2" t="s">
        <v>225</v>
      </c>
      <c r="H698" s="2" t="s">
        <v>142</v>
      </c>
      <c r="I698" s="2" t="s">
        <v>53</v>
      </c>
      <c r="J698" s="2" t="s">
        <v>611</v>
      </c>
      <c r="K698" s="2" t="s">
        <v>611</v>
      </c>
      <c r="L698" s="2" t="s">
        <v>227</v>
      </c>
      <c r="M698" s="2" t="s">
        <v>87</v>
      </c>
      <c r="N698" s="3">
        <v>304.68</v>
      </c>
      <c r="O698" s="3" t="s">
        <v>228</v>
      </c>
      <c r="P698" s="4">
        <f>IF(O698="吨",N698*1000,IF(O698="万立方米",N698*10000,""))</f>
        <v>3046800.0</v>
      </c>
      <c r="Q698" s="2" t="s">
        <v>229</v>
      </c>
      <c r="R698" s="2" t="s">
        <v>230</v>
      </c>
      <c r="S698" s="2" t="s">
        <v>618</v>
      </c>
      <c r="T698" s="2" t="s">
        <v>75</v>
      </c>
      <c r="U698" s="4">
        <f>0.0</f>
        <v>0.0</v>
      </c>
      <c r="V698" s="2" t="s">
        <v>232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66</v>
      </c>
      <c r="AF698" s="2" t="s">
        <v>67</v>
      </c>
      <c r="AG698" s="2" t="s">
        <v>233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1241</v>
      </c>
      <c r="B699" s="2" t="s">
        <v>1236</v>
      </c>
      <c r="C699" s="2" t="s">
        <v>47</v>
      </c>
      <c r="D699" s="2" t="s">
        <v>1237</v>
      </c>
      <c r="E699" s="2" t="s">
        <v>277</v>
      </c>
      <c r="F699" s="2" t="s">
        <v>278</v>
      </c>
      <c r="G699" s="2" t="s">
        <v>225</v>
      </c>
      <c r="H699" s="2" t="s">
        <v>142</v>
      </c>
      <c r="I699" s="2" t="s">
        <v>53</v>
      </c>
      <c r="J699" s="2" t="s">
        <v>611</v>
      </c>
      <c r="K699" s="2" t="s">
        <v>611</v>
      </c>
      <c r="L699" s="2" t="s">
        <v>227</v>
      </c>
      <c r="M699" s="2" t="s">
        <v>91</v>
      </c>
      <c r="N699" s="3">
        <v>304.68</v>
      </c>
      <c r="O699" s="3" t="s">
        <v>228</v>
      </c>
      <c r="P699" s="4">
        <f>IF(O699="吨",N699*1000,IF(O699="万立方米",N699*10000,""))</f>
        <v>3046800.0</v>
      </c>
      <c r="Q699" s="2" t="s">
        <v>229</v>
      </c>
      <c r="R699" s="2" t="s">
        <v>230</v>
      </c>
      <c r="S699" s="2" t="s">
        <v>620</v>
      </c>
      <c r="T699" s="2" t="s">
        <v>75</v>
      </c>
      <c r="U699" s="4">
        <f>0.03</f>
        <v>0.03</v>
      </c>
      <c r="V699" s="2" t="s">
        <v>232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4">
        <f>P699*U699/1000000</f>
        <v>0.091404</v>
      </c>
      <c r="AD699" s="4">
        <f>AC700*(1-AA699/100)+(AC699-AC700)*(1-AB699/100)</f>
        <v>0.091404</v>
      </c>
      <c r="AE699" s="2" t="s">
        <v>66</v>
      </c>
      <c r="AF699" s="2" t="s">
        <v>67</v>
      </c>
      <c r="AG699" s="2" t="s">
        <v>233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1242</v>
      </c>
      <c r="B700" s="2" t="s">
        <v>1236</v>
      </c>
      <c r="C700" s="2" t="s">
        <v>47</v>
      </c>
      <c r="D700" s="2" t="s">
        <v>1237</v>
      </c>
      <c r="E700" s="2" t="s">
        <v>277</v>
      </c>
      <c r="F700" s="2" t="s">
        <v>278</v>
      </c>
      <c r="G700" s="2" t="s">
        <v>225</v>
      </c>
      <c r="H700" s="2" t="s">
        <v>142</v>
      </c>
      <c r="I700" s="2" t="s">
        <v>53</v>
      </c>
      <c r="J700" s="2" t="s">
        <v>611</v>
      </c>
      <c r="K700" s="2" t="s">
        <v>611</v>
      </c>
      <c r="L700" s="2" t="s">
        <v>227</v>
      </c>
      <c r="M700" s="2" t="s">
        <v>95</v>
      </c>
      <c r="N700" s="3">
        <v>304.68</v>
      </c>
      <c r="O700" s="3" t="s">
        <v>228</v>
      </c>
      <c r="P700" s="4">
        <f>IF(O700="吨",N700*1000,IF(O700="万立方米",N700*10000,""))</f>
        <v>3046800.0</v>
      </c>
      <c r="Q700" s="2" t="s">
        <v>229</v>
      </c>
      <c r="R700" s="2" t="s">
        <v>230</v>
      </c>
      <c r="S700" s="2" t="s">
        <v>622</v>
      </c>
      <c r="T700" s="2" t="s">
        <v>75</v>
      </c>
      <c r="U700" s="4">
        <f>0.03</f>
        <v>0.03</v>
      </c>
      <c r="V700" s="2" t="s">
        <v>232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0.091404</v>
      </c>
      <c r="AD700" s="4">
        <f>AC700*(1-Z700/100)</f>
        <v>0.091404</v>
      </c>
      <c r="AE700" s="2" t="s">
        <v>66</v>
      </c>
      <c r="AF700" s="2" t="s">
        <v>67</v>
      </c>
      <c r="AG700" s="2" t="s">
        <v>233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1243</v>
      </c>
      <c r="B701" s="2" t="s">
        <v>1236</v>
      </c>
      <c r="C701" s="2" t="s">
        <v>47</v>
      </c>
      <c r="D701" s="2" t="s">
        <v>1237</v>
      </c>
      <c r="E701" s="2" t="s">
        <v>277</v>
      </c>
      <c r="F701" s="2" t="s">
        <v>278</v>
      </c>
      <c r="G701" s="2" t="s">
        <v>225</v>
      </c>
      <c r="H701" s="2" t="s">
        <v>142</v>
      </c>
      <c r="I701" s="2" t="s">
        <v>53</v>
      </c>
      <c r="J701" s="2" t="s">
        <v>611</v>
      </c>
      <c r="K701" s="2" t="s">
        <v>611</v>
      </c>
      <c r="L701" s="2" t="s">
        <v>227</v>
      </c>
      <c r="M701" s="2" t="s">
        <v>99</v>
      </c>
      <c r="N701" s="3">
        <v>304.68</v>
      </c>
      <c r="O701" s="3" t="s">
        <v>228</v>
      </c>
      <c r="P701" s="4">
        <f>IF(O701="吨",N701*1000,IF(O701="万立方米",N701*10000,""))</f>
        <v>3046800.0</v>
      </c>
      <c r="Q701" s="2" t="s">
        <v>229</v>
      </c>
      <c r="R701" s="2" t="s">
        <v>230</v>
      </c>
      <c r="S701" s="2" t="s">
        <v>624</v>
      </c>
      <c r="T701" s="2" t="s">
        <v>75</v>
      </c>
      <c r="U701" s="4">
        <f>0.0</f>
        <v>0.0</v>
      </c>
      <c r="V701" s="2" t="s">
        <v>232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66</v>
      </c>
      <c r="AF701" s="2" t="s">
        <v>67</v>
      </c>
      <c r="AG701" s="2" t="s">
        <v>233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1244</v>
      </c>
      <c r="B702" s="2" t="s">
        <v>1236</v>
      </c>
      <c r="C702" s="2" t="s">
        <v>47</v>
      </c>
      <c r="D702" s="2" t="s">
        <v>1237</v>
      </c>
      <c r="E702" s="2" t="s">
        <v>277</v>
      </c>
      <c r="F702" s="2" t="s">
        <v>278</v>
      </c>
      <c r="G702" s="2" t="s">
        <v>225</v>
      </c>
      <c r="H702" s="2" t="s">
        <v>142</v>
      </c>
      <c r="I702" s="2" t="s">
        <v>53</v>
      </c>
      <c r="J702" s="2" t="s">
        <v>611</v>
      </c>
      <c r="K702" s="2" t="s">
        <v>611</v>
      </c>
      <c r="L702" s="2" t="s">
        <v>227</v>
      </c>
      <c r="M702" s="2" t="s">
        <v>104</v>
      </c>
      <c r="N702" s="3">
        <v>304.68</v>
      </c>
      <c r="O702" s="3" t="s">
        <v>228</v>
      </c>
      <c r="P702" s="4">
        <f>IF(O702="吨",N702*1000,IF(O702="万立方米",N702*10000,""))</f>
        <v>3046800.0</v>
      </c>
      <c r="Q702" s="2" t="s">
        <v>229</v>
      </c>
      <c r="R702" s="2" t="s">
        <v>230</v>
      </c>
      <c r="S702" s="2" t="s">
        <v>626</v>
      </c>
      <c r="T702" s="2" t="s">
        <v>75</v>
      </c>
      <c r="U702" s="4">
        <f>0.02</f>
        <v>0.02</v>
      </c>
      <c r="V702" s="2" t="s">
        <v>232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 t="s">
        <v>236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1245</v>
      </c>
      <c r="B703" s="2" t="s">
        <v>1236</v>
      </c>
      <c r="C703" s="2" t="s">
        <v>47</v>
      </c>
      <c r="D703" s="2" t="s">
        <v>1237</v>
      </c>
      <c r="E703" s="2" t="s">
        <v>277</v>
      </c>
      <c r="F703" s="2" t="s">
        <v>278</v>
      </c>
      <c r="G703" s="2" t="s">
        <v>225</v>
      </c>
      <c r="H703" s="2" t="s">
        <v>142</v>
      </c>
      <c r="I703" s="2"/>
      <c r="J703" s="2"/>
      <c r="K703" s="2"/>
      <c r="L703" s="2"/>
      <c r="M703" s="2" t="s">
        <v>107</v>
      </c>
      <c r="N703" s="3"/>
      <c r="O703" s="3"/>
      <c r="P703" s="4">
        <f>IF(O703="吨",N703*1000,IF(O703="万立方米",N703*10000,""))</f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138</v>
      </c>
      <c r="AH703" s="2" t="s">
        <v>114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1246</v>
      </c>
      <c r="B704" s="2" t="s">
        <v>1247</v>
      </c>
      <c r="C704" s="2" t="s">
        <v>47</v>
      </c>
      <c r="D704" s="2" t="s">
        <v>1248</v>
      </c>
      <c r="E704" s="2" t="s">
        <v>325</v>
      </c>
      <c r="F704" s="2" t="s">
        <v>119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173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1249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0.5399380917504002</v>
      </c>
      <c r="AD704" s="4">
        <f>AC704*(1-Z704/100)</f>
        <v>0.5399380917504002</v>
      </c>
      <c r="AE704" s="2" t="s">
        <v>66</v>
      </c>
      <c r="AF704" s="2" t="s">
        <v>67</v>
      </c>
      <c r="AG704" s="2" t="s">
        <v>233</v>
      </c>
      <c r="AH704" s="2" t="s">
        <v>998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1250</v>
      </c>
      <c r="B705" s="2" t="s">
        <v>1247</v>
      </c>
      <c r="C705" s="2" t="s">
        <v>47</v>
      </c>
      <c r="D705" s="2" t="s">
        <v>1248</v>
      </c>
      <c r="E705" s="2" t="s">
        <v>325</v>
      </c>
      <c r="F705" s="2" t="s">
        <v>119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173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1251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90.20256</v>
      </c>
      <c r="AD705" s="4">
        <f>AC705*(1-Z705/100)</f>
        <v>90.20256</v>
      </c>
      <c r="AE705" s="2" t="s">
        <v>66</v>
      </c>
      <c r="AF705" s="2" t="s">
        <v>67</v>
      </c>
      <c r="AG705" s="2" t="s">
        <v>236</v>
      </c>
      <c r="AH705" s="2" t="s">
        <v>998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1252</v>
      </c>
      <c r="B706" s="2" t="s">
        <v>1247</v>
      </c>
      <c r="C706" s="2" t="s">
        <v>47</v>
      </c>
      <c r="D706" s="2" t="s">
        <v>1248</v>
      </c>
      <c r="E706" s="2" t="s">
        <v>325</v>
      </c>
      <c r="F706" s="2" t="s">
        <v>119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173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1253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4">
        <f>P706*U706/1000000</f>
        <v>338.2596</v>
      </c>
      <c r="AD706" s="4">
        <f>AC706*(1-Z706/100)</f>
        <v>263.842488</v>
      </c>
      <c r="AE706" s="2" t="s">
        <v>66</v>
      </c>
      <c r="AF706" s="2" t="s">
        <v>67</v>
      </c>
      <c r="AG706" s="2" t="s">
        <v>239</v>
      </c>
      <c r="AH706" s="2" t="s">
        <v>998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1254</v>
      </c>
      <c r="B707" s="2" t="s">
        <v>1247</v>
      </c>
      <c r="C707" s="2" t="s">
        <v>47</v>
      </c>
      <c r="D707" s="2" t="s">
        <v>1248</v>
      </c>
      <c r="E707" s="2" t="s">
        <v>325</v>
      </c>
      <c r="F707" s="2" t="s">
        <v>119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173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1255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4">
        <f>P707*U707/1000000</f>
        <v>0.0</v>
      </c>
      <c r="AD707" s="4">
        <f>AC707*(1-Z707/100)</f>
        <v>0.0</v>
      </c>
      <c r="AE707" s="2" t="s">
        <v>66</v>
      </c>
      <c r="AF707" s="2" t="s">
        <v>67</v>
      </c>
      <c r="AG707" s="2" t="s">
        <v>233</v>
      </c>
      <c r="AH707" s="2" t="s">
        <v>998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1256</v>
      </c>
      <c r="B708" s="2" t="s">
        <v>1247</v>
      </c>
      <c r="C708" s="2" t="s">
        <v>47</v>
      </c>
      <c r="D708" s="2" t="s">
        <v>1248</v>
      </c>
      <c r="E708" s="2" t="s">
        <v>325</v>
      </c>
      <c r="F708" s="2" t="s">
        <v>119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173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1257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4">
        <f>P708*U708/1000000</f>
        <v>1118.4431900544</v>
      </c>
      <c r="AD708" s="4">
        <f>AC709*(1-AA708/100)+(AC708-AC709)*(1-AB708/100)</f>
        <v>1118.4431900544</v>
      </c>
      <c r="AE708" s="2" t="s">
        <v>66</v>
      </c>
      <c r="AF708" s="2" t="s">
        <v>67</v>
      </c>
      <c r="AG708" s="2" t="s">
        <v>233</v>
      </c>
      <c r="AH708" s="2" t="s">
        <v>998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1258</v>
      </c>
      <c r="B709" s="2" t="s">
        <v>1247</v>
      </c>
      <c r="C709" s="2" t="s">
        <v>47</v>
      </c>
      <c r="D709" s="2" t="s">
        <v>1248</v>
      </c>
      <c r="E709" s="2" t="s">
        <v>325</v>
      </c>
      <c r="F709" s="2" t="s">
        <v>119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173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1259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4">
        <f>P709*U709/1000000</f>
        <v>269.96904587520004</v>
      </c>
      <c r="AD709" s="4">
        <f>AC709*(1-Z709/100)</f>
        <v>269.96904587520004</v>
      </c>
      <c r="AE709" s="2" t="s">
        <v>66</v>
      </c>
      <c r="AF709" s="2" t="s">
        <v>67</v>
      </c>
      <c r="AG709" s="2" t="s">
        <v>233</v>
      </c>
      <c r="AH709" s="2" t="s">
        <v>998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1260</v>
      </c>
      <c r="B710" s="2" t="s">
        <v>1247</v>
      </c>
      <c r="C710" s="2" t="s">
        <v>47</v>
      </c>
      <c r="D710" s="2" t="s">
        <v>1248</v>
      </c>
      <c r="E710" s="2" t="s">
        <v>325</v>
      </c>
      <c r="F710" s="2" t="s">
        <v>119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173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1261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4">
        <f>P710*U710/1000000</f>
        <v>299.0214864</v>
      </c>
      <c r="AD710" s="4">
        <f>AC710*(1-Z710/100)</f>
        <v>299.0214864</v>
      </c>
      <c r="AE710" s="2" t="s">
        <v>66</v>
      </c>
      <c r="AF710" s="2" t="s">
        <v>67</v>
      </c>
      <c r="AG710" s="2" t="s">
        <v>233</v>
      </c>
      <c r="AH710" s="2" t="s">
        <v>998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1262</v>
      </c>
      <c r="B711" s="2" t="s">
        <v>1247</v>
      </c>
      <c r="C711" s="2" t="s">
        <v>47</v>
      </c>
      <c r="D711" s="2" t="s">
        <v>1248</v>
      </c>
      <c r="E711" s="2" t="s">
        <v>325</v>
      </c>
      <c r="F711" s="2" t="s">
        <v>119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173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1263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4">
        <f>P711*U711/1000000</f>
        <v>8.1182304</v>
      </c>
      <c r="AD711" s="4">
        <f>AC711*(1-Z711/100)</f>
        <v>8.1182304</v>
      </c>
      <c r="AE711" s="2" t="s">
        <v>66</v>
      </c>
      <c r="AF711" s="2" t="s">
        <v>67</v>
      </c>
      <c r="AG711" s="2" t="s">
        <v>236</v>
      </c>
      <c r="AH711" s="2" t="s">
        <v>998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1264</v>
      </c>
      <c r="B712" s="2" t="s">
        <v>1247</v>
      </c>
      <c r="C712" s="2" t="s">
        <v>47</v>
      </c>
      <c r="D712" s="2" t="s">
        <v>1248</v>
      </c>
      <c r="E712" s="2" t="s">
        <v>325</v>
      </c>
      <c r="F712" s="2" t="s">
        <v>119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f>IF(O712="吨",N712*1000,IF(O712="万立方米",N712*10000,""))</f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138</v>
      </c>
      <c r="AH712" s="2" t="s">
        <v>114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1265</v>
      </c>
      <c r="B713" s="2" t="s">
        <v>1266</v>
      </c>
      <c r="C713" s="2" t="s">
        <v>47</v>
      </c>
      <c r="D713" s="2" t="s">
        <v>995</v>
      </c>
      <c r="E713" s="2" t="s">
        <v>491</v>
      </c>
      <c r="F713" s="2" t="s">
        <v>119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996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298</v>
      </c>
      <c r="Y713" s="2" t="s">
        <v>997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66</v>
      </c>
      <c r="AF713" s="2" t="s">
        <v>67</v>
      </c>
      <c r="AG713" s="2" t="s">
        <v>327</v>
      </c>
      <c r="AH713" s="2" t="s">
        <v>998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1267</v>
      </c>
      <c r="B714" s="2" t="s">
        <v>1266</v>
      </c>
      <c r="C714" s="2" t="s">
        <v>47</v>
      </c>
      <c r="D714" s="2" t="s">
        <v>995</v>
      </c>
      <c r="E714" s="2" t="s">
        <v>491</v>
      </c>
      <c r="F714" s="2" t="s">
        <v>119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1000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66</v>
      </c>
      <c r="AF714" s="2" t="s">
        <v>67</v>
      </c>
      <c r="AG714" s="2" t="s">
        <v>329</v>
      </c>
      <c r="AH714" s="2" t="s">
        <v>998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1268</v>
      </c>
      <c r="B715" s="2" t="s">
        <v>1266</v>
      </c>
      <c r="C715" s="2" t="s">
        <v>47</v>
      </c>
      <c r="D715" s="2" t="s">
        <v>995</v>
      </c>
      <c r="E715" s="2" t="s">
        <v>491</v>
      </c>
      <c r="F715" s="2" t="s">
        <v>119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1002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149</v>
      </c>
      <c r="Y715" s="2" t="s">
        <v>150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66</v>
      </c>
      <c r="AF715" s="2" t="s">
        <v>67</v>
      </c>
      <c r="AG715" s="2" t="s">
        <v>167</v>
      </c>
      <c r="AH715" s="2" t="s">
        <v>998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1269</v>
      </c>
      <c r="B716" s="2" t="s">
        <v>1266</v>
      </c>
      <c r="C716" s="2" t="s">
        <v>47</v>
      </c>
      <c r="D716" s="2" t="s">
        <v>995</v>
      </c>
      <c r="E716" s="2" t="s">
        <v>491</v>
      </c>
      <c r="F716" s="2" t="s">
        <v>119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1004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298</v>
      </c>
      <c r="Y716" s="2" t="s">
        <v>1005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66</v>
      </c>
      <c r="AF716" s="2" t="s">
        <v>67</v>
      </c>
      <c r="AG716" s="2" t="s">
        <v>327</v>
      </c>
      <c r="AH716" s="2" t="s">
        <v>998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1270</v>
      </c>
      <c r="B717" s="2" t="s">
        <v>1266</v>
      </c>
      <c r="C717" s="2" t="s">
        <v>47</v>
      </c>
      <c r="D717" s="2" t="s">
        <v>995</v>
      </c>
      <c r="E717" s="2" t="s">
        <v>491</v>
      </c>
      <c r="F717" s="2" t="s">
        <v>119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1007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298</v>
      </c>
      <c r="Y717" s="2" t="s">
        <v>1008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66</v>
      </c>
      <c r="AF717" s="2" t="s">
        <v>67</v>
      </c>
      <c r="AG717" s="2" t="s">
        <v>327</v>
      </c>
      <c r="AH717" s="2" t="s">
        <v>998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1271</v>
      </c>
      <c r="B718" s="2" t="s">
        <v>1266</v>
      </c>
      <c r="C718" s="2" t="s">
        <v>47</v>
      </c>
      <c r="D718" s="2" t="s">
        <v>995</v>
      </c>
      <c r="E718" s="2" t="s">
        <v>491</v>
      </c>
      <c r="F718" s="2" t="s">
        <v>119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1010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298</v>
      </c>
      <c r="Y718" s="2" t="s">
        <v>1011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66</v>
      </c>
      <c r="AF718" s="2" t="s">
        <v>67</v>
      </c>
      <c r="AG718" s="2" t="s">
        <v>327</v>
      </c>
      <c r="AH718" s="2" t="s">
        <v>998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1272</v>
      </c>
      <c r="B719" s="2" t="s">
        <v>1266</v>
      </c>
      <c r="C719" s="2" t="s">
        <v>47</v>
      </c>
      <c r="D719" s="2" t="s">
        <v>995</v>
      </c>
      <c r="E719" s="2" t="s">
        <v>491</v>
      </c>
      <c r="F719" s="2" t="s">
        <v>119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1013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159</v>
      </c>
      <c r="Y719" s="2" t="s">
        <v>160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66</v>
      </c>
      <c r="AF719" s="2" t="s">
        <v>67</v>
      </c>
      <c r="AG719" s="2" t="s">
        <v>327</v>
      </c>
      <c r="AH719" s="2" t="s">
        <v>998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1273</v>
      </c>
      <c r="B720" s="2" t="s">
        <v>1266</v>
      </c>
      <c r="C720" s="2" t="s">
        <v>47</v>
      </c>
      <c r="D720" s="2" t="s">
        <v>995</v>
      </c>
      <c r="E720" s="2" t="s">
        <v>491</v>
      </c>
      <c r="F720" s="2" t="s">
        <v>119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1015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66</v>
      </c>
      <c r="AF720" s="2" t="s">
        <v>67</v>
      </c>
      <c r="AG720" s="2" t="s">
        <v>329</v>
      </c>
      <c r="AH720" s="2" t="s">
        <v>998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1274</v>
      </c>
      <c r="B721" s="2" t="s">
        <v>1266</v>
      </c>
      <c r="C721" s="2" t="s">
        <v>47</v>
      </c>
      <c r="D721" s="2" t="s">
        <v>995</v>
      </c>
      <c r="E721" s="2" t="s">
        <v>491</v>
      </c>
      <c r="F721" s="2" t="s">
        <v>119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163</v>
      </c>
      <c r="M721" s="2" t="s">
        <v>107</v>
      </c>
      <c r="N721" s="3"/>
      <c r="O721" s="3"/>
      <c r="P721" s="4">
        <f>IF(O721="吨",N721*1000,IF(O721="万立方米",N721*10000,""))</f>
        <v>50009350.0</v>
      </c>
      <c r="Q721" s="2" t="s">
        <v>108</v>
      </c>
      <c r="R721" s="2" t="s">
        <v>109</v>
      </c>
      <c r="S721" s="2" t="s">
        <v>164</v>
      </c>
      <c r="T721" s="2" t="s">
        <v>165</v>
      </c>
      <c r="U721" s="4">
        <f>0.16</f>
        <v>0.16</v>
      </c>
      <c r="V721" s="2" t="s">
        <v>111</v>
      </c>
      <c r="W721" s="2" t="s">
        <v>164</v>
      </c>
      <c r="X721" s="2" t="s">
        <v>163</v>
      </c>
      <c r="Y721" s="2" t="s">
        <v>166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66</v>
      </c>
      <c r="AF721" s="2" t="s">
        <v>67</v>
      </c>
      <c r="AG721" s="2" t="s">
        <v>167</v>
      </c>
      <c r="AH721" s="2" t="s">
        <v>168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1275</v>
      </c>
      <c r="B722" s="2" t="s">
        <v>1276</v>
      </c>
      <c r="C722" s="2" t="s">
        <v>47</v>
      </c>
      <c r="D722" s="2" t="s">
        <v>1062</v>
      </c>
      <c r="E722" s="2" t="s">
        <v>984</v>
      </c>
      <c r="F722" s="2" t="s">
        <v>50</v>
      </c>
      <c r="G722" s="2" t="s">
        <v>227</v>
      </c>
      <c r="H722" s="2" t="s">
        <v>418</v>
      </c>
      <c r="I722" s="2" t="s">
        <v>53</v>
      </c>
      <c r="J722" s="2" t="s">
        <v>226</v>
      </c>
      <c r="K722" s="2" t="s">
        <v>226</v>
      </c>
      <c r="L722" s="2" t="s">
        <v>227</v>
      </c>
      <c r="M722" s="2" t="s">
        <v>57</v>
      </c>
      <c r="N722" s="3">
        <v>21.11</v>
      </c>
      <c r="O722" s="3" t="s">
        <v>228</v>
      </c>
      <c r="P722" s="4">
        <f>IF(O722="吨",N722*1000,IF(O722="万立方米",N722*10000,""))</f>
        <v>211100.0</v>
      </c>
      <c r="Q722" s="2" t="s">
        <v>229</v>
      </c>
      <c r="R722" s="2" t="s">
        <v>230</v>
      </c>
      <c r="S722" s="2" t="s">
        <v>231</v>
      </c>
      <c r="T722" s="2" t="s">
        <v>75</v>
      </c>
      <c r="U722" s="4">
        <f>0.0</f>
        <v>0.0</v>
      </c>
      <c r="V722" s="2" t="s">
        <v>232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233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1277</v>
      </c>
      <c r="B723" s="2" t="s">
        <v>1276</v>
      </c>
      <c r="C723" s="2" t="s">
        <v>47</v>
      </c>
      <c r="D723" s="2" t="s">
        <v>1062</v>
      </c>
      <c r="E723" s="2" t="s">
        <v>984</v>
      </c>
      <c r="F723" s="2" t="s">
        <v>50</v>
      </c>
      <c r="G723" s="2" t="s">
        <v>227</v>
      </c>
      <c r="H723" s="2" t="s">
        <v>418</v>
      </c>
      <c r="I723" s="2" t="s">
        <v>53</v>
      </c>
      <c r="J723" s="2" t="s">
        <v>226</v>
      </c>
      <c r="K723" s="2" t="s">
        <v>226</v>
      </c>
      <c r="L723" s="2" t="s">
        <v>227</v>
      </c>
      <c r="M723" s="2" t="s">
        <v>73</v>
      </c>
      <c r="N723" s="3">
        <v>21.11</v>
      </c>
      <c r="O723" s="3" t="s">
        <v>228</v>
      </c>
      <c r="P723" s="4">
        <f>IF(O723="吨",N723*1000,IF(O723="万立方米",N723*10000,""))</f>
        <v>211100.0</v>
      </c>
      <c r="Q723" s="2" t="s">
        <v>229</v>
      </c>
      <c r="R723" s="2" t="s">
        <v>230</v>
      </c>
      <c r="S723" s="2" t="s">
        <v>235</v>
      </c>
      <c r="T723" s="2" t="s">
        <v>75</v>
      </c>
      <c r="U723" s="4">
        <f>1.3</f>
        <v>1.3</v>
      </c>
      <c r="V723" s="2" t="s">
        <v>232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0.27443</v>
      </c>
      <c r="AD723" s="4">
        <f>AC723*(1-Z723/100)</f>
        <v>0.27443</v>
      </c>
      <c r="AE723" s="2" t="s">
        <v>66</v>
      </c>
      <c r="AF723" s="2" t="s">
        <v>67</v>
      </c>
      <c r="AG723" s="2" t="s">
        <v>236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1278</v>
      </c>
      <c r="B724" s="2" t="s">
        <v>1276</v>
      </c>
      <c r="C724" s="2" t="s">
        <v>47</v>
      </c>
      <c r="D724" s="2" t="s">
        <v>1062</v>
      </c>
      <c r="E724" s="2" t="s">
        <v>984</v>
      </c>
      <c r="F724" s="2" t="s">
        <v>50</v>
      </c>
      <c r="G724" s="2" t="s">
        <v>227</v>
      </c>
      <c r="H724" s="2" t="s">
        <v>418</v>
      </c>
      <c r="I724" s="2" t="s">
        <v>53</v>
      </c>
      <c r="J724" s="2" t="s">
        <v>226</v>
      </c>
      <c r="K724" s="2" t="s">
        <v>226</v>
      </c>
      <c r="L724" s="2" t="s">
        <v>227</v>
      </c>
      <c r="M724" s="2" t="s">
        <v>79</v>
      </c>
      <c r="N724" s="3">
        <v>21.11</v>
      </c>
      <c r="O724" s="3" t="s">
        <v>228</v>
      </c>
      <c r="P724" s="4">
        <f>IF(O724="吨",N724*1000,IF(O724="万立方米",N724*10000,""))</f>
        <v>211100.0</v>
      </c>
      <c r="Q724" s="2" t="s">
        <v>229</v>
      </c>
      <c r="R724" s="2" t="s">
        <v>230</v>
      </c>
      <c r="S724" s="2" t="s">
        <v>238</v>
      </c>
      <c r="T724" s="2" t="s">
        <v>75</v>
      </c>
      <c r="U724" s="4">
        <f>4.1</f>
        <v>4.1</v>
      </c>
      <c r="V724" s="2" t="s">
        <v>232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4">
        <f>P724*U724/1000000</f>
        <v>0.8655099999999999</v>
      </c>
      <c r="AD724" s="4">
        <f>AC724*(1-Z724/100)</f>
        <v>0.6750978</v>
      </c>
      <c r="AE724" s="2" t="s">
        <v>66</v>
      </c>
      <c r="AF724" s="2" t="s">
        <v>67</v>
      </c>
      <c r="AG724" s="2" t="s">
        <v>239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1279</v>
      </c>
      <c r="B725" s="2" t="s">
        <v>1276</v>
      </c>
      <c r="C725" s="2" t="s">
        <v>47</v>
      </c>
      <c r="D725" s="2" t="s">
        <v>1062</v>
      </c>
      <c r="E725" s="2" t="s">
        <v>984</v>
      </c>
      <c r="F725" s="2" t="s">
        <v>50</v>
      </c>
      <c r="G725" s="2" t="s">
        <v>227</v>
      </c>
      <c r="H725" s="2" t="s">
        <v>418</v>
      </c>
      <c r="I725" s="2" t="s">
        <v>53</v>
      </c>
      <c r="J725" s="2" t="s">
        <v>226</v>
      </c>
      <c r="K725" s="2" t="s">
        <v>226</v>
      </c>
      <c r="L725" s="2" t="s">
        <v>227</v>
      </c>
      <c r="M725" s="2" t="s">
        <v>87</v>
      </c>
      <c r="N725" s="3">
        <v>21.11</v>
      </c>
      <c r="O725" s="3" t="s">
        <v>228</v>
      </c>
      <c r="P725" s="4">
        <f>IF(O725="吨",N725*1000,IF(O725="万立方米",N725*10000,""))</f>
        <v>211100.0</v>
      </c>
      <c r="Q725" s="2" t="s">
        <v>229</v>
      </c>
      <c r="R725" s="2" t="s">
        <v>230</v>
      </c>
      <c r="S725" s="2" t="s">
        <v>241</v>
      </c>
      <c r="T725" s="2" t="s">
        <v>75</v>
      </c>
      <c r="U725" s="4">
        <f>0.0</f>
        <v>0.0</v>
      </c>
      <c r="V725" s="2" t="s">
        <v>232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233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1280</v>
      </c>
      <c r="B726" s="2" t="s">
        <v>1276</v>
      </c>
      <c r="C726" s="2" t="s">
        <v>47</v>
      </c>
      <c r="D726" s="2" t="s">
        <v>1062</v>
      </c>
      <c r="E726" s="2" t="s">
        <v>984</v>
      </c>
      <c r="F726" s="2" t="s">
        <v>50</v>
      </c>
      <c r="G726" s="2" t="s">
        <v>227</v>
      </c>
      <c r="H726" s="2" t="s">
        <v>418</v>
      </c>
      <c r="I726" s="2" t="s">
        <v>53</v>
      </c>
      <c r="J726" s="2" t="s">
        <v>226</v>
      </c>
      <c r="K726" s="2" t="s">
        <v>226</v>
      </c>
      <c r="L726" s="2" t="s">
        <v>227</v>
      </c>
      <c r="M726" s="2" t="s">
        <v>91</v>
      </c>
      <c r="N726" s="3">
        <v>21.11</v>
      </c>
      <c r="O726" s="3" t="s">
        <v>228</v>
      </c>
      <c r="P726" s="4">
        <f>IF(O726="吨",N726*1000,IF(O726="万立方米",N726*10000,""))</f>
        <v>211100.0</v>
      </c>
      <c r="Q726" s="2" t="s">
        <v>229</v>
      </c>
      <c r="R726" s="2" t="s">
        <v>230</v>
      </c>
      <c r="S726" s="2" t="s">
        <v>243</v>
      </c>
      <c r="T726" s="2" t="s">
        <v>75</v>
      </c>
      <c r="U726" s="4">
        <f>0.03</f>
        <v>0.03</v>
      </c>
      <c r="V726" s="2" t="s">
        <v>232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0.006333</v>
      </c>
      <c r="AD726" s="4">
        <f>AC727*(1-AA726/100)+(AC726-AC727)*(1-AB726/100)</f>
        <v>0.006333</v>
      </c>
      <c r="AE726" s="2" t="s">
        <v>66</v>
      </c>
      <c r="AF726" s="2" t="s">
        <v>67</v>
      </c>
      <c r="AG726" s="2" t="s">
        <v>233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1281</v>
      </c>
      <c r="B727" s="2" t="s">
        <v>1276</v>
      </c>
      <c r="C727" s="2" t="s">
        <v>47</v>
      </c>
      <c r="D727" s="2" t="s">
        <v>1062</v>
      </c>
      <c r="E727" s="2" t="s">
        <v>984</v>
      </c>
      <c r="F727" s="2" t="s">
        <v>50</v>
      </c>
      <c r="G727" s="2" t="s">
        <v>227</v>
      </c>
      <c r="H727" s="2" t="s">
        <v>418</v>
      </c>
      <c r="I727" s="2" t="s">
        <v>53</v>
      </c>
      <c r="J727" s="2" t="s">
        <v>226</v>
      </c>
      <c r="K727" s="2" t="s">
        <v>226</v>
      </c>
      <c r="L727" s="2" t="s">
        <v>227</v>
      </c>
      <c r="M727" s="2" t="s">
        <v>95</v>
      </c>
      <c r="N727" s="3">
        <v>21.11</v>
      </c>
      <c r="O727" s="3" t="s">
        <v>228</v>
      </c>
      <c r="P727" s="4">
        <f>IF(O727="吨",N727*1000,IF(O727="万立方米",N727*10000,""))</f>
        <v>211100.0</v>
      </c>
      <c r="Q727" s="2" t="s">
        <v>229</v>
      </c>
      <c r="R727" s="2" t="s">
        <v>230</v>
      </c>
      <c r="S727" s="2" t="s">
        <v>245</v>
      </c>
      <c r="T727" s="2" t="s">
        <v>75</v>
      </c>
      <c r="U727" s="4">
        <f>0.03</f>
        <v>0.03</v>
      </c>
      <c r="V727" s="2" t="s">
        <v>232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0.006333</v>
      </c>
      <c r="AD727" s="4">
        <f>AC727*(1-Z727/100)</f>
        <v>0.006333</v>
      </c>
      <c r="AE727" s="2" t="s">
        <v>66</v>
      </c>
      <c r="AF727" s="2" t="s">
        <v>67</v>
      </c>
      <c r="AG727" s="2" t="s">
        <v>233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1282</v>
      </c>
      <c r="B728" s="2" t="s">
        <v>1276</v>
      </c>
      <c r="C728" s="2" t="s">
        <v>47</v>
      </c>
      <c r="D728" s="2" t="s">
        <v>1062</v>
      </c>
      <c r="E728" s="2" t="s">
        <v>984</v>
      </c>
      <c r="F728" s="2" t="s">
        <v>50</v>
      </c>
      <c r="G728" s="2" t="s">
        <v>227</v>
      </c>
      <c r="H728" s="2" t="s">
        <v>418</v>
      </c>
      <c r="I728" s="2" t="s">
        <v>53</v>
      </c>
      <c r="J728" s="2" t="s">
        <v>226</v>
      </c>
      <c r="K728" s="2" t="s">
        <v>226</v>
      </c>
      <c r="L728" s="2" t="s">
        <v>227</v>
      </c>
      <c r="M728" s="2" t="s">
        <v>99</v>
      </c>
      <c r="N728" s="3">
        <v>21.11</v>
      </c>
      <c r="O728" s="3" t="s">
        <v>228</v>
      </c>
      <c r="P728" s="4">
        <f>IF(O728="吨",N728*1000,IF(O728="万立方米",N728*10000,""))</f>
        <v>211100.0</v>
      </c>
      <c r="Q728" s="2" t="s">
        <v>229</v>
      </c>
      <c r="R728" s="2" t="s">
        <v>230</v>
      </c>
      <c r="S728" s="2" t="s">
        <v>247</v>
      </c>
      <c r="T728" s="2" t="s">
        <v>75</v>
      </c>
      <c r="U728" s="4">
        <f>0.0</f>
        <v>0.0</v>
      </c>
      <c r="V728" s="2" t="s">
        <v>232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233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1283</v>
      </c>
      <c r="B729" s="2" t="s">
        <v>1276</v>
      </c>
      <c r="C729" s="2" t="s">
        <v>47</v>
      </c>
      <c r="D729" s="2" t="s">
        <v>1062</v>
      </c>
      <c r="E729" s="2" t="s">
        <v>984</v>
      </c>
      <c r="F729" s="2" t="s">
        <v>50</v>
      </c>
      <c r="G729" s="2" t="s">
        <v>227</v>
      </c>
      <c r="H729" s="2" t="s">
        <v>418</v>
      </c>
      <c r="I729" s="2" t="s">
        <v>53</v>
      </c>
      <c r="J729" s="2" t="s">
        <v>226</v>
      </c>
      <c r="K729" s="2" t="s">
        <v>226</v>
      </c>
      <c r="L729" s="2" t="s">
        <v>227</v>
      </c>
      <c r="M729" s="2" t="s">
        <v>104</v>
      </c>
      <c r="N729" s="3">
        <v>21.11</v>
      </c>
      <c r="O729" s="3" t="s">
        <v>228</v>
      </c>
      <c r="P729" s="4">
        <f>IF(O729="吨",N729*1000,IF(O729="万立方米",N729*10000,""))</f>
        <v>211100.0</v>
      </c>
      <c r="Q729" s="2" t="s">
        <v>229</v>
      </c>
      <c r="R729" s="2" t="s">
        <v>230</v>
      </c>
      <c r="S729" s="2" t="s">
        <v>249</v>
      </c>
      <c r="T729" s="2" t="s">
        <v>75</v>
      </c>
      <c r="U729" s="4">
        <f>0.02</f>
        <v>0.02</v>
      </c>
      <c r="V729" s="2" t="s">
        <v>232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 t="s">
        <v>236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1284</v>
      </c>
      <c r="B730" s="2" t="s">
        <v>1276</v>
      </c>
      <c r="C730" s="2" t="s">
        <v>47</v>
      </c>
      <c r="D730" s="2" t="s">
        <v>1062</v>
      </c>
      <c r="E730" s="2" t="s">
        <v>984</v>
      </c>
      <c r="F730" s="2" t="s">
        <v>50</v>
      </c>
      <c r="G730" s="2" t="s">
        <v>227</v>
      </c>
      <c r="H730" s="2" t="s">
        <v>418</v>
      </c>
      <c r="I730" s="2"/>
      <c r="J730" s="2"/>
      <c r="K730" s="2"/>
      <c r="L730" s="2"/>
      <c r="M730" s="2" t="s">
        <v>107</v>
      </c>
      <c r="N730" s="3"/>
      <c r="O730" s="3"/>
      <c r="P730" s="4">
        <f>IF(O730="吨",N730*1000,IF(O730="万立方米",N730*10000,""))</f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138</v>
      </c>
      <c r="AH730" s="2" t="s">
        <v>114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1285</v>
      </c>
      <c r="B731" s="2" t="s">
        <v>1286</v>
      </c>
      <c r="C731" s="2" t="s">
        <v>47</v>
      </c>
      <c r="D731" s="2" t="s">
        <v>1287</v>
      </c>
      <c r="E731" s="2" t="s">
        <v>118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4">
        <f>P731*U731/1000000</f>
        <v>16.613290799999998</v>
      </c>
      <c r="AD731" s="4">
        <f>AC731*(1-Z731/100)</f>
        <v>16.613290799999998</v>
      </c>
      <c r="AE731" s="2" t="s">
        <v>66</v>
      </c>
      <c r="AF731" s="2" t="s">
        <v>67</v>
      </c>
      <c r="AG731" s="2" t="s">
        <v>233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1288</v>
      </c>
      <c r="B732" s="2" t="s">
        <v>1286</v>
      </c>
      <c r="C732" s="2" t="s">
        <v>47</v>
      </c>
      <c r="D732" s="2" t="s">
        <v>1287</v>
      </c>
      <c r="E732" s="2" t="s">
        <v>118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4">
        <f>P732*U732/1000000</f>
        <v>3434.272</v>
      </c>
      <c r="AD732" s="4">
        <f>AC732*(1-Z732/100)</f>
        <v>3434.272</v>
      </c>
      <c r="AE732" s="2" t="s">
        <v>66</v>
      </c>
      <c r="AF732" s="2" t="s">
        <v>67</v>
      </c>
      <c r="AG732" s="2" t="s">
        <v>236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1289</v>
      </c>
      <c r="B733" s="2" t="s">
        <v>1286</v>
      </c>
      <c r="C733" s="2" t="s">
        <v>47</v>
      </c>
      <c r="D733" s="2" t="s">
        <v>1287</v>
      </c>
      <c r="E733" s="2" t="s">
        <v>118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4">
        <f>P733*U733/1000000</f>
        <v>12380.55056</v>
      </c>
      <c r="AD733" s="4">
        <f>AC733*(1-Z733/100)</f>
        <v>9656.8294368</v>
      </c>
      <c r="AE733" s="2" t="s">
        <v>66</v>
      </c>
      <c r="AF733" s="2" t="s">
        <v>67</v>
      </c>
      <c r="AG733" s="2" t="s">
        <v>239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1290</v>
      </c>
      <c r="B734" s="2" t="s">
        <v>1286</v>
      </c>
      <c r="C734" s="2" t="s">
        <v>47</v>
      </c>
      <c r="D734" s="2" t="s">
        <v>1287</v>
      </c>
      <c r="E734" s="2" t="s">
        <v>118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66</v>
      </c>
      <c r="AF734" s="2" t="s">
        <v>67</v>
      </c>
      <c r="AG734" s="2" t="s">
        <v>233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1291</v>
      </c>
      <c r="B735" s="2" t="s">
        <v>1286</v>
      </c>
      <c r="C735" s="2" t="s">
        <v>47</v>
      </c>
      <c r="D735" s="2" t="s">
        <v>1287</v>
      </c>
      <c r="E735" s="2" t="s">
        <v>118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4">
        <f>P735*U735/1000000</f>
        <v>31842.1407</v>
      </c>
      <c r="AD735" s="4">
        <f>AC736*(1-AA735/100)+(AC735-AC736)*(1-AB735/100)</f>
        <v>31842.140700000004</v>
      </c>
      <c r="AE735" s="2" t="s">
        <v>66</v>
      </c>
      <c r="AF735" s="2" t="s">
        <v>67</v>
      </c>
      <c r="AG735" s="2" t="s">
        <v>233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1292</v>
      </c>
      <c r="B736" s="2" t="s">
        <v>1286</v>
      </c>
      <c r="C736" s="2" t="s">
        <v>47</v>
      </c>
      <c r="D736" s="2" t="s">
        <v>1287</v>
      </c>
      <c r="E736" s="2" t="s">
        <v>118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4">
        <f>P736*U736/1000000</f>
        <v>8306.6454</v>
      </c>
      <c r="AD736" s="4">
        <f>AC736*(1-Z736/100)</f>
        <v>8306.6454</v>
      </c>
      <c r="AE736" s="2" t="s">
        <v>66</v>
      </c>
      <c r="AF736" s="2" t="s">
        <v>67</v>
      </c>
      <c r="AG736" s="2" t="s">
        <v>233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1293</v>
      </c>
      <c r="B737" s="2" t="s">
        <v>1286</v>
      </c>
      <c r="C737" s="2" t="s">
        <v>47</v>
      </c>
      <c r="D737" s="2" t="s">
        <v>1287</v>
      </c>
      <c r="E737" s="2" t="s">
        <v>118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4">
        <f>P737*U737/1000000</f>
        <v>14303.74288</v>
      </c>
      <c r="AD737" s="4">
        <f>AC737*(1-Z737/100)</f>
        <v>14303.74288</v>
      </c>
      <c r="AE737" s="2" t="s">
        <v>66</v>
      </c>
      <c r="AF737" s="2" t="s">
        <v>67</v>
      </c>
      <c r="AG737" s="2" t="s">
        <v>233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1294</v>
      </c>
      <c r="B738" s="2" t="s">
        <v>1286</v>
      </c>
      <c r="C738" s="2" t="s">
        <v>47</v>
      </c>
      <c r="D738" s="2" t="s">
        <v>1287</v>
      </c>
      <c r="E738" s="2" t="s">
        <v>118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4">
        <f>P738*U738/1000000</f>
        <v>68.68544</v>
      </c>
      <c r="AD738" s="4">
        <f>AC738*(1-Z738/100)</f>
        <v>68.68544</v>
      </c>
      <c r="AE738" s="2" t="s">
        <v>66</v>
      </c>
      <c r="AF738" s="2" t="s">
        <v>67</v>
      </c>
      <c r="AG738" s="2" t="s">
        <v>236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1295</v>
      </c>
      <c r="B739" s="2" t="s">
        <v>1286</v>
      </c>
      <c r="C739" s="2" t="s">
        <v>47</v>
      </c>
      <c r="D739" s="2" t="s">
        <v>1287</v>
      </c>
      <c r="E739" s="2" t="s">
        <v>118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f>IF(O739="吨",N739*1000,IF(O739="万立方米",N739*10000,""))</f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138</v>
      </c>
      <c r="AH739" s="2" t="s">
        <v>114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1296</v>
      </c>
      <c r="B740" s="2" t="s">
        <v>1297</v>
      </c>
      <c r="C740" s="2" t="s">
        <v>47</v>
      </c>
      <c r="D740" s="2" t="s">
        <v>1298</v>
      </c>
      <c r="E740" s="2" t="s">
        <v>924</v>
      </c>
      <c r="F740" s="2" t="s">
        <v>50</v>
      </c>
      <c r="G740" s="2" t="s">
        <v>225</v>
      </c>
      <c r="H740" s="2" t="s">
        <v>142</v>
      </c>
      <c r="I740" s="2" t="s">
        <v>53</v>
      </c>
      <c r="J740" s="2" t="s">
        <v>226</v>
      </c>
      <c r="K740" s="2" t="s">
        <v>226</v>
      </c>
      <c r="L740" s="2" t="s">
        <v>227</v>
      </c>
      <c r="M740" s="2" t="s">
        <v>57</v>
      </c>
      <c r="N740" s="3">
        <v>11487</v>
      </c>
      <c r="O740" s="3" t="s">
        <v>228</v>
      </c>
      <c r="P740" s="4">
        <f>IF(O740="吨",N740*1000,IF(O740="万立方米",N740*10000,""))</f>
        <v>114870000.0</v>
      </c>
      <c r="Q740" s="2" t="s">
        <v>229</v>
      </c>
      <c r="R740" s="2" t="s">
        <v>230</v>
      </c>
      <c r="S740" s="2" t="s">
        <v>231</v>
      </c>
      <c r="T740" s="2" t="s">
        <v>75</v>
      </c>
      <c r="U740" s="4">
        <f>0.0</f>
        <v>0.0</v>
      </c>
      <c r="V740" s="2" t="s">
        <v>232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1299</v>
      </c>
      <c r="B741" s="2" t="s">
        <v>1297</v>
      </c>
      <c r="C741" s="2" t="s">
        <v>47</v>
      </c>
      <c r="D741" s="2" t="s">
        <v>1298</v>
      </c>
      <c r="E741" s="2" t="s">
        <v>924</v>
      </c>
      <c r="F741" s="2" t="s">
        <v>50</v>
      </c>
      <c r="G741" s="2" t="s">
        <v>225</v>
      </c>
      <c r="H741" s="2" t="s">
        <v>142</v>
      </c>
      <c r="I741" s="2" t="s">
        <v>53</v>
      </c>
      <c r="J741" s="2" t="s">
        <v>226</v>
      </c>
      <c r="K741" s="2" t="s">
        <v>226</v>
      </c>
      <c r="L741" s="2" t="s">
        <v>227</v>
      </c>
      <c r="M741" s="2" t="s">
        <v>73</v>
      </c>
      <c r="N741" s="3">
        <v>11487</v>
      </c>
      <c r="O741" s="3" t="s">
        <v>228</v>
      </c>
      <c r="P741" s="4">
        <f>IF(O741="吨",N741*1000,IF(O741="万立方米",N741*10000,""))</f>
        <v>114870000.0</v>
      </c>
      <c r="Q741" s="2" t="s">
        <v>229</v>
      </c>
      <c r="R741" s="2" t="s">
        <v>230</v>
      </c>
      <c r="S741" s="2" t="s">
        <v>235</v>
      </c>
      <c r="T741" s="2" t="s">
        <v>75</v>
      </c>
      <c r="U741" s="4">
        <f>1.3</f>
        <v>1.3</v>
      </c>
      <c r="V741" s="2" t="s">
        <v>232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149.331</v>
      </c>
      <c r="AD741" s="4">
        <f>AC741*(1-Z741/100)</f>
        <v>149.331</v>
      </c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1300</v>
      </c>
      <c r="B742" s="2" t="s">
        <v>1297</v>
      </c>
      <c r="C742" s="2" t="s">
        <v>47</v>
      </c>
      <c r="D742" s="2" t="s">
        <v>1298</v>
      </c>
      <c r="E742" s="2" t="s">
        <v>924</v>
      </c>
      <c r="F742" s="2" t="s">
        <v>50</v>
      </c>
      <c r="G742" s="2" t="s">
        <v>225</v>
      </c>
      <c r="H742" s="2" t="s">
        <v>142</v>
      </c>
      <c r="I742" s="2" t="s">
        <v>53</v>
      </c>
      <c r="J742" s="2" t="s">
        <v>226</v>
      </c>
      <c r="K742" s="2" t="s">
        <v>226</v>
      </c>
      <c r="L742" s="2" t="s">
        <v>227</v>
      </c>
      <c r="M742" s="2" t="s">
        <v>79</v>
      </c>
      <c r="N742" s="3">
        <v>11487</v>
      </c>
      <c r="O742" s="3" t="s">
        <v>228</v>
      </c>
      <c r="P742" s="4">
        <f>IF(O742="吨",N742*1000,IF(O742="万立方米",N742*10000,""))</f>
        <v>114870000.0</v>
      </c>
      <c r="Q742" s="2" t="s">
        <v>229</v>
      </c>
      <c r="R742" s="2" t="s">
        <v>230</v>
      </c>
      <c r="S742" s="2" t="s">
        <v>238</v>
      </c>
      <c r="T742" s="2" t="s">
        <v>75</v>
      </c>
      <c r="U742" s="4">
        <f>4.1</f>
        <v>4.1</v>
      </c>
      <c r="V742" s="2" t="s">
        <v>232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4">
        <f>P742*U742/1000000</f>
        <v>470.9669999999999</v>
      </c>
      <c r="AD742" s="4">
        <f>AC742*(1-Z742/100)</f>
        <v>367.35425999999995</v>
      </c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1301</v>
      </c>
      <c r="B743" s="2" t="s">
        <v>1297</v>
      </c>
      <c r="C743" s="2" t="s">
        <v>47</v>
      </c>
      <c r="D743" s="2" t="s">
        <v>1298</v>
      </c>
      <c r="E743" s="2" t="s">
        <v>924</v>
      </c>
      <c r="F743" s="2" t="s">
        <v>50</v>
      </c>
      <c r="G743" s="2" t="s">
        <v>225</v>
      </c>
      <c r="H743" s="2" t="s">
        <v>142</v>
      </c>
      <c r="I743" s="2" t="s">
        <v>53</v>
      </c>
      <c r="J743" s="2" t="s">
        <v>226</v>
      </c>
      <c r="K743" s="2" t="s">
        <v>226</v>
      </c>
      <c r="L743" s="2" t="s">
        <v>227</v>
      </c>
      <c r="M743" s="2" t="s">
        <v>87</v>
      </c>
      <c r="N743" s="3">
        <v>11487</v>
      </c>
      <c r="O743" s="3" t="s">
        <v>228</v>
      </c>
      <c r="P743" s="4">
        <f>IF(O743="吨",N743*1000,IF(O743="万立方米",N743*10000,""))</f>
        <v>114870000.0</v>
      </c>
      <c r="Q743" s="2" t="s">
        <v>229</v>
      </c>
      <c r="R743" s="2" t="s">
        <v>230</v>
      </c>
      <c r="S743" s="2" t="s">
        <v>241</v>
      </c>
      <c r="T743" s="2" t="s">
        <v>75</v>
      </c>
      <c r="U743" s="4">
        <f>0.0</f>
        <v>0.0</v>
      </c>
      <c r="V743" s="2" t="s">
        <v>232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1302</v>
      </c>
      <c r="B744" s="2" t="s">
        <v>1297</v>
      </c>
      <c r="C744" s="2" t="s">
        <v>47</v>
      </c>
      <c r="D744" s="2" t="s">
        <v>1298</v>
      </c>
      <c r="E744" s="2" t="s">
        <v>924</v>
      </c>
      <c r="F744" s="2" t="s">
        <v>50</v>
      </c>
      <c r="G744" s="2" t="s">
        <v>225</v>
      </c>
      <c r="H744" s="2" t="s">
        <v>142</v>
      </c>
      <c r="I744" s="2" t="s">
        <v>53</v>
      </c>
      <c r="J744" s="2" t="s">
        <v>226</v>
      </c>
      <c r="K744" s="2" t="s">
        <v>226</v>
      </c>
      <c r="L744" s="2" t="s">
        <v>227</v>
      </c>
      <c r="M744" s="2" t="s">
        <v>91</v>
      </c>
      <c r="N744" s="3">
        <v>11487</v>
      </c>
      <c r="O744" s="3" t="s">
        <v>228</v>
      </c>
      <c r="P744" s="4">
        <f>IF(O744="吨",N744*1000,IF(O744="万立方米",N744*10000,""))</f>
        <v>114870000.0</v>
      </c>
      <c r="Q744" s="2" t="s">
        <v>229</v>
      </c>
      <c r="R744" s="2" t="s">
        <v>230</v>
      </c>
      <c r="S744" s="2" t="s">
        <v>243</v>
      </c>
      <c r="T744" s="2" t="s">
        <v>75</v>
      </c>
      <c r="U744" s="4">
        <f>0.03</f>
        <v>0.03</v>
      </c>
      <c r="V744" s="2" t="s">
        <v>232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3.4461</v>
      </c>
      <c r="AD744" s="4">
        <f>AC745*(1-AA744/100)+(AC744-AC745)*(1-AB744/100)</f>
        <v>3.4461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1303</v>
      </c>
      <c r="B745" s="2" t="s">
        <v>1297</v>
      </c>
      <c r="C745" s="2" t="s">
        <v>47</v>
      </c>
      <c r="D745" s="2" t="s">
        <v>1298</v>
      </c>
      <c r="E745" s="2" t="s">
        <v>924</v>
      </c>
      <c r="F745" s="2" t="s">
        <v>50</v>
      </c>
      <c r="G745" s="2" t="s">
        <v>225</v>
      </c>
      <c r="H745" s="2" t="s">
        <v>142</v>
      </c>
      <c r="I745" s="2" t="s">
        <v>53</v>
      </c>
      <c r="J745" s="2" t="s">
        <v>226</v>
      </c>
      <c r="K745" s="2" t="s">
        <v>226</v>
      </c>
      <c r="L745" s="2" t="s">
        <v>227</v>
      </c>
      <c r="M745" s="2" t="s">
        <v>95</v>
      </c>
      <c r="N745" s="3">
        <v>11487</v>
      </c>
      <c r="O745" s="3" t="s">
        <v>228</v>
      </c>
      <c r="P745" s="4">
        <f>IF(O745="吨",N745*1000,IF(O745="万立方米",N745*10000,""))</f>
        <v>114870000.0</v>
      </c>
      <c r="Q745" s="2" t="s">
        <v>229</v>
      </c>
      <c r="R745" s="2" t="s">
        <v>230</v>
      </c>
      <c r="S745" s="2" t="s">
        <v>245</v>
      </c>
      <c r="T745" s="2" t="s">
        <v>75</v>
      </c>
      <c r="U745" s="4">
        <f>0.03</f>
        <v>0.03</v>
      </c>
      <c r="V745" s="2" t="s">
        <v>232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3.4461</v>
      </c>
      <c r="AD745" s="4">
        <f>AC745*(1-Z745/100)</f>
        <v>3.4461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1304</v>
      </c>
      <c r="B746" s="2" t="s">
        <v>1297</v>
      </c>
      <c r="C746" s="2" t="s">
        <v>47</v>
      </c>
      <c r="D746" s="2" t="s">
        <v>1298</v>
      </c>
      <c r="E746" s="2" t="s">
        <v>924</v>
      </c>
      <c r="F746" s="2" t="s">
        <v>50</v>
      </c>
      <c r="G746" s="2" t="s">
        <v>225</v>
      </c>
      <c r="H746" s="2" t="s">
        <v>142</v>
      </c>
      <c r="I746" s="2" t="s">
        <v>53</v>
      </c>
      <c r="J746" s="2" t="s">
        <v>226</v>
      </c>
      <c r="K746" s="2" t="s">
        <v>226</v>
      </c>
      <c r="L746" s="2" t="s">
        <v>227</v>
      </c>
      <c r="M746" s="2" t="s">
        <v>99</v>
      </c>
      <c r="N746" s="3">
        <v>11487</v>
      </c>
      <c r="O746" s="3" t="s">
        <v>228</v>
      </c>
      <c r="P746" s="4">
        <f>IF(O746="吨",N746*1000,IF(O746="万立方米",N746*10000,""))</f>
        <v>114870000.0</v>
      </c>
      <c r="Q746" s="2" t="s">
        <v>229</v>
      </c>
      <c r="R746" s="2" t="s">
        <v>230</v>
      </c>
      <c r="S746" s="2" t="s">
        <v>247</v>
      </c>
      <c r="T746" s="2" t="s">
        <v>75</v>
      </c>
      <c r="U746" s="4">
        <f>0.0</f>
        <v>0.0</v>
      </c>
      <c r="V746" s="2" t="s">
        <v>232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1305</v>
      </c>
      <c r="B747" s="2" t="s">
        <v>1297</v>
      </c>
      <c r="C747" s="2" t="s">
        <v>47</v>
      </c>
      <c r="D747" s="2" t="s">
        <v>1298</v>
      </c>
      <c r="E747" s="2" t="s">
        <v>924</v>
      </c>
      <c r="F747" s="2" t="s">
        <v>50</v>
      </c>
      <c r="G747" s="2" t="s">
        <v>225</v>
      </c>
      <c r="H747" s="2" t="s">
        <v>142</v>
      </c>
      <c r="I747" s="2" t="s">
        <v>53</v>
      </c>
      <c r="J747" s="2" t="s">
        <v>226</v>
      </c>
      <c r="K747" s="2" t="s">
        <v>226</v>
      </c>
      <c r="L747" s="2" t="s">
        <v>227</v>
      </c>
      <c r="M747" s="2" t="s">
        <v>104</v>
      </c>
      <c r="N747" s="3">
        <v>11487</v>
      </c>
      <c r="O747" s="3" t="s">
        <v>228</v>
      </c>
      <c r="P747" s="4">
        <f>IF(O747="吨",N747*1000,IF(O747="万立方米",N747*10000,""))</f>
        <v>114870000.0</v>
      </c>
      <c r="Q747" s="2" t="s">
        <v>229</v>
      </c>
      <c r="R747" s="2" t="s">
        <v>230</v>
      </c>
      <c r="S747" s="2" t="s">
        <v>249</v>
      </c>
      <c r="T747" s="2" t="s">
        <v>75</v>
      </c>
      <c r="U747" s="4">
        <f>0.02</f>
        <v>0.02</v>
      </c>
      <c r="V747" s="2" t="s">
        <v>232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1306</v>
      </c>
      <c r="B748" s="2" t="s">
        <v>1297</v>
      </c>
      <c r="C748" s="2" t="s">
        <v>47</v>
      </c>
      <c r="D748" s="2" t="s">
        <v>1298</v>
      </c>
      <c r="E748" s="2" t="s">
        <v>924</v>
      </c>
      <c r="F748" s="2" t="s">
        <v>50</v>
      </c>
      <c r="G748" s="2" t="s">
        <v>225</v>
      </c>
      <c r="H748" s="2" t="s">
        <v>142</v>
      </c>
      <c r="I748" s="2"/>
      <c r="J748" s="2"/>
      <c r="K748" s="2"/>
      <c r="L748" s="2"/>
      <c r="M748" s="2" t="s">
        <v>107</v>
      </c>
      <c r="N748" s="3"/>
      <c r="O748" s="3"/>
      <c r="P748" s="4">
        <f>IF(O748="吨",N748*1000,IF(O748="万立方米",N748*10000,""))</f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113</v>
      </c>
      <c r="AH748" s="2" t="s">
        <v>114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1307</v>
      </c>
      <c r="B749" s="2" t="s">
        <v>1308</v>
      </c>
      <c r="C749" s="2" t="s">
        <v>47</v>
      </c>
      <c r="D749" s="2" t="s">
        <v>1309</v>
      </c>
      <c r="E749" s="2" t="s">
        <v>924</v>
      </c>
      <c r="F749" s="2" t="s">
        <v>278</v>
      </c>
      <c r="G749" s="2" t="s">
        <v>120</v>
      </c>
      <c r="H749" s="2" t="s">
        <v>297</v>
      </c>
      <c r="I749" s="2" t="s">
        <v>53</v>
      </c>
      <c r="J749" s="2" t="s">
        <v>226</v>
      </c>
      <c r="K749" s="2" t="s">
        <v>226</v>
      </c>
      <c r="L749" s="2" t="s">
        <v>227</v>
      </c>
      <c r="M749" s="2" t="s">
        <v>57</v>
      </c>
      <c r="N749" s="3">
        <v>15.445</v>
      </c>
      <c r="O749" s="3" t="s">
        <v>228</v>
      </c>
      <c r="P749" s="4">
        <f>IF(O749="吨",N749*1000,IF(O749="万立方米",N749*10000,""))</f>
        <v>154450.0</v>
      </c>
      <c r="Q749" s="2" t="s">
        <v>229</v>
      </c>
      <c r="R749" s="2" t="s">
        <v>230</v>
      </c>
      <c r="S749" s="2" t="s">
        <v>231</v>
      </c>
      <c r="T749" s="2" t="s">
        <v>75</v>
      </c>
      <c r="U749" s="4">
        <f>0.0</f>
        <v>0.0</v>
      </c>
      <c r="V749" s="2" t="s">
        <v>232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1310</v>
      </c>
      <c r="B750" s="2" t="s">
        <v>1308</v>
      </c>
      <c r="C750" s="2" t="s">
        <v>47</v>
      </c>
      <c r="D750" s="2" t="s">
        <v>1309</v>
      </c>
      <c r="E750" s="2" t="s">
        <v>924</v>
      </c>
      <c r="F750" s="2" t="s">
        <v>278</v>
      </c>
      <c r="G750" s="2" t="s">
        <v>120</v>
      </c>
      <c r="H750" s="2" t="s">
        <v>297</v>
      </c>
      <c r="I750" s="2" t="s">
        <v>53</v>
      </c>
      <c r="J750" s="2" t="s">
        <v>226</v>
      </c>
      <c r="K750" s="2" t="s">
        <v>226</v>
      </c>
      <c r="L750" s="2" t="s">
        <v>227</v>
      </c>
      <c r="M750" s="2" t="s">
        <v>73</v>
      </c>
      <c r="N750" s="3">
        <v>15.445</v>
      </c>
      <c r="O750" s="3" t="s">
        <v>228</v>
      </c>
      <c r="P750" s="4">
        <f>IF(O750="吨",N750*1000,IF(O750="万立方米",N750*10000,""))</f>
        <v>154450.0</v>
      </c>
      <c r="Q750" s="2" t="s">
        <v>229</v>
      </c>
      <c r="R750" s="2" t="s">
        <v>230</v>
      </c>
      <c r="S750" s="2" t="s">
        <v>235</v>
      </c>
      <c r="T750" s="2" t="s">
        <v>75</v>
      </c>
      <c r="U750" s="4">
        <f>1.3</f>
        <v>1.3</v>
      </c>
      <c r="V750" s="2" t="s">
        <v>232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0.200785</v>
      </c>
      <c r="AD750" s="4">
        <f>AC750*(1-Z750/100)</f>
        <v>0.200785</v>
      </c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1311</v>
      </c>
      <c r="B751" s="2" t="s">
        <v>1308</v>
      </c>
      <c r="C751" s="2" t="s">
        <v>47</v>
      </c>
      <c r="D751" s="2" t="s">
        <v>1309</v>
      </c>
      <c r="E751" s="2" t="s">
        <v>924</v>
      </c>
      <c r="F751" s="2" t="s">
        <v>278</v>
      </c>
      <c r="G751" s="2" t="s">
        <v>120</v>
      </c>
      <c r="H751" s="2" t="s">
        <v>297</v>
      </c>
      <c r="I751" s="2" t="s">
        <v>53</v>
      </c>
      <c r="J751" s="2" t="s">
        <v>226</v>
      </c>
      <c r="K751" s="2" t="s">
        <v>226</v>
      </c>
      <c r="L751" s="2" t="s">
        <v>227</v>
      </c>
      <c r="M751" s="2" t="s">
        <v>79</v>
      </c>
      <c r="N751" s="3">
        <v>15.445</v>
      </c>
      <c r="O751" s="3" t="s">
        <v>228</v>
      </c>
      <c r="P751" s="4">
        <f>IF(O751="吨",N751*1000,IF(O751="万立方米",N751*10000,""))</f>
        <v>154450.0</v>
      </c>
      <c r="Q751" s="2" t="s">
        <v>229</v>
      </c>
      <c r="R751" s="2" t="s">
        <v>230</v>
      </c>
      <c r="S751" s="2" t="s">
        <v>238</v>
      </c>
      <c r="T751" s="2" t="s">
        <v>75</v>
      </c>
      <c r="U751" s="4">
        <f>4.1</f>
        <v>4.1</v>
      </c>
      <c r="V751" s="2" t="s">
        <v>232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4">
        <f>P751*U751/1000000</f>
        <v>0.633245</v>
      </c>
      <c r="AD751" s="4">
        <f>AC751*(1-Z751/100)</f>
        <v>0.49393109999999996</v>
      </c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1312</v>
      </c>
      <c r="B752" s="2" t="s">
        <v>1308</v>
      </c>
      <c r="C752" s="2" t="s">
        <v>47</v>
      </c>
      <c r="D752" s="2" t="s">
        <v>1309</v>
      </c>
      <c r="E752" s="2" t="s">
        <v>924</v>
      </c>
      <c r="F752" s="2" t="s">
        <v>278</v>
      </c>
      <c r="G752" s="2" t="s">
        <v>120</v>
      </c>
      <c r="H752" s="2" t="s">
        <v>297</v>
      </c>
      <c r="I752" s="2" t="s">
        <v>53</v>
      </c>
      <c r="J752" s="2" t="s">
        <v>226</v>
      </c>
      <c r="K752" s="2" t="s">
        <v>226</v>
      </c>
      <c r="L752" s="2" t="s">
        <v>227</v>
      </c>
      <c r="M752" s="2" t="s">
        <v>87</v>
      </c>
      <c r="N752" s="3">
        <v>15.445</v>
      </c>
      <c r="O752" s="3" t="s">
        <v>228</v>
      </c>
      <c r="P752" s="4">
        <f>IF(O752="吨",N752*1000,IF(O752="万立方米",N752*10000,""))</f>
        <v>154450.0</v>
      </c>
      <c r="Q752" s="2" t="s">
        <v>229</v>
      </c>
      <c r="R752" s="2" t="s">
        <v>230</v>
      </c>
      <c r="S752" s="2" t="s">
        <v>241</v>
      </c>
      <c r="T752" s="2" t="s">
        <v>75</v>
      </c>
      <c r="U752" s="4">
        <f>0.0</f>
        <v>0.0</v>
      </c>
      <c r="V752" s="2" t="s">
        <v>232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1313</v>
      </c>
      <c r="B753" s="2" t="s">
        <v>1308</v>
      </c>
      <c r="C753" s="2" t="s">
        <v>47</v>
      </c>
      <c r="D753" s="2" t="s">
        <v>1309</v>
      </c>
      <c r="E753" s="2" t="s">
        <v>924</v>
      </c>
      <c r="F753" s="2" t="s">
        <v>278</v>
      </c>
      <c r="G753" s="2" t="s">
        <v>120</v>
      </c>
      <c r="H753" s="2" t="s">
        <v>297</v>
      </c>
      <c r="I753" s="2" t="s">
        <v>53</v>
      </c>
      <c r="J753" s="2" t="s">
        <v>226</v>
      </c>
      <c r="K753" s="2" t="s">
        <v>226</v>
      </c>
      <c r="L753" s="2" t="s">
        <v>227</v>
      </c>
      <c r="M753" s="2" t="s">
        <v>91</v>
      </c>
      <c r="N753" s="3">
        <v>15.445</v>
      </c>
      <c r="O753" s="3" t="s">
        <v>228</v>
      </c>
      <c r="P753" s="4">
        <f>IF(O753="吨",N753*1000,IF(O753="万立方米",N753*10000,""))</f>
        <v>154450.0</v>
      </c>
      <c r="Q753" s="2" t="s">
        <v>229</v>
      </c>
      <c r="R753" s="2" t="s">
        <v>230</v>
      </c>
      <c r="S753" s="2" t="s">
        <v>243</v>
      </c>
      <c r="T753" s="2" t="s">
        <v>75</v>
      </c>
      <c r="U753" s="4">
        <f>0.03</f>
        <v>0.03</v>
      </c>
      <c r="V753" s="2" t="s">
        <v>232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4">
        <f>P753*U753/1000000</f>
        <v>0.0046335</v>
      </c>
      <c r="AD753" s="4">
        <f>AC754*(1-AA753/100)+(AC753-AC754)*(1-AB753/100)</f>
        <v>0.0046335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1314</v>
      </c>
      <c r="B754" s="2" t="s">
        <v>1308</v>
      </c>
      <c r="C754" s="2" t="s">
        <v>47</v>
      </c>
      <c r="D754" s="2" t="s">
        <v>1309</v>
      </c>
      <c r="E754" s="2" t="s">
        <v>924</v>
      </c>
      <c r="F754" s="2" t="s">
        <v>278</v>
      </c>
      <c r="G754" s="2" t="s">
        <v>120</v>
      </c>
      <c r="H754" s="2" t="s">
        <v>297</v>
      </c>
      <c r="I754" s="2" t="s">
        <v>53</v>
      </c>
      <c r="J754" s="2" t="s">
        <v>226</v>
      </c>
      <c r="K754" s="2" t="s">
        <v>226</v>
      </c>
      <c r="L754" s="2" t="s">
        <v>227</v>
      </c>
      <c r="M754" s="2" t="s">
        <v>95</v>
      </c>
      <c r="N754" s="3">
        <v>15.445</v>
      </c>
      <c r="O754" s="3" t="s">
        <v>228</v>
      </c>
      <c r="P754" s="4">
        <f>IF(O754="吨",N754*1000,IF(O754="万立方米",N754*10000,""))</f>
        <v>154450.0</v>
      </c>
      <c r="Q754" s="2" t="s">
        <v>229</v>
      </c>
      <c r="R754" s="2" t="s">
        <v>230</v>
      </c>
      <c r="S754" s="2" t="s">
        <v>245</v>
      </c>
      <c r="T754" s="2" t="s">
        <v>75</v>
      </c>
      <c r="U754" s="4">
        <f>0.03</f>
        <v>0.03</v>
      </c>
      <c r="V754" s="2" t="s">
        <v>232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0.0046335</v>
      </c>
      <c r="AD754" s="4">
        <f>AC754*(1-Z754/100)</f>
        <v>0.0046335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1315</v>
      </c>
      <c r="B755" s="2" t="s">
        <v>1308</v>
      </c>
      <c r="C755" s="2" t="s">
        <v>47</v>
      </c>
      <c r="D755" s="2" t="s">
        <v>1309</v>
      </c>
      <c r="E755" s="2" t="s">
        <v>924</v>
      </c>
      <c r="F755" s="2" t="s">
        <v>278</v>
      </c>
      <c r="G755" s="2" t="s">
        <v>120</v>
      </c>
      <c r="H755" s="2" t="s">
        <v>297</v>
      </c>
      <c r="I755" s="2" t="s">
        <v>53</v>
      </c>
      <c r="J755" s="2" t="s">
        <v>226</v>
      </c>
      <c r="K755" s="2" t="s">
        <v>226</v>
      </c>
      <c r="L755" s="2" t="s">
        <v>227</v>
      </c>
      <c r="M755" s="2" t="s">
        <v>99</v>
      </c>
      <c r="N755" s="3">
        <v>15.445</v>
      </c>
      <c r="O755" s="3" t="s">
        <v>228</v>
      </c>
      <c r="P755" s="4">
        <f>IF(O755="吨",N755*1000,IF(O755="万立方米",N755*10000,""))</f>
        <v>154450.0</v>
      </c>
      <c r="Q755" s="2" t="s">
        <v>229</v>
      </c>
      <c r="R755" s="2" t="s">
        <v>230</v>
      </c>
      <c r="S755" s="2" t="s">
        <v>247</v>
      </c>
      <c r="T755" s="2" t="s">
        <v>75</v>
      </c>
      <c r="U755" s="4">
        <f>0.0</f>
        <v>0.0</v>
      </c>
      <c r="V755" s="2" t="s">
        <v>232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1316</v>
      </c>
      <c r="B756" s="2" t="s">
        <v>1308</v>
      </c>
      <c r="C756" s="2" t="s">
        <v>47</v>
      </c>
      <c r="D756" s="2" t="s">
        <v>1309</v>
      </c>
      <c r="E756" s="2" t="s">
        <v>924</v>
      </c>
      <c r="F756" s="2" t="s">
        <v>278</v>
      </c>
      <c r="G756" s="2" t="s">
        <v>120</v>
      </c>
      <c r="H756" s="2" t="s">
        <v>297</v>
      </c>
      <c r="I756" s="2" t="s">
        <v>53</v>
      </c>
      <c r="J756" s="2" t="s">
        <v>226</v>
      </c>
      <c r="K756" s="2" t="s">
        <v>226</v>
      </c>
      <c r="L756" s="2" t="s">
        <v>227</v>
      </c>
      <c r="M756" s="2" t="s">
        <v>104</v>
      </c>
      <c r="N756" s="3">
        <v>15.445</v>
      </c>
      <c r="O756" s="3" t="s">
        <v>228</v>
      </c>
      <c r="P756" s="4">
        <f>IF(O756="吨",N756*1000,IF(O756="万立方米",N756*10000,""))</f>
        <v>154450.0</v>
      </c>
      <c r="Q756" s="2" t="s">
        <v>229</v>
      </c>
      <c r="R756" s="2" t="s">
        <v>230</v>
      </c>
      <c r="S756" s="2" t="s">
        <v>249</v>
      </c>
      <c r="T756" s="2" t="s">
        <v>75</v>
      </c>
      <c r="U756" s="4">
        <f>0.02</f>
        <v>0.02</v>
      </c>
      <c r="V756" s="2" t="s">
        <v>232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1317</v>
      </c>
      <c r="B757" s="2" t="s">
        <v>1308</v>
      </c>
      <c r="C757" s="2" t="s">
        <v>47</v>
      </c>
      <c r="D757" s="2" t="s">
        <v>1309</v>
      </c>
      <c r="E757" s="2" t="s">
        <v>924</v>
      </c>
      <c r="F757" s="2" t="s">
        <v>278</v>
      </c>
      <c r="G757" s="2" t="s">
        <v>120</v>
      </c>
      <c r="H757" s="2" t="s">
        <v>297</v>
      </c>
      <c r="I757" s="2" t="s">
        <v>198</v>
      </c>
      <c r="J757" s="2" t="s">
        <v>280</v>
      </c>
      <c r="K757" s="2"/>
      <c r="L757" s="2" t="s">
        <v>122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124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271</v>
      </c>
      <c r="AF757" s="2" t="s">
        <v>281</v>
      </c>
      <c r="AG757" s="2" t="s">
        <v>880</v>
      </c>
      <c r="AH757" s="2" t="s">
        <v>128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1318</v>
      </c>
      <c r="B758" s="2" t="s">
        <v>1308</v>
      </c>
      <c r="C758" s="2" t="s">
        <v>47</v>
      </c>
      <c r="D758" s="2" t="s">
        <v>1309</v>
      </c>
      <c r="E758" s="2" t="s">
        <v>924</v>
      </c>
      <c r="F758" s="2" t="s">
        <v>278</v>
      </c>
      <c r="G758" s="2" t="s">
        <v>120</v>
      </c>
      <c r="H758" s="2" t="s">
        <v>297</v>
      </c>
      <c r="I758" s="2" t="s">
        <v>198</v>
      </c>
      <c r="J758" s="2" t="s">
        <v>280</v>
      </c>
      <c r="K758" s="2"/>
      <c r="L758" s="2" t="s">
        <v>122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124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271</v>
      </c>
      <c r="AF758" s="2" t="s">
        <v>281</v>
      </c>
      <c r="AG758" s="2" t="s">
        <v>882</v>
      </c>
      <c r="AH758" s="2" t="s">
        <v>128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1319</v>
      </c>
      <c r="B759" s="2" t="s">
        <v>1308</v>
      </c>
      <c r="C759" s="2" t="s">
        <v>47</v>
      </c>
      <c r="D759" s="2" t="s">
        <v>1309</v>
      </c>
      <c r="E759" s="2" t="s">
        <v>924</v>
      </c>
      <c r="F759" s="2" t="s">
        <v>278</v>
      </c>
      <c r="G759" s="2" t="s">
        <v>120</v>
      </c>
      <c r="H759" s="2" t="s">
        <v>297</v>
      </c>
      <c r="I759" s="2" t="s">
        <v>198</v>
      </c>
      <c r="J759" s="2" t="s">
        <v>280</v>
      </c>
      <c r="K759" s="2"/>
      <c r="L759" s="2" t="s">
        <v>122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124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271</v>
      </c>
      <c r="AF759" s="2" t="s">
        <v>281</v>
      </c>
      <c r="AG759" s="2" t="s">
        <v>1320</v>
      </c>
      <c r="AH759" s="2" t="s">
        <v>128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1321</v>
      </c>
      <c r="B760" s="2" t="s">
        <v>1308</v>
      </c>
      <c r="C760" s="2" t="s">
        <v>47</v>
      </c>
      <c r="D760" s="2" t="s">
        <v>1309</v>
      </c>
      <c r="E760" s="2" t="s">
        <v>924</v>
      </c>
      <c r="F760" s="2" t="s">
        <v>278</v>
      </c>
      <c r="G760" s="2" t="s">
        <v>120</v>
      </c>
      <c r="H760" s="2" t="s">
        <v>297</v>
      </c>
      <c r="I760" s="2" t="s">
        <v>198</v>
      </c>
      <c r="J760" s="2" t="s">
        <v>280</v>
      </c>
      <c r="K760" s="2"/>
      <c r="L760" s="2" t="s">
        <v>122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124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271</v>
      </c>
      <c r="AF760" s="2" t="s">
        <v>281</v>
      </c>
      <c r="AG760" s="2" t="s">
        <v>880</v>
      </c>
      <c r="AH760" s="2" t="s">
        <v>128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1322</v>
      </c>
      <c r="B761" s="2" t="s">
        <v>1308</v>
      </c>
      <c r="C761" s="2" t="s">
        <v>47</v>
      </c>
      <c r="D761" s="2" t="s">
        <v>1309</v>
      </c>
      <c r="E761" s="2" t="s">
        <v>924</v>
      </c>
      <c r="F761" s="2" t="s">
        <v>278</v>
      </c>
      <c r="G761" s="2" t="s">
        <v>120</v>
      </c>
      <c r="H761" s="2" t="s">
        <v>297</v>
      </c>
      <c r="I761" s="2" t="s">
        <v>198</v>
      </c>
      <c r="J761" s="2" t="s">
        <v>280</v>
      </c>
      <c r="K761" s="2"/>
      <c r="L761" s="2" t="s">
        <v>122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124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271</v>
      </c>
      <c r="AF761" s="2" t="s">
        <v>281</v>
      </c>
      <c r="AG761" s="2" t="s">
        <v>880</v>
      </c>
      <c r="AH761" s="2" t="s">
        <v>128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1323</v>
      </c>
      <c r="B762" s="2" t="s">
        <v>1308</v>
      </c>
      <c r="C762" s="2" t="s">
        <v>47</v>
      </c>
      <c r="D762" s="2" t="s">
        <v>1309</v>
      </c>
      <c r="E762" s="2" t="s">
        <v>924</v>
      </c>
      <c r="F762" s="2" t="s">
        <v>278</v>
      </c>
      <c r="G762" s="2" t="s">
        <v>120</v>
      </c>
      <c r="H762" s="2" t="s">
        <v>297</v>
      </c>
      <c r="I762" s="2" t="s">
        <v>198</v>
      </c>
      <c r="J762" s="2" t="s">
        <v>280</v>
      </c>
      <c r="K762" s="2"/>
      <c r="L762" s="2" t="s">
        <v>122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124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271</v>
      </c>
      <c r="AF762" s="2" t="s">
        <v>281</v>
      </c>
      <c r="AG762" s="2" t="s">
        <v>880</v>
      </c>
      <c r="AH762" s="2" t="s">
        <v>128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1324</v>
      </c>
      <c r="B763" s="2" t="s">
        <v>1308</v>
      </c>
      <c r="C763" s="2" t="s">
        <v>47</v>
      </c>
      <c r="D763" s="2" t="s">
        <v>1309</v>
      </c>
      <c r="E763" s="2" t="s">
        <v>924</v>
      </c>
      <c r="F763" s="2" t="s">
        <v>278</v>
      </c>
      <c r="G763" s="2" t="s">
        <v>120</v>
      </c>
      <c r="H763" s="2" t="s">
        <v>297</v>
      </c>
      <c r="I763" s="2" t="s">
        <v>198</v>
      </c>
      <c r="J763" s="2" t="s">
        <v>280</v>
      </c>
      <c r="K763" s="2"/>
      <c r="L763" s="2" t="s">
        <v>122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124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271</v>
      </c>
      <c r="AF763" s="2" t="s">
        <v>281</v>
      </c>
      <c r="AG763" s="2" t="s">
        <v>880</v>
      </c>
      <c r="AH763" s="2" t="s">
        <v>128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1325</v>
      </c>
      <c r="B764" s="2" t="s">
        <v>1308</v>
      </c>
      <c r="C764" s="2" t="s">
        <v>47</v>
      </c>
      <c r="D764" s="2" t="s">
        <v>1309</v>
      </c>
      <c r="E764" s="2" t="s">
        <v>924</v>
      </c>
      <c r="F764" s="2" t="s">
        <v>278</v>
      </c>
      <c r="G764" s="2" t="s">
        <v>120</v>
      </c>
      <c r="H764" s="2" t="s">
        <v>297</v>
      </c>
      <c r="I764" s="2" t="s">
        <v>198</v>
      </c>
      <c r="J764" s="2" t="s">
        <v>280</v>
      </c>
      <c r="K764" s="2"/>
      <c r="L764" s="2" t="s">
        <v>122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124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271</v>
      </c>
      <c r="AF764" s="2" t="s">
        <v>281</v>
      </c>
      <c r="AG764" s="2" t="s">
        <v>882</v>
      </c>
      <c r="AH764" s="2" t="s">
        <v>128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1326</v>
      </c>
      <c r="B765" s="2" t="s">
        <v>1308</v>
      </c>
      <c r="C765" s="2" t="s">
        <v>47</v>
      </c>
      <c r="D765" s="2" t="s">
        <v>1309</v>
      </c>
      <c r="E765" s="2" t="s">
        <v>924</v>
      </c>
      <c r="F765" s="2" t="s">
        <v>278</v>
      </c>
      <c r="G765" s="2" t="s">
        <v>120</v>
      </c>
      <c r="H765" s="2" t="s">
        <v>297</v>
      </c>
      <c r="I765" s="2"/>
      <c r="J765" s="2"/>
      <c r="K765" s="2"/>
      <c r="L765" s="2"/>
      <c r="M765" s="2" t="s">
        <v>107</v>
      </c>
      <c r="N765" s="3"/>
      <c r="O765" s="3"/>
      <c r="P765" s="4">
        <f>IF(O765="吨",N765*1000,IF(O765="万立方米",N765*10000,""))</f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113</v>
      </c>
      <c r="AH765" s="2" t="s">
        <v>114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1327</v>
      </c>
      <c r="B766" s="2" t="s">
        <v>1328</v>
      </c>
      <c r="C766" s="2" t="s">
        <v>47</v>
      </c>
      <c r="D766" s="2" t="s">
        <v>1329</v>
      </c>
      <c r="E766" s="2" t="s">
        <v>526</v>
      </c>
      <c r="F766" s="2" t="s">
        <v>50</v>
      </c>
      <c r="G766" s="2" t="s">
        <v>225</v>
      </c>
      <c r="H766" s="2" t="s">
        <v>142</v>
      </c>
      <c r="I766" s="2" t="s">
        <v>53</v>
      </c>
      <c r="J766" s="2" t="s">
        <v>226</v>
      </c>
      <c r="K766" s="2" t="s">
        <v>226</v>
      </c>
      <c r="L766" s="2" t="s">
        <v>227</v>
      </c>
      <c r="M766" s="2" t="s">
        <v>57</v>
      </c>
      <c r="N766" s="3">
        <v>20029.327</v>
      </c>
      <c r="O766" s="3" t="s">
        <v>228</v>
      </c>
      <c r="P766" s="4">
        <f>IF(O766="吨",N766*1000,IF(O766="万立方米",N766*10000,""))</f>
        <v>200293270.0</v>
      </c>
      <c r="Q766" s="2" t="s">
        <v>229</v>
      </c>
      <c r="R766" s="2" t="s">
        <v>230</v>
      </c>
      <c r="S766" s="2" t="s">
        <v>231</v>
      </c>
      <c r="T766" s="2" t="s">
        <v>75</v>
      </c>
      <c r="U766" s="4">
        <f>0.0</f>
        <v>0.0</v>
      </c>
      <c r="V766" s="2" t="s">
        <v>232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1330</v>
      </c>
      <c r="B767" s="2" t="s">
        <v>1328</v>
      </c>
      <c r="C767" s="2" t="s">
        <v>47</v>
      </c>
      <c r="D767" s="2" t="s">
        <v>1329</v>
      </c>
      <c r="E767" s="2" t="s">
        <v>526</v>
      </c>
      <c r="F767" s="2" t="s">
        <v>50</v>
      </c>
      <c r="G767" s="2" t="s">
        <v>225</v>
      </c>
      <c r="H767" s="2" t="s">
        <v>142</v>
      </c>
      <c r="I767" s="2" t="s">
        <v>53</v>
      </c>
      <c r="J767" s="2" t="s">
        <v>226</v>
      </c>
      <c r="K767" s="2" t="s">
        <v>226</v>
      </c>
      <c r="L767" s="2" t="s">
        <v>227</v>
      </c>
      <c r="M767" s="2" t="s">
        <v>73</v>
      </c>
      <c r="N767" s="3">
        <v>20029.327</v>
      </c>
      <c r="O767" s="3" t="s">
        <v>228</v>
      </c>
      <c r="P767" s="4">
        <f>IF(O767="吨",N767*1000,IF(O767="万立方米",N767*10000,""))</f>
        <v>200293270.0</v>
      </c>
      <c r="Q767" s="2" t="s">
        <v>229</v>
      </c>
      <c r="R767" s="2" t="s">
        <v>230</v>
      </c>
      <c r="S767" s="2" t="s">
        <v>235</v>
      </c>
      <c r="T767" s="2" t="s">
        <v>75</v>
      </c>
      <c r="U767" s="4">
        <f>1.3</f>
        <v>1.3</v>
      </c>
      <c r="V767" s="2" t="s">
        <v>232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260.381251</v>
      </c>
      <c r="AD767" s="4">
        <f>AC767*(1-Z767/100)</f>
        <v>260.381251</v>
      </c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1331</v>
      </c>
      <c r="B768" s="2" t="s">
        <v>1328</v>
      </c>
      <c r="C768" s="2" t="s">
        <v>47</v>
      </c>
      <c r="D768" s="2" t="s">
        <v>1329</v>
      </c>
      <c r="E768" s="2" t="s">
        <v>526</v>
      </c>
      <c r="F768" s="2" t="s">
        <v>50</v>
      </c>
      <c r="G768" s="2" t="s">
        <v>225</v>
      </c>
      <c r="H768" s="2" t="s">
        <v>142</v>
      </c>
      <c r="I768" s="2" t="s">
        <v>53</v>
      </c>
      <c r="J768" s="2" t="s">
        <v>226</v>
      </c>
      <c r="K768" s="2" t="s">
        <v>226</v>
      </c>
      <c r="L768" s="2" t="s">
        <v>227</v>
      </c>
      <c r="M768" s="2" t="s">
        <v>79</v>
      </c>
      <c r="N768" s="3">
        <v>20029.327</v>
      </c>
      <c r="O768" s="3" t="s">
        <v>228</v>
      </c>
      <c r="P768" s="4">
        <f>IF(O768="吨",N768*1000,IF(O768="万立方米",N768*10000,""))</f>
        <v>200293270.0</v>
      </c>
      <c r="Q768" s="2" t="s">
        <v>229</v>
      </c>
      <c r="R768" s="2" t="s">
        <v>230</v>
      </c>
      <c r="S768" s="2" t="s">
        <v>238</v>
      </c>
      <c r="T768" s="2" t="s">
        <v>75</v>
      </c>
      <c r="U768" s="4">
        <f>4.1</f>
        <v>4.1</v>
      </c>
      <c r="V768" s="2" t="s">
        <v>232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4">
        <f>P768*U768/1000000</f>
        <v>821.2024069999999</v>
      </c>
      <c r="AD768" s="4">
        <f>AC768*(1-Z768/100)</f>
        <v>640.5378774599999</v>
      </c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1332</v>
      </c>
      <c r="B769" s="2" t="s">
        <v>1328</v>
      </c>
      <c r="C769" s="2" t="s">
        <v>47</v>
      </c>
      <c r="D769" s="2" t="s">
        <v>1329</v>
      </c>
      <c r="E769" s="2" t="s">
        <v>526</v>
      </c>
      <c r="F769" s="2" t="s">
        <v>50</v>
      </c>
      <c r="G769" s="2" t="s">
        <v>225</v>
      </c>
      <c r="H769" s="2" t="s">
        <v>142</v>
      </c>
      <c r="I769" s="2" t="s">
        <v>53</v>
      </c>
      <c r="J769" s="2" t="s">
        <v>226</v>
      </c>
      <c r="K769" s="2" t="s">
        <v>226</v>
      </c>
      <c r="L769" s="2" t="s">
        <v>227</v>
      </c>
      <c r="M769" s="2" t="s">
        <v>87</v>
      </c>
      <c r="N769" s="3">
        <v>20029.327</v>
      </c>
      <c r="O769" s="3" t="s">
        <v>228</v>
      </c>
      <c r="P769" s="4">
        <f>IF(O769="吨",N769*1000,IF(O769="万立方米",N769*10000,""))</f>
        <v>200293270.0</v>
      </c>
      <c r="Q769" s="2" t="s">
        <v>229</v>
      </c>
      <c r="R769" s="2" t="s">
        <v>230</v>
      </c>
      <c r="S769" s="2" t="s">
        <v>241</v>
      </c>
      <c r="T769" s="2" t="s">
        <v>75</v>
      </c>
      <c r="U769" s="4">
        <f>0.0</f>
        <v>0.0</v>
      </c>
      <c r="V769" s="2" t="s">
        <v>232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1333</v>
      </c>
      <c r="B770" s="2" t="s">
        <v>1328</v>
      </c>
      <c r="C770" s="2" t="s">
        <v>47</v>
      </c>
      <c r="D770" s="2" t="s">
        <v>1329</v>
      </c>
      <c r="E770" s="2" t="s">
        <v>526</v>
      </c>
      <c r="F770" s="2" t="s">
        <v>50</v>
      </c>
      <c r="G770" s="2" t="s">
        <v>225</v>
      </c>
      <c r="H770" s="2" t="s">
        <v>142</v>
      </c>
      <c r="I770" s="2" t="s">
        <v>53</v>
      </c>
      <c r="J770" s="2" t="s">
        <v>226</v>
      </c>
      <c r="K770" s="2" t="s">
        <v>226</v>
      </c>
      <c r="L770" s="2" t="s">
        <v>227</v>
      </c>
      <c r="M770" s="2" t="s">
        <v>91</v>
      </c>
      <c r="N770" s="3">
        <v>20029.327</v>
      </c>
      <c r="O770" s="3" t="s">
        <v>228</v>
      </c>
      <c r="P770" s="4">
        <f>IF(O770="吨",N770*1000,IF(O770="万立方米",N770*10000,""))</f>
        <v>200293270.0</v>
      </c>
      <c r="Q770" s="2" t="s">
        <v>229</v>
      </c>
      <c r="R770" s="2" t="s">
        <v>230</v>
      </c>
      <c r="S770" s="2" t="s">
        <v>243</v>
      </c>
      <c r="T770" s="2" t="s">
        <v>75</v>
      </c>
      <c r="U770" s="4">
        <f>0.03</f>
        <v>0.03</v>
      </c>
      <c r="V770" s="2" t="s">
        <v>232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6.0087981</v>
      </c>
      <c r="AD770" s="4">
        <f>AC771*(1-AA770/100)+(AC770-AC771)*(1-AB770/100)</f>
        <v>6.0087981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1334</v>
      </c>
      <c r="B771" s="2" t="s">
        <v>1328</v>
      </c>
      <c r="C771" s="2" t="s">
        <v>47</v>
      </c>
      <c r="D771" s="2" t="s">
        <v>1329</v>
      </c>
      <c r="E771" s="2" t="s">
        <v>526</v>
      </c>
      <c r="F771" s="2" t="s">
        <v>50</v>
      </c>
      <c r="G771" s="2" t="s">
        <v>225</v>
      </c>
      <c r="H771" s="2" t="s">
        <v>142</v>
      </c>
      <c r="I771" s="2" t="s">
        <v>53</v>
      </c>
      <c r="J771" s="2" t="s">
        <v>226</v>
      </c>
      <c r="K771" s="2" t="s">
        <v>226</v>
      </c>
      <c r="L771" s="2" t="s">
        <v>227</v>
      </c>
      <c r="M771" s="2" t="s">
        <v>95</v>
      </c>
      <c r="N771" s="3">
        <v>20029.327</v>
      </c>
      <c r="O771" s="3" t="s">
        <v>228</v>
      </c>
      <c r="P771" s="4">
        <f>IF(O771="吨",N771*1000,IF(O771="万立方米",N771*10000,""))</f>
        <v>200293270.0</v>
      </c>
      <c r="Q771" s="2" t="s">
        <v>229</v>
      </c>
      <c r="R771" s="2" t="s">
        <v>230</v>
      </c>
      <c r="S771" s="2" t="s">
        <v>245</v>
      </c>
      <c r="T771" s="2" t="s">
        <v>75</v>
      </c>
      <c r="U771" s="4">
        <f>0.03</f>
        <v>0.03</v>
      </c>
      <c r="V771" s="2" t="s">
        <v>232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6.0087981</v>
      </c>
      <c r="AD771" s="4">
        <f>AC771*(1-Z771/100)</f>
        <v>6.0087981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1335</v>
      </c>
      <c r="B772" s="2" t="s">
        <v>1328</v>
      </c>
      <c r="C772" s="2" t="s">
        <v>47</v>
      </c>
      <c r="D772" s="2" t="s">
        <v>1329</v>
      </c>
      <c r="E772" s="2" t="s">
        <v>526</v>
      </c>
      <c r="F772" s="2" t="s">
        <v>50</v>
      </c>
      <c r="G772" s="2" t="s">
        <v>225</v>
      </c>
      <c r="H772" s="2" t="s">
        <v>142</v>
      </c>
      <c r="I772" s="2" t="s">
        <v>53</v>
      </c>
      <c r="J772" s="2" t="s">
        <v>226</v>
      </c>
      <c r="K772" s="2" t="s">
        <v>226</v>
      </c>
      <c r="L772" s="2" t="s">
        <v>227</v>
      </c>
      <c r="M772" s="2" t="s">
        <v>99</v>
      </c>
      <c r="N772" s="3">
        <v>20029.327</v>
      </c>
      <c r="O772" s="3" t="s">
        <v>228</v>
      </c>
      <c r="P772" s="4">
        <f>IF(O772="吨",N772*1000,IF(O772="万立方米",N772*10000,""))</f>
        <v>200293270.0</v>
      </c>
      <c r="Q772" s="2" t="s">
        <v>229</v>
      </c>
      <c r="R772" s="2" t="s">
        <v>230</v>
      </c>
      <c r="S772" s="2" t="s">
        <v>247</v>
      </c>
      <c r="T772" s="2" t="s">
        <v>75</v>
      </c>
      <c r="U772" s="4">
        <f>0.0</f>
        <v>0.0</v>
      </c>
      <c r="V772" s="2" t="s">
        <v>232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1336</v>
      </c>
      <c r="B773" s="2" t="s">
        <v>1328</v>
      </c>
      <c r="C773" s="2" t="s">
        <v>47</v>
      </c>
      <c r="D773" s="2" t="s">
        <v>1329</v>
      </c>
      <c r="E773" s="2" t="s">
        <v>526</v>
      </c>
      <c r="F773" s="2" t="s">
        <v>50</v>
      </c>
      <c r="G773" s="2" t="s">
        <v>225</v>
      </c>
      <c r="H773" s="2" t="s">
        <v>142</v>
      </c>
      <c r="I773" s="2" t="s">
        <v>53</v>
      </c>
      <c r="J773" s="2" t="s">
        <v>226</v>
      </c>
      <c r="K773" s="2" t="s">
        <v>226</v>
      </c>
      <c r="L773" s="2" t="s">
        <v>227</v>
      </c>
      <c r="M773" s="2" t="s">
        <v>104</v>
      </c>
      <c r="N773" s="3">
        <v>20029.327</v>
      </c>
      <c r="O773" s="3" t="s">
        <v>228</v>
      </c>
      <c r="P773" s="4">
        <f>IF(O773="吨",N773*1000,IF(O773="万立方米",N773*10000,""))</f>
        <v>200293270.0</v>
      </c>
      <c r="Q773" s="2" t="s">
        <v>229</v>
      </c>
      <c r="R773" s="2" t="s">
        <v>230</v>
      </c>
      <c r="S773" s="2" t="s">
        <v>249</v>
      </c>
      <c r="T773" s="2" t="s">
        <v>75</v>
      </c>
      <c r="U773" s="4">
        <f>0.02</f>
        <v>0.02</v>
      </c>
      <c r="V773" s="2" t="s">
        <v>232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1337</v>
      </c>
      <c r="B774" s="2" t="s">
        <v>1328</v>
      </c>
      <c r="C774" s="2" t="s">
        <v>47</v>
      </c>
      <c r="D774" s="2" t="s">
        <v>1329</v>
      </c>
      <c r="E774" s="2" t="s">
        <v>526</v>
      </c>
      <c r="F774" s="2" t="s">
        <v>50</v>
      </c>
      <c r="G774" s="2" t="s">
        <v>225</v>
      </c>
      <c r="H774" s="2" t="s">
        <v>142</v>
      </c>
      <c r="I774" s="2"/>
      <c r="J774" s="2"/>
      <c r="K774" s="2"/>
      <c r="L774" s="2"/>
      <c r="M774" s="2" t="s">
        <v>107</v>
      </c>
      <c r="N774" s="3"/>
      <c r="O774" s="3"/>
      <c r="P774" s="4">
        <f>IF(O774="吨",N774*1000,IF(O774="万立方米",N774*10000,""))</f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113</v>
      </c>
      <c r="AH774" s="2" t="s">
        <v>114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1338</v>
      </c>
      <c r="B775" s="2" t="s">
        <v>1339</v>
      </c>
      <c r="C775" s="2" t="s">
        <v>47</v>
      </c>
      <c r="D775" s="2" t="s">
        <v>1340</v>
      </c>
      <c r="E775" s="2" t="s">
        <v>277</v>
      </c>
      <c r="F775" s="2" t="s">
        <v>224</v>
      </c>
      <c r="G775" s="2" t="s">
        <v>225</v>
      </c>
      <c r="H775" s="2" t="s">
        <v>297</v>
      </c>
      <c r="I775" s="2" t="s">
        <v>53</v>
      </c>
      <c r="J775" s="2" t="s">
        <v>226</v>
      </c>
      <c r="K775" s="2" t="s">
        <v>226</v>
      </c>
      <c r="L775" s="2" t="s">
        <v>227</v>
      </c>
      <c r="M775" s="2" t="s">
        <v>57</v>
      </c>
      <c r="N775" s="3">
        <v>64.43000000000001</v>
      </c>
      <c r="O775" s="3" t="s">
        <v>228</v>
      </c>
      <c r="P775" s="4">
        <f>IF(O775="吨",N775*1000,IF(O775="万立方米",N775*10000,""))</f>
        <v>644300.0000000001</v>
      </c>
      <c r="Q775" s="2" t="s">
        <v>229</v>
      </c>
      <c r="R775" s="2" t="s">
        <v>230</v>
      </c>
      <c r="S775" s="2" t="s">
        <v>231</v>
      </c>
      <c r="T775" s="2" t="s">
        <v>75</v>
      </c>
      <c r="U775" s="4">
        <f>0.0</f>
        <v>0.0</v>
      </c>
      <c r="V775" s="2" t="s">
        <v>232</v>
      </c>
      <c r="W775" s="2" t="s">
        <v>76</v>
      </c>
      <c r="X775" s="2" t="s">
        <v>255</v>
      </c>
      <c r="Y775" s="2" t="s">
        <v>256</v>
      </c>
      <c r="Z775" s="2">
        <v>57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257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1341</v>
      </c>
      <c r="B776" s="2" t="s">
        <v>1339</v>
      </c>
      <c r="C776" s="2" t="s">
        <v>47</v>
      </c>
      <c r="D776" s="2" t="s">
        <v>1340</v>
      </c>
      <c r="E776" s="2" t="s">
        <v>277</v>
      </c>
      <c r="F776" s="2" t="s">
        <v>224</v>
      </c>
      <c r="G776" s="2" t="s">
        <v>225</v>
      </c>
      <c r="H776" s="2" t="s">
        <v>297</v>
      </c>
      <c r="I776" s="2" t="s">
        <v>53</v>
      </c>
      <c r="J776" s="2" t="s">
        <v>226</v>
      </c>
      <c r="K776" s="2" t="s">
        <v>226</v>
      </c>
      <c r="L776" s="2" t="s">
        <v>227</v>
      </c>
      <c r="M776" s="2" t="s">
        <v>73</v>
      </c>
      <c r="N776" s="3">
        <v>64.43000000000001</v>
      </c>
      <c r="O776" s="3" t="s">
        <v>228</v>
      </c>
      <c r="P776" s="4">
        <f>IF(O776="吨",N776*1000,IF(O776="万立方米",N776*10000,""))</f>
        <v>644300.0000000001</v>
      </c>
      <c r="Q776" s="2" t="s">
        <v>229</v>
      </c>
      <c r="R776" s="2" t="s">
        <v>230</v>
      </c>
      <c r="S776" s="2" t="s">
        <v>235</v>
      </c>
      <c r="T776" s="2" t="s">
        <v>75</v>
      </c>
      <c r="U776" s="4">
        <f>1.3</f>
        <v>1.3</v>
      </c>
      <c r="V776" s="2" t="s">
        <v>232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0.8375900000000003</v>
      </c>
      <c r="AD776" s="4">
        <f>AC776*(1-Z776/100)</f>
        <v>0.8375900000000003</v>
      </c>
      <c r="AE776" s="2" t="s">
        <v>66</v>
      </c>
      <c r="AF776" s="2" t="s">
        <v>67</v>
      </c>
      <c r="AG776" s="2" t="s">
        <v>259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1342</v>
      </c>
      <c r="B777" s="2" t="s">
        <v>1339</v>
      </c>
      <c r="C777" s="2" t="s">
        <v>47</v>
      </c>
      <c r="D777" s="2" t="s">
        <v>1340</v>
      </c>
      <c r="E777" s="2" t="s">
        <v>277</v>
      </c>
      <c r="F777" s="2" t="s">
        <v>224</v>
      </c>
      <c r="G777" s="2" t="s">
        <v>225</v>
      </c>
      <c r="H777" s="2" t="s">
        <v>297</v>
      </c>
      <c r="I777" s="2" t="s">
        <v>53</v>
      </c>
      <c r="J777" s="2" t="s">
        <v>226</v>
      </c>
      <c r="K777" s="2" t="s">
        <v>226</v>
      </c>
      <c r="L777" s="2" t="s">
        <v>227</v>
      </c>
      <c r="M777" s="2" t="s">
        <v>79</v>
      </c>
      <c r="N777" s="3">
        <v>64.43000000000001</v>
      </c>
      <c r="O777" s="3" t="s">
        <v>228</v>
      </c>
      <c r="P777" s="4">
        <f>IF(O777="吨",N777*1000,IF(O777="万立方米",N777*10000,""))</f>
        <v>644300.0000000001</v>
      </c>
      <c r="Q777" s="2" t="s">
        <v>229</v>
      </c>
      <c r="R777" s="2" t="s">
        <v>230</v>
      </c>
      <c r="S777" s="2" t="s">
        <v>238</v>
      </c>
      <c r="T777" s="2" t="s">
        <v>75</v>
      </c>
      <c r="U777" s="4">
        <f>4.1</f>
        <v>4.1</v>
      </c>
      <c r="V777" s="2" t="s">
        <v>232</v>
      </c>
      <c r="W777" s="2" t="s">
        <v>76</v>
      </c>
      <c r="X777" s="2" t="s">
        <v>255</v>
      </c>
      <c r="Y777" s="2" t="s">
        <v>1343</v>
      </c>
      <c r="Z777" s="2">
        <v>42</v>
      </c>
      <c r="AA777" s="2"/>
      <c r="AB777" s="2"/>
      <c r="AC777" s="4">
        <f>P777*U777/1000000</f>
        <v>2.6416300000000006</v>
      </c>
      <c r="AD777" s="4">
        <f>AC777*(1-Z777/100)</f>
        <v>1.5321454000000005</v>
      </c>
      <c r="AE777" s="2" t="s">
        <v>66</v>
      </c>
      <c r="AF777" s="2" t="s">
        <v>67</v>
      </c>
      <c r="AG777" s="2" t="s">
        <v>257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1344</v>
      </c>
      <c r="B778" s="2" t="s">
        <v>1339</v>
      </c>
      <c r="C778" s="2" t="s">
        <v>47</v>
      </c>
      <c r="D778" s="2" t="s">
        <v>1340</v>
      </c>
      <c r="E778" s="2" t="s">
        <v>277</v>
      </c>
      <c r="F778" s="2" t="s">
        <v>224</v>
      </c>
      <c r="G778" s="2" t="s">
        <v>225</v>
      </c>
      <c r="H778" s="2" t="s">
        <v>297</v>
      </c>
      <c r="I778" s="2" t="s">
        <v>53</v>
      </c>
      <c r="J778" s="2" t="s">
        <v>226</v>
      </c>
      <c r="K778" s="2" t="s">
        <v>226</v>
      </c>
      <c r="L778" s="2" t="s">
        <v>227</v>
      </c>
      <c r="M778" s="2" t="s">
        <v>87</v>
      </c>
      <c r="N778" s="3">
        <v>64.43000000000001</v>
      </c>
      <c r="O778" s="3" t="s">
        <v>228</v>
      </c>
      <c r="P778" s="4">
        <f>IF(O778="吨",N778*1000,IF(O778="万立方米",N778*10000,""))</f>
        <v>644300.0000000001</v>
      </c>
      <c r="Q778" s="2" t="s">
        <v>229</v>
      </c>
      <c r="R778" s="2" t="s">
        <v>230</v>
      </c>
      <c r="S778" s="2" t="s">
        <v>241</v>
      </c>
      <c r="T778" s="2" t="s">
        <v>75</v>
      </c>
      <c r="U778" s="4">
        <f>0.0</f>
        <v>0.0</v>
      </c>
      <c r="V778" s="2" t="s">
        <v>232</v>
      </c>
      <c r="W778" s="2" t="s">
        <v>76</v>
      </c>
      <c r="X778" s="2" t="s">
        <v>255</v>
      </c>
      <c r="Y778" s="2" t="s">
        <v>262</v>
      </c>
      <c r="Z778" s="2">
        <v>57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257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1345</v>
      </c>
      <c r="B779" s="2" t="s">
        <v>1339</v>
      </c>
      <c r="C779" s="2" t="s">
        <v>47</v>
      </c>
      <c r="D779" s="2" t="s">
        <v>1340</v>
      </c>
      <c r="E779" s="2" t="s">
        <v>277</v>
      </c>
      <c r="F779" s="2" t="s">
        <v>224</v>
      </c>
      <c r="G779" s="2" t="s">
        <v>225</v>
      </c>
      <c r="H779" s="2" t="s">
        <v>297</v>
      </c>
      <c r="I779" s="2" t="s">
        <v>53</v>
      </c>
      <c r="J779" s="2" t="s">
        <v>226</v>
      </c>
      <c r="K779" s="2" t="s">
        <v>226</v>
      </c>
      <c r="L779" s="2" t="s">
        <v>227</v>
      </c>
      <c r="M779" s="2" t="s">
        <v>91</v>
      </c>
      <c r="N779" s="3">
        <v>64.43000000000001</v>
      </c>
      <c r="O779" s="3" t="s">
        <v>228</v>
      </c>
      <c r="P779" s="4">
        <f>IF(O779="吨",N779*1000,IF(O779="万立方米",N779*10000,""))</f>
        <v>644300.0000000001</v>
      </c>
      <c r="Q779" s="2" t="s">
        <v>229</v>
      </c>
      <c r="R779" s="2" t="s">
        <v>230</v>
      </c>
      <c r="S779" s="2" t="s">
        <v>243</v>
      </c>
      <c r="T779" s="2" t="s">
        <v>75</v>
      </c>
      <c r="U779" s="4">
        <f>0.03</f>
        <v>0.03</v>
      </c>
      <c r="V779" s="2" t="s">
        <v>232</v>
      </c>
      <c r="W779" s="2" t="s">
        <v>76</v>
      </c>
      <c r="X779" s="2" t="s">
        <v>255</v>
      </c>
      <c r="Y779" s="2" t="s">
        <v>264</v>
      </c>
      <c r="Z779" s="2">
        <v>75</v>
      </c>
      <c r="AA779" s="2">
        <v>57</v>
      </c>
      <c r="AB779" s="2">
        <v>75</v>
      </c>
      <c r="AC779" s="4">
        <f>P779*U779/1000000</f>
        <v>0.019329000000000002</v>
      </c>
      <c r="AD779" s="4">
        <f>AC780*(1-AA779/100)+(AC779-AC780)*(1-AB779/100)</f>
        <v>0.008311470000000001</v>
      </c>
      <c r="AE779" s="2" t="s">
        <v>66</v>
      </c>
      <c r="AF779" s="2" t="s">
        <v>67</v>
      </c>
      <c r="AG779" s="2" t="s">
        <v>257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1346</v>
      </c>
      <c r="B780" s="2" t="s">
        <v>1339</v>
      </c>
      <c r="C780" s="2" t="s">
        <v>47</v>
      </c>
      <c r="D780" s="2" t="s">
        <v>1340</v>
      </c>
      <c r="E780" s="2" t="s">
        <v>277</v>
      </c>
      <c r="F780" s="2" t="s">
        <v>224</v>
      </c>
      <c r="G780" s="2" t="s">
        <v>225</v>
      </c>
      <c r="H780" s="2" t="s">
        <v>297</v>
      </c>
      <c r="I780" s="2" t="s">
        <v>53</v>
      </c>
      <c r="J780" s="2" t="s">
        <v>226</v>
      </c>
      <c r="K780" s="2" t="s">
        <v>226</v>
      </c>
      <c r="L780" s="2" t="s">
        <v>227</v>
      </c>
      <c r="M780" s="2" t="s">
        <v>95</v>
      </c>
      <c r="N780" s="3">
        <v>64.43000000000001</v>
      </c>
      <c r="O780" s="3" t="s">
        <v>228</v>
      </c>
      <c r="P780" s="4">
        <f>IF(O780="吨",N780*1000,IF(O780="万立方米",N780*10000,""))</f>
        <v>644300.0000000001</v>
      </c>
      <c r="Q780" s="2" t="s">
        <v>229</v>
      </c>
      <c r="R780" s="2" t="s">
        <v>230</v>
      </c>
      <c r="S780" s="2" t="s">
        <v>245</v>
      </c>
      <c r="T780" s="2" t="s">
        <v>75</v>
      </c>
      <c r="U780" s="4">
        <f>0.03</f>
        <v>0.03</v>
      </c>
      <c r="V780" s="2" t="s">
        <v>232</v>
      </c>
      <c r="W780" s="2" t="s">
        <v>76</v>
      </c>
      <c r="X780" s="2" t="s">
        <v>255</v>
      </c>
      <c r="Y780" s="2" t="s">
        <v>266</v>
      </c>
      <c r="Z780" s="2">
        <v>57</v>
      </c>
      <c r="AA780" s="2"/>
      <c r="AB780" s="2"/>
      <c r="AC780" s="4">
        <f>P780*U780/1000000</f>
        <v>0.019329000000000002</v>
      </c>
      <c r="AD780" s="4">
        <f>AC780*(1-Z780/100)</f>
        <v>0.008311470000000001</v>
      </c>
      <c r="AE780" s="2" t="s">
        <v>66</v>
      </c>
      <c r="AF780" s="2" t="s">
        <v>67</v>
      </c>
      <c r="AG780" s="2" t="s">
        <v>257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1347</v>
      </c>
      <c r="B781" s="2" t="s">
        <v>1339</v>
      </c>
      <c r="C781" s="2" t="s">
        <v>47</v>
      </c>
      <c r="D781" s="2" t="s">
        <v>1340</v>
      </c>
      <c r="E781" s="2" t="s">
        <v>277</v>
      </c>
      <c r="F781" s="2" t="s">
        <v>224</v>
      </c>
      <c r="G781" s="2" t="s">
        <v>225</v>
      </c>
      <c r="H781" s="2" t="s">
        <v>297</v>
      </c>
      <c r="I781" s="2" t="s">
        <v>53</v>
      </c>
      <c r="J781" s="2" t="s">
        <v>226</v>
      </c>
      <c r="K781" s="2" t="s">
        <v>226</v>
      </c>
      <c r="L781" s="2" t="s">
        <v>227</v>
      </c>
      <c r="M781" s="2" t="s">
        <v>99</v>
      </c>
      <c r="N781" s="3">
        <v>64.43000000000001</v>
      </c>
      <c r="O781" s="3" t="s">
        <v>228</v>
      </c>
      <c r="P781" s="4">
        <f>IF(O781="吨",N781*1000,IF(O781="万立方米",N781*10000,""))</f>
        <v>644300.0000000001</v>
      </c>
      <c r="Q781" s="2" t="s">
        <v>229</v>
      </c>
      <c r="R781" s="2" t="s">
        <v>230</v>
      </c>
      <c r="S781" s="2" t="s">
        <v>247</v>
      </c>
      <c r="T781" s="2" t="s">
        <v>75</v>
      </c>
      <c r="U781" s="4">
        <f>0.0</f>
        <v>0.0</v>
      </c>
      <c r="V781" s="2" t="s">
        <v>232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268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1348</v>
      </c>
      <c r="B782" s="2" t="s">
        <v>1339</v>
      </c>
      <c r="C782" s="2" t="s">
        <v>47</v>
      </c>
      <c r="D782" s="2" t="s">
        <v>1340</v>
      </c>
      <c r="E782" s="2" t="s">
        <v>277</v>
      </c>
      <c r="F782" s="2" t="s">
        <v>224</v>
      </c>
      <c r="G782" s="2" t="s">
        <v>225</v>
      </c>
      <c r="H782" s="2" t="s">
        <v>297</v>
      </c>
      <c r="I782" s="2" t="s">
        <v>53</v>
      </c>
      <c r="J782" s="2" t="s">
        <v>226</v>
      </c>
      <c r="K782" s="2" t="s">
        <v>226</v>
      </c>
      <c r="L782" s="2" t="s">
        <v>227</v>
      </c>
      <c r="M782" s="2" t="s">
        <v>104</v>
      </c>
      <c r="N782" s="3">
        <v>64.43000000000001</v>
      </c>
      <c r="O782" s="3" t="s">
        <v>228</v>
      </c>
      <c r="P782" s="4">
        <f>IF(O782="吨",N782*1000,IF(O782="万立方米",N782*10000,""))</f>
        <v>644300.0000000001</v>
      </c>
      <c r="Q782" s="2" t="s">
        <v>229</v>
      </c>
      <c r="R782" s="2" t="s">
        <v>230</v>
      </c>
      <c r="S782" s="2" t="s">
        <v>249</v>
      </c>
      <c r="T782" s="2" t="s">
        <v>75</v>
      </c>
      <c r="U782" s="4">
        <f>0.02</f>
        <v>0.02</v>
      </c>
      <c r="V782" s="2" t="s">
        <v>232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259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1349</v>
      </c>
      <c r="B783" s="2" t="s">
        <v>1339</v>
      </c>
      <c r="C783" s="2" t="s">
        <v>47</v>
      </c>
      <c r="D783" s="2" t="s">
        <v>1340</v>
      </c>
      <c r="E783" s="2" t="s">
        <v>277</v>
      </c>
      <c r="F783" s="2" t="s">
        <v>224</v>
      </c>
      <c r="G783" s="2" t="s">
        <v>225</v>
      </c>
      <c r="H783" s="2" t="s">
        <v>297</v>
      </c>
      <c r="I783" s="2"/>
      <c r="J783" s="2"/>
      <c r="K783" s="2" t="s">
        <v>55</v>
      </c>
      <c r="L783" s="2" t="s">
        <v>163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164</v>
      </c>
      <c r="T783" s="2" t="s">
        <v>165</v>
      </c>
      <c r="U783" s="4">
        <f>0.16</f>
        <v>0.16</v>
      </c>
      <c r="V783" s="2" t="s">
        <v>111</v>
      </c>
      <c r="W783" s="2" t="s">
        <v>164</v>
      </c>
      <c r="X783" s="2" t="s">
        <v>163</v>
      </c>
      <c r="Y783" s="2" t="s">
        <v>166</v>
      </c>
      <c r="Z783" s="2">
        <v>0</v>
      </c>
      <c r="AA783" s="2"/>
      <c r="AB783" s="2"/>
      <c r="AC783" s="2"/>
      <c r="AD783" s="2"/>
      <c r="AE783" s="2" t="s">
        <v>271</v>
      </c>
      <c r="AF783" s="2" t="s">
        <v>272</v>
      </c>
      <c r="AG783" s="2" t="s">
        <v>273</v>
      </c>
      <c r="AH783" s="2" t="s">
        <v>168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1350</v>
      </c>
      <c r="B784" s="2" t="s">
        <v>1351</v>
      </c>
      <c r="C784" s="2" t="s">
        <v>47</v>
      </c>
      <c r="D784" s="2" t="s">
        <v>1352</v>
      </c>
      <c r="E784" s="2" t="s">
        <v>514</v>
      </c>
      <c r="F784" s="2" t="s">
        <v>278</v>
      </c>
      <c r="G784" s="2" t="s">
        <v>120</v>
      </c>
      <c r="H784" s="2" t="s">
        <v>52</v>
      </c>
      <c r="I784" s="2" t="s">
        <v>53</v>
      </c>
      <c r="J784" s="2" t="s">
        <v>280</v>
      </c>
      <c r="K784" s="2"/>
      <c r="L784" s="2" t="s">
        <v>122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124</v>
      </c>
      <c r="X784" s="2" t="s">
        <v>298</v>
      </c>
      <c r="Y784" s="2" t="s">
        <v>430</v>
      </c>
      <c r="Z784" s="2">
        <v>94.5</v>
      </c>
      <c r="AA784" s="2"/>
      <c r="AB784" s="2"/>
      <c r="AC784" s="2"/>
      <c r="AD784" s="2"/>
      <c r="AE784" s="2" t="s">
        <v>271</v>
      </c>
      <c r="AF784" s="2" t="s">
        <v>281</v>
      </c>
      <c r="AG784" s="2" t="s">
        <v>431</v>
      </c>
      <c r="AH784" s="2" t="s">
        <v>128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1353</v>
      </c>
      <c r="B785" s="2" t="s">
        <v>1351</v>
      </c>
      <c r="C785" s="2" t="s">
        <v>47</v>
      </c>
      <c r="D785" s="2" t="s">
        <v>1352</v>
      </c>
      <c r="E785" s="2" t="s">
        <v>514</v>
      </c>
      <c r="F785" s="2" t="s">
        <v>278</v>
      </c>
      <c r="G785" s="2" t="s">
        <v>120</v>
      </c>
      <c r="H785" s="2" t="s">
        <v>52</v>
      </c>
      <c r="I785" s="2" t="s">
        <v>53</v>
      </c>
      <c r="J785" s="2" t="s">
        <v>280</v>
      </c>
      <c r="K785" s="2"/>
      <c r="L785" s="2" t="s">
        <v>122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124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271</v>
      </c>
      <c r="AF785" s="2" t="s">
        <v>281</v>
      </c>
      <c r="AG785" s="2" t="s">
        <v>433</v>
      </c>
      <c r="AH785" s="2" t="s">
        <v>128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1354</v>
      </c>
      <c r="B786" s="2" t="s">
        <v>1351</v>
      </c>
      <c r="C786" s="2" t="s">
        <v>47</v>
      </c>
      <c r="D786" s="2" t="s">
        <v>1352</v>
      </c>
      <c r="E786" s="2" t="s">
        <v>514</v>
      </c>
      <c r="F786" s="2" t="s">
        <v>278</v>
      </c>
      <c r="G786" s="2" t="s">
        <v>120</v>
      </c>
      <c r="H786" s="2" t="s">
        <v>52</v>
      </c>
      <c r="I786" s="2" t="s">
        <v>53</v>
      </c>
      <c r="J786" s="2" t="s">
        <v>280</v>
      </c>
      <c r="K786" s="2"/>
      <c r="L786" s="2" t="s">
        <v>122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124</v>
      </c>
      <c r="X786" s="2" t="s">
        <v>304</v>
      </c>
      <c r="Y786" s="2" t="s">
        <v>305</v>
      </c>
      <c r="Z786" s="2">
        <v>30</v>
      </c>
      <c r="AA786" s="2"/>
      <c r="AB786" s="2"/>
      <c r="AC786" s="2"/>
      <c r="AD786" s="2"/>
      <c r="AE786" s="2" t="s">
        <v>271</v>
      </c>
      <c r="AF786" s="2" t="s">
        <v>281</v>
      </c>
      <c r="AG786" s="2" t="s">
        <v>435</v>
      </c>
      <c r="AH786" s="2" t="s">
        <v>128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1355</v>
      </c>
      <c r="B787" s="2" t="s">
        <v>1351</v>
      </c>
      <c r="C787" s="2" t="s">
        <v>47</v>
      </c>
      <c r="D787" s="2" t="s">
        <v>1352</v>
      </c>
      <c r="E787" s="2" t="s">
        <v>514</v>
      </c>
      <c r="F787" s="2" t="s">
        <v>278</v>
      </c>
      <c r="G787" s="2" t="s">
        <v>120</v>
      </c>
      <c r="H787" s="2" t="s">
        <v>52</v>
      </c>
      <c r="I787" s="2" t="s">
        <v>53</v>
      </c>
      <c r="J787" s="2" t="s">
        <v>280</v>
      </c>
      <c r="K787" s="2"/>
      <c r="L787" s="2" t="s">
        <v>122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124</v>
      </c>
      <c r="X787" s="2" t="s">
        <v>298</v>
      </c>
      <c r="Y787" s="2" t="s">
        <v>437</v>
      </c>
      <c r="Z787" s="2">
        <v>94.5</v>
      </c>
      <c r="AA787" s="2"/>
      <c r="AB787" s="2"/>
      <c r="AC787" s="2"/>
      <c r="AD787" s="2"/>
      <c r="AE787" s="2" t="s">
        <v>271</v>
      </c>
      <c r="AF787" s="2" t="s">
        <v>281</v>
      </c>
      <c r="AG787" s="2" t="s">
        <v>431</v>
      </c>
      <c r="AH787" s="2" t="s">
        <v>128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1356</v>
      </c>
      <c r="B788" s="2" t="s">
        <v>1351</v>
      </c>
      <c r="C788" s="2" t="s">
        <v>47</v>
      </c>
      <c r="D788" s="2" t="s">
        <v>1352</v>
      </c>
      <c r="E788" s="2" t="s">
        <v>514</v>
      </c>
      <c r="F788" s="2" t="s">
        <v>278</v>
      </c>
      <c r="G788" s="2" t="s">
        <v>120</v>
      </c>
      <c r="H788" s="2" t="s">
        <v>52</v>
      </c>
      <c r="I788" s="2" t="s">
        <v>53</v>
      </c>
      <c r="J788" s="2" t="s">
        <v>280</v>
      </c>
      <c r="K788" s="2"/>
      <c r="L788" s="2" t="s">
        <v>122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124</v>
      </c>
      <c r="X788" s="2" t="s">
        <v>298</v>
      </c>
      <c r="Y788" s="2" t="s">
        <v>310</v>
      </c>
      <c r="Z788" s="2">
        <v>95</v>
      </c>
      <c r="AA788" s="2">
        <v>94.5</v>
      </c>
      <c r="AB788" s="2">
        <v>95</v>
      </c>
      <c r="AC788" s="2"/>
      <c r="AD788" s="2"/>
      <c r="AE788" s="2" t="s">
        <v>271</v>
      </c>
      <c r="AF788" s="2" t="s">
        <v>281</v>
      </c>
      <c r="AG788" s="2" t="s">
        <v>431</v>
      </c>
      <c r="AH788" s="2" t="s">
        <v>128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1357</v>
      </c>
      <c r="B789" s="2" t="s">
        <v>1351</v>
      </c>
      <c r="C789" s="2" t="s">
        <v>47</v>
      </c>
      <c r="D789" s="2" t="s">
        <v>1352</v>
      </c>
      <c r="E789" s="2" t="s">
        <v>514</v>
      </c>
      <c r="F789" s="2" t="s">
        <v>278</v>
      </c>
      <c r="G789" s="2" t="s">
        <v>120</v>
      </c>
      <c r="H789" s="2" t="s">
        <v>52</v>
      </c>
      <c r="I789" s="2" t="s">
        <v>53</v>
      </c>
      <c r="J789" s="2" t="s">
        <v>280</v>
      </c>
      <c r="K789" s="2"/>
      <c r="L789" s="2" t="s">
        <v>122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124</v>
      </c>
      <c r="X789" s="2" t="s">
        <v>298</v>
      </c>
      <c r="Y789" s="2" t="s">
        <v>440</v>
      </c>
      <c r="Z789" s="2">
        <v>94.5</v>
      </c>
      <c r="AA789" s="2"/>
      <c r="AB789" s="2"/>
      <c r="AC789" s="2"/>
      <c r="AD789" s="2"/>
      <c r="AE789" s="2" t="s">
        <v>271</v>
      </c>
      <c r="AF789" s="2" t="s">
        <v>281</v>
      </c>
      <c r="AG789" s="2" t="s">
        <v>431</v>
      </c>
      <c r="AH789" s="2" t="s">
        <v>128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1358</v>
      </c>
      <c r="B790" s="2" t="s">
        <v>1351</v>
      </c>
      <c r="C790" s="2" t="s">
        <v>47</v>
      </c>
      <c r="D790" s="2" t="s">
        <v>1352</v>
      </c>
      <c r="E790" s="2" t="s">
        <v>514</v>
      </c>
      <c r="F790" s="2" t="s">
        <v>278</v>
      </c>
      <c r="G790" s="2" t="s">
        <v>120</v>
      </c>
      <c r="H790" s="2" t="s">
        <v>52</v>
      </c>
      <c r="I790" s="2" t="s">
        <v>53</v>
      </c>
      <c r="J790" s="2" t="s">
        <v>280</v>
      </c>
      <c r="K790" s="2"/>
      <c r="L790" s="2" t="s">
        <v>122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124</v>
      </c>
      <c r="X790" s="2" t="s">
        <v>314</v>
      </c>
      <c r="Y790" s="2" t="s">
        <v>315</v>
      </c>
      <c r="Z790" s="2">
        <v>80</v>
      </c>
      <c r="AA790" s="2"/>
      <c r="AB790" s="2"/>
      <c r="AC790" s="2"/>
      <c r="AD790" s="2"/>
      <c r="AE790" s="2" t="s">
        <v>271</v>
      </c>
      <c r="AF790" s="2" t="s">
        <v>281</v>
      </c>
      <c r="AG790" s="2" t="s">
        <v>435</v>
      </c>
      <c r="AH790" s="2" t="s">
        <v>128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1359</v>
      </c>
      <c r="B791" s="2" t="s">
        <v>1351</v>
      </c>
      <c r="C791" s="2" t="s">
        <v>47</v>
      </c>
      <c r="D791" s="2" t="s">
        <v>1352</v>
      </c>
      <c r="E791" s="2" t="s">
        <v>514</v>
      </c>
      <c r="F791" s="2" t="s">
        <v>278</v>
      </c>
      <c r="G791" s="2" t="s">
        <v>120</v>
      </c>
      <c r="H791" s="2" t="s">
        <v>52</v>
      </c>
      <c r="I791" s="2" t="s">
        <v>53</v>
      </c>
      <c r="J791" s="2" t="s">
        <v>280</v>
      </c>
      <c r="K791" s="2"/>
      <c r="L791" s="2" t="s">
        <v>122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124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271</v>
      </c>
      <c r="AF791" s="2" t="s">
        <v>281</v>
      </c>
      <c r="AG791" s="2" t="s">
        <v>433</v>
      </c>
      <c r="AH791" s="2" t="s">
        <v>128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1360</v>
      </c>
      <c r="B792" s="2" t="s">
        <v>1351</v>
      </c>
      <c r="C792" s="2" t="s">
        <v>47</v>
      </c>
      <c r="D792" s="2" t="s">
        <v>1352</v>
      </c>
      <c r="E792" s="2" t="s">
        <v>514</v>
      </c>
      <c r="F792" s="2" t="s">
        <v>278</v>
      </c>
      <c r="G792" s="2" t="s">
        <v>120</v>
      </c>
      <c r="H792" s="2" t="s">
        <v>52</v>
      </c>
      <c r="I792" s="2"/>
      <c r="J792" s="2"/>
      <c r="K792" s="2" t="s">
        <v>55</v>
      </c>
      <c r="L792" s="2" t="s">
        <v>318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319</v>
      </c>
      <c r="T792" s="2" t="s">
        <v>165</v>
      </c>
      <c r="U792" s="4">
        <f>0.17</f>
        <v>0.17</v>
      </c>
      <c r="V792" s="2" t="s">
        <v>111</v>
      </c>
      <c r="W792" s="2" t="s">
        <v>319</v>
      </c>
      <c r="X792" s="2" t="s">
        <v>318</v>
      </c>
      <c r="Y792" s="2" t="s">
        <v>320</v>
      </c>
      <c r="Z792" s="2">
        <v>0</v>
      </c>
      <c r="AA792" s="2"/>
      <c r="AB792" s="2"/>
      <c r="AC792" s="2"/>
      <c r="AD792" s="2"/>
      <c r="AE792" s="2" t="s">
        <v>271</v>
      </c>
      <c r="AF792" s="2" t="s">
        <v>272</v>
      </c>
      <c r="AG792" s="2" t="s">
        <v>273</v>
      </c>
      <c r="AH792" s="2" t="s">
        <v>168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1361</v>
      </c>
      <c r="B793" s="2" t="s">
        <v>1362</v>
      </c>
      <c r="C793" s="2" t="s">
        <v>47</v>
      </c>
      <c r="D793" s="2" t="s">
        <v>1363</v>
      </c>
      <c r="E793" s="2" t="s">
        <v>277</v>
      </c>
      <c r="F793" s="2" t="s">
        <v>278</v>
      </c>
      <c r="G793" s="2" t="s">
        <v>120</v>
      </c>
      <c r="H793" s="2" t="s">
        <v>142</v>
      </c>
      <c r="I793" s="2" t="s">
        <v>53</v>
      </c>
      <c r="J793" s="2" t="s">
        <v>691</v>
      </c>
      <c r="K793" s="2"/>
      <c r="L793" s="2" t="s">
        <v>122</v>
      </c>
      <c r="M793" s="2" t="s">
        <v>57</v>
      </c>
      <c r="N793" s="3">
        <v>2606.9</v>
      </c>
      <c r="O793" s="3" t="s">
        <v>123</v>
      </c>
      <c r="P793" s="2"/>
      <c r="Q793" s="2"/>
      <c r="R793" s="2"/>
      <c r="S793" s="2"/>
      <c r="T793" s="2"/>
      <c r="U793" s="2"/>
      <c r="V793" s="2"/>
      <c r="W793" s="2" t="s">
        <v>124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271</v>
      </c>
      <c r="AF793" s="2" t="s">
        <v>692</v>
      </c>
      <c r="AG793" s="2" t="s">
        <v>693</v>
      </c>
      <c r="AH793" s="2" t="s">
        <v>128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1364</v>
      </c>
      <c r="B794" s="2" t="s">
        <v>1362</v>
      </c>
      <c r="C794" s="2" t="s">
        <v>47</v>
      </c>
      <c r="D794" s="2" t="s">
        <v>1363</v>
      </c>
      <c r="E794" s="2" t="s">
        <v>277</v>
      </c>
      <c r="F794" s="2" t="s">
        <v>278</v>
      </c>
      <c r="G794" s="2" t="s">
        <v>120</v>
      </c>
      <c r="H794" s="2" t="s">
        <v>142</v>
      </c>
      <c r="I794" s="2" t="s">
        <v>53</v>
      </c>
      <c r="J794" s="2" t="s">
        <v>691</v>
      </c>
      <c r="K794" s="2"/>
      <c r="L794" s="2" t="s">
        <v>122</v>
      </c>
      <c r="M794" s="2" t="s">
        <v>73</v>
      </c>
      <c r="N794" s="3">
        <v>2606.9</v>
      </c>
      <c r="O794" s="3" t="s">
        <v>123</v>
      </c>
      <c r="P794" s="2"/>
      <c r="Q794" s="2"/>
      <c r="R794" s="2"/>
      <c r="S794" s="2"/>
      <c r="T794" s="2"/>
      <c r="U794" s="2"/>
      <c r="V794" s="2"/>
      <c r="W794" s="2" t="s">
        <v>124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271</v>
      </c>
      <c r="AF794" s="2" t="s">
        <v>692</v>
      </c>
      <c r="AG794" s="2" t="s">
        <v>695</v>
      </c>
      <c r="AH794" s="2" t="s">
        <v>128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1365</v>
      </c>
      <c r="B795" s="2" t="s">
        <v>1362</v>
      </c>
      <c r="C795" s="2" t="s">
        <v>47</v>
      </c>
      <c r="D795" s="2" t="s">
        <v>1363</v>
      </c>
      <c r="E795" s="2" t="s">
        <v>277</v>
      </c>
      <c r="F795" s="2" t="s">
        <v>278</v>
      </c>
      <c r="G795" s="2" t="s">
        <v>120</v>
      </c>
      <c r="H795" s="2" t="s">
        <v>142</v>
      </c>
      <c r="I795" s="2" t="s">
        <v>53</v>
      </c>
      <c r="J795" s="2" t="s">
        <v>691</v>
      </c>
      <c r="K795" s="2"/>
      <c r="L795" s="2" t="s">
        <v>122</v>
      </c>
      <c r="M795" s="2" t="s">
        <v>79</v>
      </c>
      <c r="N795" s="3">
        <v>2606.9</v>
      </c>
      <c r="O795" s="3" t="s">
        <v>123</v>
      </c>
      <c r="P795" s="2"/>
      <c r="Q795" s="2"/>
      <c r="R795" s="2"/>
      <c r="S795" s="2"/>
      <c r="T795" s="2"/>
      <c r="U795" s="2"/>
      <c r="V795" s="2"/>
      <c r="W795" s="2" t="s">
        <v>124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271</v>
      </c>
      <c r="AF795" s="2" t="s">
        <v>692</v>
      </c>
      <c r="AG795" s="2" t="s">
        <v>693</v>
      </c>
      <c r="AH795" s="2" t="s">
        <v>128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1366</v>
      </c>
      <c r="B796" s="2" t="s">
        <v>1362</v>
      </c>
      <c r="C796" s="2" t="s">
        <v>47</v>
      </c>
      <c r="D796" s="2" t="s">
        <v>1363</v>
      </c>
      <c r="E796" s="2" t="s">
        <v>277</v>
      </c>
      <c r="F796" s="2" t="s">
        <v>278</v>
      </c>
      <c r="G796" s="2" t="s">
        <v>120</v>
      </c>
      <c r="H796" s="2" t="s">
        <v>142</v>
      </c>
      <c r="I796" s="2" t="s">
        <v>53</v>
      </c>
      <c r="J796" s="2" t="s">
        <v>691</v>
      </c>
      <c r="K796" s="2"/>
      <c r="L796" s="2" t="s">
        <v>122</v>
      </c>
      <c r="M796" s="2" t="s">
        <v>87</v>
      </c>
      <c r="N796" s="3">
        <v>2606.9</v>
      </c>
      <c r="O796" s="3" t="s">
        <v>123</v>
      </c>
      <c r="P796" s="2"/>
      <c r="Q796" s="2"/>
      <c r="R796" s="2"/>
      <c r="S796" s="2"/>
      <c r="T796" s="2"/>
      <c r="U796" s="2"/>
      <c r="V796" s="2"/>
      <c r="W796" s="2" t="s">
        <v>124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271</v>
      </c>
      <c r="AF796" s="2" t="s">
        <v>692</v>
      </c>
      <c r="AG796" s="2" t="s">
        <v>693</v>
      </c>
      <c r="AH796" s="2" t="s">
        <v>128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1367</v>
      </c>
      <c r="B797" s="2" t="s">
        <v>1362</v>
      </c>
      <c r="C797" s="2" t="s">
        <v>47</v>
      </c>
      <c r="D797" s="2" t="s">
        <v>1363</v>
      </c>
      <c r="E797" s="2" t="s">
        <v>277</v>
      </c>
      <c r="F797" s="2" t="s">
        <v>278</v>
      </c>
      <c r="G797" s="2" t="s">
        <v>120</v>
      </c>
      <c r="H797" s="2" t="s">
        <v>142</v>
      </c>
      <c r="I797" s="2" t="s">
        <v>53</v>
      </c>
      <c r="J797" s="2" t="s">
        <v>691</v>
      </c>
      <c r="K797" s="2"/>
      <c r="L797" s="2" t="s">
        <v>122</v>
      </c>
      <c r="M797" s="2" t="s">
        <v>91</v>
      </c>
      <c r="N797" s="3">
        <v>2606.9</v>
      </c>
      <c r="O797" s="3" t="s">
        <v>123</v>
      </c>
      <c r="P797" s="2"/>
      <c r="Q797" s="2"/>
      <c r="R797" s="2"/>
      <c r="S797" s="2"/>
      <c r="T797" s="2"/>
      <c r="U797" s="2"/>
      <c r="V797" s="2"/>
      <c r="W797" s="2" t="s">
        <v>124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271</v>
      </c>
      <c r="AF797" s="2" t="s">
        <v>692</v>
      </c>
      <c r="AG797" s="2" t="s">
        <v>693</v>
      </c>
      <c r="AH797" s="2" t="s">
        <v>128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1368</v>
      </c>
      <c r="B798" s="2" t="s">
        <v>1362</v>
      </c>
      <c r="C798" s="2" t="s">
        <v>47</v>
      </c>
      <c r="D798" s="2" t="s">
        <v>1363</v>
      </c>
      <c r="E798" s="2" t="s">
        <v>277</v>
      </c>
      <c r="F798" s="2" t="s">
        <v>278</v>
      </c>
      <c r="G798" s="2" t="s">
        <v>120</v>
      </c>
      <c r="H798" s="2" t="s">
        <v>142</v>
      </c>
      <c r="I798" s="2" t="s">
        <v>53</v>
      </c>
      <c r="J798" s="2" t="s">
        <v>691</v>
      </c>
      <c r="K798" s="2"/>
      <c r="L798" s="2" t="s">
        <v>122</v>
      </c>
      <c r="M798" s="2" t="s">
        <v>95</v>
      </c>
      <c r="N798" s="3">
        <v>2606.9</v>
      </c>
      <c r="O798" s="3" t="s">
        <v>123</v>
      </c>
      <c r="P798" s="2"/>
      <c r="Q798" s="2"/>
      <c r="R798" s="2"/>
      <c r="S798" s="2"/>
      <c r="T798" s="2"/>
      <c r="U798" s="2"/>
      <c r="V798" s="2"/>
      <c r="W798" s="2" t="s">
        <v>124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271</v>
      </c>
      <c r="AF798" s="2" t="s">
        <v>692</v>
      </c>
      <c r="AG798" s="2" t="s">
        <v>693</v>
      </c>
      <c r="AH798" s="2" t="s">
        <v>128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1369</v>
      </c>
      <c r="B799" s="2" t="s">
        <v>1362</v>
      </c>
      <c r="C799" s="2" t="s">
        <v>47</v>
      </c>
      <c r="D799" s="2" t="s">
        <v>1363</v>
      </c>
      <c r="E799" s="2" t="s">
        <v>277</v>
      </c>
      <c r="F799" s="2" t="s">
        <v>278</v>
      </c>
      <c r="G799" s="2" t="s">
        <v>120</v>
      </c>
      <c r="H799" s="2" t="s">
        <v>142</v>
      </c>
      <c r="I799" s="2" t="s">
        <v>53</v>
      </c>
      <c r="J799" s="2" t="s">
        <v>691</v>
      </c>
      <c r="K799" s="2"/>
      <c r="L799" s="2" t="s">
        <v>122</v>
      </c>
      <c r="M799" s="2" t="s">
        <v>99</v>
      </c>
      <c r="N799" s="3">
        <v>2606.9</v>
      </c>
      <c r="O799" s="3" t="s">
        <v>123</v>
      </c>
      <c r="P799" s="2"/>
      <c r="Q799" s="2"/>
      <c r="R799" s="2"/>
      <c r="S799" s="2"/>
      <c r="T799" s="2"/>
      <c r="U799" s="2"/>
      <c r="V799" s="2"/>
      <c r="W799" s="2" t="s">
        <v>124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271</v>
      </c>
      <c r="AF799" s="2" t="s">
        <v>692</v>
      </c>
      <c r="AG799" s="2" t="s">
        <v>693</v>
      </c>
      <c r="AH799" s="2" t="s">
        <v>128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1370</v>
      </c>
      <c r="B800" s="2" t="s">
        <v>1362</v>
      </c>
      <c r="C800" s="2" t="s">
        <v>47</v>
      </c>
      <c r="D800" s="2" t="s">
        <v>1363</v>
      </c>
      <c r="E800" s="2" t="s">
        <v>277</v>
      </c>
      <c r="F800" s="2" t="s">
        <v>278</v>
      </c>
      <c r="G800" s="2" t="s">
        <v>120</v>
      </c>
      <c r="H800" s="2" t="s">
        <v>142</v>
      </c>
      <c r="I800" s="2" t="s">
        <v>53</v>
      </c>
      <c r="J800" s="2" t="s">
        <v>691</v>
      </c>
      <c r="K800" s="2"/>
      <c r="L800" s="2" t="s">
        <v>122</v>
      </c>
      <c r="M800" s="2" t="s">
        <v>104</v>
      </c>
      <c r="N800" s="3">
        <v>2606.9</v>
      </c>
      <c r="O800" s="3" t="s">
        <v>123</v>
      </c>
      <c r="P800" s="2"/>
      <c r="Q800" s="2"/>
      <c r="R800" s="2"/>
      <c r="S800" s="2"/>
      <c r="T800" s="2"/>
      <c r="U800" s="2"/>
      <c r="V800" s="2"/>
      <c r="W800" s="2" t="s">
        <v>124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271</v>
      </c>
      <c r="AF800" s="2" t="s">
        <v>692</v>
      </c>
      <c r="AG800" s="2" t="s">
        <v>695</v>
      </c>
      <c r="AH800" s="2" t="s">
        <v>128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1371</v>
      </c>
      <c r="B801" s="2" t="s">
        <v>1362</v>
      </c>
      <c r="C801" s="2" t="s">
        <v>47</v>
      </c>
      <c r="D801" s="2" t="s">
        <v>1363</v>
      </c>
      <c r="E801" s="2" t="s">
        <v>277</v>
      </c>
      <c r="F801" s="2" t="s">
        <v>278</v>
      </c>
      <c r="G801" s="2" t="s">
        <v>120</v>
      </c>
      <c r="H801" s="2" t="s">
        <v>142</v>
      </c>
      <c r="I801" s="2"/>
      <c r="J801" s="2"/>
      <c r="K801" s="2"/>
      <c r="L801" s="2"/>
      <c r="M801" s="2" t="s">
        <v>107</v>
      </c>
      <c r="N801" s="3"/>
      <c r="O801" s="3"/>
      <c r="P801" s="4">
        <f>IF(O801="吨",N801*1000,IF(O801="万立方米",N801*10000,""))</f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138</v>
      </c>
      <c r="AH801" s="2" t="s">
        <v>114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1372</v>
      </c>
      <c r="B802" s="2" t="s">
        <v>1373</v>
      </c>
      <c r="C802" s="2" t="s">
        <v>47</v>
      </c>
      <c r="D802" s="2" t="s">
        <v>1374</v>
      </c>
      <c r="E802" s="2" t="s">
        <v>118</v>
      </c>
      <c r="F802" s="2" t="s">
        <v>278</v>
      </c>
      <c r="G802" s="2" t="s">
        <v>120</v>
      </c>
      <c r="H802" s="2" t="s">
        <v>690</v>
      </c>
      <c r="I802" s="2" t="s">
        <v>53</v>
      </c>
      <c r="J802" s="2" t="s">
        <v>121</v>
      </c>
      <c r="K802" s="2"/>
      <c r="L802" s="2" t="s">
        <v>122</v>
      </c>
      <c r="M802" s="2" t="s">
        <v>57</v>
      </c>
      <c r="N802" s="3">
        <v>153665.39</v>
      </c>
      <c r="O802" s="3" t="s">
        <v>123</v>
      </c>
      <c r="P802" s="2"/>
      <c r="Q802" s="2"/>
      <c r="R802" s="2"/>
      <c r="S802" s="2"/>
      <c r="T802" s="2"/>
      <c r="U802" s="2"/>
      <c r="V802" s="2"/>
      <c r="W802" s="2" t="s">
        <v>124</v>
      </c>
      <c r="X802" s="2" t="s">
        <v>298</v>
      </c>
      <c r="Y802" s="2" t="s">
        <v>527</v>
      </c>
      <c r="Z802" s="2">
        <v>94.5</v>
      </c>
      <c r="AA802" s="2"/>
      <c r="AB802" s="2"/>
      <c r="AC802" s="4">
        <f>P802*U802/1000000</f>
        <v>0.0</v>
      </c>
      <c r="AD802" s="4">
        <f>AC802*(1-Z802/100)</f>
        <v>0.0</v>
      </c>
      <c r="AE802" s="2" t="s">
        <v>125</v>
      </c>
      <c r="AF802" s="2" t="s">
        <v>126</v>
      </c>
      <c r="AG802" s="2" t="s">
        <v>1375</v>
      </c>
      <c r="AH802" s="2" t="s">
        <v>128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1376</v>
      </c>
      <c r="B803" s="2" t="s">
        <v>1373</v>
      </c>
      <c r="C803" s="2" t="s">
        <v>47</v>
      </c>
      <c r="D803" s="2" t="s">
        <v>1374</v>
      </c>
      <c r="E803" s="2" t="s">
        <v>118</v>
      </c>
      <c r="F803" s="2" t="s">
        <v>278</v>
      </c>
      <c r="G803" s="2" t="s">
        <v>120</v>
      </c>
      <c r="H803" s="2" t="s">
        <v>690</v>
      </c>
      <c r="I803" s="2" t="s">
        <v>53</v>
      </c>
      <c r="J803" s="2" t="s">
        <v>121</v>
      </c>
      <c r="K803" s="2"/>
      <c r="L803" s="2" t="s">
        <v>122</v>
      </c>
      <c r="M803" s="2" t="s">
        <v>73</v>
      </c>
      <c r="N803" s="3">
        <v>153665.39</v>
      </c>
      <c r="O803" s="3" t="s">
        <v>123</v>
      </c>
      <c r="P803" s="2"/>
      <c r="Q803" s="2"/>
      <c r="R803" s="2"/>
      <c r="S803" s="2"/>
      <c r="T803" s="2"/>
      <c r="U803" s="2"/>
      <c r="V803" s="2"/>
      <c r="W803" s="2" t="s">
        <v>124</v>
      </c>
      <c r="X803" s="2"/>
      <c r="Y803" s="2" t="s">
        <v>65</v>
      </c>
      <c r="Z803" s="2">
        <v>0</v>
      </c>
      <c r="AA803" s="2"/>
      <c r="AB803" s="2"/>
      <c r="AC803" s="4">
        <f>P803*U803/1000000</f>
        <v>0.0</v>
      </c>
      <c r="AD803" s="4">
        <f>AC803*(1-Z803/100)</f>
        <v>0.0</v>
      </c>
      <c r="AE803" s="2" t="s">
        <v>125</v>
      </c>
      <c r="AF803" s="2" t="s">
        <v>126</v>
      </c>
      <c r="AG803" s="2" t="s">
        <v>1377</v>
      </c>
      <c r="AH803" s="2" t="s">
        <v>128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1378</v>
      </c>
      <c r="B804" s="2" t="s">
        <v>1373</v>
      </c>
      <c r="C804" s="2" t="s">
        <v>47</v>
      </c>
      <c r="D804" s="2" t="s">
        <v>1374</v>
      </c>
      <c r="E804" s="2" t="s">
        <v>118</v>
      </c>
      <c r="F804" s="2" t="s">
        <v>278</v>
      </c>
      <c r="G804" s="2" t="s">
        <v>120</v>
      </c>
      <c r="H804" s="2" t="s">
        <v>690</v>
      </c>
      <c r="I804" s="2" t="s">
        <v>53</v>
      </c>
      <c r="J804" s="2" t="s">
        <v>121</v>
      </c>
      <c r="K804" s="2"/>
      <c r="L804" s="2" t="s">
        <v>122</v>
      </c>
      <c r="M804" s="2" t="s">
        <v>79</v>
      </c>
      <c r="N804" s="3">
        <v>153665.39</v>
      </c>
      <c r="O804" s="3" t="s">
        <v>123</v>
      </c>
      <c r="P804" s="2"/>
      <c r="Q804" s="2"/>
      <c r="R804" s="2"/>
      <c r="S804" s="2"/>
      <c r="T804" s="2"/>
      <c r="U804" s="2"/>
      <c r="V804" s="2"/>
      <c r="W804" s="2" t="s">
        <v>124</v>
      </c>
      <c r="X804" s="2" t="s">
        <v>83</v>
      </c>
      <c r="Y804" s="2" t="s">
        <v>84</v>
      </c>
      <c r="Z804" s="2">
        <v>22</v>
      </c>
      <c r="AA804" s="2"/>
      <c r="AB804" s="2"/>
      <c r="AC804" s="4">
        <f>P804*U804/1000000</f>
        <v>0.0</v>
      </c>
      <c r="AD804" s="4">
        <f>AC804*(1-Z804/100)</f>
        <v>0.0</v>
      </c>
      <c r="AE804" s="2" t="s">
        <v>125</v>
      </c>
      <c r="AF804" s="2" t="s">
        <v>126</v>
      </c>
      <c r="AG804" s="2" t="s">
        <v>1375</v>
      </c>
      <c r="AH804" s="2" t="s">
        <v>128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1379</v>
      </c>
      <c r="B805" s="2" t="s">
        <v>1373</v>
      </c>
      <c r="C805" s="2" t="s">
        <v>47</v>
      </c>
      <c r="D805" s="2" t="s">
        <v>1374</v>
      </c>
      <c r="E805" s="2" t="s">
        <v>118</v>
      </c>
      <c r="F805" s="2" t="s">
        <v>278</v>
      </c>
      <c r="G805" s="2" t="s">
        <v>120</v>
      </c>
      <c r="H805" s="2" t="s">
        <v>690</v>
      </c>
      <c r="I805" s="2" t="s">
        <v>53</v>
      </c>
      <c r="J805" s="2" t="s">
        <v>121</v>
      </c>
      <c r="K805" s="2"/>
      <c r="L805" s="2" t="s">
        <v>122</v>
      </c>
      <c r="M805" s="2" t="s">
        <v>87</v>
      </c>
      <c r="N805" s="3">
        <v>153665.39</v>
      </c>
      <c r="O805" s="3" t="s">
        <v>123</v>
      </c>
      <c r="P805" s="2"/>
      <c r="Q805" s="2"/>
      <c r="R805" s="2"/>
      <c r="S805" s="2"/>
      <c r="T805" s="2"/>
      <c r="U805" s="2"/>
      <c r="V805" s="2"/>
      <c r="W805" s="2" t="s">
        <v>124</v>
      </c>
      <c r="X805" s="2" t="s">
        <v>298</v>
      </c>
      <c r="Y805" s="2" t="s">
        <v>533</v>
      </c>
      <c r="Z805" s="2">
        <v>94.5</v>
      </c>
      <c r="AA805" s="2"/>
      <c r="AB805" s="2"/>
      <c r="AC805" s="4">
        <f>P805*U805/1000000</f>
        <v>0.0</v>
      </c>
      <c r="AD805" s="4">
        <f>AC805*(1-Z805/100)</f>
        <v>0.0</v>
      </c>
      <c r="AE805" s="2" t="s">
        <v>125</v>
      </c>
      <c r="AF805" s="2" t="s">
        <v>126</v>
      </c>
      <c r="AG805" s="2" t="s">
        <v>1375</v>
      </c>
      <c r="AH805" s="2" t="s">
        <v>128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1380</v>
      </c>
      <c r="B806" s="2" t="s">
        <v>1373</v>
      </c>
      <c r="C806" s="2" t="s">
        <v>47</v>
      </c>
      <c r="D806" s="2" t="s">
        <v>1374</v>
      </c>
      <c r="E806" s="2" t="s">
        <v>118</v>
      </c>
      <c r="F806" s="2" t="s">
        <v>278</v>
      </c>
      <c r="G806" s="2" t="s">
        <v>120</v>
      </c>
      <c r="H806" s="2" t="s">
        <v>690</v>
      </c>
      <c r="I806" s="2" t="s">
        <v>53</v>
      </c>
      <c r="J806" s="2" t="s">
        <v>121</v>
      </c>
      <c r="K806" s="2"/>
      <c r="L806" s="2" t="s">
        <v>122</v>
      </c>
      <c r="M806" s="2" t="s">
        <v>91</v>
      </c>
      <c r="N806" s="3">
        <v>153665.39</v>
      </c>
      <c r="O806" s="3" t="s">
        <v>123</v>
      </c>
      <c r="P806" s="2"/>
      <c r="Q806" s="2"/>
      <c r="R806" s="2"/>
      <c r="S806" s="2"/>
      <c r="T806" s="2"/>
      <c r="U806" s="2"/>
      <c r="V806" s="2"/>
      <c r="W806" s="2" t="s">
        <v>124</v>
      </c>
      <c r="X806" s="2" t="s">
        <v>298</v>
      </c>
      <c r="Y806" s="2" t="s">
        <v>535</v>
      </c>
      <c r="Z806" s="2">
        <v>95</v>
      </c>
      <c r="AA806" s="2">
        <v>94.5</v>
      </c>
      <c r="AB806" s="2">
        <v>95</v>
      </c>
      <c r="AC806" s="4">
        <f>P806*U806/1000000</f>
        <v>0.0</v>
      </c>
      <c r="AD806" s="4">
        <f>AC807*(1-AA806/100)+(AC806-AC807)*(1-AB806/100)</f>
        <v>0.0</v>
      </c>
      <c r="AE806" s="2" t="s">
        <v>125</v>
      </c>
      <c r="AF806" s="2" t="s">
        <v>126</v>
      </c>
      <c r="AG806" s="2" t="s">
        <v>1375</v>
      </c>
      <c r="AH806" s="2" t="s">
        <v>128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1381</v>
      </c>
      <c r="B807" s="2" t="s">
        <v>1373</v>
      </c>
      <c r="C807" s="2" t="s">
        <v>47</v>
      </c>
      <c r="D807" s="2" t="s">
        <v>1374</v>
      </c>
      <c r="E807" s="2" t="s">
        <v>118</v>
      </c>
      <c r="F807" s="2" t="s">
        <v>278</v>
      </c>
      <c r="G807" s="2" t="s">
        <v>120</v>
      </c>
      <c r="H807" s="2" t="s">
        <v>690</v>
      </c>
      <c r="I807" s="2" t="s">
        <v>53</v>
      </c>
      <c r="J807" s="2" t="s">
        <v>121</v>
      </c>
      <c r="K807" s="2"/>
      <c r="L807" s="2" t="s">
        <v>122</v>
      </c>
      <c r="M807" s="2" t="s">
        <v>95</v>
      </c>
      <c r="N807" s="3">
        <v>153665.39</v>
      </c>
      <c r="O807" s="3" t="s">
        <v>123</v>
      </c>
      <c r="P807" s="2"/>
      <c r="Q807" s="2"/>
      <c r="R807" s="2"/>
      <c r="S807" s="2"/>
      <c r="T807" s="2"/>
      <c r="U807" s="2"/>
      <c r="V807" s="2"/>
      <c r="W807" s="2" t="s">
        <v>124</v>
      </c>
      <c r="X807" s="2" t="s">
        <v>298</v>
      </c>
      <c r="Y807" s="2" t="s">
        <v>537</v>
      </c>
      <c r="Z807" s="2">
        <v>94.5</v>
      </c>
      <c r="AA807" s="2"/>
      <c r="AB807" s="2"/>
      <c r="AC807" s="4">
        <f>P807*U807/1000000</f>
        <v>0.0</v>
      </c>
      <c r="AD807" s="4">
        <f>AC807*(1-Z807/100)</f>
        <v>0.0</v>
      </c>
      <c r="AE807" s="2" t="s">
        <v>125</v>
      </c>
      <c r="AF807" s="2" t="s">
        <v>126</v>
      </c>
      <c r="AG807" s="2" t="s">
        <v>1375</v>
      </c>
      <c r="AH807" s="2" t="s">
        <v>128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1382</v>
      </c>
      <c r="B808" s="2" t="s">
        <v>1373</v>
      </c>
      <c r="C808" s="2" t="s">
        <v>47</v>
      </c>
      <c r="D808" s="2" t="s">
        <v>1374</v>
      </c>
      <c r="E808" s="2" t="s">
        <v>118</v>
      </c>
      <c r="F808" s="2" t="s">
        <v>278</v>
      </c>
      <c r="G808" s="2" t="s">
        <v>120</v>
      </c>
      <c r="H808" s="2" t="s">
        <v>690</v>
      </c>
      <c r="I808" s="2" t="s">
        <v>53</v>
      </c>
      <c r="J808" s="2" t="s">
        <v>121</v>
      </c>
      <c r="K808" s="2"/>
      <c r="L808" s="2" t="s">
        <v>122</v>
      </c>
      <c r="M808" s="2" t="s">
        <v>99</v>
      </c>
      <c r="N808" s="3">
        <v>153665.39</v>
      </c>
      <c r="O808" s="3" t="s">
        <v>123</v>
      </c>
      <c r="P808" s="2"/>
      <c r="Q808" s="2"/>
      <c r="R808" s="2"/>
      <c r="S808" s="2"/>
      <c r="T808" s="2"/>
      <c r="U808" s="2"/>
      <c r="V808" s="2"/>
      <c r="W808" s="2" t="s">
        <v>124</v>
      </c>
      <c r="X808" s="2"/>
      <c r="Y808" s="2" t="s">
        <v>65</v>
      </c>
      <c r="Z808" s="2">
        <v>0</v>
      </c>
      <c r="AA808" s="2"/>
      <c r="AB808" s="2"/>
      <c r="AC808" s="4">
        <f>P808*U808/1000000</f>
        <v>0.0</v>
      </c>
      <c r="AD808" s="4">
        <f>AC808*(1-Z808/100)</f>
        <v>0.0</v>
      </c>
      <c r="AE808" s="2" t="s">
        <v>125</v>
      </c>
      <c r="AF808" s="2" t="s">
        <v>126</v>
      </c>
      <c r="AG808" s="2" t="s">
        <v>1383</v>
      </c>
      <c r="AH808" s="2" t="s">
        <v>128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1384</v>
      </c>
      <c r="B809" s="2" t="s">
        <v>1373</v>
      </c>
      <c r="C809" s="2" t="s">
        <v>47</v>
      </c>
      <c r="D809" s="2" t="s">
        <v>1374</v>
      </c>
      <c r="E809" s="2" t="s">
        <v>118</v>
      </c>
      <c r="F809" s="2" t="s">
        <v>278</v>
      </c>
      <c r="G809" s="2" t="s">
        <v>120</v>
      </c>
      <c r="H809" s="2" t="s">
        <v>690</v>
      </c>
      <c r="I809" s="2" t="s">
        <v>53</v>
      </c>
      <c r="J809" s="2" t="s">
        <v>121</v>
      </c>
      <c r="K809" s="2"/>
      <c r="L809" s="2" t="s">
        <v>122</v>
      </c>
      <c r="M809" s="2" t="s">
        <v>104</v>
      </c>
      <c r="N809" s="3">
        <v>153665.39</v>
      </c>
      <c r="O809" s="3" t="s">
        <v>123</v>
      </c>
      <c r="P809" s="2"/>
      <c r="Q809" s="2"/>
      <c r="R809" s="2"/>
      <c r="S809" s="2"/>
      <c r="T809" s="2"/>
      <c r="U809" s="2"/>
      <c r="V809" s="2"/>
      <c r="W809" s="2" t="s">
        <v>124</v>
      </c>
      <c r="X809" s="2"/>
      <c r="Y809" s="2" t="s">
        <v>65</v>
      </c>
      <c r="Z809" s="2">
        <v>0</v>
      </c>
      <c r="AA809" s="2"/>
      <c r="AB809" s="2"/>
      <c r="AC809" s="4">
        <f>P809*U809/1000000</f>
        <v>0.0</v>
      </c>
      <c r="AD809" s="4">
        <f>AC809*(1-Z809/100)</f>
        <v>0.0</v>
      </c>
      <c r="AE809" s="2" t="s">
        <v>125</v>
      </c>
      <c r="AF809" s="2" t="s">
        <v>126</v>
      </c>
      <c r="AG809" s="2" t="s">
        <v>1377</v>
      </c>
      <c r="AH809" s="2" t="s">
        <v>128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1385</v>
      </c>
      <c r="B810" s="2" t="s">
        <v>1373</v>
      </c>
      <c r="C810" s="2" t="s">
        <v>47</v>
      </c>
      <c r="D810" s="2" t="s">
        <v>1374</v>
      </c>
      <c r="E810" s="2" t="s">
        <v>118</v>
      </c>
      <c r="F810" s="2" t="s">
        <v>278</v>
      </c>
      <c r="G810" s="2" t="s">
        <v>120</v>
      </c>
      <c r="H810" s="2" t="s">
        <v>690</v>
      </c>
      <c r="I810" s="2"/>
      <c r="J810" s="2"/>
      <c r="K810" s="2"/>
      <c r="L810" s="2"/>
      <c r="M810" s="2" t="s">
        <v>107</v>
      </c>
      <c r="N810" s="3"/>
      <c r="O810" s="3"/>
      <c r="P810" s="4">
        <f>IF(O810="吨",N810*1000,IF(O810="万立方米",N810*10000,""))</f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217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125</v>
      </c>
      <c r="AF810" s="2" t="s">
        <v>218</v>
      </c>
      <c r="AG810" s="2" t="s">
        <v>219</v>
      </c>
      <c r="AH810" s="2" t="s">
        <v>114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1386</v>
      </c>
      <c r="B811" s="2" t="s">
        <v>1387</v>
      </c>
      <c r="C811" s="2" t="s">
        <v>47</v>
      </c>
      <c r="D811" s="2" t="s">
        <v>864</v>
      </c>
      <c r="E811" s="2" t="s">
        <v>514</v>
      </c>
      <c r="F811" s="2" t="s">
        <v>278</v>
      </c>
      <c r="G811" s="2" t="s">
        <v>120</v>
      </c>
      <c r="H811" s="2" t="s">
        <v>142</v>
      </c>
      <c r="I811" s="2" t="s">
        <v>53</v>
      </c>
      <c r="J811" s="2" t="s">
        <v>280</v>
      </c>
      <c r="K811" s="2"/>
      <c r="L811" s="2" t="s">
        <v>122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124</v>
      </c>
      <c r="X811" s="2" t="s">
        <v>298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271</v>
      </c>
      <c r="AF811" s="2" t="s">
        <v>281</v>
      </c>
      <c r="AG811" s="2" t="s">
        <v>431</v>
      </c>
      <c r="AH811" s="2" t="s">
        <v>128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1388</v>
      </c>
      <c r="B812" s="2" t="s">
        <v>1387</v>
      </c>
      <c r="C812" s="2" t="s">
        <v>47</v>
      </c>
      <c r="D812" s="2" t="s">
        <v>864</v>
      </c>
      <c r="E812" s="2" t="s">
        <v>514</v>
      </c>
      <c r="F812" s="2" t="s">
        <v>278</v>
      </c>
      <c r="G812" s="2" t="s">
        <v>120</v>
      </c>
      <c r="H812" s="2" t="s">
        <v>142</v>
      </c>
      <c r="I812" s="2" t="s">
        <v>53</v>
      </c>
      <c r="J812" s="2" t="s">
        <v>280</v>
      </c>
      <c r="K812" s="2"/>
      <c r="L812" s="2" t="s">
        <v>122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124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271</v>
      </c>
      <c r="AF812" s="2" t="s">
        <v>281</v>
      </c>
      <c r="AG812" s="2" t="s">
        <v>433</v>
      </c>
      <c r="AH812" s="2" t="s">
        <v>128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1389</v>
      </c>
      <c r="B813" s="2" t="s">
        <v>1387</v>
      </c>
      <c r="C813" s="2" t="s">
        <v>47</v>
      </c>
      <c r="D813" s="2" t="s">
        <v>864</v>
      </c>
      <c r="E813" s="2" t="s">
        <v>514</v>
      </c>
      <c r="F813" s="2" t="s">
        <v>278</v>
      </c>
      <c r="G813" s="2" t="s">
        <v>120</v>
      </c>
      <c r="H813" s="2" t="s">
        <v>142</v>
      </c>
      <c r="I813" s="2" t="s">
        <v>53</v>
      </c>
      <c r="J813" s="2" t="s">
        <v>280</v>
      </c>
      <c r="K813" s="2"/>
      <c r="L813" s="2" t="s">
        <v>122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124</v>
      </c>
      <c r="X813" s="2" t="s">
        <v>149</v>
      </c>
      <c r="Y813" s="2" t="s">
        <v>150</v>
      </c>
      <c r="Z813" s="2">
        <v>64</v>
      </c>
      <c r="AA813" s="2"/>
      <c r="AB813" s="2"/>
      <c r="AC813" s="2"/>
      <c r="AD813" s="2"/>
      <c r="AE813" s="2" t="s">
        <v>271</v>
      </c>
      <c r="AF813" s="2" t="s">
        <v>281</v>
      </c>
      <c r="AG813" s="2" t="s">
        <v>435</v>
      </c>
      <c r="AH813" s="2" t="s">
        <v>128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1390</v>
      </c>
      <c r="B814" s="2" t="s">
        <v>1387</v>
      </c>
      <c r="C814" s="2" t="s">
        <v>47</v>
      </c>
      <c r="D814" s="2" t="s">
        <v>864</v>
      </c>
      <c r="E814" s="2" t="s">
        <v>514</v>
      </c>
      <c r="F814" s="2" t="s">
        <v>278</v>
      </c>
      <c r="G814" s="2" t="s">
        <v>120</v>
      </c>
      <c r="H814" s="2" t="s">
        <v>142</v>
      </c>
      <c r="I814" s="2" t="s">
        <v>53</v>
      </c>
      <c r="J814" s="2" t="s">
        <v>280</v>
      </c>
      <c r="K814" s="2"/>
      <c r="L814" s="2" t="s">
        <v>122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124</v>
      </c>
      <c r="X814" s="2" t="s">
        <v>298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271</v>
      </c>
      <c r="AF814" s="2" t="s">
        <v>281</v>
      </c>
      <c r="AG814" s="2" t="s">
        <v>431</v>
      </c>
      <c r="AH814" s="2" t="s">
        <v>128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1391</v>
      </c>
      <c r="B815" s="2" t="s">
        <v>1387</v>
      </c>
      <c r="C815" s="2" t="s">
        <v>47</v>
      </c>
      <c r="D815" s="2" t="s">
        <v>864</v>
      </c>
      <c r="E815" s="2" t="s">
        <v>514</v>
      </c>
      <c r="F815" s="2" t="s">
        <v>278</v>
      </c>
      <c r="G815" s="2" t="s">
        <v>120</v>
      </c>
      <c r="H815" s="2" t="s">
        <v>142</v>
      </c>
      <c r="I815" s="2" t="s">
        <v>53</v>
      </c>
      <c r="J815" s="2" t="s">
        <v>280</v>
      </c>
      <c r="K815" s="2"/>
      <c r="L815" s="2" t="s">
        <v>122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124</v>
      </c>
      <c r="X815" s="2" t="s">
        <v>298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271</v>
      </c>
      <c r="AF815" s="2" t="s">
        <v>281</v>
      </c>
      <c r="AG815" s="2" t="s">
        <v>431</v>
      </c>
      <c r="AH815" s="2" t="s">
        <v>128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1392</v>
      </c>
      <c r="B816" s="2" t="s">
        <v>1387</v>
      </c>
      <c r="C816" s="2" t="s">
        <v>47</v>
      </c>
      <c r="D816" s="2" t="s">
        <v>864</v>
      </c>
      <c r="E816" s="2" t="s">
        <v>514</v>
      </c>
      <c r="F816" s="2" t="s">
        <v>278</v>
      </c>
      <c r="G816" s="2" t="s">
        <v>120</v>
      </c>
      <c r="H816" s="2" t="s">
        <v>142</v>
      </c>
      <c r="I816" s="2" t="s">
        <v>53</v>
      </c>
      <c r="J816" s="2" t="s">
        <v>280</v>
      </c>
      <c r="K816" s="2"/>
      <c r="L816" s="2" t="s">
        <v>122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124</v>
      </c>
      <c r="X816" s="2" t="s">
        <v>298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271</v>
      </c>
      <c r="AF816" s="2" t="s">
        <v>281</v>
      </c>
      <c r="AG816" s="2" t="s">
        <v>431</v>
      </c>
      <c r="AH816" s="2" t="s">
        <v>128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1393</v>
      </c>
      <c r="B817" s="2" t="s">
        <v>1387</v>
      </c>
      <c r="C817" s="2" t="s">
        <v>47</v>
      </c>
      <c r="D817" s="2" t="s">
        <v>864</v>
      </c>
      <c r="E817" s="2" t="s">
        <v>514</v>
      </c>
      <c r="F817" s="2" t="s">
        <v>278</v>
      </c>
      <c r="G817" s="2" t="s">
        <v>120</v>
      </c>
      <c r="H817" s="2" t="s">
        <v>142</v>
      </c>
      <c r="I817" s="2" t="s">
        <v>53</v>
      </c>
      <c r="J817" s="2" t="s">
        <v>280</v>
      </c>
      <c r="K817" s="2"/>
      <c r="L817" s="2" t="s">
        <v>122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124</v>
      </c>
      <c r="X817" s="2" t="s">
        <v>314</v>
      </c>
      <c r="Y817" s="2" t="s">
        <v>315</v>
      </c>
      <c r="Z817" s="2">
        <v>80</v>
      </c>
      <c r="AA817" s="2"/>
      <c r="AB817" s="2"/>
      <c r="AC817" s="2"/>
      <c r="AD817" s="2"/>
      <c r="AE817" s="2" t="s">
        <v>271</v>
      </c>
      <c r="AF817" s="2" t="s">
        <v>281</v>
      </c>
      <c r="AG817" s="2" t="s">
        <v>435</v>
      </c>
      <c r="AH817" s="2" t="s">
        <v>128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1394</v>
      </c>
      <c r="B818" s="2" t="s">
        <v>1387</v>
      </c>
      <c r="C818" s="2" t="s">
        <v>47</v>
      </c>
      <c r="D818" s="2" t="s">
        <v>864</v>
      </c>
      <c r="E818" s="2" t="s">
        <v>514</v>
      </c>
      <c r="F818" s="2" t="s">
        <v>278</v>
      </c>
      <c r="G818" s="2" t="s">
        <v>120</v>
      </c>
      <c r="H818" s="2" t="s">
        <v>142</v>
      </c>
      <c r="I818" s="2" t="s">
        <v>53</v>
      </c>
      <c r="J818" s="2" t="s">
        <v>280</v>
      </c>
      <c r="K818" s="2"/>
      <c r="L818" s="2" t="s">
        <v>122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124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271</v>
      </c>
      <c r="AF818" s="2" t="s">
        <v>281</v>
      </c>
      <c r="AG818" s="2" t="s">
        <v>433</v>
      </c>
      <c r="AH818" s="2" t="s">
        <v>128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1395</v>
      </c>
      <c r="B819" s="2" t="s">
        <v>1387</v>
      </c>
      <c r="C819" s="2" t="s">
        <v>47</v>
      </c>
      <c r="D819" s="2" t="s">
        <v>864</v>
      </c>
      <c r="E819" s="2" t="s">
        <v>514</v>
      </c>
      <c r="F819" s="2" t="s">
        <v>278</v>
      </c>
      <c r="G819" s="2" t="s">
        <v>120</v>
      </c>
      <c r="H819" s="2" t="s">
        <v>142</v>
      </c>
      <c r="I819" s="2"/>
      <c r="J819" s="2"/>
      <c r="K819" s="2" t="s">
        <v>55</v>
      </c>
      <c r="L819" s="2" t="s">
        <v>163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164</v>
      </c>
      <c r="T819" s="2" t="s">
        <v>165</v>
      </c>
      <c r="U819" s="4">
        <f>0.16</f>
        <v>0.16</v>
      </c>
      <c r="V819" s="2" t="s">
        <v>111</v>
      </c>
      <c r="W819" s="2" t="s">
        <v>164</v>
      </c>
      <c r="X819" s="2" t="s">
        <v>163</v>
      </c>
      <c r="Y819" s="2" t="s">
        <v>166</v>
      </c>
      <c r="Z819" s="2">
        <v>0</v>
      </c>
      <c r="AA819" s="2"/>
      <c r="AB819" s="2"/>
      <c r="AC819" s="2"/>
      <c r="AD819" s="2"/>
      <c r="AE819" s="2" t="s">
        <v>271</v>
      </c>
      <c r="AF819" s="2" t="s">
        <v>272</v>
      </c>
      <c r="AG819" s="2" t="s">
        <v>273</v>
      </c>
      <c r="AH819" s="2" t="s">
        <v>168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1396</v>
      </c>
      <c r="B820" s="2" t="s">
        <v>1397</v>
      </c>
      <c r="C820" s="2" t="s">
        <v>47</v>
      </c>
      <c r="D820" s="2" t="s">
        <v>746</v>
      </c>
      <c r="E820" s="2" t="s">
        <v>172</v>
      </c>
      <c r="F820" s="2" t="s">
        <v>224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173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174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314</v>
      </c>
      <c r="Y820" s="2" t="s">
        <v>673</v>
      </c>
      <c r="Z820" s="2">
        <v>57</v>
      </c>
      <c r="AA820" s="2"/>
      <c r="AB820" s="2"/>
      <c r="AC820" s="4">
        <f>P820*U820/1000000</f>
        <v>0.7916418048000001</v>
      </c>
      <c r="AD820" s="4">
        <f>AC820*(1-Z820/100)</f>
        <v>0.3404059760640001</v>
      </c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1398</v>
      </c>
      <c r="B821" s="2" t="s">
        <v>1397</v>
      </c>
      <c r="C821" s="2" t="s">
        <v>47</v>
      </c>
      <c r="D821" s="2" t="s">
        <v>746</v>
      </c>
      <c r="E821" s="2" t="s">
        <v>172</v>
      </c>
      <c r="F821" s="2" t="s">
        <v>224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173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179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90.156</v>
      </c>
      <c r="AD821" s="4">
        <f>AC821*(1-Z821/100)</f>
        <v>90.156</v>
      </c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1399</v>
      </c>
      <c r="B822" s="2" t="s">
        <v>1397</v>
      </c>
      <c r="C822" s="2" t="s">
        <v>47</v>
      </c>
      <c r="D822" s="2" t="s">
        <v>746</v>
      </c>
      <c r="E822" s="2" t="s">
        <v>172</v>
      </c>
      <c r="F822" s="2" t="s">
        <v>224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173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182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4">
        <f>P822*U822/1000000</f>
        <v>403.8988800000001</v>
      </c>
      <c r="AD822" s="4">
        <f>AC822*(1-Z822/100)</f>
        <v>315.04112640000005</v>
      </c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1400</v>
      </c>
      <c r="B823" s="2" t="s">
        <v>1397</v>
      </c>
      <c r="C823" s="2" t="s">
        <v>47</v>
      </c>
      <c r="D823" s="2" t="s">
        <v>746</v>
      </c>
      <c r="E823" s="2" t="s">
        <v>172</v>
      </c>
      <c r="F823" s="2" t="s">
        <v>224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173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185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314</v>
      </c>
      <c r="Y823" s="2" t="s">
        <v>679</v>
      </c>
      <c r="Z823" s="2">
        <v>57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1401</v>
      </c>
      <c r="B824" s="2" t="s">
        <v>1397</v>
      </c>
      <c r="C824" s="2" t="s">
        <v>47</v>
      </c>
      <c r="D824" s="2" t="s">
        <v>746</v>
      </c>
      <c r="E824" s="2" t="s">
        <v>172</v>
      </c>
      <c r="F824" s="2" t="s">
        <v>224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173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188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314</v>
      </c>
      <c r="Y824" s="2" t="s">
        <v>681</v>
      </c>
      <c r="Z824" s="2">
        <v>75</v>
      </c>
      <c r="AA824" s="2">
        <v>57</v>
      </c>
      <c r="AB824" s="2">
        <v>75</v>
      </c>
      <c r="AC824" s="4">
        <f>P824*U824/1000000</f>
        <v>1639.8294528</v>
      </c>
      <c r="AD824" s="4">
        <f>AC825*(1-AA824/100)+(AC824-AC825)*(1-AB824/100)</f>
        <v>481.205125632</v>
      </c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1402</v>
      </c>
      <c r="B825" s="2" t="s">
        <v>1397</v>
      </c>
      <c r="C825" s="2" t="s">
        <v>47</v>
      </c>
      <c r="D825" s="2" t="s">
        <v>746</v>
      </c>
      <c r="E825" s="2" t="s">
        <v>172</v>
      </c>
      <c r="F825" s="2" t="s">
        <v>224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173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191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314</v>
      </c>
      <c r="Y825" s="2" t="s">
        <v>683</v>
      </c>
      <c r="Z825" s="2">
        <v>57</v>
      </c>
      <c r="AA825" s="2"/>
      <c r="AB825" s="2"/>
      <c r="AC825" s="4">
        <f>P825*U825/1000000</f>
        <v>395.8209024</v>
      </c>
      <c r="AD825" s="4">
        <f>AC825*(1-Z825/100)</f>
        <v>170.20298803200004</v>
      </c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1403</v>
      </c>
      <c r="B826" s="2" t="s">
        <v>1397</v>
      </c>
      <c r="C826" s="2" t="s">
        <v>47</v>
      </c>
      <c r="D826" s="2" t="s">
        <v>746</v>
      </c>
      <c r="E826" s="2" t="s">
        <v>172</v>
      </c>
      <c r="F826" s="2" t="s">
        <v>224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173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194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314</v>
      </c>
      <c r="Y826" s="2" t="s">
        <v>315</v>
      </c>
      <c r="Z826" s="2">
        <v>80</v>
      </c>
      <c r="AA826" s="2"/>
      <c r="AB826" s="2"/>
      <c r="AC826" s="4">
        <f>P826*U826/1000000</f>
        <v>490.44864000000007</v>
      </c>
      <c r="AD826" s="4">
        <f>AC826*(1-Z826/100)</f>
        <v>98.089728</v>
      </c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1404</v>
      </c>
      <c r="B827" s="2" t="s">
        <v>1397</v>
      </c>
      <c r="C827" s="2" t="s">
        <v>47</v>
      </c>
      <c r="D827" s="2" t="s">
        <v>746</v>
      </c>
      <c r="E827" s="2" t="s">
        <v>172</v>
      </c>
      <c r="F827" s="2" t="s">
        <v>224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173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196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1.80312</v>
      </c>
      <c r="AD827" s="4">
        <f>AC827*(1-Z827/100)</f>
        <v>1.80312</v>
      </c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1405</v>
      </c>
      <c r="B828" s="2" t="s">
        <v>1397</v>
      </c>
      <c r="C828" s="2" t="s">
        <v>47</v>
      </c>
      <c r="D828" s="2" t="s">
        <v>746</v>
      </c>
      <c r="E828" s="2" t="s">
        <v>172</v>
      </c>
      <c r="F828" s="2" t="s">
        <v>224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f>IF(O828="吨",N828*1000,IF(O828="万立方米",N828*10000,""))</f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217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125</v>
      </c>
      <c r="AF828" s="2" t="s">
        <v>218</v>
      </c>
      <c r="AG828" s="2" t="s">
        <v>219</v>
      </c>
      <c r="AH828" s="2" t="s">
        <v>114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1406</v>
      </c>
      <c r="B829" s="2" t="s">
        <v>1407</v>
      </c>
      <c r="C829" s="2" t="s">
        <v>47</v>
      </c>
      <c r="D829" s="2" t="s">
        <v>1408</v>
      </c>
      <c r="E829" s="2" t="s">
        <v>984</v>
      </c>
      <c r="F829" s="2" t="s">
        <v>224</v>
      </c>
      <c r="G829" s="2" t="s">
        <v>227</v>
      </c>
      <c r="H829" s="2" t="s">
        <v>297</v>
      </c>
      <c r="I829" s="2" t="s">
        <v>53</v>
      </c>
      <c r="J829" s="2" t="s">
        <v>226</v>
      </c>
      <c r="K829" s="2" t="s">
        <v>226</v>
      </c>
      <c r="L829" s="2" t="s">
        <v>227</v>
      </c>
      <c r="M829" s="2" t="s">
        <v>57</v>
      </c>
      <c r="N829" s="3">
        <v>70</v>
      </c>
      <c r="O829" s="3" t="s">
        <v>228</v>
      </c>
      <c r="P829" s="4">
        <f>IF(O829="吨",N829*1000,IF(O829="万立方米",N829*10000,""))</f>
        <v>700000.0</v>
      </c>
      <c r="Q829" s="2" t="s">
        <v>229</v>
      </c>
      <c r="R829" s="2" t="s">
        <v>230</v>
      </c>
      <c r="S829" s="2" t="s">
        <v>231</v>
      </c>
      <c r="T829" s="2" t="s">
        <v>75</v>
      </c>
      <c r="U829" s="4">
        <f>0.0</f>
        <v>0.0</v>
      </c>
      <c r="V829" s="2" t="s">
        <v>232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233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1409</v>
      </c>
      <c r="B830" s="2" t="s">
        <v>1407</v>
      </c>
      <c r="C830" s="2" t="s">
        <v>47</v>
      </c>
      <c r="D830" s="2" t="s">
        <v>1408</v>
      </c>
      <c r="E830" s="2" t="s">
        <v>984</v>
      </c>
      <c r="F830" s="2" t="s">
        <v>224</v>
      </c>
      <c r="G830" s="2" t="s">
        <v>227</v>
      </c>
      <c r="H830" s="2" t="s">
        <v>297</v>
      </c>
      <c r="I830" s="2" t="s">
        <v>53</v>
      </c>
      <c r="J830" s="2" t="s">
        <v>226</v>
      </c>
      <c r="K830" s="2" t="s">
        <v>226</v>
      </c>
      <c r="L830" s="2" t="s">
        <v>227</v>
      </c>
      <c r="M830" s="2" t="s">
        <v>73</v>
      </c>
      <c r="N830" s="3">
        <v>70</v>
      </c>
      <c r="O830" s="3" t="s">
        <v>228</v>
      </c>
      <c r="P830" s="4">
        <f>IF(O830="吨",N830*1000,IF(O830="万立方米",N830*10000,""))</f>
        <v>700000.0</v>
      </c>
      <c r="Q830" s="2" t="s">
        <v>229</v>
      </c>
      <c r="R830" s="2" t="s">
        <v>230</v>
      </c>
      <c r="S830" s="2" t="s">
        <v>235</v>
      </c>
      <c r="T830" s="2" t="s">
        <v>75</v>
      </c>
      <c r="U830" s="4">
        <f>1.3</f>
        <v>1.3</v>
      </c>
      <c r="V830" s="2" t="s">
        <v>232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0.91</v>
      </c>
      <c r="AD830" s="4">
        <f>AC830*(1-Z830/100)</f>
        <v>0.91</v>
      </c>
      <c r="AE830" s="2" t="s">
        <v>66</v>
      </c>
      <c r="AF830" s="2" t="s">
        <v>67</v>
      </c>
      <c r="AG830" s="2" t="s">
        <v>236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1410</v>
      </c>
      <c r="B831" s="2" t="s">
        <v>1407</v>
      </c>
      <c r="C831" s="2" t="s">
        <v>47</v>
      </c>
      <c r="D831" s="2" t="s">
        <v>1408</v>
      </c>
      <c r="E831" s="2" t="s">
        <v>984</v>
      </c>
      <c r="F831" s="2" t="s">
        <v>224</v>
      </c>
      <c r="G831" s="2" t="s">
        <v>227</v>
      </c>
      <c r="H831" s="2" t="s">
        <v>297</v>
      </c>
      <c r="I831" s="2" t="s">
        <v>53</v>
      </c>
      <c r="J831" s="2" t="s">
        <v>226</v>
      </c>
      <c r="K831" s="2" t="s">
        <v>226</v>
      </c>
      <c r="L831" s="2" t="s">
        <v>227</v>
      </c>
      <c r="M831" s="2" t="s">
        <v>79</v>
      </c>
      <c r="N831" s="3">
        <v>70</v>
      </c>
      <c r="O831" s="3" t="s">
        <v>228</v>
      </c>
      <c r="P831" s="4">
        <f>IF(O831="吨",N831*1000,IF(O831="万立方米",N831*10000,""))</f>
        <v>700000.0</v>
      </c>
      <c r="Q831" s="2" t="s">
        <v>229</v>
      </c>
      <c r="R831" s="2" t="s">
        <v>230</v>
      </c>
      <c r="S831" s="2" t="s">
        <v>238</v>
      </c>
      <c r="T831" s="2" t="s">
        <v>75</v>
      </c>
      <c r="U831" s="4">
        <f>4.1</f>
        <v>4.1</v>
      </c>
      <c r="V831" s="2" t="s">
        <v>232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4">
        <f>P831*U831/1000000</f>
        <v>2.8699999999999997</v>
      </c>
      <c r="AD831" s="4">
        <f>AC831*(1-Z831/100)</f>
        <v>2.8699999999999997</v>
      </c>
      <c r="AE831" s="2" t="s">
        <v>66</v>
      </c>
      <c r="AF831" s="2" t="s">
        <v>67</v>
      </c>
      <c r="AG831" s="2" t="s">
        <v>233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1411</v>
      </c>
      <c r="B832" s="2" t="s">
        <v>1407</v>
      </c>
      <c r="C832" s="2" t="s">
        <v>47</v>
      </c>
      <c r="D832" s="2" t="s">
        <v>1408</v>
      </c>
      <c r="E832" s="2" t="s">
        <v>984</v>
      </c>
      <c r="F832" s="2" t="s">
        <v>224</v>
      </c>
      <c r="G832" s="2" t="s">
        <v>227</v>
      </c>
      <c r="H832" s="2" t="s">
        <v>297</v>
      </c>
      <c r="I832" s="2" t="s">
        <v>53</v>
      </c>
      <c r="J832" s="2" t="s">
        <v>226</v>
      </c>
      <c r="K832" s="2" t="s">
        <v>226</v>
      </c>
      <c r="L832" s="2" t="s">
        <v>227</v>
      </c>
      <c r="M832" s="2" t="s">
        <v>87</v>
      </c>
      <c r="N832" s="3">
        <v>70</v>
      </c>
      <c r="O832" s="3" t="s">
        <v>228</v>
      </c>
      <c r="P832" s="4">
        <f>IF(O832="吨",N832*1000,IF(O832="万立方米",N832*10000,""))</f>
        <v>700000.0</v>
      </c>
      <c r="Q832" s="2" t="s">
        <v>229</v>
      </c>
      <c r="R832" s="2" t="s">
        <v>230</v>
      </c>
      <c r="S832" s="2" t="s">
        <v>241</v>
      </c>
      <c r="T832" s="2" t="s">
        <v>75</v>
      </c>
      <c r="U832" s="4">
        <f>0.0</f>
        <v>0.0</v>
      </c>
      <c r="V832" s="2" t="s">
        <v>232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233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1412</v>
      </c>
      <c r="B833" s="2" t="s">
        <v>1407</v>
      </c>
      <c r="C833" s="2" t="s">
        <v>47</v>
      </c>
      <c r="D833" s="2" t="s">
        <v>1408</v>
      </c>
      <c r="E833" s="2" t="s">
        <v>984</v>
      </c>
      <c r="F833" s="2" t="s">
        <v>224</v>
      </c>
      <c r="G833" s="2" t="s">
        <v>227</v>
      </c>
      <c r="H833" s="2" t="s">
        <v>297</v>
      </c>
      <c r="I833" s="2" t="s">
        <v>53</v>
      </c>
      <c r="J833" s="2" t="s">
        <v>226</v>
      </c>
      <c r="K833" s="2" t="s">
        <v>226</v>
      </c>
      <c r="L833" s="2" t="s">
        <v>227</v>
      </c>
      <c r="M833" s="2" t="s">
        <v>91</v>
      </c>
      <c r="N833" s="3">
        <v>70</v>
      </c>
      <c r="O833" s="3" t="s">
        <v>228</v>
      </c>
      <c r="P833" s="4">
        <f>IF(O833="吨",N833*1000,IF(O833="万立方米",N833*10000,""))</f>
        <v>700000.0</v>
      </c>
      <c r="Q833" s="2" t="s">
        <v>229</v>
      </c>
      <c r="R833" s="2" t="s">
        <v>230</v>
      </c>
      <c r="S833" s="2" t="s">
        <v>243</v>
      </c>
      <c r="T833" s="2" t="s">
        <v>75</v>
      </c>
      <c r="U833" s="4">
        <f>0.03</f>
        <v>0.03</v>
      </c>
      <c r="V833" s="2" t="s">
        <v>232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0.021</v>
      </c>
      <c r="AD833" s="4">
        <f>AC834*(1-AA833/100)+(AC833-AC834)*(1-AB833/100)</f>
        <v>0.021</v>
      </c>
      <c r="AE833" s="2" t="s">
        <v>66</v>
      </c>
      <c r="AF833" s="2" t="s">
        <v>67</v>
      </c>
      <c r="AG833" s="2" t="s">
        <v>233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1413</v>
      </c>
      <c r="B834" s="2" t="s">
        <v>1407</v>
      </c>
      <c r="C834" s="2" t="s">
        <v>47</v>
      </c>
      <c r="D834" s="2" t="s">
        <v>1408</v>
      </c>
      <c r="E834" s="2" t="s">
        <v>984</v>
      </c>
      <c r="F834" s="2" t="s">
        <v>224</v>
      </c>
      <c r="G834" s="2" t="s">
        <v>227</v>
      </c>
      <c r="H834" s="2" t="s">
        <v>297</v>
      </c>
      <c r="I834" s="2" t="s">
        <v>53</v>
      </c>
      <c r="J834" s="2" t="s">
        <v>226</v>
      </c>
      <c r="K834" s="2" t="s">
        <v>226</v>
      </c>
      <c r="L834" s="2" t="s">
        <v>227</v>
      </c>
      <c r="M834" s="2" t="s">
        <v>95</v>
      </c>
      <c r="N834" s="3">
        <v>70</v>
      </c>
      <c r="O834" s="3" t="s">
        <v>228</v>
      </c>
      <c r="P834" s="4">
        <f>IF(O834="吨",N834*1000,IF(O834="万立方米",N834*10000,""))</f>
        <v>700000.0</v>
      </c>
      <c r="Q834" s="2" t="s">
        <v>229</v>
      </c>
      <c r="R834" s="2" t="s">
        <v>230</v>
      </c>
      <c r="S834" s="2" t="s">
        <v>245</v>
      </c>
      <c r="T834" s="2" t="s">
        <v>75</v>
      </c>
      <c r="U834" s="4">
        <f>0.03</f>
        <v>0.03</v>
      </c>
      <c r="V834" s="2" t="s">
        <v>232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0.021</v>
      </c>
      <c r="AD834" s="4">
        <f>AC834*(1-Z834/100)</f>
        <v>0.021</v>
      </c>
      <c r="AE834" s="2" t="s">
        <v>66</v>
      </c>
      <c r="AF834" s="2" t="s">
        <v>67</v>
      </c>
      <c r="AG834" s="2" t="s">
        <v>233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1414</v>
      </c>
      <c r="B835" s="2" t="s">
        <v>1407</v>
      </c>
      <c r="C835" s="2" t="s">
        <v>47</v>
      </c>
      <c r="D835" s="2" t="s">
        <v>1408</v>
      </c>
      <c r="E835" s="2" t="s">
        <v>984</v>
      </c>
      <c r="F835" s="2" t="s">
        <v>224</v>
      </c>
      <c r="G835" s="2" t="s">
        <v>227</v>
      </c>
      <c r="H835" s="2" t="s">
        <v>297</v>
      </c>
      <c r="I835" s="2" t="s">
        <v>53</v>
      </c>
      <c r="J835" s="2" t="s">
        <v>226</v>
      </c>
      <c r="K835" s="2" t="s">
        <v>226</v>
      </c>
      <c r="L835" s="2" t="s">
        <v>227</v>
      </c>
      <c r="M835" s="2" t="s">
        <v>99</v>
      </c>
      <c r="N835" s="3">
        <v>70</v>
      </c>
      <c r="O835" s="3" t="s">
        <v>228</v>
      </c>
      <c r="P835" s="4">
        <f>IF(O835="吨",N835*1000,IF(O835="万立方米",N835*10000,""))</f>
        <v>700000.0</v>
      </c>
      <c r="Q835" s="2" t="s">
        <v>229</v>
      </c>
      <c r="R835" s="2" t="s">
        <v>230</v>
      </c>
      <c r="S835" s="2" t="s">
        <v>247</v>
      </c>
      <c r="T835" s="2" t="s">
        <v>75</v>
      </c>
      <c r="U835" s="4">
        <f>0.0</f>
        <v>0.0</v>
      </c>
      <c r="V835" s="2" t="s">
        <v>232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233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1415</v>
      </c>
      <c r="B836" s="2" t="s">
        <v>1407</v>
      </c>
      <c r="C836" s="2" t="s">
        <v>47</v>
      </c>
      <c r="D836" s="2" t="s">
        <v>1408</v>
      </c>
      <c r="E836" s="2" t="s">
        <v>984</v>
      </c>
      <c r="F836" s="2" t="s">
        <v>224</v>
      </c>
      <c r="G836" s="2" t="s">
        <v>227</v>
      </c>
      <c r="H836" s="2" t="s">
        <v>297</v>
      </c>
      <c r="I836" s="2" t="s">
        <v>53</v>
      </c>
      <c r="J836" s="2" t="s">
        <v>226</v>
      </c>
      <c r="K836" s="2" t="s">
        <v>226</v>
      </c>
      <c r="L836" s="2" t="s">
        <v>227</v>
      </c>
      <c r="M836" s="2" t="s">
        <v>104</v>
      </c>
      <c r="N836" s="3">
        <v>70</v>
      </c>
      <c r="O836" s="3" t="s">
        <v>228</v>
      </c>
      <c r="P836" s="4">
        <f>IF(O836="吨",N836*1000,IF(O836="万立方米",N836*10000,""))</f>
        <v>700000.0</v>
      </c>
      <c r="Q836" s="2" t="s">
        <v>229</v>
      </c>
      <c r="R836" s="2" t="s">
        <v>230</v>
      </c>
      <c r="S836" s="2" t="s">
        <v>249</v>
      </c>
      <c r="T836" s="2" t="s">
        <v>75</v>
      </c>
      <c r="U836" s="4">
        <f>0.02</f>
        <v>0.02</v>
      </c>
      <c r="V836" s="2" t="s">
        <v>232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 t="s">
        <v>236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1416</v>
      </c>
      <c r="B837" s="2" t="s">
        <v>1407</v>
      </c>
      <c r="C837" s="2" t="s">
        <v>47</v>
      </c>
      <c r="D837" s="2" t="s">
        <v>1408</v>
      </c>
      <c r="E837" s="2" t="s">
        <v>984</v>
      </c>
      <c r="F837" s="2" t="s">
        <v>224</v>
      </c>
      <c r="G837" s="2" t="s">
        <v>227</v>
      </c>
      <c r="H837" s="2" t="s">
        <v>297</v>
      </c>
      <c r="I837" s="2"/>
      <c r="J837" s="2"/>
      <c r="K837" s="2"/>
      <c r="L837" s="2"/>
      <c r="M837" s="2" t="s">
        <v>107</v>
      </c>
      <c r="N837" s="3"/>
      <c r="O837" s="3"/>
      <c r="P837" s="4">
        <f>IF(O837="吨",N837*1000,IF(O837="万立方米",N837*10000,""))</f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138</v>
      </c>
      <c r="AH837" s="2" t="s">
        <v>114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1417</v>
      </c>
      <c r="B838" s="2" t="s">
        <v>1418</v>
      </c>
      <c r="C838" s="2" t="s">
        <v>47</v>
      </c>
      <c r="D838" s="2" t="s">
        <v>1419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343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344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66</v>
      </c>
      <c r="AF838" s="2" t="s">
        <v>67</v>
      </c>
      <c r="AG838" s="2" t="s">
        <v>327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1420</v>
      </c>
      <c r="B839" s="2" t="s">
        <v>1418</v>
      </c>
      <c r="C839" s="2" t="s">
        <v>47</v>
      </c>
      <c r="D839" s="2" t="s">
        <v>1419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343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66</v>
      </c>
      <c r="AF839" s="2" t="s">
        <v>67</v>
      </c>
      <c r="AG839" s="2" t="s">
        <v>329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1421</v>
      </c>
      <c r="B840" s="2" t="s">
        <v>1418</v>
      </c>
      <c r="C840" s="2" t="s">
        <v>47</v>
      </c>
      <c r="D840" s="2" t="s">
        <v>1419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343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149</v>
      </c>
      <c r="Y840" s="2" t="s">
        <v>150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66</v>
      </c>
      <c r="AF840" s="2" t="s">
        <v>67</v>
      </c>
      <c r="AG840" s="2" t="s">
        <v>167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1422</v>
      </c>
      <c r="B841" s="2" t="s">
        <v>1418</v>
      </c>
      <c r="C841" s="2" t="s">
        <v>47</v>
      </c>
      <c r="D841" s="2" t="s">
        <v>1419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343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344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327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1423</v>
      </c>
      <c r="B842" s="2" t="s">
        <v>1418</v>
      </c>
      <c r="C842" s="2" t="s">
        <v>47</v>
      </c>
      <c r="D842" s="2" t="s">
        <v>1419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343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344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66</v>
      </c>
      <c r="AF842" s="2" t="s">
        <v>67</v>
      </c>
      <c r="AG842" s="2" t="s">
        <v>327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1424</v>
      </c>
      <c r="B843" s="2" t="s">
        <v>1418</v>
      </c>
      <c r="C843" s="2" t="s">
        <v>47</v>
      </c>
      <c r="D843" s="2" t="s">
        <v>1419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343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344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66</v>
      </c>
      <c r="AF843" s="2" t="s">
        <v>67</v>
      </c>
      <c r="AG843" s="2" t="s">
        <v>327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1425</v>
      </c>
      <c r="B844" s="2" t="s">
        <v>1418</v>
      </c>
      <c r="C844" s="2" t="s">
        <v>47</v>
      </c>
      <c r="D844" s="2" t="s">
        <v>1419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343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314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66</v>
      </c>
      <c r="AF844" s="2" t="s">
        <v>67</v>
      </c>
      <c r="AG844" s="2" t="s">
        <v>327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1426</v>
      </c>
      <c r="B845" s="2" t="s">
        <v>1418</v>
      </c>
      <c r="C845" s="2" t="s">
        <v>47</v>
      </c>
      <c r="D845" s="2" t="s">
        <v>1419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343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66</v>
      </c>
      <c r="AF845" s="2" t="s">
        <v>67</v>
      </c>
      <c r="AG845" s="2" t="s">
        <v>329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1427</v>
      </c>
      <c r="B846" s="2" t="s">
        <v>1418</v>
      </c>
      <c r="C846" s="2" t="s">
        <v>47</v>
      </c>
      <c r="D846" s="2" t="s">
        <v>1419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163</v>
      </c>
      <c r="M846" s="2" t="s">
        <v>107</v>
      </c>
      <c r="N846" s="3"/>
      <c r="O846" s="3"/>
      <c r="P846" s="4">
        <f>IF(O846="吨",N846*1000,IF(O846="万立方米",N846*10000,""))</f>
        <v>1205443210.0</v>
      </c>
      <c r="Q846" s="2" t="s">
        <v>108</v>
      </c>
      <c r="R846" s="2" t="s">
        <v>109</v>
      </c>
      <c r="S846" s="2" t="s">
        <v>164</v>
      </c>
      <c r="T846" s="2" t="s">
        <v>165</v>
      </c>
      <c r="U846" s="4">
        <f>0.16</f>
        <v>0.16</v>
      </c>
      <c r="V846" s="2" t="s">
        <v>111</v>
      </c>
      <c r="W846" s="2" t="s">
        <v>164</v>
      </c>
      <c r="X846" s="2" t="s">
        <v>163</v>
      </c>
      <c r="Y846" s="2" t="s">
        <v>166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66</v>
      </c>
      <c r="AF846" s="2" t="s">
        <v>67</v>
      </c>
      <c r="AG846" s="2" t="s">
        <v>167</v>
      </c>
      <c r="AH846" s="2" t="s">
        <v>168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1428</v>
      </c>
      <c r="B847" s="2" t="s">
        <v>1429</v>
      </c>
      <c r="C847" s="2" t="s">
        <v>47</v>
      </c>
      <c r="D847" s="2" t="s">
        <v>1430</v>
      </c>
      <c r="E847" s="2" t="s">
        <v>514</v>
      </c>
      <c r="F847" s="2" t="s">
        <v>278</v>
      </c>
      <c r="G847" s="2" t="s">
        <v>120</v>
      </c>
      <c r="H847" s="2" t="s">
        <v>297</v>
      </c>
      <c r="I847" s="2" t="s">
        <v>53</v>
      </c>
      <c r="J847" s="2" t="s">
        <v>280</v>
      </c>
      <c r="K847" s="2"/>
      <c r="L847" s="2" t="s">
        <v>122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124</v>
      </c>
      <c r="X847" s="2" t="s">
        <v>314</v>
      </c>
      <c r="Y847" s="2" t="s">
        <v>1431</v>
      </c>
      <c r="Z847" s="2">
        <v>57</v>
      </c>
      <c r="AA847" s="2"/>
      <c r="AB847" s="2"/>
      <c r="AC847" s="2"/>
      <c r="AD847" s="2"/>
      <c r="AE847" s="2" t="s">
        <v>271</v>
      </c>
      <c r="AF847" s="2" t="s">
        <v>281</v>
      </c>
      <c r="AG847" s="2" t="s">
        <v>1432</v>
      </c>
      <c r="AH847" s="2" t="s">
        <v>128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1433</v>
      </c>
      <c r="B848" s="2" t="s">
        <v>1429</v>
      </c>
      <c r="C848" s="2" t="s">
        <v>47</v>
      </c>
      <c r="D848" s="2" t="s">
        <v>1430</v>
      </c>
      <c r="E848" s="2" t="s">
        <v>514</v>
      </c>
      <c r="F848" s="2" t="s">
        <v>278</v>
      </c>
      <c r="G848" s="2" t="s">
        <v>120</v>
      </c>
      <c r="H848" s="2" t="s">
        <v>297</v>
      </c>
      <c r="I848" s="2" t="s">
        <v>53</v>
      </c>
      <c r="J848" s="2" t="s">
        <v>280</v>
      </c>
      <c r="K848" s="2"/>
      <c r="L848" s="2" t="s">
        <v>122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124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271</v>
      </c>
      <c r="AF848" s="2" t="s">
        <v>281</v>
      </c>
      <c r="AG848" s="2" t="s">
        <v>1434</v>
      </c>
      <c r="AH848" s="2" t="s">
        <v>128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1435</v>
      </c>
      <c r="B849" s="2" t="s">
        <v>1429</v>
      </c>
      <c r="C849" s="2" t="s">
        <v>47</v>
      </c>
      <c r="D849" s="2" t="s">
        <v>1430</v>
      </c>
      <c r="E849" s="2" t="s">
        <v>514</v>
      </c>
      <c r="F849" s="2" t="s">
        <v>278</v>
      </c>
      <c r="G849" s="2" t="s">
        <v>120</v>
      </c>
      <c r="H849" s="2" t="s">
        <v>297</v>
      </c>
      <c r="I849" s="2" t="s">
        <v>53</v>
      </c>
      <c r="J849" s="2" t="s">
        <v>280</v>
      </c>
      <c r="K849" s="2"/>
      <c r="L849" s="2" t="s">
        <v>122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124</v>
      </c>
      <c r="X849" s="2" t="s">
        <v>304</v>
      </c>
      <c r="Y849" s="2" t="s">
        <v>305</v>
      </c>
      <c r="Z849" s="2">
        <v>30</v>
      </c>
      <c r="AA849" s="2"/>
      <c r="AB849" s="2"/>
      <c r="AC849" s="2"/>
      <c r="AD849" s="2"/>
      <c r="AE849" s="2" t="s">
        <v>271</v>
      </c>
      <c r="AF849" s="2" t="s">
        <v>281</v>
      </c>
      <c r="AG849" s="2" t="s">
        <v>1436</v>
      </c>
      <c r="AH849" s="2" t="s">
        <v>128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1437</v>
      </c>
      <c r="B850" s="2" t="s">
        <v>1429</v>
      </c>
      <c r="C850" s="2" t="s">
        <v>47</v>
      </c>
      <c r="D850" s="2" t="s">
        <v>1430</v>
      </c>
      <c r="E850" s="2" t="s">
        <v>514</v>
      </c>
      <c r="F850" s="2" t="s">
        <v>278</v>
      </c>
      <c r="G850" s="2" t="s">
        <v>120</v>
      </c>
      <c r="H850" s="2" t="s">
        <v>297</v>
      </c>
      <c r="I850" s="2" t="s">
        <v>53</v>
      </c>
      <c r="J850" s="2" t="s">
        <v>280</v>
      </c>
      <c r="K850" s="2"/>
      <c r="L850" s="2" t="s">
        <v>122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124</v>
      </c>
      <c r="X850" s="2" t="s">
        <v>314</v>
      </c>
      <c r="Y850" s="2" t="s">
        <v>1438</v>
      </c>
      <c r="Z850" s="2">
        <v>57</v>
      </c>
      <c r="AA850" s="2"/>
      <c r="AB850" s="2"/>
      <c r="AC850" s="2"/>
      <c r="AD850" s="2"/>
      <c r="AE850" s="2" t="s">
        <v>271</v>
      </c>
      <c r="AF850" s="2" t="s">
        <v>281</v>
      </c>
      <c r="AG850" s="2" t="s">
        <v>1432</v>
      </c>
      <c r="AH850" s="2" t="s">
        <v>128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1439</v>
      </c>
      <c r="B851" s="2" t="s">
        <v>1429</v>
      </c>
      <c r="C851" s="2" t="s">
        <v>47</v>
      </c>
      <c r="D851" s="2" t="s">
        <v>1430</v>
      </c>
      <c r="E851" s="2" t="s">
        <v>514</v>
      </c>
      <c r="F851" s="2" t="s">
        <v>278</v>
      </c>
      <c r="G851" s="2" t="s">
        <v>120</v>
      </c>
      <c r="H851" s="2" t="s">
        <v>297</v>
      </c>
      <c r="I851" s="2" t="s">
        <v>53</v>
      </c>
      <c r="J851" s="2" t="s">
        <v>280</v>
      </c>
      <c r="K851" s="2"/>
      <c r="L851" s="2" t="s">
        <v>122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124</v>
      </c>
      <c r="X851" s="2" t="s">
        <v>314</v>
      </c>
      <c r="Y851" s="2" t="s">
        <v>1440</v>
      </c>
      <c r="Z851" s="2">
        <v>75</v>
      </c>
      <c r="AA851" s="2">
        <v>57</v>
      </c>
      <c r="AB851" s="2">
        <v>75</v>
      </c>
      <c r="AC851" s="2"/>
      <c r="AD851" s="2"/>
      <c r="AE851" s="2" t="s">
        <v>271</v>
      </c>
      <c r="AF851" s="2" t="s">
        <v>281</v>
      </c>
      <c r="AG851" s="2" t="s">
        <v>1432</v>
      </c>
      <c r="AH851" s="2" t="s">
        <v>128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1441</v>
      </c>
      <c r="B852" s="2" t="s">
        <v>1429</v>
      </c>
      <c r="C852" s="2" t="s">
        <v>47</v>
      </c>
      <c r="D852" s="2" t="s">
        <v>1430</v>
      </c>
      <c r="E852" s="2" t="s">
        <v>514</v>
      </c>
      <c r="F852" s="2" t="s">
        <v>278</v>
      </c>
      <c r="G852" s="2" t="s">
        <v>120</v>
      </c>
      <c r="H852" s="2" t="s">
        <v>297</v>
      </c>
      <c r="I852" s="2" t="s">
        <v>53</v>
      </c>
      <c r="J852" s="2" t="s">
        <v>280</v>
      </c>
      <c r="K852" s="2"/>
      <c r="L852" s="2" t="s">
        <v>122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124</v>
      </c>
      <c r="X852" s="2" t="s">
        <v>314</v>
      </c>
      <c r="Y852" s="2" t="s">
        <v>1442</v>
      </c>
      <c r="Z852" s="2">
        <v>57</v>
      </c>
      <c r="AA852" s="2"/>
      <c r="AB852" s="2"/>
      <c r="AC852" s="2"/>
      <c r="AD852" s="2"/>
      <c r="AE852" s="2" t="s">
        <v>271</v>
      </c>
      <c r="AF852" s="2" t="s">
        <v>281</v>
      </c>
      <c r="AG852" s="2" t="s">
        <v>1432</v>
      </c>
      <c r="AH852" s="2" t="s">
        <v>128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1443</v>
      </c>
      <c r="B853" s="2" t="s">
        <v>1429</v>
      </c>
      <c r="C853" s="2" t="s">
        <v>47</v>
      </c>
      <c r="D853" s="2" t="s">
        <v>1430</v>
      </c>
      <c r="E853" s="2" t="s">
        <v>514</v>
      </c>
      <c r="F853" s="2" t="s">
        <v>278</v>
      </c>
      <c r="G853" s="2" t="s">
        <v>120</v>
      </c>
      <c r="H853" s="2" t="s">
        <v>297</v>
      </c>
      <c r="I853" s="2" t="s">
        <v>53</v>
      </c>
      <c r="J853" s="2" t="s">
        <v>280</v>
      </c>
      <c r="K853" s="2"/>
      <c r="L853" s="2" t="s">
        <v>122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124</v>
      </c>
      <c r="X853" s="2" t="s">
        <v>314</v>
      </c>
      <c r="Y853" s="2" t="s">
        <v>315</v>
      </c>
      <c r="Z853" s="2">
        <v>80</v>
      </c>
      <c r="AA853" s="2"/>
      <c r="AB853" s="2"/>
      <c r="AC853" s="2"/>
      <c r="AD853" s="2"/>
      <c r="AE853" s="2" t="s">
        <v>271</v>
      </c>
      <c r="AF853" s="2" t="s">
        <v>281</v>
      </c>
      <c r="AG853" s="2" t="s">
        <v>1436</v>
      </c>
      <c r="AH853" s="2" t="s">
        <v>128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1444</v>
      </c>
      <c r="B854" s="2" t="s">
        <v>1429</v>
      </c>
      <c r="C854" s="2" t="s">
        <v>47</v>
      </c>
      <c r="D854" s="2" t="s">
        <v>1430</v>
      </c>
      <c r="E854" s="2" t="s">
        <v>514</v>
      </c>
      <c r="F854" s="2" t="s">
        <v>278</v>
      </c>
      <c r="G854" s="2" t="s">
        <v>120</v>
      </c>
      <c r="H854" s="2" t="s">
        <v>297</v>
      </c>
      <c r="I854" s="2" t="s">
        <v>53</v>
      </c>
      <c r="J854" s="2" t="s">
        <v>280</v>
      </c>
      <c r="K854" s="2"/>
      <c r="L854" s="2" t="s">
        <v>122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124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271</v>
      </c>
      <c r="AF854" s="2" t="s">
        <v>281</v>
      </c>
      <c r="AG854" s="2" t="s">
        <v>1434</v>
      </c>
      <c r="AH854" s="2" t="s">
        <v>128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1445</v>
      </c>
      <c r="B855" s="2" t="s">
        <v>1429</v>
      </c>
      <c r="C855" s="2" t="s">
        <v>47</v>
      </c>
      <c r="D855" s="2" t="s">
        <v>1430</v>
      </c>
      <c r="E855" s="2" t="s">
        <v>514</v>
      </c>
      <c r="F855" s="2" t="s">
        <v>278</v>
      </c>
      <c r="G855" s="2" t="s">
        <v>120</v>
      </c>
      <c r="H855" s="2" t="s">
        <v>297</v>
      </c>
      <c r="I855" s="2"/>
      <c r="J855" s="2"/>
      <c r="K855" s="2" t="s">
        <v>55</v>
      </c>
      <c r="L855" s="2" t="s">
        <v>318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319</v>
      </c>
      <c r="T855" s="2" t="s">
        <v>165</v>
      </c>
      <c r="U855" s="4">
        <f>0.17</f>
        <v>0.17</v>
      </c>
      <c r="V855" s="2" t="s">
        <v>111</v>
      </c>
      <c r="W855" s="2" t="s">
        <v>319</v>
      </c>
      <c r="X855" s="2" t="s">
        <v>318</v>
      </c>
      <c r="Y855" s="2" t="s">
        <v>320</v>
      </c>
      <c r="Z855" s="2">
        <v>0</v>
      </c>
      <c r="AA855" s="2"/>
      <c r="AB855" s="2"/>
      <c r="AC855" s="2"/>
      <c r="AD855" s="2"/>
      <c r="AE855" s="2" t="s">
        <v>271</v>
      </c>
      <c r="AF855" s="2" t="s">
        <v>272</v>
      </c>
      <c r="AG855" s="2" t="s">
        <v>273</v>
      </c>
      <c r="AH855" s="2" t="s">
        <v>168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1446</v>
      </c>
      <c r="B856" s="2" t="s">
        <v>1447</v>
      </c>
      <c r="C856" s="2" t="s">
        <v>47</v>
      </c>
      <c r="D856" s="2" t="s">
        <v>1448</v>
      </c>
      <c r="E856" s="2" t="s">
        <v>526</v>
      </c>
      <c r="F856" s="2" t="s">
        <v>50</v>
      </c>
      <c r="G856" s="2" t="s">
        <v>225</v>
      </c>
      <c r="H856" s="2" t="s">
        <v>418</v>
      </c>
      <c r="I856" s="2" t="s">
        <v>53</v>
      </c>
      <c r="J856" s="2" t="s">
        <v>226</v>
      </c>
      <c r="K856" s="2" t="s">
        <v>226</v>
      </c>
      <c r="L856" s="2" t="s">
        <v>227</v>
      </c>
      <c r="M856" s="2" t="s">
        <v>57</v>
      </c>
      <c r="N856" s="3">
        <v>21514</v>
      </c>
      <c r="O856" s="3" t="s">
        <v>228</v>
      </c>
      <c r="P856" s="4">
        <f>IF(O856="吨",N856*1000,IF(O856="万立方米",N856*10000,""))</f>
        <v>215140000.0</v>
      </c>
      <c r="Q856" s="2" t="s">
        <v>229</v>
      </c>
      <c r="R856" s="2" t="s">
        <v>230</v>
      </c>
      <c r="S856" s="2" t="s">
        <v>231</v>
      </c>
      <c r="T856" s="2" t="s">
        <v>75</v>
      </c>
      <c r="U856" s="4">
        <f>0.0</f>
        <v>0.0</v>
      </c>
      <c r="V856" s="2" t="s">
        <v>232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233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1449</v>
      </c>
      <c r="B857" s="2" t="s">
        <v>1447</v>
      </c>
      <c r="C857" s="2" t="s">
        <v>47</v>
      </c>
      <c r="D857" s="2" t="s">
        <v>1448</v>
      </c>
      <c r="E857" s="2" t="s">
        <v>526</v>
      </c>
      <c r="F857" s="2" t="s">
        <v>50</v>
      </c>
      <c r="G857" s="2" t="s">
        <v>225</v>
      </c>
      <c r="H857" s="2" t="s">
        <v>418</v>
      </c>
      <c r="I857" s="2" t="s">
        <v>53</v>
      </c>
      <c r="J857" s="2" t="s">
        <v>226</v>
      </c>
      <c r="K857" s="2" t="s">
        <v>226</v>
      </c>
      <c r="L857" s="2" t="s">
        <v>227</v>
      </c>
      <c r="M857" s="2" t="s">
        <v>73</v>
      </c>
      <c r="N857" s="3">
        <v>21514</v>
      </c>
      <c r="O857" s="3" t="s">
        <v>228</v>
      </c>
      <c r="P857" s="4">
        <f>IF(O857="吨",N857*1000,IF(O857="万立方米",N857*10000,""))</f>
        <v>215140000.0</v>
      </c>
      <c r="Q857" s="2" t="s">
        <v>229</v>
      </c>
      <c r="R857" s="2" t="s">
        <v>230</v>
      </c>
      <c r="S857" s="2" t="s">
        <v>235</v>
      </c>
      <c r="T857" s="2" t="s">
        <v>75</v>
      </c>
      <c r="U857" s="4">
        <f>1.3</f>
        <v>1.3</v>
      </c>
      <c r="V857" s="2" t="s">
        <v>232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279.682</v>
      </c>
      <c r="AD857" s="4">
        <f>AC857*(1-Z857/100)</f>
        <v>279.682</v>
      </c>
      <c r="AE857" s="2" t="s">
        <v>66</v>
      </c>
      <c r="AF857" s="2" t="s">
        <v>67</v>
      </c>
      <c r="AG857" s="2" t="s">
        <v>236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1450</v>
      </c>
      <c r="B858" s="2" t="s">
        <v>1447</v>
      </c>
      <c r="C858" s="2" t="s">
        <v>47</v>
      </c>
      <c r="D858" s="2" t="s">
        <v>1448</v>
      </c>
      <c r="E858" s="2" t="s">
        <v>526</v>
      </c>
      <c r="F858" s="2" t="s">
        <v>50</v>
      </c>
      <c r="G858" s="2" t="s">
        <v>225</v>
      </c>
      <c r="H858" s="2" t="s">
        <v>418</v>
      </c>
      <c r="I858" s="2" t="s">
        <v>53</v>
      </c>
      <c r="J858" s="2" t="s">
        <v>226</v>
      </c>
      <c r="K858" s="2" t="s">
        <v>226</v>
      </c>
      <c r="L858" s="2" t="s">
        <v>227</v>
      </c>
      <c r="M858" s="2" t="s">
        <v>79</v>
      </c>
      <c r="N858" s="3">
        <v>21514</v>
      </c>
      <c r="O858" s="3" t="s">
        <v>228</v>
      </c>
      <c r="P858" s="4">
        <f>IF(O858="吨",N858*1000,IF(O858="万立方米",N858*10000,""))</f>
        <v>215140000.0</v>
      </c>
      <c r="Q858" s="2" t="s">
        <v>229</v>
      </c>
      <c r="R858" s="2" t="s">
        <v>230</v>
      </c>
      <c r="S858" s="2" t="s">
        <v>238</v>
      </c>
      <c r="T858" s="2" t="s">
        <v>75</v>
      </c>
      <c r="U858" s="4">
        <f>4.1</f>
        <v>4.1</v>
      </c>
      <c r="V858" s="2" t="s">
        <v>232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4">
        <f>P858*U858/1000000</f>
        <v>882.0739999999998</v>
      </c>
      <c r="AD858" s="4">
        <f>AC858*(1-Z858/100)</f>
        <v>688.0177199999999</v>
      </c>
      <c r="AE858" s="2" t="s">
        <v>66</v>
      </c>
      <c r="AF858" s="2" t="s">
        <v>67</v>
      </c>
      <c r="AG858" s="2" t="s">
        <v>239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1451</v>
      </c>
      <c r="B859" s="2" t="s">
        <v>1447</v>
      </c>
      <c r="C859" s="2" t="s">
        <v>47</v>
      </c>
      <c r="D859" s="2" t="s">
        <v>1448</v>
      </c>
      <c r="E859" s="2" t="s">
        <v>526</v>
      </c>
      <c r="F859" s="2" t="s">
        <v>50</v>
      </c>
      <c r="G859" s="2" t="s">
        <v>225</v>
      </c>
      <c r="H859" s="2" t="s">
        <v>418</v>
      </c>
      <c r="I859" s="2" t="s">
        <v>53</v>
      </c>
      <c r="J859" s="2" t="s">
        <v>226</v>
      </c>
      <c r="K859" s="2" t="s">
        <v>226</v>
      </c>
      <c r="L859" s="2" t="s">
        <v>227</v>
      </c>
      <c r="M859" s="2" t="s">
        <v>87</v>
      </c>
      <c r="N859" s="3">
        <v>21514</v>
      </c>
      <c r="O859" s="3" t="s">
        <v>228</v>
      </c>
      <c r="P859" s="4">
        <f>IF(O859="吨",N859*1000,IF(O859="万立方米",N859*10000,""))</f>
        <v>215140000.0</v>
      </c>
      <c r="Q859" s="2" t="s">
        <v>229</v>
      </c>
      <c r="R859" s="2" t="s">
        <v>230</v>
      </c>
      <c r="S859" s="2" t="s">
        <v>241</v>
      </c>
      <c r="T859" s="2" t="s">
        <v>75</v>
      </c>
      <c r="U859" s="4">
        <f>0.0</f>
        <v>0.0</v>
      </c>
      <c r="V859" s="2" t="s">
        <v>232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233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1452</v>
      </c>
      <c r="B860" s="2" t="s">
        <v>1447</v>
      </c>
      <c r="C860" s="2" t="s">
        <v>47</v>
      </c>
      <c r="D860" s="2" t="s">
        <v>1448</v>
      </c>
      <c r="E860" s="2" t="s">
        <v>526</v>
      </c>
      <c r="F860" s="2" t="s">
        <v>50</v>
      </c>
      <c r="G860" s="2" t="s">
        <v>225</v>
      </c>
      <c r="H860" s="2" t="s">
        <v>418</v>
      </c>
      <c r="I860" s="2" t="s">
        <v>53</v>
      </c>
      <c r="J860" s="2" t="s">
        <v>226</v>
      </c>
      <c r="K860" s="2" t="s">
        <v>226</v>
      </c>
      <c r="L860" s="2" t="s">
        <v>227</v>
      </c>
      <c r="M860" s="2" t="s">
        <v>91</v>
      </c>
      <c r="N860" s="3">
        <v>21514</v>
      </c>
      <c r="O860" s="3" t="s">
        <v>228</v>
      </c>
      <c r="P860" s="4">
        <f>IF(O860="吨",N860*1000,IF(O860="万立方米",N860*10000,""))</f>
        <v>215140000.0</v>
      </c>
      <c r="Q860" s="2" t="s">
        <v>229</v>
      </c>
      <c r="R860" s="2" t="s">
        <v>230</v>
      </c>
      <c r="S860" s="2" t="s">
        <v>243</v>
      </c>
      <c r="T860" s="2" t="s">
        <v>75</v>
      </c>
      <c r="U860" s="4">
        <f>0.03</f>
        <v>0.03</v>
      </c>
      <c r="V860" s="2" t="s">
        <v>232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6.4542</v>
      </c>
      <c r="AD860" s="4">
        <f>AC861*(1-AA860/100)+(AC860-AC861)*(1-AB860/100)</f>
        <v>6.4542</v>
      </c>
      <c r="AE860" s="2" t="s">
        <v>66</v>
      </c>
      <c r="AF860" s="2" t="s">
        <v>67</v>
      </c>
      <c r="AG860" s="2" t="s">
        <v>233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1453</v>
      </c>
      <c r="B861" s="2" t="s">
        <v>1447</v>
      </c>
      <c r="C861" s="2" t="s">
        <v>47</v>
      </c>
      <c r="D861" s="2" t="s">
        <v>1448</v>
      </c>
      <c r="E861" s="2" t="s">
        <v>526</v>
      </c>
      <c r="F861" s="2" t="s">
        <v>50</v>
      </c>
      <c r="G861" s="2" t="s">
        <v>225</v>
      </c>
      <c r="H861" s="2" t="s">
        <v>418</v>
      </c>
      <c r="I861" s="2" t="s">
        <v>53</v>
      </c>
      <c r="J861" s="2" t="s">
        <v>226</v>
      </c>
      <c r="K861" s="2" t="s">
        <v>226</v>
      </c>
      <c r="L861" s="2" t="s">
        <v>227</v>
      </c>
      <c r="M861" s="2" t="s">
        <v>95</v>
      </c>
      <c r="N861" s="3">
        <v>21514</v>
      </c>
      <c r="O861" s="3" t="s">
        <v>228</v>
      </c>
      <c r="P861" s="4">
        <f>IF(O861="吨",N861*1000,IF(O861="万立方米",N861*10000,""))</f>
        <v>215140000.0</v>
      </c>
      <c r="Q861" s="2" t="s">
        <v>229</v>
      </c>
      <c r="R861" s="2" t="s">
        <v>230</v>
      </c>
      <c r="S861" s="2" t="s">
        <v>245</v>
      </c>
      <c r="T861" s="2" t="s">
        <v>75</v>
      </c>
      <c r="U861" s="4">
        <f>0.03</f>
        <v>0.03</v>
      </c>
      <c r="V861" s="2" t="s">
        <v>232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6.4542</v>
      </c>
      <c r="AD861" s="4">
        <f>AC861*(1-Z861/100)</f>
        <v>6.4542</v>
      </c>
      <c r="AE861" s="2" t="s">
        <v>66</v>
      </c>
      <c r="AF861" s="2" t="s">
        <v>67</v>
      </c>
      <c r="AG861" s="2" t="s">
        <v>233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1454</v>
      </c>
      <c r="B862" s="2" t="s">
        <v>1447</v>
      </c>
      <c r="C862" s="2" t="s">
        <v>47</v>
      </c>
      <c r="D862" s="2" t="s">
        <v>1448</v>
      </c>
      <c r="E862" s="2" t="s">
        <v>526</v>
      </c>
      <c r="F862" s="2" t="s">
        <v>50</v>
      </c>
      <c r="G862" s="2" t="s">
        <v>225</v>
      </c>
      <c r="H862" s="2" t="s">
        <v>418</v>
      </c>
      <c r="I862" s="2" t="s">
        <v>53</v>
      </c>
      <c r="J862" s="2" t="s">
        <v>226</v>
      </c>
      <c r="K862" s="2" t="s">
        <v>226</v>
      </c>
      <c r="L862" s="2" t="s">
        <v>227</v>
      </c>
      <c r="M862" s="2" t="s">
        <v>99</v>
      </c>
      <c r="N862" s="3">
        <v>21514</v>
      </c>
      <c r="O862" s="3" t="s">
        <v>228</v>
      </c>
      <c r="P862" s="4">
        <f>IF(O862="吨",N862*1000,IF(O862="万立方米",N862*10000,""))</f>
        <v>215140000.0</v>
      </c>
      <c r="Q862" s="2" t="s">
        <v>229</v>
      </c>
      <c r="R862" s="2" t="s">
        <v>230</v>
      </c>
      <c r="S862" s="2" t="s">
        <v>247</v>
      </c>
      <c r="T862" s="2" t="s">
        <v>75</v>
      </c>
      <c r="U862" s="4">
        <f>0.0</f>
        <v>0.0</v>
      </c>
      <c r="V862" s="2" t="s">
        <v>232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233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1455</v>
      </c>
      <c r="B863" s="2" t="s">
        <v>1447</v>
      </c>
      <c r="C863" s="2" t="s">
        <v>47</v>
      </c>
      <c r="D863" s="2" t="s">
        <v>1448</v>
      </c>
      <c r="E863" s="2" t="s">
        <v>526</v>
      </c>
      <c r="F863" s="2" t="s">
        <v>50</v>
      </c>
      <c r="G863" s="2" t="s">
        <v>225</v>
      </c>
      <c r="H863" s="2" t="s">
        <v>418</v>
      </c>
      <c r="I863" s="2" t="s">
        <v>53</v>
      </c>
      <c r="J863" s="2" t="s">
        <v>226</v>
      </c>
      <c r="K863" s="2" t="s">
        <v>226</v>
      </c>
      <c r="L863" s="2" t="s">
        <v>227</v>
      </c>
      <c r="M863" s="2" t="s">
        <v>104</v>
      </c>
      <c r="N863" s="3">
        <v>21514</v>
      </c>
      <c r="O863" s="3" t="s">
        <v>228</v>
      </c>
      <c r="P863" s="4">
        <f>IF(O863="吨",N863*1000,IF(O863="万立方米",N863*10000,""))</f>
        <v>215140000.0</v>
      </c>
      <c r="Q863" s="2" t="s">
        <v>229</v>
      </c>
      <c r="R863" s="2" t="s">
        <v>230</v>
      </c>
      <c r="S863" s="2" t="s">
        <v>249</v>
      </c>
      <c r="T863" s="2" t="s">
        <v>75</v>
      </c>
      <c r="U863" s="4">
        <f>0.02</f>
        <v>0.02</v>
      </c>
      <c r="V863" s="2" t="s">
        <v>232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 t="s">
        <v>236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1456</v>
      </c>
      <c r="B864" s="2" t="s">
        <v>1447</v>
      </c>
      <c r="C864" s="2" t="s">
        <v>47</v>
      </c>
      <c r="D864" s="2" t="s">
        <v>1448</v>
      </c>
      <c r="E864" s="2" t="s">
        <v>526</v>
      </c>
      <c r="F864" s="2" t="s">
        <v>50</v>
      </c>
      <c r="G864" s="2" t="s">
        <v>225</v>
      </c>
      <c r="H864" s="2" t="s">
        <v>418</v>
      </c>
      <c r="I864" s="2"/>
      <c r="J864" s="2"/>
      <c r="K864" s="2"/>
      <c r="L864" s="2"/>
      <c r="M864" s="2" t="s">
        <v>107</v>
      </c>
      <c r="N864" s="3"/>
      <c r="O864" s="3"/>
      <c r="P864" s="4">
        <f>IF(O864="吨",N864*1000,IF(O864="万立方米",N864*10000,""))</f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138</v>
      </c>
      <c r="AH864" s="2" t="s">
        <v>114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1457</v>
      </c>
      <c r="B865" s="2" t="s">
        <v>1458</v>
      </c>
      <c r="C865" s="2" t="s">
        <v>47</v>
      </c>
      <c r="D865" s="2" t="s">
        <v>1459</v>
      </c>
      <c r="E865" s="2" t="s">
        <v>491</v>
      </c>
      <c r="F865" s="2" t="s">
        <v>278</v>
      </c>
      <c r="G865" s="2" t="s">
        <v>120</v>
      </c>
      <c r="H865" s="2" t="s">
        <v>142</v>
      </c>
      <c r="I865" s="2" t="s">
        <v>53</v>
      </c>
      <c r="J865" s="2" t="s">
        <v>280</v>
      </c>
      <c r="K865" s="2"/>
      <c r="L865" s="2" t="s">
        <v>122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124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271</v>
      </c>
      <c r="AF865" s="2" t="s">
        <v>281</v>
      </c>
      <c r="AG865" s="2" t="s">
        <v>282</v>
      </c>
      <c r="AH865" s="2" t="s">
        <v>128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1460</v>
      </c>
      <c r="B866" s="2" t="s">
        <v>1458</v>
      </c>
      <c r="C866" s="2" t="s">
        <v>47</v>
      </c>
      <c r="D866" s="2" t="s">
        <v>1459</v>
      </c>
      <c r="E866" s="2" t="s">
        <v>491</v>
      </c>
      <c r="F866" s="2" t="s">
        <v>278</v>
      </c>
      <c r="G866" s="2" t="s">
        <v>120</v>
      </c>
      <c r="H866" s="2" t="s">
        <v>142</v>
      </c>
      <c r="I866" s="2" t="s">
        <v>53</v>
      </c>
      <c r="J866" s="2" t="s">
        <v>280</v>
      </c>
      <c r="K866" s="2"/>
      <c r="L866" s="2" t="s">
        <v>122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124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271</v>
      </c>
      <c r="AF866" s="2" t="s">
        <v>281</v>
      </c>
      <c r="AG866" s="2" t="s">
        <v>284</v>
      </c>
      <c r="AH866" s="2" t="s">
        <v>128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1461</v>
      </c>
      <c r="B867" s="2" t="s">
        <v>1458</v>
      </c>
      <c r="C867" s="2" t="s">
        <v>47</v>
      </c>
      <c r="D867" s="2" t="s">
        <v>1459</v>
      </c>
      <c r="E867" s="2" t="s">
        <v>491</v>
      </c>
      <c r="F867" s="2" t="s">
        <v>278</v>
      </c>
      <c r="G867" s="2" t="s">
        <v>120</v>
      </c>
      <c r="H867" s="2" t="s">
        <v>142</v>
      </c>
      <c r="I867" s="2" t="s">
        <v>53</v>
      </c>
      <c r="J867" s="2" t="s">
        <v>280</v>
      </c>
      <c r="K867" s="2"/>
      <c r="L867" s="2" t="s">
        <v>122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124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271</v>
      </c>
      <c r="AF867" s="2" t="s">
        <v>281</v>
      </c>
      <c r="AG867" s="2" t="s">
        <v>286</v>
      </c>
      <c r="AH867" s="2" t="s">
        <v>128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1462</v>
      </c>
      <c r="B868" s="2" t="s">
        <v>1458</v>
      </c>
      <c r="C868" s="2" t="s">
        <v>47</v>
      </c>
      <c r="D868" s="2" t="s">
        <v>1459</v>
      </c>
      <c r="E868" s="2" t="s">
        <v>491</v>
      </c>
      <c r="F868" s="2" t="s">
        <v>278</v>
      </c>
      <c r="G868" s="2" t="s">
        <v>120</v>
      </c>
      <c r="H868" s="2" t="s">
        <v>142</v>
      </c>
      <c r="I868" s="2" t="s">
        <v>53</v>
      </c>
      <c r="J868" s="2" t="s">
        <v>280</v>
      </c>
      <c r="K868" s="2"/>
      <c r="L868" s="2" t="s">
        <v>122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124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271</v>
      </c>
      <c r="AF868" s="2" t="s">
        <v>281</v>
      </c>
      <c r="AG868" s="2" t="s">
        <v>282</v>
      </c>
      <c r="AH868" s="2" t="s">
        <v>128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1463</v>
      </c>
      <c r="B869" s="2" t="s">
        <v>1458</v>
      </c>
      <c r="C869" s="2" t="s">
        <v>47</v>
      </c>
      <c r="D869" s="2" t="s">
        <v>1459</v>
      </c>
      <c r="E869" s="2" t="s">
        <v>491</v>
      </c>
      <c r="F869" s="2" t="s">
        <v>278</v>
      </c>
      <c r="G869" s="2" t="s">
        <v>120</v>
      </c>
      <c r="H869" s="2" t="s">
        <v>142</v>
      </c>
      <c r="I869" s="2" t="s">
        <v>53</v>
      </c>
      <c r="J869" s="2" t="s">
        <v>280</v>
      </c>
      <c r="K869" s="2"/>
      <c r="L869" s="2" t="s">
        <v>122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124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271</v>
      </c>
      <c r="AF869" s="2" t="s">
        <v>281</v>
      </c>
      <c r="AG869" s="2" t="s">
        <v>282</v>
      </c>
      <c r="AH869" s="2" t="s">
        <v>128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1464</v>
      </c>
      <c r="B870" s="2" t="s">
        <v>1458</v>
      </c>
      <c r="C870" s="2" t="s">
        <v>47</v>
      </c>
      <c r="D870" s="2" t="s">
        <v>1459</v>
      </c>
      <c r="E870" s="2" t="s">
        <v>491</v>
      </c>
      <c r="F870" s="2" t="s">
        <v>278</v>
      </c>
      <c r="G870" s="2" t="s">
        <v>120</v>
      </c>
      <c r="H870" s="2" t="s">
        <v>142</v>
      </c>
      <c r="I870" s="2" t="s">
        <v>53</v>
      </c>
      <c r="J870" s="2" t="s">
        <v>280</v>
      </c>
      <c r="K870" s="2"/>
      <c r="L870" s="2" t="s">
        <v>122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124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271</v>
      </c>
      <c r="AF870" s="2" t="s">
        <v>281</v>
      </c>
      <c r="AG870" s="2" t="s">
        <v>282</v>
      </c>
      <c r="AH870" s="2" t="s">
        <v>128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1465</v>
      </c>
      <c r="B871" s="2" t="s">
        <v>1458</v>
      </c>
      <c r="C871" s="2" t="s">
        <v>47</v>
      </c>
      <c r="D871" s="2" t="s">
        <v>1459</v>
      </c>
      <c r="E871" s="2" t="s">
        <v>491</v>
      </c>
      <c r="F871" s="2" t="s">
        <v>278</v>
      </c>
      <c r="G871" s="2" t="s">
        <v>120</v>
      </c>
      <c r="H871" s="2" t="s">
        <v>142</v>
      </c>
      <c r="I871" s="2" t="s">
        <v>53</v>
      </c>
      <c r="J871" s="2" t="s">
        <v>280</v>
      </c>
      <c r="K871" s="2"/>
      <c r="L871" s="2" t="s">
        <v>122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124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271</v>
      </c>
      <c r="AF871" s="2" t="s">
        <v>281</v>
      </c>
      <c r="AG871" s="2" t="s">
        <v>282</v>
      </c>
      <c r="AH871" s="2" t="s">
        <v>128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1466</v>
      </c>
      <c r="B872" s="2" t="s">
        <v>1458</v>
      </c>
      <c r="C872" s="2" t="s">
        <v>47</v>
      </c>
      <c r="D872" s="2" t="s">
        <v>1459</v>
      </c>
      <c r="E872" s="2" t="s">
        <v>491</v>
      </c>
      <c r="F872" s="2" t="s">
        <v>278</v>
      </c>
      <c r="G872" s="2" t="s">
        <v>120</v>
      </c>
      <c r="H872" s="2" t="s">
        <v>142</v>
      </c>
      <c r="I872" s="2" t="s">
        <v>53</v>
      </c>
      <c r="J872" s="2" t="s">
        <v>280</v>
      </c>
      <c r="K872" s="2"/>
      <c r="L872" s="2" t="s">
        <v>122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124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271</v>
      </c>
      <c r="AF872" s="2" t="s">
        <v>281</v>
      </c>
      <c r="AG872" s="2" t="s">
        <v>284</v>
      </c>
      <c r="AH872" s="2" t="s">
        <v>128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1467</v>
      </c>
      <c r="B873" s="2" t="s">
        <v>1458</v>
      </c>
      <c r="C873" s="2" t="s">
        <v>47</v>
      </c>
      <c r="D873" s="2" t="s">
        <v>1459</v>
      </c>
      <c r="E873" s="2" t="s">
        <v>491</v>
      </c>
      <c r="F873" s="2" t="s">
        <v>278</v>
      </c>
      <c r="G873" s="2" t="s">
        <v>120</v>
      </c>
      <c r="H873" s="2" t="s">
        <v>142</v>
      </c>
      <c r="I873" s="2" t="s">
        <v>198</v>
      </c>
      <c r="J873" s="2" t="s">
        <v>226</v>
      </c>
      <c r="K873" s="2" t="s">
        <v>226</v>
      </c>
      <c r="L873" s="2" t="s">
        <v>227</v>
      </c>
      <c r="M873" s="2" t="s">
        <v>57</v>
      </c>
      <c r="N873" s="3">
        <v>7.889</v>
      </c>
      <c r="O873" s="3" t="s">
        <v>228</v>
      </c>
      <c r="P873" s="4">
        <f>IF(O873="吨",N873*1000,IF(O873="万立方米",N873*10000,""))</f>
        <v>78890.0</v>
      </c>
      <c r="Q873" s="2" t="s">
        <v>229</v>
      </c>
      <c r="R873" s="2" t="s">
        <v>230</v>
      </c>
      <c r="S873" s="2" t="s">
        <v>231</v>
      </c>
      <c r="T873" s="2" t="s">
        <v>75</v>
      </c>
      <c r="U873" s="4">
        <f>0.0</f>
        <v>0.0</v>
      </c>
      <c r="V873" s="2" t="s">
        <v>232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233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1468</v>
      </c>
      <c r="B874" s="2" t="s">
        <v>1458</v>
      </c>
      <c r="C874" s="2" t="s">
        <v>47</v>
      </c>
      <c r="D874" s="2" t="s">
        <v>1459</v>
      </c>
      <c r="E874" s="2" t="s">
        <v>491</v>
      </c>
      <c r="F874" s="2" t="s">
        <v>278</v>
      </c>
      <c r="G874" s="2" t="s">
        <v>120</v>
      </c>
      <c r="H874" s="2" t="s">
        <v>142</v>
      </c>
      <c r="I874" s="2" t="s">
        <v>198</v>
      </c>
      <c r="J874" s="2" t="s">
        <v>226</v>
      </c>
      <c r="K874" s="2" t="s">
        <v>226</v>
      </c>
      <c r="L874" s="2" t="s">
        <v>227</v>
      </c>
      <c r="M874" s="2" t="s">
        <v>73</v>
      </c>
      <c r="N874" s="3">
        <v>7.889</v>
      </c>
      <c r="O874" s="3" t="s">
        <v>228</v>
      </c>
      <c r="P874" s="4">
        <f>IF(O874="吨",N874*1000,IF(O874="万立方米",N874*10000,""))</f>
        <v>78890.0</v>
      </c>
      <c r="Q874" s="2" t="s">
        <v>229</v>
      </c>
      <c r="R874" s="2" t="s">
        <v>230</v>
      </c>
      <c r="S874" s="2" t="s">
        <v>235</v>
      </c>
      <c r="T874" s="2" t="s">
        <v>75</v>
      </c>
      <c r="U874" s="4">
        <f>1.3</f>
        <v>1.3</v>
      </c>
      <c r="V874" s="2" t="s">
        <v>232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0.102557</v>
      </c>
      <c r="AD874" s="4">
        <f>AC874*(1-Z874/100)</f>
        <v>0.102557</v>
      </c>
      <c r="AE874" s="2" t="s">
        <v>66</v>
      </c>
      <c r="AF874" s="2" t="s">
        <v>67</v>
      </c>
      <c r="AG874" s="2" t="s">
        <v>236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1469</v>
      </c>
      <c r="B875" s="2" t="s">
        <v>1458</v>
      </c>
      <c r="C875" s="2" t="s">
        <v>47</v>
      </c>
      <c r="D875" s="2" t="s">
        <v>1459</v>
      </c>
      <c r="E875" s="2" t="s">
        <v>491</v>
      </c>
      <c r="F875" s="2" t="s">
        <v>278</v>
      </c>
      <c r="G875" s="2" t="s">
        <v>120</v>
      </c>
      <c r="H875" s="2" t="s">
        <v>142</v>
      </c>
      <c r="I875" s="2" t="s">
        <v>198</v>
      </c>
      <c r="J875" s="2" t="s">
        <v>226</v>
      </c>
      <c r="K875" s="2" t="s">
        <v>226</v>
      </c>
      <c r="L875" s="2" t="s">
        <v>227</v>
      </c>
      <c r="M875" s="2" t="s">
        <v>79</v>
      </c>
      <c r="N875" s="3">
        <v>7.889</v>
      </c>
      <c r="O875" s="3" t="s">
        <v>228</v>
      </c>
      <c r="P875" s="4">
        <f>IF(O875="吨",N875*1000,IF(O875="万立方米",N875*10000,""))</f>
        <v>78890.0</v>
      </c>
      <c r="Q875" s="2" t="s">
        <v>229</v>
      </c>
      <c r="R875" s="2" t="s">
        <v>230</v>
      </c>
      <c r="S875" s="2" t="s">
        <v>238</v>
      </c>
      <c r="T875" s="2" t="s">
        <v>75</v>
      </c>
      <c r="U875" s="4">
        <f>4.1</f>
        <v>4.1</v>
      </c>
      <c r="V875" s="2" t="s">
        <v>232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4">
        <f>P875*U875/1000000</f>
        <v>0.323449</v>
      </c>
      <c r="AD875" s="4">
        <f>AC875*(1-Z875/100)</f>
        <v>0.25229022</v>
      </c>
      <c r="AE875" s="2" t="s">
        <v>66</v>
      </c>
      <c r="AF875" s="2" t="s">
        <v>67</v>
      </c>
      <c r="AG875" s="2" t="s">
        <v>239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1470</v>
      </c>
      <c r="B876" s="2" t="s">
        <v>1458</v>
      </c>
      <c r="C876" s="2" t="s">
        <v>47</v>
      </c>
      <c r="D876" s="2" t="s">
        <v>1459</v>
      </c>
      <c r="E876" s="2" t="s">
        <v>491</v>
      </c>
      <c r="F876" s="2" t="s">
        <v>278</v>
      </c>
      <c r="G876" s="2" t="s">
        <v>120</v>
      </c>
      <c r="H876" s="2" t="s">
        <v>142</v>
      </c>
      <c r="I876" s="2" t="s">
        <v>198</v>
      </c>
      <c r="J876" s="2" t="s">
        <v>226</v>
      </c>
      <c r="K876" s="2" t="s">
        <v>226</v>
      </c>
      <c r="L876" s="2" t="s">
        <v>227</v>
      </c>
      <c r="M876" s="2" t="s">
        <v>87</v>
      </c>
      <c r="N876" s="3">
        <v>7.889</v>
      </c>
      <c r="O876" s="3" t="s">
        <v>228</v>
      </c>
      <c r="P876" s="4">
        <f>IF(O876="吨",N876*1000,IF(O876="万立方米",N876*10000,""))</f>
        <v>78890.0</v>
      </c>
      <c r="Q876" s="2" t="s">
        <v>229</v>
      </c>
      <c r="R876" s="2" t="s">
        <v>230</v>
      </c>
      <c r="S876" s="2" t="s">
        <v>241</v>
      </c>
      <c r="T876" s="2" t="s">
        <v>75</v>
      </c>
      <c r="U876" s="4">
        <f>0.0</f>
        <v>0.0</v>
      </c>
      <c r="V876" s="2" t="s">
        <v>232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66</v>
      </c>
      <c r="AF876" s="2" t="s">
        <v>67</v>
      </c>
      <c r="AG876" s="2" t="s">
        <v>233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1471</v>
      </c>
      <c r="B877" s="2" t="s">
        <v>1458</v>
      </c>
      <c r="C877" s="2" t="s">
        <v>47</v>
      </c>
      <c r="D877" s="2" t="s">
        <v>1459</v>
      </c>
      <c r="E877" s="2" t="s">
        <v>491</v>
      </c>
      <c r="F877" s="2" t="s">
        <v>278</v>
      </c>
      <c r="G877" s="2" t="s">
        <v>120</v>
      </c>
      <c r="H877" s="2" t="s">
        <v>142</v>
      </c>
      <c r="I877" s="2" t="s">
        <v>198</v>
      </c>
      <c r="J877" s="2" t="s">
        <v>226</v>
      </c>
      <c r="K877" s="2" t="s">
        <v>226</v>
      </c>
      <c r="L877" s="2" t="s">
        <v>227</v>
      </c>
      <c r="M877" s="2" t="s">
        <v>91</v>
      </c>
      <c r="N877" s="3">
        <v>7.889</v>
      </c>
      <c r="O877" s="3" t="s">
        <v>228</v>
      </c>
      <c r="P877" s="4">
        <f>IF(O877="吨",N877*1000,IF(O877="万立方米",N877*10000,""))</f>
        <v>78890.0</v>
      </c>
      <c r="Q877" s="2" t="s">
        <v>229</v>
      </c>
      <c r="R877" s="2" t="s">
        <v>230</v>
      </c>
      <c r="S877" s="2" t="s">
        <v>243</v>
      </c>
      <c r="T877" s="2" t="s">
        <v>75</v>
      </c>
      <c r="U877" s="4">
        <f>0.03</f>
        <v>0.03</v>
      </c>
      <c r="V877" s="2" t="s">
        <v>232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4">
        <f>P877*U877/1000000</f>
        <v>0.0023667</v>
      </c>
      <c r="AD877" s="4">
        <f>AC878*(1-AA877/100)+(AC877-AC878)*(1-AB877/100)</f>
        <v>0.0023667</v>
      </c>
      <c r="AE877" s="2" t="s">
        <v>66</v>
      </c>
      <c r="AF877" s="2" t="s">
        <v>67</v>
      </c>
      <c r="AG877" s="2" t="s">
        <v>233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1472</v>
      </c>
      <c r="B878" s="2" t="s">
        <v>1458</v>
      </c>
      <c r="C878" s="2" t="s">
        <v>47</v>
      </c>
      <c r="D878" s="2" t="s">
        <v>1459</v>
      </c>
      <c r="E878" s="2" t="s">
        <v>491</v>
      </c>
      <c r="F878" s="2" t="s">
        <v>278</v>
      </c>
      <c r="G878" s="2" t="s">
        <v>120</v>
      </c>
      <c r="H878" s="2" t="s">
        <v>142</v>
      </c>
      <c r="I878" s="2" t="s">
        <v>198</v>
      </c>
      <c r="J878" s="2" t="s">
        <v>226</v>
      </c>
      <c r="K878" s="2" t="s">
        <v>226</v>
      </c>
      <c r="L878" s="2" t="s">
        <v>227</v>
      </c>
      <c r="M878" s="2" t="s">
        <v>95</v>
      </c>
      <c r="N878" s="3">
        <v>7.889</v>
      </c>
      <c r="O878" s="3" t="s">
        <v>228</v>
      </c>
      <c r="P878" s="4">
        <f>IF(O878="吨",N878*1000,IF(O878="万立方米",N878*10000,""))</f>
        <v>78890.0</v>
      </c>
      <c r="Q878" s="2" t="s">
        <v>229</v>
      </c>
      <c r="R878" s="2" t="s">
        <v>230</v>
      </c>
      <c r="S878" s="2" t="s">
        <v>245</v>
      </c>
      <c r="T878" s="2" t="s">
        <v>75</v>
      </c>
      <c r="U878" s="4">
        <f>0.03</f>
        <v>0.03</v>
      </c>
      <c r="V878" s="2" t="s">
        <v>232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4">
        <f>P878*U878/1000000</f>
        <v>0.0023667</v>
      </c>
      <c r="AD878" s="4">
        <f>AC878*(1-Z878/100)</f>
        <v>0.0023667</v>
      </c>
      <c r="AE878" s="2" t="s">
        <v>66</v>
      </c>
      <c r="AF878" s="2" t="s">
        <v>67</v>
      </c>
      <c r="AG878" s="2" t="s">
        <v>233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1473</v>
      </c>
      <c r="B879" s="2" t="s">
        <v>1458</v>
      </c>
      <c r="C879" s="2" t="s">
        <v>47</v>
      </c>
      <c r="D879" s="2" t="s">
        <v>1459</v>
      </c>
      <c r="E879" s="2" t="s">
        <v>491</v>
      </c>
      <c r="F879" s="2" t="s">
        <v>278</v>
      </c>
      <c r="G879" s="2" t="s">
        <v>120</v>
      </c>
      <c r="H879" s="2" t="s">
        <v>142</v>
      </c>
      <c r="I879" s="2" t="s">
        <v>198</v>
      </c>
      <c r="J879" s="2" t="s">
        <v>226</v>
      </c>
      <c r="K879" s="2" t="s">
        <v>226</v>
      </c>
      <c r="L879" s="2" t="s">
        <v>227</v>
      </c>
      <c r="M879" s="2" t="s">
        <v>99</v>
      </c>
      <c r="N879" s="3">
        <v>7.889</v>
      </c>
      <c r="O879" s="3" t="s">
        <v>228</v>
      </c>
      <c r="P879" s="4">
        <f>IF(O879="吨",N879*1000,IF(O879="万立方米",N879*10000,""))</f>
        <v>78890.0</v>
      </c>
      <c r="Q879" s="2" t="s">
        <v>229</v>
      </c>
      <c r="R879" s="2" t="s">
        <v>230</v>
      </c>
      <c r="S879" s="2" t="s">
        <v>247</v>
      </c>
      <c r="T879" s="2" t="s">
        <v>75</v>
      </c>
      <c r="U879" s="4">
        <f>0.0</f>
        <v>0.0</v>
      </c>
      <c r="V879" s="2" t="s">
        <v>232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66</v>
      </c>
      <c r="AF879" s="2" t="s">
        <v>67</v>
      </c>
      <c r="AG879" s="2" t="s">
        <v>233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1474</v>
      </c>
      <c r="B880" s="2" t="s">
        <v>1458</v>
      </c>
      <c r="C880" s="2" t="s">
        <v>47</v>
      </c>
      <c r="D880" s="2" t="s">
        <v>1459</v>
      </c>
      <c r="E880" s="2" t="s">
        <v>491</v>
      </c>
      <c r="F880" s="2" t="s">
        <v>278</v>
      </c>
      <c r="G880" s="2" t="s">
        <v>120</v>
      </c>
      <c r="H880" s="2" t="s">
        <v>142</v>
      </c>
      <c r="I880" s="2" t="s">
        <v>198</v>
      </c>
      <c r="J880" s="2" t="s">
        <v>226</v>
      </c>
      <c r="K880" s="2" t="s">
        <v>226</v>
      </c>
      <c r="L880" s="2" t="s">
        <v>227</v>
      </c>
      <c r="M880" s="2" t="s">
        <v>104</v>
      </c>
      <c r="N880" s="3">
        <v>7.889</v>
      </c>
      <c r="O880" s="3" t="s">
        <v>228</v>
      </c>
      <c r="P880" s="4">
        <f>IF(O880="吨",N880*1000,IF(O880="万立方米",N880*10000,""))</f>
        <v>78890.0</v>
      </c>
      <c r="Q880" s="2" t="s">
        <v>229</v>
      </c>
      <c r="R880" s="2" t="s">
        <v>230</v>
      </c>
      <c r="S880" s="2" t="s">
        <v>249</v>
      </c>
      <c r="T880" s="2" t="s">
        <v>75</v>
      </c>
      <c r="U880" s="4">
        <f>0.02</f>
        <v>0.02</v>
      </c>
      <c r="V880" s="2" t="s">
        <v>232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 t="s">
        <v>236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1475</v>
      </c>
      <c r="B881" s="2" t="s">
        <v>1458</v>
      </c>
      <c r="C881" s="2" t="s">
        <v>47</v>
      </c>
      <c r="D881" s="2" t="s">
        <v>1459</v>
      </c>
      <c r="E881" s="2" t="s">
        <v>491</v>
      </c>
      <c r="F881" s="2" t="s">
        <v>278</v>
      </c>
      <c r="G881" s="2" t="s">
        <v>120</v>
      </c>
      <c r="H881" s="2" t="s">
        <v>142</v>
      </c>
      <c r="I881" s="2"/>
      <c r="J881" s="2"/>
      <c r="K881" s="2"/>
      <c r="L881" s="2"/>
      <c r="M881" s="2" t="s">
        <v>107</v>
      </c>
      <c r="N881" s="3"/>
      <c r="O881" s="3"/>
      <c r="P881" s="4">
        <f>IF(O881="吨",N881*1000,IF(O881="万立方米",N881*10000,""))</f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138</v>
      </c>
      <c r="AH881" s="2" t="s">
        <v>114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1476</v>
      </c>
      <c r="B882" s="2" t="s">
        <v>1477</v>
      </c>
      <c r="C882" s="2" t="s">
        <v>47</v>
      </c>
      <c r="D882" s="2" t="s">
        <v>429</v>
      </c>
      <c r="E882" s="2" t="s">
        <v>254</v>
      </c>
      <c r="F882" s="2" t="s">
        <v>278</v>
      </c>
      <c r="G882" s="2" t="s">
        <v>120</v>
      </c>
      <c r="H882" s="2" t="s">
        <v>560</v>
      </c>
      <c r="I882" s="2" t="s">
        <v>53</v>
      </c>
      <c r="J882" s="2" t="s">
        <v>280</v>
      </c>
      <c r="K882" s="2"/>
      <c r="L882" s="2" t="s">
        <v>122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124</v>
      </c>
      <c r="X882" s="2" t="s">
        <v>298</v>
      </c>
      <c r="Y882" s="2" t="s">
        <v>430</v>
      </c>
      <c r="Z882" s="2">
        <v>94.5</v>
      </c>
      <c r="AA882" s="2"/>
      <c r="AB882" s="2"/>
      <c r="AC882" s="2"/>
      <c r="AD882" s="2"/>
      <c r="AE882" s="2" t="s">
        <v>271</v>
      </c>
      <c r="AF882" s="2" t="s">
        <v>281</v>
      </c>
      <c r="AG882" s="2" t="s">
        <v>431</v>
      </c>
      <c r="AH882" s="2" t="s">
        <v>128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1478</v>
      </c>
      <c r="B883" s="2" t="s">
        <v>1477</v>
      </c>
      <c r="C883" s="2" t="s">
        <v>47</v>
      </c>
      <c r="D883" s="2" t="s">
        <v>429</v>
      </c>
      <c r="E883" s="2" t="s">
        <v>254</v>
      </c>
      <c r="F883" s="2" t="s">
        <v>278</v>
      </c>
      <c r="G883" s="2" t="s">
        <v>120</v>
      </c>
      <c r="H883" s="2" t="s">
        <v>560</v>
      </c>
      <c r="I883" s="2" t="s">
        <v>53</v>
      </c>
      <c r="J883" s="2" t="s">
        <v>280</v>
      </c>
      <c r="K883" s="2"/>
      <c r="L883" s="2" t="s">
        <v>122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124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271</v>
      </c>
      <c r="AF883" s="2" t="s">
        <v>281</v>
      </c>
      <c r="AG883" s="2" t="s">
        <v>433</v>
      </c>
      <c r="AH883" s="2" t="s">
        <v>128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1479</v>
      </c>
      <c r="B884" s="2" t="s">
        <v>1477</v>
      </c>
      <c r="C884" s="2" t="s">
        <v>47</v>
      </c>
      <c r="D884" s="2" t="s">
        <v>429</v>
      </c>
      <c r="E884" s="2" t="s">
        <v>254</v>
      </c>
      <c r="F884" s="2" t="s">
        <v>278</v>
      </c>
      <c r="G884" s="2" t="s">
        <v>120</v>
      </c>
      <c r="H884" s="2" t="s">
        <v>560</v>
      </c>
      <c r="I884" s="2" t="s">
        <v>53</v>
      </c>
      <c r="J884" s="2" t="s">
        <v>280</v>
      </c>
      <c r="K884" s="2"/>
      <c r="L884" s="2" t="s">
        <v>122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124</v>
      </c>
      <c r="X884" s="2" t="s">
        <v>304</v>
      </c>
      <c r="Y884" s="2" t="s">
        <v>305</v>
      </c>
      <c r="Z884" s="2">
        <v>30</v>
      </c>
      <c r="AA884" s="2"/>
      <c r="AB884" s="2"/>
      <c r="AC884" s="2"/>
      <c r="AD884" s="2"/>
      <c r="AE884" s="2" t="s">
        <v>271</v>
      </c>
      <c r="AF884" s="2" t="s">
        <v>281</v>
      </c>
      <c r="AG884" s="2" t="s">
        <v>435</v>
      </c>
      <c r="AH884" s="2" t="s">
        <v>128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1480</v>
      </c>
      <c r="B885" s="2" t="s">
        <v>1477</v>
      </c>
      <c r="C885" s="2" t="s">
        <v>47</v>
      </c>
      <c r="D885" s="2" t="s">
        <v>429</v>
      </c>
      <c r="E885" s="2" t="s">
        <v>254</v>
      </c>
      <c r="F885" s="2" t="s">
        <v>278</v>
      </c>
      <c r="G885" s="2" t="s">
        <v>120</v>
      </c>
      <c r="H885" s="2" t="s">
        <v>560</v>
      </c>
      <c r="I885" s="2" t="s">
        <v>53</v>
      </c>
      <c r="J885" s="2" t="s">
        <v>280</v>
      </c>
      <c r="K885" s="2"/>
      <c r="L885" s="2" t="s">
        <v>122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124</v>
      </c>
      <c r="X885" s="2" t="s">
        <v>298</v>
      </c>
      <c r="Y885" s="2" t="s">
        <v>437</v>
      </c>
      <c r="Z885" s="2">
        <v>94.5</v>
      </c>
      <c r="AA885" s="2"/>
      <c r="AB885" s="2"/>
      <c r="AC885" s="2"/>
      <c r="AD885" s="2"/>
      <c r="AE885" s="2" t="s">
        <v>271</v>
      </c>
      <c r="AF885" s="2" t="s">
        <v>281</v>
      </c>
      <c r="AG885" s="2" t="s">
        <v>431</v>
      </c>
      <c r="AH885" s="2" t="s">
        <v>128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1481</v>
      </c>
      <c r="B886" s="2" t="s">
        <v>1477</v>
      </c>
      <c r="C886" s="2" t="s">
        <v>47</v>
      </c>
      <c r="D886" s="2" t="s">
        <v>429</v>
      </c>
      <c r="E886" s="2" t="s">
        <v>254</v>
      </c>
      <c r="F886" s="2" t="s">
        <v>278</v>
      </c>
      <c r="G886" s="2" t="s">
        <v>120</v>
      </c>
      <c r="H886" s="2" t="s">
        <v>560</v>
      </c>
      <c r="I886" s="2" t="s">
        <v>53</v>
      </c>
      <c r="J886" s="2" t="s">
        <v>280</v>
      </c>
      <c r="K886" s="2"/>
      <c r="L886" s="2" t="s">
        <v>122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124</v>
      </c>
      <c r="X886" s="2" t="s">
        <v>298</v>
      </c>
      <c r="Y886" s="2" t="s">
        <v>310</v>
      </c>
      <c r="Z886" s="2">
        <v>95</v>
      </c>
      <c r="AA886" s="2">
        <v>94.5</v>
      </c>
      <c r="AB886" s="2">
        <v>95</v>
      </c>
      <c r="AC886" s="2"/>
      <c r="AD886" s="2"/>
      <c r="AE886" s="2" t="s">
        <v>271</v>
      </c>
      <c r="AF886" s="2" t="s">
        <v>281</v>
      </c>
      <c r="AG886" s="2" t="s">
        <v>431</v>
      </c>
      <c r="AH886" s="2" t="s">
        <v>128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1482</v>
      </c>
      <c r="B887" s="2" t="s">
        <v>1477</v>
      </c>
      <c r="C887" s="2" t="s">
        <v>47</v>
      </c>
      <c r="D887" s="2" t="s">
        <v>429</v>
      </c>
      <c r="E887" s="2" t="s">
        <v>254</v>
      </c>
      <c r="F887" s="2" t="s">
        <v>278</v>
      </c>
      <c r="G887" s="2" t="s">
        <v>120</v>
      </c>
      <c r="H887" s="2" t="s">
        <v>560</v>
      </c>
      <c r="I887" s="2" t="s">
        <v>53</v>
      </c>
      <c r="J887" s="2" t="s">
        <v>280</v>
      </c>
      <c r="K887" s="2"/>
      <c r="L887" s="2" t="s">
        <v>122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124</v>
      </c>
      <c r="X887" s="2" t="s">
        <v>298</v>
      </c>
      <c r="Y887" s="2" t="s">
        <v>440</v>
      </c>
      <c r="Z887" s="2">
        <v>94.5</v>
      </c>
      <c r="AA887" s="2"/>
      <c r="AB887" s="2"/>
      <c r="AC887" s="2"/>
      <c r="AD887" s="2"/>
      <c r="AE887" s="2" t="s">
        <v>271</v>
      </c>
      <c r="AF887" s="2" t="s">
        <v>281</v>
      </c>
      <c r="AG887" s="2" t="s">
        <v>431</v>
      </c>
      <c r="AH887" s="2" t="s">
        <v>128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1483</v>
      </c>
      <c r="B888" s="2" t="s">
        <v>1477</v>
      </c>
      <c r="C888" s="2" t="s">
        <v>47</v>
      </c>
      <c r="D888" s="2" t="s">
        <v>429</v>
      </c>
      <c r="E888" s="2" t="s">
        <v>254</v>
      </c>
      <c r="F888" s="2" t="s">
        <v>278</v>
      </c>
      <c r="G888" s="2" t="s">
        <v>120</v>
      </c>
      <c r="H888" s="2" t="s">
        <v>560</v>
      </c>
      <c r="I888" s="2" t="s">
        <v>53</v>
      </c>
      <c r="J888" s="2" t="s">
        <v>280</v>
      </c>
      <c r="K888" s="2"/>
      <c r="L888" s="2" t="s">
        <v>122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124</v>
      </c>
      <c r="X888" s="2" t="s">
        <v>314</v>
      </c>
      <c r="Y888" s="2" t="s">
        <v>315</v>
      </c>
      <c r="Z888" s="2">
        <v>80</v>
      </c>
      <c r="AA888" s="2"/>
      <c r="AB888" s="2"/>
      <c r="AC888" s="2"/>
      <c r="AD888" s="2"/>
      <c r="AE888" s="2" t="s">
        <v>271</v>
      </c>
      <c r="AF888" s="2" t="s">
        <v>281</v>
      </c>
      <c r="AG888" s="2" t="s">
        <v>435</v>
      </c>
      <c r="AH888" s="2" t="s">
        <v>128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1484</v>
      </c>
      <c r="B889" s="2" t="s">
        <v>1477</v>
      </c>
      <c r="C889" s="2" t="s">
        <v>47</v>
      </c>
      <c r="D889" s="2" t="s">
        <v>429</v>
      </c>
      <c r="E889" s="2" t="s">
        <v>254</v>
      </c>
      <c r="F889" s="2" t="s">
        <v>278</v>
      </c>
      <c r="G889" s="2" t="s">
        <v>120</v>
      </c>
      <c r="H889" s="2" t="s">
        <v>560</v>
      </c>
      <c r="I889" s="2" t="s">
        <v>53</v>
      </c>
      <c r="J889" s="2" t="s">
        <v>280</v>
      </c>
      <c r="K889" s="2"/>
      <c r="L889" s="2" t="s">
        <v>122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124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271</v>
      </c>
      <c r="AF889" s="2" t="s">
        <v>281</v>
      </c>
      <c r="AG889" s="2" t="s">
        <v>433</v>
      </c>
      <c r="AH889" s="2" t="s">
        <v>128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1485</v>
      </c>
      <c r="B890" s="2" t="s">
        <v>1477</v>
      </c>
      <c r="C890" s="2" t="s">
        <v>47</v>
      </c>
      <c r="D890" s="2" t="s">
        <v>429</v>
      </c>
      <c r="E890" s="2" t="s">
        <v>254</v>
      </c>
      <c r="F890" s="2" t="s">
        <v>278</v>
      </c>
      <c r="G890" s="2" t="s">
        <v>120</v>
      </c>
      <c r="H890" s="2" t="s">
        <v>560</v>
      </c>
      <c r="I890" s="2"/>
      <c r="J890" s="2"/>
      <c r="K890" s="2" t="s">
        <v>55</v>
      </c>
      <c r="L890" s="2" t="s">
        <v>318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319</v>
      </c>
      <c r="T890" s="2" t="s">
        <v>165</v>
      </c>
      <c r="U890" s="4">
        <f>0.17</f>
        <v>0.17</v>
      </c>
      <c r="V890" s="2" t="s">
        <v>111</v>
      </c>
      <c r="W890" s="2" t="s">
        <v>319</v>
      </c>
      <c r="X890" s="2" t="s">
        <v>318</v>
      </c>
      <c r="Y890" s="2" t="s">
        <v>320</v>
      </c>
      <c r="Z890" s="2">
        <v>0</v>
      </c>
      <c r="AA890" s="2"/>
      <c r="AB890" s="2"/>
      <c r="AC890" s="2"/>
      <c r="AD890" s="2"/>
      <c r="AE890" s="2" t="s">
        <v>271</v>
      </c>
      <c r="AF890" s="2" t="s">
        <v>272</v>
      </c>
      <c r="AG890" s="2" t="s">
        <v>273</v>
      </c>
      <c r="AH890" s="2" t="s">
        <v>168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1486</v>
      </c>
      <c r="B891" s="2" t="s">
        <v>1487</v>
      </c>
      <c r="C891" s="2" t="s">
        <v>47</v>
      </c>
      <c r="D891" s="2" t="s">
        <v>1488</v>
      </c>
      <c r="E891" s="2" t="s">
        <v>447</v>
      </c>
      <c r="F891" s="2" t="s">
        <v>278</v>
      </c>
      <c r="G891" s="2" t="s">
        <v>120</v>
      </c>
      <c r="H891" s="2" t="s">
        <v>418</v>
      </c>
      <c r="I891" s="2" t="s">
        <v>53</v>
      </c>
      <c r="J891" s="2" t="s">
        <v>280</v>
      </c>
      <c r="K891" s="2"/>
      <c r="L891" s="2" t="s">
        <v>122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124</v>
      </c>
      <c r="X891" s="2" t="s">
        <v>298</v>
      </c>
      <c r="Y891" s="2" t="s">
        <v>1489</v>
      </c>
      <c r="Z891" s="2">
        <v>94.5</v>
      </c>
      <c r="AA891" s="2"/>
      <c r="AB891" s="2"/>
      <c r="AC891" s="2"/>
      <c r="AD891" s="2"/>
      <c r="AE891" s="2" t="s">
        <v>271</v>
      </c>
      <c r="AF891" s="2" t="s">
        <v>281</v>
      </c>
      <c r="AG891" s="2" t="s">
        <v>431</v>
      </c>
      <c r="AH891" s="2" t="s">
        <v>128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1490</v>
      </c>
      <c r="B892" s="2" t="s">
        <v>1487</v>
      </c>
      <c r="C892" s="2" t="s">
        <v>47</v>
      </c>
      <c r="D892" s="2" t="s">
        <v>1488</v>
      </c>
      <c r="E892" s="2" t="s">
        <v>447</v>
      </c>
      <c r="F892" s="2" t="s">
        <v>278</v>
      </c>
      <c r="G892" s="2" t="s">
        <v>120</v>
      </c>
      <c r="H892" s="2" t="s">
        <v>418</v>
      </c>
      <c r="I892" s="2" t="s">
        <v>53</v>
      </c>
      <c r="J892" s="2" t="s">
        <v>280</v>
      </c>
      <c r="K892" s="2"/>
      <c r="L892" s="2" t="s">
        <v>122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124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271</v>
      </c>
      <c r="AF892" s="2" t="s">
        <v>281</v>
      </c>
      <c r="AG892" s="2" t="s">
        <v>433</v>
      </c>
      <c r="AH892" s="2" t="s">
        <v>128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1491</v>
      </c>
      <c r="B893" s="2" t="s">
        <v>1487</v>
      </c>
      <c r="C893" s="2" t="s">
        <v>47</v>
      </c>
      <c r="D893" s="2" t="s">
        <v>1488</v>
      </c>
      <c r="E893" s="2" t="s">
        <v>447</v>
      </c>
      <c r="F893" s="2" t="s">
        <v>278</v>
      </c>
      <c r="G893" s="2" t="s">
        <v>120</v>
      </c>
      <c r="H893" s="2" t="s">
        <v>418</v>
      </c>
      <c r="I893" s="2" t="s">
        <v>53</v>
      </c>
      <c r="J893" s="2" t="s">
        <v>280</v>
      </c>
      <c r="K893" s="2"/>
      <c r="L893" s="2" t="s">
        <v>122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124</v>
      </c>
      <c r="X893" s="2" t="s">
        <v>149</v>
      </c>
      <c r="Y893" s="2" t="s">
        <v>150</v>
      </c>
      <c r="Z893" s="2">
        <v>64</v>
      </c>
      <c r="AA893" s="2"/>
      <c r="AB893" s="2"/>
      <c r="AC893" s="2"/>
      <c r="AD893" s="2"/>
      <c r="AE893" s="2" t="s">
        <v>271</v>
      </c>
      <c r="AF893" s="2" t="s">
        <v>281</v>
      </c>
      <c r="AG893" s="2" t="s">
        <v>435</v>
      </c>
      <c r="AH893" s="2" t="s">
        <v>128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1492</v>
      </c>
      <c r="B894" s="2" t="s">
        <v>1487</v>
      </c>
      <c r="C894" s="2" t="s">
        <v>47</v>
      </c>
      <c r="D894" s="2" t="s">
        <v>1488</v>
      </c>
      <c r="E894" s="2" t="s">
        <v>447</v>
      </c>
      <c r="F894" s="2" t="s">
        <v>278</v>
      </c>
      <c r="G894" s="2" t="s">
        <v>120</v>
      </c>
      <c r="H894" s="2" t="s">
        <v>418</v>
      </c>
      <c r="I894" s="2" t="s">
        <v>53</v>
      </c>
      <c r="J894" s="2" t="s">
        <v>280</v>
      </c>
      <c r="K894" s="2"/>
      <c r="L894" s="2" t="s">
        <v>122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124</v>
      </c>
      <c r="X894" s="2" t="s">
        <v>298</v>
      </c>
      <c r="Y894" s="2" t="s">
        <v>1493</v>
      </c>
      <c r="Z894" s="2">
        <v>94.5</v>
      </c>
      <c r="AA894" s="2"/>
      <c r="AB894" s="2"/>
      <c r="AC894" s="2"/>
      <c r="AD894" s="2"/>
      <c r="AE894" s="2" t="s">
        <v>271</v>
      </c>
      <c r="AF894" s="2" t="s">
        <v>281</v>
      </c>
      <c r="AG894" s="2" t="s">
        <v>431</v>
      </c>
      <c r="AH894" s="2" t="s">
        <v>128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1494</v>
      </c>
      <c r="B895" s="2" t="s">
        <v>1487</v>
      </c>
      <c r="C895" s="2" t="s">
        <v>47</v>
      </c>
      <c r="D895" s="2" t="s">
        <v>1488</v>
      </c>
      <c r="E895" s="2" t="s">
        <v>447</v>
      </c>
      <c r="F895" s="2" t="s">
        <v>278</v>
      </c>
      <c r="G895" s="2" t="s">
        <v>120</v>
      </c>
      <c r="H895" s="2" t="s">
        <v>418</v>
      </c>
      <c r="I895" s="2" t="s">
        <v>53</v>
      </c>
      <c r="J895" s="2" t="s">
        <v>280</v>
      </c>
      <c r="K895" s="2"/>
      <c r="L895" s="2" t="s">
        <v>122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124</v>
      </c>
      <c r="X895" s="2" t="s">
        <v>298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271</v>
      </c>
      <c r="AF895" s="2" t="s">
        <v>281</v>
      </c>
      <c r="AG895" s="2" t="s">
        <v>431</v>
      </c>
      <c r="AH895" s="2" t="s">
        <v>128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1495</v>
      </c>
      <c r="B896" s="2" t="s">
        <v>1487</v>
      </c>
      <c r="C896" s="2" t="s">
        <v>47</v>
      </c>
      <c r="D896" s="2" t="s">
        <v>1488</v>
      </c>
      <c r="E896" s="2" t="s">
        <v>447</v>
      </c>
      <c r="F896" s="2" t="s">
        <v>278</v>
      </c>
      <c r="G896" s="2" t="s">
        <v>120</v>
      </c>
      <c r="H896" s="2" t="s">
        <v>418</v>
      </c>
      <c r="I896" s="2" t="s">
        <v>53</v>
      </c>
      <c r="J896" s="2" t="s">
        <v>280</v>
      </c>
      <c r="K896" s="2"/>
      <c r="L896" s="2" t="s">
        <v>122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124</v>
      </c>
      <c r="X896" s="2" t="s">
        <v>298</v>
      </c>
      <c r="Y896" s="2" t="s">
        <v>1496</v>
      </c>
      <c r="Z896" s="2">
        <v>94.5</v>
      </c>
      <c r="AA896" s="2"/>
      <c r="AB896" s="2"/>
      <c r="AC896" s="2"/>
      <c r="AD896" s="2"/>
      <c r="AE896" s="2" t="s">
        <v>271</v>
      </c>
      <c r="AF896" s="2" t="s">
        <v>281</v>
      </c>
      <c r="AG896" s="2" t="s">
        <v>431</v>
      </c>
      <c r="AH896" s="2" t="s">
        <v>128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1497</v>
      </c>
      <c r="B897" s="2" t="s">
        <v>1487</v>
      </c>
      <c r="C897" s="2" t="s">
        <v>47</v>
      </c>
      <c r="D897" s="2" t="s">
        <v>1488</v>
      </c>
      <c r="E897" s="2" t="s">
        <v>447</v>
      </c>
      <c r="F897" s="2" t="s">
        <v>278</v>
      </c>
      <c r="G897" s="2" t="s">
        <v>120</v>
      </c>
      <c r="H897" s="2" t="s">
        <v>418</v>
      </c>
      <c r="I897" s="2" t="s">
        <v>53</v>
      </c>
      <c r="J897" s="2" t="s">
        <v>280</v>
      </c>
      <c r="K897" s="2"/>
      <c r="L897" s="2" t="s">
        <v>122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124</v>
      </c>
      <c r="X897" s="2" t="s">
        <v>314</v>
      </c>
      <c r="Y897" s="2" t="s">
        <v>315</v>
      </c>
      <c r="Z897" s="2">
        <v>80</v>
      </c>
      <c r="AA897" s="2"/>
      <c r="AB897" s="2"/>
      <c r="AC897" s="2"/>
      <c r="AD897" s="2"/>
      <c r="AE897" s="2" t="s">
        <v>271</v>
      </c>
      <c r="AF897" s="2" t="s">
        <v>281</v>
      </c>
      <c r="AG897" s="2" t="s">
        <v>435</v>
      </c>
      <c r="AH897" s="2" t="s">
        <v>128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1498</v>
      </c>
      <c r="B898" s="2" t="s">
        <v>1487</v>
      </c>
      <c r="C898" s="2" t="s">
        <v>47</v>
      </c>
      <c r="D898" s="2" t="s">
        <v>1488</v>
      </c>
      <c r="E898" s="2" t="s">
        <v>447</v>
      </c>
      <c r="F898" s="2" t="s">
        <v>278</v>
      </c>
      <c r="G898" s="2" t="s">
        <v>120</v>
      </c>
      <c r="H898" s="2" t="s">
        <v>418</v>
      </c>
      <c r="I898" s="2" t="s">
        <v>53</v>
      </c>
      <c r="J898" s="2" t="s">
        <v>280</v>
      </c>
      <c r="K898" s="2"/>
      <c r="L898" s="2" t="s">
        <v>122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124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271</v>
      </c>
      <c r="AF898" s="2" t="s">
        <v>281</v>
      </c>
      <c r="AG898" s="2" t="s">
        <v>433</v>
      </c>
      <c r="AH898" s="2" t="s">
        <v>128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1499</v>
      </c>
      <c r="B899" s="2" t="s">
        <v>1487</v>
      </c>
      <c r="C899" s="2" t="s">
        <v>47</v>
      </c>
      <c r="D899" s="2" t="s">
        <v>1488</v>
      </c>
      <c r="E899" s="2" t="s">
        <v>447</v>
      </c>
      <c r="F899" s="2" t="s">
        <v>278</v>
      </c>
      <c r="G899" s="2" t="s">
        <v>120</v>
      </c>
      <c r="H899" s="2" t="s">
        <v>418</v>
      </c>
      <c r="I899" s="2"/>
      <c r="J899" s="2"/>
      <c r="K899" s="2" t="s">
        <v>55</v>
      </c>
      <c r="L899" s="2" t="s">
        <v>163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164</v>
      </c>
      <c r="T899" s="2" t="s">
        <v>165</v>
      </c>
      <c r="U899" s="4">
        <f>0.16</f>
        <v>0.16</v>
      </c>
      <c r="V899" s="2" t="s">
        <v>111</v>
      </c>
      <c r="W899" s="2" t="s">
        <v>164</v>
      </c>
      <c r="X899" s="2" t="s">
        <v>163</v>
      </c>
      <c r="Y899" s="2" t="s">
        <v>166</v>
      </c>
      <c r="Z899" s="2">
        <v>0</v>
      </c>
      <c r="AA899" s="2"/>
      <c r="AB899" s="2"/>
      <c r="AC899" s="2"/>
      <c r="AD899" s="2"/>
      <c r="AE899" s="2" t="s">
        <v>271</v>
      </c>
      <c r="AF899" s="2" t="s">
        <v>272</v>
      </c>
      <c r="AG899" s="2" t="s">
        <v>273</v>
      </c>
      <c r="AH899" s="2" t="s">
        <v>168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1500</v>
      </c>
      <c r="B900" s="2" t="s">
        <v>1501</v>
      </c>
      <c r="C900" s="2" t="s">
        <v>47</v>
      </c>
      <c r="D900" s="2" t="s">
        <v>734</v>
      </c>
      <c r="E900" s="2" t="s">
        <v>277</v>
      </c>
      <c r="F900" s="2" t="s">
        <v>50</v>
      </c>
      <c r="G900" s="2" t="s">
        <v>735</v>
      </c>
      <c r="H900" s="2" t="s">
        <v>142</v>
      </c>
      <c r="I900" s="2" t="s">
        <v>53</v>
      </c>
      <c r="J900" s="2" t="s">
        <v>226</v>
      </c>
      <c r="K900" s="2" t="s">
        <v>226</v>
      </c>
      <c r="L900" s="2" t="s">
        <v>227</v>
      </c>
      <c r="M900" s="2" t="s">
        <v>57</v>
      </c>
      <c r="N900" s="3">
        <v>47415.045</v>
      </c>
      <c r="O900" s="3" t="s">
        <v>228</v>
      </c>
      <c r="P900" s="4">
        <f>IF(O900="吨",N900*1000,IF(O900="万立方米",N900*10000,""))</f>
        <v>474150450.0</v>
      </c>
      <c r="Q900" s="2" t="s">
        <v>229</v>
      </c>
      <c r="R900" s="2" t="s">
        <v>230</v>
      </c>
      <c r="S900" s="2" t="s">
        <v>231</v>
      </c>
      <c r="T900" s="2" t="s">
        <v>75</v>
      </c>
      <c r="U900" s="4">
        <f>0.0</f>
        <v>0.0</v>
      </c>
      <c r="V900" s="2" t="s">
        <v>232</v>
      </c>
      <c r="W900" s="2" t="s">
        <v>76</v>
      </c>
      <c r="X900" s="2" t="s">
        <v>255</v>
      </c>
      <c r="Y900" s="2" t="s">
        <v>256</v>
      </c>
      <c r="Z900" s="2">
        <v>57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257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1502</v>
      </c>
      <c r="B901" s="2" t="s">
        <v>1501</v>
      </c>
      <c r="C901" s="2" t="s">
        <v>47</v>
      </c>
      <c r="D901" s="2" t="s">
        <v>734</v>
      </c>
      <c r="E901" s="2" t="s">
        <v>277</v>
      </c>
      <c r="F901" s="2" t="s">
        <v>50</v>
      </c>
      <c r="G901" s="2" t="s">
        <v>735</v>
      </c>
      <c r="H901" s="2" t="s">
        <v>142</v>
      </c>
      <c r="I901" s="2" t="s">
        <v>53</v>
      </c>
      <c r="J901" s="2" t="s">
        <v>226</v>
      </c>
      <c r="K901" s="2" t="s">
        <v>226</v>
      </c>
      <c r="L901" s="2" t="s">
        <v>227</v>
      </c>
      <c r="M901" s="2" t="s">
        <v>73</v>
      </c>
      <c r="N901" s="3">
        <v>47415.045</v>
      </c>
      <c r="O901" s="3" t="s">
        <v>228</v>
      </c>
      <c r="P901" s="4">
        <f>IF(O901="吨",N901*1000,IF(O901="万立方米",N901*10000,""))</f>
        <v>474150450.0</v>
      </c>
      <c r="Q901" s="2" t="s">
        <v>229</v>
      </c>
      <c r="R901" s="2" t="s">
        <v>230</v>
      </c>
      <c r="S901" s="2" t="s">
        <v>235</v>
      </c>
      <c r="T901" s="2" t="s">
        <v>75</v>
      </c>
      <c r="U901" s="4">
        <f>1.3</f>
        <v>1.3</v>
      </c>
      <c r="V901" s="2" t="s">
        <v>232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4">
        <f>P901*U901/1000000</f>
        <v>616.395585</v>
      </c>
      <c r="AD901" s="4">
        <f>AC901*(1-Z901/100)</f>
        <v>616.395585</v>
      </c>
      <c r="AE901" s="2" t="s">
        <v>66</v>
      </c>
      <c r="AF901" s="2" t="s">
        <v>67</v>
      </c>
      <c r="AG901" s="2" t="s">
        <v>259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1503</v>
      </c>
      <c r="B902" s="2" t="s">
        <v>1501</v>
      </c>
      <c r="C902" s="2" t="s">
        <v>47</v>
      </c>
      <c r="D902" s="2" t="s">
        <v>734</v>
      </c>
      <c r="E902" s="2" t="s">
        <v>277</v>
      </c>
      <c r="F902" s="2" t="s">
        <v>50</v>
      </c>
      <c r="G902" s="2" t="s">
        <v>735</v>
      </c>
      <c r="H902" s="2" t="s">
        <v>142</v>
      </c>
      <c r="I902" s="2" t="s">
        <v>53</v>
      </c>
      <c r="J902" s="2" t="s">
        <v>226</v>
      </c>
      <c r="K902" s="2" t="s">
        <v>226</v>
      </c>
      <c r="L902" s="2" t="s">
        <v>227</v>
      </c>
      <c r="M902" s="2" t="s">
        <v>79</v>
      </c>
      <c r="N902" s="3">
        <v>47415.045</v>
      </c>
      <c r="O902" s="3" t="s">
        <v>228</v>
      </c>
      <c r="P902" s="4">
        <f>IF(O902="吨",N902*1000,IF(O902="万立方米",N902*10000,""))</f>
        <v>474150450.0</v>
      </c>
      <c r="Q902" s="2" t="s">
        <v>229</v>
      </c>
      <c r="R902" s="2" t="s">
        <v>230</v>
      </c>
      <c r="S902" s="2" t="s">
        <v>238</v>
      </c>
      <c r="T902" s="2" t="s">
        <v>75</v>
      </c>
      <c r="U902" s="4">
        <f>4.1</f>
        <v>4.1</v>
      </c>
      <c r="V902" s="2" t="s">
        <v>232</v>
      </c>
      <c r="W902" s="2" t="s">
        <v>76</v>
      </c>
      <c r="X902" s="2" t="s">
        <v>149</v>
      </c>
      <c r="Y902" s="2" t="s">
        <v>150</v>
      </c>
      <c r="Z902" s="2">
        <v>64</v>
      </c>
      <c r="AA902" s="2"/>
      <c r="AB902" s="2"/>
      <c r="AC902" s="4">
        <f>P902*U902/1000000</f>
        <v>1944.0168449999996</v>
      </c>
      <c r="AD902" s="4">
        <f>AC902*(1-Z902/100)</f>
        <v>699.8460641999999</v>
      </c>
      <c r="AE902" s="2" t="s">
        <v>66</v>
      </c>
      <c r="AF902" s="2" t="s">
        <v>67</v>
      </c>
      <c r="AG902" s="2" t="s">
        <v>257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1504</v>
      </c>
      <c r="B903" s="2" t="s">
        <v>1501</v>
      </c>
      <c r="C903" s="2" t="s">
        <v>47</v>
      </c>
      <c r="D903" s="2" t="s">
        <v>734</v>
      </c>
      <c r="E903" s="2" t="s">
        <v>277</v>
      </c>
      <c r="F903" s="2" t="s">
        <v>50</v>
      </c>
      <c r="G903" s="2" t="s">
        <v>735</v>
      </c>
      <c r="H903" s="2" t="s">
        <v>142</v>
      </c>
      <c r="I903" s="2" t="s">
        <v>53</v>
      </c>
      <c r="J903" s="2" t="s">
        <v>226</v>
      </c>
      <c r="K903" s="2" t="s">
        <v>226</v>
      </c>
      <c r="L903" s="2" t="s">
        <v>227</v>
      </c>
      <c r="M903" s="2" t="s">
        <v>87</v>
      </c>
      <c r="N903" s="3">
        <v>47415.045</v>
      </c>
      <c r="O903" s="3" t="s">
        <v>228</v>
      </c>
      <c r="P903" s="4">
        <f>IF(O903="吨",N903*1000,IF(O903="万立方米",N903*10000,""))</f>
        <v>474150450.0</v>
      </c>
      <c r="Q903" s="2" t="s">
        <v>229</v>
      </c>
      <c r="R903" s="2" t="s">
        <v>230</v>
      </c>
      <c r="S903" s="2" t="s">
        <v>241</v>
      </c>
      <c r="T903" s="2" t="s">
        <v>75</v>
      </c>
      <c r="U903" s="4">
        <f>0.0</f>
        <v>0.0</v>
      </c>
      <c r="V903" s="2" t="s">
        <v>232</v>
      </c>
      <c r="W903" s="2" t="s">
        <v>76</v>
      </c>
      <c r="X903" s="2" t="s">
        <v>255</v>
      </c>
      <c r="Y903" s="2" t="s">
        <v>262</v>
      </c>
      <c r="Z903" s="2">
        <v>57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66</v>
      </c>
      <c r="AF903" s="2" t="s">
        <v>67</v>
      </c>
      <c r="AG903" s="2" t="s">
        <v>257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1505</v>
      </c>
      <c r="B904" s="2" t="s">
        <v>1501</v>
      </c>
      <c r="C904" s="2" t="s">
        <v>47</v>
      </c>
      <c r="D904" s="2" t="s">
        <v>734</v>
      </c>
      <c r="E904" s="2" t="s">
        <v>277</v>
      </c>
      <c r="F904" s="2" t="s">
        <v>50</v>
      </c>
      <c r="G904" s="2" t="s">
        <v>735</v>
      </c>
      <c r="H904" s="2" t="s">
        <v>142</v>
      </c>
      <c r="I904" s="2" t="s">
        <v>53</v>
      </c>
      <c r="J904" s="2" t="s">
        <v>226</v>
      </c>
      <c r="K904" s="2" t="s">
        <v>226</v>
      </c>
      <c r="L904" s="2" t="s">
        <v>227</v>
      </c>
      <c r="M904" s="2" t="s">
        <v>91</v>
      </c>
      <c r="N904" s="3">
        <v>47415.045</v>
      </c>
      <c r="O904" s="3" t="s">
        <v>228</v>
      </c>
      <c r="P904" s="4">
        <f>IF(O904="吨",N904*1000,IF(O904="万立方米",N904*10000,""))</f>
        <v>474150450.0</v>
      </c>
      <c r="Q904" s="2" t="s">
        <v>229</v>
      </c>
      <c r="R904" s="2" t="s">
        <v>230</v>
      </c>
      <c r="S904" s="2" t="s">
        <v>243</v>
      </c>
      <c r="T904" s="2" t="s">
        <v>75</v>
      </c>
      <c r="U904" s="4">
        <f>0.03</f>
        <v>0.03</v>
      </c>
      <c r="V904" s="2" t="s">
        <v>232</v>
      </c>
      <c r="W904" s="2" t="s">
        <v>76</v>
      </c>
      <c r="X904" s="2" t="s">
        <v>255</v>
      </c>
      <c r="Y904" s="2" t="s">
        <v>264</v>
      </c>
      <c r="Z904" s="2">
        <v>75</v>
      </c>
      <c r="AA904" s="2">
        <v>57</v>
      </c>
      <c r="AB904" s="2">
        <v>75</v>
      </c>
      <c r="AC904" s="4">
        <f>P904*U904/1000000</f>
        <v>14.2245135</v>
      </c>
      <c r="AD904" s="4">
        <f>AC905*(1-AA904/100)+(AC904-AC905)*(1-AB904/100)</f>
        <v>6.1165408050000005</v>
      </c>
      <c r="AE904" s="2" t="s">
        <v>66</v>
      </c>
      <c r="AF904" s="2" t="s">
        <v>67</v>
      </c>
      <c r="AG904" s="2" t="s">
        <v>257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1506</v>
      </c>
      <c r="B905" s="2" t="s">
        <v>1501</v>
      </c>
      <c r="C905" s="2" t="s">
        <v>47</v>
      </c>
      <c r="D905" s="2" t="s">
        <v>734</v>
      </c>
      <c r="E905" s="2" t="s">
        <v>277</v>
      </c>
      <c r="F905" s="2" t="s">
        <v>50</v>
      </c>
      <c r="G905" s="2" t="s">
        <v>735</v>
      </c>
      <c r="H905" s="2" t="s">
        <v>142</v>
      </c>
      <c r="I905" s="2" t="s">
        <v>53</v>
      </c>
      <c r="J905" s="2" t="s">
        <v>226</v>
      </c>
      <c r="K905" s="2" t="s">
        <v>226</v>
      </c>
      <c r="L905" s="2" t="s">
        <v>227</v>
      </c>
      <c r="M905" s="2" t="s">
        <v>95</v>
      </c>
      <c r="N905" s="3">
        <v>47415.045</v>
      </c>
      <c r="O905" s="3" t="s">
        <v>228</v>
      </c>
      <c r="P905" s="4">
        <f>IF(O905="吨",N905*1000,IF(O905="万立方米",N905*10000,""))</f>
        <v>474150450.0</v>
      </c>
      <c r="Q905" s="2" t="s">
        <v>229</v>
      </c>
      <c r="R905" s="2" t="s">
        <v>230</v>
      </c>
      <c r="S905" s="2" t="s">
        <v>245</v>
      </c>
      <c r="T905" s="2" t="s">
        <v>75</v>
      </c>
      <c r="U905" s="4">
        <f>0.03</f>
        <v>0.03</v>
      </c>
      <c r="V905" s="2" t="s">
        <v>232</v>
      </c>
      <c r="W905" s="2" t="s">
        <v>76</v>
      </c>
      <c r="X905" s="2" t="s">
        <v>255</v>
      </c>
      <c r="Y905" s="2" t="s">
        <v>266</v>
      </c>
      <c r="Z905" s="2">
        <v>57</v>
      </c>
      <c r="AA905" s="2"/>
      <c r="AB905" s="2"/>
      <c r="AC905" s="4">
        <f>P905*U905/1000000</f>
        <v>14.2245135</v>
      </c>
      <c r="AD905" s="4">
        <f>AC905*(1-Z905/100)</f>
        <v>6.1165408050000005</v>
      </c>
      <c r="AE905" s="2" t="s">
        <v>66</v>
      </c>
      <c r="AF905" s="2" t="s">
        <v>67</v>
      </c>
      <c r="AG905" s="2" t="s">
        <v>257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1507</v>
      </c>
      <c r="B906" s="2" t="s">
        <v>1501</v>
      </c>
      <c r="C906" s="2" t="s">
        <v>47</v>
      </c>
      <c r="D906" s="2" t="s">
        <v>734</v>
      </c>
      <c r="E906" s="2" t="s">
        <v>277</v>
      </c>
      <c r="F906" s="2" t="s">
        <v>50</v>
      </c>
      <c r="G906" s="2" t="s">
        <v>735</v>
      </c>
      <c r="H906" s="2" t="s">
        <v>142</v>
      </c>
      <c r="I906" s="2" t="s">
        <v>53</v>
      </c>
      <c r="J906" s="2" t="s">
        <v>226</v>
      </c>
      <c r="K906" s="2" t="s">
        <v>226</v>
      </c>
      <c r="L906" s="2" t="s">
        <v>227</v>
      </c>
      <c r="M906" s="2" t="s">
        <v>99</v>
      </c>
      <c r="N906" s="3">
        <v>47415.045</v>
      </c>
      <c r="O906" s="3" t="s">
        <v>228</v>
      </c>
      <c r="P906" s="4">
        <f>IF(O906="吨",N906*1000,IF(O906="万立方米",N906*10000,""))</f>
        <v>474150450.0</v>
      </c>
      <c r="Q906" s="2" t="s">
        <v>229</v>
      </c>
      <c r="R906" s="2" t="s">
        <v>230</v>
      </c>
      <c r="S906" s="2" t="s">
        <v>247</v>
      </c>
      <c r="T906" s="2" t="s">
        <v>75</v>
      </c>
      <c r="U906" s="4">
        <f>0.0</f>
        <v>0.0</v>
      </c>
      <c r="V906" s="2" t="s">
        <v>232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66</v>
      </c>
      <c r="AF906" s="2" t="s">
        <v>67</v>
      </c>
      <c r="AG906" s="2" t="s">
        <v>268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1508</v>
      </c>
      <c r="B907" s="2" t="s">
        <v>1501</v>
      </c>
      <c r="C907" s="2" t="s">
        <v>47</v>
      </c>
      <c r="D907" s="2" t="s">
        <v>734</v>
      </c>
      <c r="E907" s="2" t="s">
        <v>277</v>
      </c>
      <c r="F907" s="2" t="s">
        <v>50</v>
      </c>
      <c r="G907" s="2" t="s">
        <v>735</v>
      </c>
      <c r="H907" s="2" t="s">
        <v>142</v>
      </c>
      <c r="I907" s="2" t="s">
        <v>53</v>
      </c>
      <c r="J907" s="2" t="s">
        <v>226</v>
      </c>
      <c r="K907" s="2" t="s">
        <v>226</v>
      </c>
      <c r="L907" s="2" t="s">
        <v>227</v>
      </c>
      <c r="M907" s="2" t="s">
        <v>104</v>
      </c>
      <c r="N907" s="3">
        <v>47415.045</v>
      </c>
      <c r="O907" s="3" t="s">
        <v>228</v>
      </c>
      <c r="P907" s="4">
        <f>IF(O907="吨",N907*1000,IF(O907="万立方米",N907*10000,""))</f>
        <v>474150450.0</v>
      </c>
      <c r="Q907" s="2" t="s">
        <v>229</v>
      </c>
      <c r="R907" s="2" t="s">
        <v>230</v>
      </c>
      <c r="S907" s="2" t="s">
        <v>249</v>
      </c>
      <c r="T907" s="2" t="s">
        <v>75</v>
      </c>
      <c r="U907" s="4">
        <f>0.02</f>
        <v>0.02</v>
      </c>
      <c r="V907" s="2" t="s">
        <v>232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259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1509</v>
      </c>
      <c r="B908" s="2" t="s">
        <v>1501</v>
      </c>
      <c r="C908" s="2" t="s">
        <v>47</v>
      </c>
      <c r="D908" s="2" t="s">
        <v>734</v>
      </c>
      <c r="E908" s="2" t="s">
        <v>277</v>
      </c>
      <c r="F908" s="2" t="s">
        <v>50</v>
      </c>
      <c r="G908" s="2" t="s">
        <v>735</v>
      </c>
      <c r="H908" s="2" t="s">
        <v>142</v>
      </c>
      <c r="I908" s="2"/>
      <c r="J908" s="2"/>
      <c r="K908" s="2" t="s">
        <v>55</v>
      </c>
      <c r="L908" s="2" t="s">
        <v>163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164</v>
      </c>
      <c r="T908" s="2" t="s">
        <v>165</v>
      </c>
      <c r="U908" s="4">
        <f>0.16</f>
        <v>0.16</v>
      </c>
      <c r="V908" s="2" t="s">
        <v>111</v>
      </c>
      <c r="W908" s="2" t="s">
        <v>164</v>
      </c>
      <c r="X908" s="2" t="s">
        <v>163</v>
      </c>
      <c r="Y908" s="2" t="s">
        <v>166</v>
      </c>
      <c r="Z908" s="2">
        <v>0</v>
      </c>
      <c r="AA908" s="2"/>
      <c r="AB908" s="2"/>
      <c r="AC908" s="2"/>
      <c r="AD908" s="2"/>
      <c r="AE908" s="2" t="s">
        <v>271</v>
      </c>
      <c r="AF908" s="2" t="s">
        <v>272</v>
      </c>
      <c r="AG908" s="2" t="s">
        <v>273</v>
      </c>
      <c r="AH908" s="2" t="s">
        <v>168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1510</v>
      </c>
      <c r="B909" s="2" t="s">
        <v>1511</v>
      </c>
      <c r="C909" s="2" t="s">
        <v>47</v>
      </c>
      <c r="D909" s="2" t="s">
        <v>1073</v>
      </c>
      <c r="E909" s="2" t="s">
        <v>325</v>
      </c>
      <c r="F909" s="2" t="s">
        <v>278</v>
      </c>
      <c r="G909" s="2" t="s">
        <v>120</v>
      </c>
      <c r="H909" s="2" t="s">
        <v>52</v>
      </c>
      <c r="I909" s="2" t="s">
        <v>53</v>
      </c>
      <c r="J909" s="2" t="s">
        <v>121</v>
      </c>
      <c r="K909" s="2"/>
      <c r="L909" s="2" t="s">
        <v>122</v>
      </c>
      <c r="M909" s="2" t="s">
        <v>57</v>
      </c>
      <c r="N909" s="3">
        <v>39839</v>
      </c>
      <c r="O909" s="3" t="s">
        <v>123</v>
      </c>
      <c r="P909" s="2"/>
      <c r="Q909" s="2"/>
      <c r="R909" s="2"/>
      <c r="S909" s="2"/>
      <c r="T909" s="2"/>
      <c r="U909" s="2"/>
      <c r="V909" s="2"/>
      <c r="W909" s="2" t="s">
        <v>124</v>
      </c>
      <c r="X909" s="2" t="s">
        <v>298</v>
      </c>
      <c r="Y909" s="2" t="s">
        <v>1074</v>
      </c>
      <c r="Z909" s="2">
        <v>94.5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125</v>
      </c>
      <c r="AF909" s="2" t="s">
        <v>126</v>
      </c>
      <c r="AG909" s="2" t="s">
        <v>1075</v>
      </c>
      <c r="AH909" s="2" t="s">
        <v>128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1512</v>
      </c>
      <c r="B910" s="2" t="s">
        <v>1511</v>
      </c>
      <c r="C910" s="2" t="s">
        <v>47</v>
      </c>
      <c r="D910" s="2" t="s">
        <v>1073</v>
      </c>
      <c r="E910" s="2" t="s">
        <v>325</v>
      </c>
      <c r="F910" s="2" t="s">
        <v>278</v>
      </c>
      <c r="G910" s="2" t="s">
        <v>120</v>
      </c>
      <c r="H910" s="2" t="s">
        <v>52</v>
      </c>
      <c r="I910" s="2" t="s">
        <v>53</v>
      </c>
      <c r="J910" s="2" t="s">
        <v>121</v>
      </c>
      <c r="K910" s="2"/>
      <c r="L910" s="2" t="s">
        <v>122</v>
      </c>
      <c r="M910" s="2" t="s">
        <v>73</v>
      </c>
      <c r="N910" s="3">
        <v>39839</v>
      </c>
      <c r="O910" s="3" t="s">
        <v>123</v>
      </c>
      <c r="P910" s="2"/>
      <c r="Q910" s="2"/>
      <c r="R910" s="2"/>
      <c r="S910" s="2"/>
      <c r="T910" s="2"/>
      <c r="U910" s="2"/>
      <c r="V910" s="2"/>
      <c r="W910" s="2" t="s">
        <v>124</v>
      </c>
      <c r="X910" s="2"/>
      <c r="Y910" s="2" t="s">
        <v>65</v>
      </c>
      <c r="Z910" s="2">
        <v>0</v>
      </c>
      <c r="AA910" s="2"/>
      <c r="AB910" s="2"/>
      <c r="AC910" s="4">
        <f>P910*U910/1000000</f>
        <v>0.0</v>
      </c>
      <c r="AD910" s="4">
        <f>AC910*(1-Z910/100)</f>
        <v>0.0</v>
      </c>
      <c r="AE910" s="2" t="s">
        <v>125</v>
      </c>
      <c r="AF910" s="2" t="s">
        <v>126</v>
      </c>
      <c r="AG910" s="2" t="s">
        <v>1077</v>
      </c>
      <c r="AH910" s="2" t="s">
        <v>128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1513</v>
      </c>
      <c r="B911" s="2" t="s">
        <v>1511</v>
      </c>
      <c r="C911" s="2" t="s">
        <v>47</v>
      </c>
      <c r="D911" s="2" t="s">
        <v>1073</v>
      </c>
      <c r="E911" s="2" t="s">
        <v>325</v>
      </c>
      <c r="F911" s="2" t="s">
        <v>278</v>
      </c>
      <c r="G911" s="2" t="s">
        <v>120</v>
      </c>
      <c r="H911" s="2" t="s">
        <v>52</v>
      </c>
      <c r="I911" s="2" t="s">
        <v>53</v>
      </c>
      <c r="J911" s="2" t="s">
        <v>121</v>
      </c>
      <c r="K911" s="2"/>
      <c r="L911" s="2" t="s">
        <v>122</v>
      </c>
      <c r="M911" s="2" t="s">
        <v>79</v>
      </c>
      <c r="N911" s="3">
        <v>39839</v>
      </c>
      <c r="O911" s="3" t="s">
        <v>123</v>
      </c>
      <c r="P911" s="2"/>
      <c r="Q911" s="2"/>
      <c r="R911" s="2"/>
      <c r="S911" s="2"/>
      <c r="T911" s="2"/>
      <c r="U911" s="2"/>
      <c r="V911" s="2"/>
      <c r="W911" s="2" t="s">
        <v>124</v>
      </c>
      <c r="X911" s="2" t="s">
        <v>149</v>
      </c>
      <c r="Y911" s="2" t="s">
        <v>150</v>
      </c>
      <c r="Z911" s="2">
        <v>64</v>
      </c>
      <c r="AA911" s="2"/>
      <c r="AB911" s="2"/>
      <c r="AC911" s="4">
        <f>P911*U911/1000000</f>
        <v>0.0</v>
      </c>
      <c r="AD911" s="4">
        <f>AC911*(1-Z911/100)</f>
        <v>0.0</v>
      </c>
      <c r="AE911" s="2" t="s">
        <v>125</v>
      </c>
      <c r="AF911" s="2" t="s">
        <v>126</v>
      </c>
      <c r="AG911" s="2" t="s">
        <v>1079</v>
      </c>
      <c r="AH911" s="2" t="s">
        <v>128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1514</v>
      </c>
      <c r="B912" s="2" t="s">
        <v>1511</v>
      </c>
      <c r="C912" s="2" t="s">
        <v>47</v>
      </c>
      <c r="D912" s="2" t="s">
        <v>1073</v>
      </c>
      <c r="E912" s="2" t="s">
        <v>325</v>
      </c>
      <c r="F912" s="2" t="s">
        <v>278</v>
      </c>
      <c r="G912" s="2" t="s">
        <v>120</v>
      </c>
      <c r="H912" s="2" t="s">
        <v>52</v>
      </c>
      <c r="I912" s="2" t="s">
        <v>53</v>
      </c>
      <c r="J912" s="2" t="s">
        <v>121</v>
      </c>
      <c r="K912" s="2"/>
      <c r="L912" s="2" t="s">
        <v>122</v>
      </c>
      <c r="M912" s="2" t="s">
        <v>87</v>
      </c>
      <c r="N912" s="3">
        <v>39839</v>
      </c>
      <c r="O912" s="3" t="s">
        <v>123</v>
      </c>
      <c r="P912" s="2"/>
      <c r="Q912" s="2"/>
      <c r="R912" s="2"/>
      <c r="S912" s="2"/>
      <c r="T912" s="2"/>
      <c r="U912" s="2"/>
      <c r="V912" s="2"/>
      <c r="W912" s="2" t="s">
        <v>124</v>
      </c>
      <c r="X912" s="2" t="s">
        <v>298</v>
      </c>
      <c r="Y912" s="2" t="s">
        <v>1081</v>
      </c>
      <c r="Z912" s="2">
        <v>94.5</v>
      </c>
      <c r="AA912" s="2"/>
      <c r="AB912" s="2"/>
      <c r="AC912" s="4">
        <f>P912*U912/1000000</f>
        <v>0.0</v>
      </c>
      <c r="AD912" s="4">
        <f>AC912*(1-Z912/100)</f>
        <v>0.0</v>
      </c>
      <c r="AE912" s="2" t="s">
        <v>125</v>
      </c>
      <c r="AF912" s="2" t="s">
        <v>126</v>
      </c>
      <c r="AG912" s="2" t="s">
        <v>1075</v>
      </c>
      <c r="AH912" s="2" t="s">
        <v>128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1515</v>
      </c>
      <c r="B913" s="2" t="s">
        <v>1511</v>
      </c>
      <c r="C913" s="2" t="s">
        <v>47</v>
      </c>
      <c r="D913" s="2" t="s">
        <v>1073</v>
      </c>
      <c r="E913" s="2" t="s">
        <v>325</v>
      </c>
      <c r="F913" s="2" t="s">
        <v>278</v>
      </c>
      <c r="G913" s="2" t="s">
        <v>120</v>
      </c>
      <c r="H913" s="2" t="s">
        <v>52</v>
      </c>
      <c r="I913" s="2" t="s">
        <v>53</v>
      </c>
      <c r="J913" s="2" t="s">
        <v>121</v>
      </c>
      <c r="K913" s="2"/>
      <c r="L913" s="2" t="s">
        <v>122</v>
      </c>
      <c r="M913" s="2" t="s">
        <v>91</v>
      </c>
      <c r="N913" s="3">
        <v>39839</v>
      </c>
      <c r="O913" s="3" t="s">
        <v>123</v>
      </c>
      <c r="P913" s="2"/>
      <c r="Q913" s="2"/>
      <c r="R913" s="2"/>
      <c r="S913" s="2"/>
      <c r="T913" s="2"/>
      <c r="U913" s="2"/>
      <c r="V913" s="2"/>
      <c r="W913" s="2" t="s">
        <v>124</v>
      </c>
      <c r="X913" s="2" t="s">
        <v>298</v>
      </c>
      <c r="Y913" s="2" t="s">
        <v>1083</v>
      </c>
      <c r="Z913" s="2">
        <v>95</v>
      </c>
      <c r="AA913" s="2">
        <v>94.5</v>
      </c>
      <c r="AB913" s="2">
        <v>95</v>
      </c>
      <c r="AC913" s="4">
        <f>P913*U913/1000000</f>
        <v>0.0</v>
      </c>
      <c r="AD913" s="4">
        <f>AC914*(1-AA913/100)+(AC913-AC914)*(1-AB913/100)</f>
        <v>0.0</v>
      </c>
      <c r="AE913" s="2" t="s">
        <v>125</v>
      </c>
      <c r="AF913" s="2" t="s">
        <v>126</v>
      </c>
      <c r="AG913" s="2" t="s">
        <v>1075</v>
      </c>
      <c r="AH913" s="2" t="s">
        <v>128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1516</v>
      </c>
      <c r="B914" s="2" t="s">
        <v>1511</v>
      </c>
      <c r="C914" s="2" t="s">
        <v>47</v>
      </c>
      <c r="D914" s="2" t="s">
        <v>1073</v>
      </c>
      <c r="E914" s="2" t="s">
        <v>325</v>
      </c>
      <c r="F914" s="2" t="s">
        <v>278</v>
      </c>
      <c r="G914" s="2" t="s">
        <v>120</v>
      </c>
      <c r="H914" s="2" t="s">
        <v>52</v>
      </c>
      <c r="I914" s="2" t="s">
        <v>53</v>
      </c>
      <c r="J914" s="2" t="s">
        <v>121</v>
      </c>
      <c r="K914" s="2"/>
      <c r="L914" s="2" t="s">
        <v>122</v>
      </c>
      <c r="M914" s="2" t="s">
        <v>95</v>
      </c>
      <c r="N914" s="3">
        <v>39839</v>
      </c>
      <c r="O914" s="3" t="s">
        <v>123</v>
      </c>
      <c r="P914" s="2"/>
      <c r="Q914" s="2"/>
      <c r="R914" s="2"/>
      <c r="S914" s="2"/>
      <c r="T914" s="2"/>
      <c r="U914" s="2"/>
      <c r="V914" s="2"/>
      <c r="W914" s="2" t="s">
        <v>124</v>
      </c>
      <c r="X914" s="2" t="s">
        <v>298</v>
      </c>
      <c r="Y914" s="2" t="s">
        <v>1085</v>
      </c>
      <c r="Z914" s="2">
        <v>94.5</v>
      </c>
      <c r="AA914" s="2"/>
      <c r="AB914" s="2"/>
      <c r="AC914" s="4">
        <f>P914*U914/1000000</f>
        <v>0.0</v>
      </c>
      <c r="AD914" s="4">
        <f>AC914*(1-Z914/100)</f>
        <v>0.0</v>
      </c>
      <c r="AE914" s="2" t="s">
        <v>125</v>
      </c>
      <c r="AF914" s="2" t="s">
        <v>126</v>
      </c>
      <c r="AG914" s="2" t="s">
        <v>1075</v>
      </c>
      <c r="AH914" s="2" t="s">
        <v>128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1517</v>
      </c>
      <c r="B915" s="2" t="s">
        <v>1511</v>
      </c>
      <c r="C915" s="2" t="s">
        <v>47</v>
      </c>
      <c r="D915" s="2" t="s">
        <v>1073</v>
      </c>
      <c r="E915" s="2" t="s">
        <v>325</v>
      </c>
      <c r="F915" s="2" t="s">
        <v>278</v>
      </c>
      <c r="G915" s="2" t="s">
        <v>120</v>
      </c>
      <c r="H915" s="2" t="s">
        <v>52</v>
      </c>
      <c r="I915" s="2" t="s">
        <v>53</v>
      </c>
      <c r="J915" s="2" t="s">
        <v>121</v>
      </c>
      <c r="K915" s="2"/>
      <c r="L915" s="2" t="s">
        <v>122</v>
      </c>
      <c r="M915" s="2" t="s">
        <v>99</v>
      </c>
      <c r="N915" s="3">
        <v>39839</v>
      </c>
      <c r="O915" s="3" t="s">
        <v>123</v>
      </c>
      <c r="P915" s="2"/>
      <c r="Q915" s="2"/>
      <c r="R915" s="2"/>
      <c r="S915" s="2"/>
      <c r="T915" s="2"/>
      <c r="U915" s="2"/>
      <c r="V915" s="2"/>
      <c r="W915" s="2" t="s">
        <v>124</v>
      </c>
      <c r="X915" s="2" t="s">
        <v>1087</v>
      </c>
      <c r="Y915" s="2" t="s">
        <v>1088</v>
      </c>
      <c r="Z915" s="2">
        <v>50</v>
      </c>
      <c r="AA915" s="2"/>
      <c r="AB915" s="2"/>
      <c r="AC915" s="4">
        <f>P915*U915/1000000</f>
        <v>0.0</v>
      </c>
      <c r="AD915" s="4">
        <f>AC915*(1-Z915/100)</f>
        <v>0.0</v>
      </c>
      <c r="AE915" s="2" t="s">
        <v>125</v>
      </c>
      <c r="AF915" s="2" t="s">
        <v>126</v>
      </c>
      <c r="AG915" s="2" t="s">
        <v>1079</v>
      </c>
      <c r="AH915" s="2" t="s">
        <v>128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1518</v>
      </c>
      <c r="B916" s="2" t="s">
        <v>1511</v>
      </c>
      <c r="C916" s="2" t="s">
        <v>47</v>
      </c>
      <c r="D916" s="2" t="s">
        <v>1073</v>
      </c>
      <c r="E916" s="2" t="s">
        <v>325</v>
      </c>
      <c r="F916" s="2" t="s">
        <v>278</v>
      </c>
      <c r="G916" s="2" t="s">
        <v>120</v>
      </c>
      <c r="H916" s="2" t="s">
        <v>52</v>
      </c>
      <c r="I916" s="2" t="s">
        <v>53</v>
      </c>
      <c r="J916" s="2" t="s">
        <v>121</v>
      </c>
      <c r="K916" s="2"/>
      <c r="L916" s="2" t="s">
        <v>122</v>
      </c>
      <c r="M916" s="2" t="s">
        <v>104</v>
      </c>
      <c r="N916" s="3">
        <v>39839</v>
      </c>
      <c r="O916" s="3" t="s">
        <v>123</v>
      </c>
      <c r="P916" s="2"/>
      <c r="Q916" s="2"/>
      <c r="R916" s="2"/>
      <c r="S916" s="2"/>
      <c r="T916" s="2"/>
      <c r="U916" s="2"/>
      <c r="V916" s="2"/>
      <c r="W916" s="2" t="s">
        <v>124</v>
      </c>
      <c r="X916" s="2"/>
      <c r="Y916" s="2" t="s">
        <v>65</v>
      </c>
      <c r="Z916" s="2">
        <v>0</v>
      </c>
      <c r="AA916" s="2"/>
      <c r="AB916" s="2"/>
      <c r="AC916" s="4">
        <f>P916*U916/1000000</f>
        <v>0.0</v>
      </c>
      <c r="AD916" s="4">
        <f>AC916*(1-Z916/100)</f>
        <v>0.0</v>
      </c>
      <c r="AE916" s="2" t="s">
        <v>125</v>
      </c>
      <c r="AF916" s="2" t="s">
        <v>126</v>
      </c>
      <c r="AG916" s="2" t="s">
        <v>1077</v>
      </c>
      <c r="AH916" s="2" t="s">
        <v>128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1519</v>
      </c>
      <c r="B917" s="2" t="s">
        <v>1511</v>
      </c>
      <c r="C917" s="2" t="s">
        <v>47</v>
      </c>
      <c r="D917" s="2" t="s">
        <v>1073</v>
      </c>
      <c r="E917" s="2" t="s">
        <v>325</v>
      </c>
      <c r="F917" s="2" t="s">
        <v>278</v>
      </c>
      <c r="G917" s="2" t="s">
        <v>120</v>
      </c>
      <c r="H917" s="2" t="s">
        <v>52</v>
      </c>
      <c r="I917" s="2"/>
      <c r="J917" s="2"/>
      <c r="K917" s="2" t="s">
        <v>55</v>
      </c>
      <c r="L917" s="2" t="s">
        <v>163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164</v>
      </c>
      <c r="T917" s="2" t="s">
        <v>165</v>
      </c>
      <c r="U917" s="4">
        <f>0.16</f>
        <v>0.16</v>
      </c>
      <c r="V917" s="2" t="s">
        <v>111</v>
      </c>
      <c r="W917" s="2" t="s">
        <v>164</v>
      </c>
      <c r="X917" s="2" t="s">
        <v>163</v>
      </c>
      <c r="Y917" s="2" t="s">
        <v>166</v>
      </c>
      <c r="Z917" s="2">
        <v>0</v>
      </c>
      <c r="AA917" s="2"/>
      <c r="AB917" s="2"/>
      <c r="AC917" s="2"/>
      <c r="AD917" s="2"/>
      <c r="AE917" s="2" t="s">
        <v>271</v>
      </c>
      <c r="AF917" s="2" t="s">
        <v>272</v>
      </c>
      <c r="AG917" s="2" t="s">
        <v>273</v>
      </c>
      <c r="AH917" s="2" t="s">
        <v>168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1520</v>
      </c>
      <c r="B918" s="2" t="s">
        <v>1521</v>
      </c>
      <c r="C918" s="2" t="s">
        <v>47</v>
      </c>
      <c r="D918" s="2" t="s">
        <v>1459</v>
      </c>
      <c r="E918" s="2" t="s">
        <v>491</v>
      </c>
      <c r="F918" s="2" t="s">
        <v>278</v>
      </c>
      <c r="G918" s="2" t="s">
        <v>120</v>
      </c>
      <c r="H918" s="2" t="s">
        <v>418</v>
      </c>
      <c r="I918" s="2" t="s">
        <v>53</v>
      </c>
      <c r="J918" s="2" t="s">
        <v>280</v>
      </c>
      <c r="K918" s="2"/>
      <c r="L918" s="2" t="s">
        <v>122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124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271</v>
      </c>
      <c r="AF918" s="2" t="s">
        <v>281</v>
      </c>
      <c r="AG918" s="2" t="s">
        <v>282</v>
      </c>
      <c r="AH918" s="2" t="s">
        <v>128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1522</v>
      </c>
      <c r="B919" s="2" t="s">
        <v>1521</v>
      </c>
      <c r="C919" s="2" t="s">
        <v>47</v>
      </c>
      <c r="D919" s="2" t="s">
        <v>1459</v>
      </c>
      <c r="E919" s="2" t="s">
        <v>491</v>
      </c>
      <c r="F919" s="2" t="s">
        <v>278</v>
      </c>
      <c r="G919" s="2" t="s">
        <v>120</v>
      </c>
      <c r="H919" s="2" t="s">
        <v>418</v>
      </c>
      <c r="I919" s="2" t="s">
        <v>53</v>
      </c>
      <c r="J919" s="2" t="s">
        <v>280</v>
      </c>
      <c r="K919" s="2"/>
      <c r="L919" s="2" t="s">
        <v>122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124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271</v>
      </c>
      <c r="AF919" s="2" t="s">
        <v>281</v>
      </c>
      <c r="AG919" s="2" t="s">
        <v>284</v>
      </c>
      <c r="AH919" s="2" t="s">
        <v>128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1523</v>
      </c>
      <c r="B920" s="2" t="s">
        <v>1521</v>
      </c>
      <c r="C920" s="2" t="s">
        <v>47</v>
      </c>
      <c r="D920" s="2" t="s">
        <v>1459</v>
      </c>
      <c r="E920" s="2" t="s">
        <v>491</v>
      </c>
      <c r="F920" s="2" t="s">
        <v>278</v>
      </c>
      <c r="G920" s="2" t="s">
        <v>120</v>
      </c>
      <c r="H920" s="2" t="s">
        <v>418</v>
      </c>
      <c r="I920" s="2" t="s">
        <v>53</v>
      </c>
      <c r="J920" s="2" t="s">
        <v>280</v>
      </c>
      <c r="K920" s="2"/>
      <c r="L920" s="2" t="s">
        <v>122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124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271</v>
      </c>
      <c r="AF920" s="2" t="s">
        <v>281</v>
      </c>
      <c r="AG920" s="2" t="s">
        <v>286</v>
      </c>
      <c r="AH920" s="2" t="s">
        <v>128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1524</v>
      </c>
      <c r="B921" s="2" t="s">
        <v>1521</v>
      </c>
      <c r="C921" s="2" t="s">
        <v>47</v>
      </c>
      <c r="D921" s="2" t="s">
        <v>1459</v>
      </c>
      <c r="E921" s="2" t="s">
        <v>491</v>
      </c>
      <c r="F921" s="2" t="s">
        <v>278</v>
      </c>
      <c r="G921" s="2" t="s">
        <v>120</v>
      </c>
      <c r="H921" s="2" t="s">
        <v>418</v>
      </c>
      <c r="I921" s="2" t="s">
        <v>53</v>
      </c>
      <c r="J921" s="2" t="s">
        <v>280</v>
      </c>
      <c r="K921" s="2"/>
      <c r="L921" s="2" t="s">
        <v>122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124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271</v>
      </c>
      <c r="AF921" s="2" t="s">
        <v>281</v>
      </c>
      <c r="AG921" s="2" t="s">
        <v>282</v>
      </c>
      <c r="AH921" s="2" t="s">
        <v>128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1525</v>
      </c>
      <c r="B922" s="2" t="s">
        <v>1521</v>
      </c>
      <c r="C922" s="2" t="s">
        <v>47</v>
      </c>
      <c r="D922" s="2" t="s">
        <v>1459</v>
      </c>
      <c r="E922" s="2" t="s">
        <v>491</v>
      </c>
      <c r="F922" s="2" t="s">
        <v>278</v>
      </c>
      <c r="G922" s="2" t="s">
        <v>120</v>
      </c>
      <c r="H922" s="2" t="s">
        <v>418</v>
      </c>
      <c r="I922" s="2" t="s">
        <v>53</v>
      </c>
      <c r="J922" s="2" t="s">
        <v>280</v>
      </c>
      <c r="K922" s="2"/>
      <c r="L922" s="2" t="s">
        <v>122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124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271</v>
      </c>
      <c r="AF922" s="2" t="s">
        <v>281</v>
      </c>
      <c r="AG922" s="2" t="s">
        <v>282</v>
      </c>
      <c r="AH922" s="2" t="s">
        <v>128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1526</v>
      </c>
      <c r="B923" s="2" t="s">
        <v>1521</v>
      </c>
      <c r="C923" s="2" t="s">
        <v>47</v>
      </c>
      <c r="D923" s="2" t="s">
        <v>1459</v>
      </c>
      <c r="E923" s="2" t="s">
        <v>491</v>
      </c>
      <c r="F923" s="2" t="s">
        <v>278</v>
      </c>
      <c r="G923" s="2" t="s">
        <v>120</v>
      </c>
      <c r="H923" s="2" t="s">
        <v>418</v>
      </c>
      <c r="I923" s="2" t="s">
        <v>53</v>
      </c>
      <c r="J923" s="2" t="s">
        <v>280</v>
      </c>
      <c r="K923" s="2"/>
      <c r="L923" s="2" t="s">
        <v>122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124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271</v>
      </c>
      <c r="AF923" s="2" t="s">
        <v>281</v>
      </c>
      <c r="AG923" s="2" t="s">
        <v>282</v>
      </c>
      <c r="AH923" s="2" t="s">
        <v>128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1527</v>
      </c>
      <c r="B924" s="2" t="s">
        <v>1521</v>
      </c>
      <c r="C924" s="2" t="s">
        <v>47</v>
      </c>
      <c r="D924" s="2" t="s">
        <v>1459</v>
      </c>
      <c r="E924" s="2" t="s">
        <v>491</v>
      </c>
      <c r="F924" s="2" t="s">
        <v>278</v>
      </c>
      <c r="G924" s="2" t="s">
        <v>120</v>
      </c>
      <c r="H924" s="2" t="s">
        <v>418</v>
      </c>
      <c r="I924" s="2" t="s">
        <v>53</v>
      </c>
      <c r="J924" s="2" t="s">
        <v>280</v>
      </c>
      <c r="K924" s="2"/>
      <c r="L924" s="2" t="s">
        <v>122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124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271</v>
      </c>
      <c r="AF924" s="2" t="s">
        <v>281</v>
      </c>
      <c r="AG924" s="2" t="s">
        <v>282</v>
      </c>
      <c r="AH924" s="2" t="s">
        <v>128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1528</v>
      </c>
      <c r="B925" s="2" t="s">
        <v>1521</v>
      </c>
      <c r="C925" s="2" t="s">
        <v>47</v>
      </c>
      <c r="D925" s="2" t="s">
        <v>1459</v>
      </c>
      <c r="E925" s="2" t="s">
        <v>491</v>
      </c>
      <c r="F925" s="2" t="s">
        <v>278</v>
      </c>
      <c r="G925" s="2" t="s">
        <v>120</v>
      </c>
      <c r="H925" s="2" t="s">
        <v>418</v>
      </c>
      <c r="I925" s="2" t="s">
        <v>53</v>
      </c>
      <c r="J925" s="2" t="s">
        <v>280</v>
      </c>
      <c r="K925" s="2"/>
      <c r="L925" s="2" t="s">
        <v>122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124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271</v>
      </c>
      <c r="AF925" s="2" t="s">
        <v>281</v>
      </c>
      <c r="AG925" s="2" t="s">
        <v>284</v>
      </c>
      <c r="AH925" s="2" t="s">
        <v>128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1529</v>
      </c>
      <c r="B926" s="2" t="s">
        <v>1521</v>
      </c>
      <c r="C926" s="2" t="s">
        <v>47</v>
      </c>
      <c r="D926" s="2" t="s">
        <v>1459</v>
      </c>
      <c r="E926" s="2" t="s">
        <v>491</v>
      </c>
      <c r="F926" s="2" t="s">
        <v>278</v>
      </c>
      <c r="G926" s="2" t="s">
        <v>120</v>
      </c>
      <c r="H926" s="2" t="s">
        <v>418</v>
      </c>
      <c r="I926" s="2" t="s">
        <v>198</v>
      </c>
      <c r="J926" s="2" t="s">
        <v>226</v>
      </c>
      <c r="K926" s="2" t="s">
        <v>226</v>
      </c>
      <c r="L926" s="2" t="s">
        <v>227</v>
      </c>
      <c r="M926" s="2" t="s">
        <v>57</v>
      </c>
      <c r="N926" s="3">
        <v>7.889</v>
      </c>
      <c r="O926" s="3" t="s">
        <v>228</v>
      </c>
      <c r="P926" s="4">
        <f>IF(O926="吨",N926*1000,IF(O926="万立方米",N926*10000,""))</f>
        <v>78890.0</v>
      </c>
      <c r="Q926" s="2" t="s">
        <v>229</v>
      </c>
      <c r="R926" s="2" t="s">
        <v>230</v>
      </c>
      <c r="S926" s="2" t="s">
        <v>231</v>
      </c>
      <c r="T926" s="2" t="s">
        <v>75</v>
      </c>
      <c r="U926" s="4">
        <f>0.0</f>
        <v>0.0</v>
      </c>
      <c r="V926" s="2" t="s">
        <v>232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66</v>
      </c>
      <c r="AF926" s="2" t="s">
        <v>67</v>
      </c>
      <c r="AG926" s="2" t="s">
        <v>233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1530</v>
      </c>
      <c r="B927" s="2" t="s">
        <v>1521</v>
      </c>
      <c r="C927" s="2" t="s">
        <v>47</v>
      </c>
      <c r="D927" s="2" t="s">
        <v>1459</v>
      </c>
      <c r="E927" s="2" t="s">
        <v>491</v>
      </c>
      <c r="F927" s="2" t="s">
        <v>278</v>
      </c>
      <c r="G927" s="2" t="s">
        <v>120</v>
      </c>
      <c r="H927" s="2" t="s">
        <v>418</v>
      </c>
      <c r="I927" s="2" t="s">
        <v>198</v>
      </c>
      <c r="J927" s="2" t="s">
        <v>226</v>
      </c>
      <c r="K927" s="2" t="s">
        <v>226</v>
      </c>
      <c r="L927" s="2" t="s">
        <v>227</v>
      </c>
      <c r="M927" s="2" t="s">
        <v>73</v>
      </c>
      <c r="N927" s="3">
        <v>7.889</v>
      </c>
      <c r="O927" s="3" t="s">
        <v>228</v>
      </c>
      <c r="P927" s="4">
        <f>IF(O927="吨",N927*1000,IF(O927="万立方米",N927*10000,""))</f>
        <v>78890.0</v>
      </c>
      <c r="Q927" s="2" t="s">
        <v>229</v>
      </c>
      <c r="R927" s="2" t="s">
        <v>230</v>
      </c>
      <c r="S927" s="2" t="s">
        <v>235</v>
      </c>
      <c r="T927" s="2" t="s">
        <v>75</v>
      </c>
      <c r="U927" s="4">
        <f>1.3</f>
        <v>1.3</v>
      </c>
      <c r="V927" s="2" t="s">
        <v>232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0.102557</v>
      </c>
      <c r="AD927" s="4">
        <f>AC927*(1-Z927/100)</f>
        <v>0.102557</v>
      </c>
      <c r="AE927" s="2" t="s">
        <v>66</v>
      </c>
      <c r="AF927" s="2" t="s">
        <v>67</v>
      </c>
      <c r="AG927" s="2" t="s">
        <v>236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1531</v>
      </c>
      <c r="B928" s="2" t="s">
        <v>1521</v>
      </c>
      <c r="C928" s="2" t="s">
        <v>47</v>
      </c>
      <c r="D928" s="2" t="s">
        <v>1459</v>
      </c>
      <c r="E928" s="2" t="s">
        <v>491</v>
      </c>
      <c r="F928" s="2" t="s">
        <v>278</v>
      </c>
      <c r="G928" s="2" t="s">
        <v>120</v>
      </c>
      <c r="H928" s="2" t="s">
        <v>418</v>
      </c>
      <c r="I928" s="2" t="s">
        <v>198</v>
      </c>
      <c r="J928" s="2" t="s">
        <v>226</v>
      </c>
      <c r="K928" s="2" t="s">
        <v>226</v>
      </c>
      <c r="L928" s="2" t="s">
        <v>227</v>
      </c>
      <c r="M928" s="2" t="s">
        <v>79</v>
      </c>
      <c r="N928" s="3">
        <v>7.889</v>
      </c>
      <c r="O928" s="3" t="s">
        <v>228</v>
      </c>
      <c r="P928" s="4">
        <f>IF(O928="吨",N928*1000,IF(O928="万立方米",N928*10000,""))</f>
        <v>78890.0</v>
      </c>
      <c r="Q928" s="2" t="s">
        <v>229</v>
      </c>
      <c r="R928" s="2" t="s">
        <v>230</v>
      </c>
      <c r="S928" s="2" t="s">
        <v>238</v>
      </c>
      <c r="T928" s="2" t="s">
        <v>75</v>
      </c>
      <c r="U928" s="4">
        <f>4.1</f>
        <v>4.1</v>
      </c>
      <c r="V928" s="2" t="s">
        <v>232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4">
        <f>P928*U928/1000000</f>
        <v>0.323449</v>
      </c>
      <c r="AD928" s="4">
        <f>AC928*(1-Z928/100)</f>
        <v>0.25229022</v>
      </c>
      <c r="AE928" s="2" t="s">
        <v>66</v>
      </c>
      <c r="AF928" s="2" t="s">
        <v>67</v>
      </c>
      <c r="AG928" s="2" t="s">
        <v>239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1532</v>
      </c>
      <c r="B929" s="2" t="s">
        <v>1521</v>
      </c>
      <c r="C929" s="2" t="s">
        <v>47</v>
      </c>
      <c r="D929" s="2" t="s">
        <v>1459</v>
      </c>
      <c r="E929" s="2" t="s">
        <v>491</v>
      </c>
      <c r="F929" s="2" t="s">
        <v>278</v>
      </c>
      <c r="G929" s="2" t="s">
        <v>120</v>
      </c>
      <c r="H929" s="2" t="s">
        <v>418</v>
      </c>
      <c r="I929" s="2" t="s">
        <v>198</v>
      </c>
      <c r="J929" s="2" t="s">
        <v>226</v>
      </c>
      <c r="K929" s="2" t="s">
        <v>226</v>
      </c>
      <c r="L929" s="2" t="s">
        <v>227</v>
      </c>
      <c r="M929" s="2" t="s">
        <v>87</v>
      </c>
      <c r="N929" s="3">
        <v>7.889</v>
      </c>
      <c r="O929" s="3" t="s">
        <v>228</v>
      </c>
      <c r="P929" s="4">
        <f>IF(O929="吨",N929*1000,IF(O929="万立方米",N929*10000,""))</f>
        <v>78890.0</v>
      </c>
      <c r="Q929" s="2" t="s">
        <v>229</v>
      </c>
      <c r="R929" s="2" t="s">
        <v>230</v>
      </c>
      <c r="S929" s="2" t="s">
        <v>241</v>
      </c>
      <c r="T929" s="2" t="s">
        <v>75</v>
      </c>
      <c r="U929" s="4">
        <f>0.0</f>
        <v>0.0</v>
      </c>
      <c r="V929" s="2" t="s">
        <v>232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66</v>
      </c>
      <c r="AF929" s="2" t="s">
        <v>67</v>
      </c>
      <c r="AG929" s="2" t="s">
        <v>233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1533</v>
      </c>
      <c r="B930" s="2" t="s">
        <v>1521</v>
      </c>
      <c r="C930" s="2" t="s">
        <v>47</v>
      </c>
      <c r="D930" s="2" t="s">
        <v>1459</v>
      </c>
      <c r="E930" s="2" t="s">
        <v>491</v>
      </c>
      <c r="F930" s="2" t="s">
        <v>278</v>
      </c>
      <c r="G930" s="2" t="s">
        <v>120</v>
      </c>
      <c r="H930" s="2" t="s">
        <v>418</v>
      </c>
      <c r="I930" s="2" t="s">
        <v>198</v>
      </c>
      <c r="J930" s="2" t="s">
        <v>226</v>
      </c>
      <c r="K930" s="2" t="s">
        <v>226</v>
      </c>
      <c r="L930" s="2" t="s">
        <v>227</v>
      </c>
      <c r="M930" s="2" t="s">
        <v>91</v>
      </c>
      <c r="N930" s="3">
        <v>7.889</v>
      </c>
      <c r="O930" s="3" t="s">
        <v>228</v>
      </c>
      <c r="P930" s="4">
        <f>IF(O930="吨",N930*1000,IF(O930="万立方米",N930*10000,""))</f>
        <v>78890.0</v>
      </c>
      <c r="Q930" s="2" t="s">
        <v>229</v>
      </c>
      <c r="R930" s="2" t="s">
        <v>230</v>
      </c>
      <c r="S930" s="2" t="s">
        <v>243</v>
      </c>
      <c r="T930" s="2" t="s">
        <v>75</v>
      </c>
      <c r="U930" s="4">
        <f>0.03</f>
        <v>0.03</v>
      </c>
      <c r="V930" s="2" t="s">
        <v>232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4">
        <f>P930*U930/1000000</f>
        <v>0.0023667</v>
      </c>
      <c r="AD930" s="4">
        <f>AC931*(1-AA930/100)+(AC930-AC931)*(1-AB930/100)</f>
        <v>0.0023667</v>
      </c>
      <c r="AE930" s="2" t="s">
        <v>66</v>
      </c>
      <c r="AF930" s="2" t="s">
        <v>67</v>
      </c>
      <c r="AG930" s="2" t="s">
        <v>233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1534</v>
      </c>
      <c r="B931" s="2" t="s">
        <v>1521</v>
      </c>
      <c r="C931" s="2" t="s">
        <v>47</v>
      </c>
      <c r="D931" s="2" t="s">
        <v>1459</v>
      </c>
      <c r="E931" s="2" t="s">
        <v>491</v>
      </c>
      <c r="F931" s="2" t="s">
        <v>278</v>
      </c>
      <c r="G931" s="2" t="s">
        <v>120</v>
      </c>
      <c r="H931" s="2" t="s">
        <v>418</v>
      </c>
      <c r="I931" s="2" t="s">
        <v>198</v>
      </c>
      <c r="J931" s="2" t="s">
        <v>226</v>
      </c>
      <c r="K931" s="2" t="s">
        <v>226</v>
      </c>
      <c r="L931" s="2" t="s">
        <v>227</v>
      </c>
      <c r="M931" s="2" t="s">
        <v>95</v>
      </c>
      <c r="N931" s="3">
        <v>7.889</v>
      </c>
      <c r="O931" s="3" t="s">
        <v>228</v>
      </c>
      <c r="P931" s="4">
        <f>IF(O931="吨",N931*1000,IF(O931="万立方米",N931*10000,""))</f>
        <v>78890.0</v>
      </c>
      <c r="Q931" s="2" t="s">
        <v>229</v>
      </c>
      <c r="R931" s="2" t="s">
        <v>230</v>
      </c>
      <c r="S931" s="2" t="s">
        <v>245</v>
      </c>
      <c r="T931" s="2" t="s">
        <v>75</v>
      </c>
      <c r="U931" s="4">
        <f>0.03</f>
        <v>0.03</v>
      </c>
      <c r="V931" s="2" t="s">
        <v>232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0.0023667</v>
      </c>
      <c r="AD931" s="4">
        <f>AC931*(1-Z931/100)</f>
        <v>0.0023667</v>
      </c>
      <c r="AE931" s="2" t="s">
        <v>66</v>
      </c>
      <c r="AF931" s="2" t="s">
        <v>67</v>
      </c>
      <c r="AG931" s="2" t="s">
        <v>233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1535</v>
      </c>
      <c r="B932" s="2" t="s">
        <v>1521</v>
      </c>
      <c r="C932" s="2" t="s">
        <v>47</v>
      </c>
      <c r="D932" s="2" t="s">
        <v>1459</v>
      </c>
      <c r="E932" s="2" t="s">
        <v>491</v>
      </c>
      <c r="F932" s="2" t="s">
        <v>278</v>
      </c>
      <c r="G932" s="2" t="s">
        <v>120</v>
      </c>
      <c r="H932" s="2" t="s">
        <v>418</v>
      </c>
      <c r="I932" s="2" t="s">
        <v>198</v>
      </c>
      <c r="J932" s="2" t="s">
        <v>226</v>
      </c>
      <c r="K932" s="2" t="s">
        <v>226</v>
      </c>
      <c r="L932" s="2" t="s">
        <v>227</v>
      </c>
      <c r="M932" s="2" t="s">
        <v>99</v>
      </c>
      <c r="N932" s="3">
        <v>7.889</v>
      </c>
      <c r="O932" s="3" t="s">
        <v>228</v>
      </c>
      <c r="P932" s="4">
        <f>IF(O932="吨",N932*1000,IF(O932="万立方米",N932*10000,""))</f>
        <v>78890.0</v>
      </c>
      <c r="Q932" s="2" t="s">
        <v>229</v>
      </c>
      <c r="R932" s="2" t="s">
        <v>230</v>
      </c>
      <c r="S932" s="2" t="s">
        <v>247</v>
      </c>
      <c r="T932" s="2" t="s">
        <v>75</v>
      </c>
      <c r="U932" s="4">
        <f>0.0</f>
        <v>0.0</v>
      </c>
      <c r="V932" s="2" t="s">
        <v>232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66</v>
      </c>
      <c r="AF932" s="2" t="s">
        <v>67</v>
      </c>
      <c r="AG932" s="2" t="s">
        <v>233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1536</v>
      </c>
      <c r="B933" s="2" t="s">
        <v>1521</v>
      </c>
      <c r="C933" s="2" t="s">
        <v>47</v>
      </c>
      <c r="D933" s="2" t="s">
        <v>1459</v>
      </c>
      <c r="E933" s="2" t="s">
        <v>491</v>
      </c>
      <c r="F933" s="2" t="s">
        <v>278</v>
      </c>
      <c r="G933" s="2" t="s">
        <v>120</v>
      </c>
      <c r="H933" s="2" t="s">
        <v>418</v>
      </c>
      <c r="I933" s="2" t="s">
        <v>198</v>
      </c>
      <c r="J933" s="2" t="s">
        <v>226</v>
      </c>
      <c r="K933" s="2" t="s">
        <v>226</v>
      </c>
      <c r="L933" s="2" t="s">
        <v>227</v>
      </c>
      <c r="M933" s="2" t="s">
        <v>104</v>
      </c>
      <c r="N933" s="3">
        <v>7.889</v>
      </c>
      <c r="O933" s="3" t="s">
        <v>228</v>
      </c>
      <c r="P933" s="4">
        <f>IF(O933="吨",N933*1000,IF(O933="万立方米",N933*10000,""))</f>
        <v>78890.0</v>
      </c>
      <c r="Q933" s="2" t="s">
        <v>229</v>
      </c>
      <c r="R933" s="2" t="s">
        <v>230</v>
      </c>
      <c r="S933" s="2" t="s">
        <v>249</v>
      </c>
      <c r="T933" s="2" t="s">
        <v>75</v>
      </c>
      <c r="U933" s="4">
        <f>0.02</f>
        <v>0.02</v>
      </c>
      <c r="V933" s="2" t="s">
        <v>232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 t="s">
        <v>236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1537</v>
      </c>
      <c r="B934" s="2" t="s">
        <v>1521</v>
      </c>
      <c r="C934" s="2" t="s">
        <v>47</v>
      </c>
      <c r="D934" s="2" t="s">
        <v>1459</v>
      </c>
      <c r="E934" s="2" t="s">
        <v>491</v>
      </c>
      <c r="F934" s="2" t="s">
        <v>278</v>
      </c>
      <c r="G934" s="2" t="s">
        <v>120</v>
      </c>
      <c r="H934" s="2" t="s">
        <v>418</v>
      </c>
      <c r="I934" s="2"/>
      <c r="J934" s="2"/>
      <c r="K934" s="2"/>
      <c r="L934" s="2"/>
      <c r="M934" s="2" t="s">
        <v>107</v>
      </c>
      <c r="N934" s="3"/>
      <c r="O934" s="3"/>
      <c r="P934" s="4">
        <f>IF(O934="吨",N934*1000,IF(O934="万立方米",N934*10000,""))</f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138</v>
      </c>
      <c r="AH934" s="2" t="s">
        <v>114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1538</v>
      </c>
      <c r="B935" s="2" t="s">
        <v>1539</v>
      </c>
      <c r="C935" s="2" t="s">
        <v>47</v>
      </c>
      <c r="D935" s="2" t="s">
        <v>1540</v>
      </c>
      <c r="E935" s="2" t="s">
        <v>1541</v>
      </c>
      <c r="F935" s="2" t="s">
        <v>224</v>
      </c>
      <c r="G935" s="2" t="s">
        <v>227</v>
      </c>
      <c r="H935" s="2" t="s">
        <v>297</v>
      </c>
      <c r="I935" s="2" t="s">
        <v>53</v>
      </c>
      <c r="J935" s="2" t="s">
        <v>226</v>
      </c>
      <c r="K935" s="2" t="s">
        <v>226</v>
      </c>
      <c r="L935" s="2" t="s">
        <v>227</v>
      </c>
      <c r="M935" s="2" t="s">
        <v>57</v>
      </c>
      <c r="N935" s="3">
        <v>22.54</v>
      </c>
      <c r="O935" s="3" t="s">
        <v>228</v>
      </c>
      <c r="P935" s="4">
        <f>IF(O935="吨",N935*1000,IF(O935="万立方米",N935*10000,""))</f>
        <v>225400.0</v>
      </c>
      <c r="Q935" s="2" t="s">
        <v>229</v>
      </c>
      <c r="R935" s="2" t="s">
        <v>230</v>
      </c>
      <c r="S935" s="2" t="s">
        <v>231</v>
      </c>
      <c r="T935" s="2" t="s">
        <v>75</v>
      </c>
      <c r="U935" s="4">
        <f>0.0</f>
        <v>0.0</v>
      </c>
      <c r="V935" s="2" t="s">
        <v>232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66</v>
      </c>
      <c r="AF935" s="2" t="s">
        <v>67</v>
      </c>
      <c r="AG935" s="2" t="s">
        <v>233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1542</v>
      </c>
      <c r="B936" s="2" t="s">
        <v>1539</v>
      </c>
      <c r="C936" s="2" t="s">
        <v>47</v>
      </c>
      <c r="D936" s="2" t="s">
        <v>1540</v>
      </c>
      <c r="E936" s="2" t="s">
        <v>1541</v>
      </c>
      <c r="F936" s="2" t="s">
        <v>224</v>
      </c>
      <c r="G936" s="2" t="s">
        <v>227</v>
      </c>
      <c r="H936" s="2" t="s">
        <v>297</v>
      </c>
      <c r="I936" s="2" t="s">
        <v>53</v>
      </c>
      <c r="J936" s="2" t="s">
        <v>226</v>
      </c>
      <c r="K936" s="2" t="s">
        <v>226</v>
      </c>
      <c r="L936" s="2" t="s">
        <v>227</v>
      </c>
      <c r="M936" s="2" t="s">
        <v>73</v>
      </c>
      <c r="N936" s="3">
        <v>22.54</v>
      </c>
      <c r="O936" s="3" t="s">
        <v>228</v>
      </c>
      <c r="P936" s="4">
        <f>IF(O936="吨",N936*1000,IF(O936="万立方米",N936*10000,""))</f>
        <v>225400.0</v>
      </c>
      <c r="Q936" s="2" t="s">
        <v>229</v>
      </c>
      <c r="R936" s="2" t="s">
        <v>230</v>
      </c>
      <c r="S936" s="2" t="s">
        <v>235</v>
      </c>
      <c r="T936" s="2" t="s">
        <v>75</v>
      </c>
      <c r="U936" s="4">
        <f>1.3</f>
        <v>1.3</v>
      </c>
      <c r="V936" s="2" t="s">
        <v>232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0.29302</v>
      </c>
      <c r="AD936" s="4">
        <f>AC936*(1-Z936/100)</f>
        <v>0.29302</v>
      </c>
      <c r="AE936" s="2" t="s">
        <v>66</v>
      </c>
      <c r="AF936" s="2" t="s">
        <v>67</v>
      </c>
      <c r="AG936" s="2" t="s">
        <v>236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1543</v>
      </c>
      <c r="B937" s="2" t="s">
        <v>1539</v>
      </c>
      <c r="C937" s="2" t="s">
        <v>47</v>
      </c>
      <c r="D937" s="2" t="s">
        <v>1540</v>
      </c>
      <c r="E937" s="2" t="s">
        <v>1541</v>
      </c>
      <c r="F937" s="2" t="s">
        <v>224</v>
      </c>
      <c r="G937" s="2" t="s">
        <v>227</v>
      </c>
      <c r="H937" s="2" t="s">
        <v>297</v>
      </c>
      <c r="I937" s="2" t="s">
        <v>53</v>
      </c>
      <c r="J937" s="2" t="s">
        <v>226</v>
      </c>
      <c r="K937" s="2" t="s">
        <v>226</v>
      </c>
      <c r="L937" s="2" t="s">
        <v>227</v>
      </c>
      <c r="M937" s="2" t="s">
        <v>79</v>
      </c>
      <c r="N937" s="3">
        <v>22.54</v>
      </c>
      <c r="O937" s="3" t="s">
        <v>228</v>
      </c>
      <c r="P937" s="4">
        <f>IF(O937="吨",N937*1000,IF(O937="万立方米",N937*10000,""))</f>
        <v>225400.0</v>
      </c>
      <c r="Q937" s="2" t="s">
        <v>229</v>
      </c>
      <c r="R937" s="2" t="s">
        <v>230</v>
      </c>
      <c r="S937" s="2" t="s">
        <v>238</v>
      </c>
      <c r="T937" s="2" t="s">
        <v>75</v>
      </c>
      <c r="U937" s="4">
        <f>4.1</f>
        <v>4.1</v>
      </c>
      <c r="V937" s="2" t="s">
        <v>232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4">
        <f>P937*U937/1000000</f>
        <v>0.9241399999999999</v>
      </c>
      <c r="AD937" s="4">
        <f>AC937*(1-Z937/100)</f>
        <v>0.7208292</v>
      </c>
      <c r="AE937" s="2" t="s">
        <v>66</v>
      </c>
      <c r="AF937" s="2" t="s">
        <v>67</v>
      </c>
      <c r="AG937" s="2" t="s">
        <v>239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1544</v>
      </c>
      <c r="B938" s="2" t="s">
        <v>1539</v>
      </c>
      <c r="C938" s="2" t="s">
        <v>47</v>
      </c>
      <c r="D938" s="2" t="s">
        <v>1540</v>
      </c>
      <c r="E938" s="2" t="s">
        <v>1541</v>
      </c>
      <c r="F938" s="2" t="s">
        <v>224</v>
      </c>
      <c r="G938" s="2" t="s">
        <v>227</v>
      </c>
      <c r="H938" s="2" t="s">
        <v>297</v>
      </c>
      <c r="I938" s="2" t="s">
        <v>53</v>
      </c>
      <c r="J938" s="2" t="s">
        <v>226</v>
      </c>
      <c r="K938" s="2" t="s">
        <v>226</v>
      </c>
      <c r="L938" s="2" t="s">
        <v>227</v>
      </c>
      <c r="M938" s="2" t="s">
        <v>87</v>
      </c>
      <c r="N938" s="3">
        <v>22.54</v>
      </c>
      <c r="O938" s="3" t="s">
        <v>228</v>
      </c>
      <c r="P938" s="4">
        <f>IF(O938="吨",N938*1000,IF(O938="万立方米",N938*10000,""))</f>
        <v>225400.0</v>
      </c>
      <c r="Q938" s="2" t="s">
        <v>229</v>
      </c>
      <c r="R938" s="2" t="s">
        <v>230</v>
      </c>
      <c r="S938" s="2" t="s">
        <v>241</v>
      </c>
      <c r="T938" s="2" t="s">
        <v>75</v>
      </c>
      <c r="U938" s="4">
        <f>0.0</f>
        <v>0.0</v>
      </c>
      <c r="V938" s="2" t="s">
        <v>232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66</v>
      </c>
      <c r="AF938" s="2" t="s">
        <v>67</v>
      </c>
      <c r="AG938" s="2" t="s">
        <v>233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1545</v>
      </c>
      <c r="B939" s="2" t="s">
        <v>1539</v>
      </c>
      <c r="C939" s="2" t="s">
        <v>47</v>
      </c>
      <c r="D939" s="2" t="s">
        <v>1540</v>
      </c>
      <c r="E939" s="2" t="s">
        <v>1541</v>
      </c>
      <c r="F939" s="2" t="s">
        <v>224</v>
      </c>
      <c r="G939" s="2" t="s">
        <v>227</v>
      </c>
      <c r="H939" s="2" t="s">
        <v>297</v>
      </c>
      <c r="I939" s="2" t="s">
        <v>53</v>
      </c>
      <c r="J939" s="2" t="s">
        <v>226</v>
      </c>
      <c r="K939" s="2" t="s">
        <v>226</v>
      </c>
      <c r="L939" s="2" t="s">
        <v>227</v>
      </c>
      <c r="M939" s="2" t="s">
        <v>91</v>
      </c>
      <c r="N939" s="3">
        <v>22.54</v>
      </c>
      <c r="O939" s="3" t="s">
        <v>228</v>
      </c>
      <c r="P939" s="4">
        <f>IF(O939="吨",N939*1000,IF(O939="万立方米",N939*10000,""))</f>
        <v>225400.0</v>
      </c>
      <c r="Q939" s="2" t="s">
        <v>229</v>
      </c>
      <c r="R939" s="2" t="s">
        <v>230</v>
      </c>
      <c r="S939" s="2" t="s">
        <v>243</v>
      </c>
      <c r="T939" s="2" t="s">
        <v>75</v>
      </c>
      <c r="U939" s="4">
        <f>0.03</f>
        <v>0.03</v>
      </c>
      <c r="V939" s="2" t="s">
        <v>232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4">
        <f>P939*U939/1000000</f>
        <v>0.006762</v>
      </c>
      <c r="AD939" s="4">
        <f>AC940*(1-AA939/100)+(AC939-AC940)*(1-AB939/100)</f>
        <v>0.006762</v>
      </c>
      <c r="AE939" s="2" t="s">
        <v>66</v>
      </c>
      <c r="AF939" s="2" t="s">
        <v>67</v>
      </c>
      <c r="AG939" s="2" t="s">
        <v>233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1546</v>
      </c>
      <c r="B940" s="2" t="s">
        <v>1539</v>
      </c>
      <c r="C940" s="2" t="s">
        <v>47</v>
      </c>
      <c r="D940" s="2" t="s">
        <v>1540</v>
      </c>
      <c r="E940" s="2" t="s">
        <v>1541</v>
      </c>
      <c r="F940" s="2" t="s">
        <v>224</v>
      </c>
      <c r="G940" s="2" t="s">
        <v>227</v>
      </c>
      <c r="H940" s="2" t="s">
        <v>297</v>
      </c>
      <c r="I940" s="2" t="s">
        <v>53</v>
      </c>
      <c r="J940" s="2" t="s">
        <v>226</v>
      </c>
      <c r="K940" s="2" t="s">
        <v>226</v>
      </c>
      <c r="L940" s="2" t="s">
        <v>227</v>
      </c>
      <c r="M940" s="2" t="s">
        <v>95</v>
      </c>
      <c r="N940" s="3">
        <v>22.54</v>
      </c>
      <c r="O940" s="3" t="s">
        <v>228</v>
      </c>
      <c r="P940" s="4">
        <f>IF(O940="吨",N940*1000,IF(O940="万立方米",N940*10000,""))</f>
        <v>225400.0</v>
      </c>
      <c r="Q940" s="2" t="s">
        <v>229</v>
      </c>
      <c r="R940" s="2" t="s">
        <v>230</v>
      </c>
      <c r="S940" s="2" t="s">
        <v>245</v>
      </c>
      <c r="T940" s="2" t="s">
        <v>75</v>
      </c>
      <c r="U940" s="4">
        <f>0.03</f>
        <v>0.03</v>
      </c>
      <c r="V940" s="2" t="s">
        <v>232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0.006762</v>
      </c>
      <c r="AD940" s="4">
        <f>AC940*(1-Z940/100)</f>
        <v>0.006762</v>
      </c>
      <c r="AE940" s="2" t="s">
        <v>66</v>
      </c>
      <c r="AF940" s="2" t="s">
        <v>67</v>
      </c>
      <c r="AG940" s="2" t="s">
        <v>233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1547</v>
      </c>
      <c r="B941" s="2" t="s">
        <v>1539</v>
      </c>
      <c r="C941" s="2" t="s">
        <v>47</v>
      </c>
      <c r="D941" s="2" t="s">
        <v>1540</v>
      </c>
      <c r="E941" s="2" t="s">
        <v>1541</v>
      </c>
      <c r="F941" s="2" t="s">
        <v>224</v>
      </c>
      <c r="G941" s="2" t="s">
        <v>227</v>
      </c>
      <c r="H941" s="2" t="s">
        <v>297</v>
      </c>
      <c r="I941" s="2" t="s">
        <v>53</v>
      </c>
      <c r="J941" s="2" t="s">
        <v>226</v>
      </c>
      <c r="K941" s="2" t="s">
        <v>226</v>
      </c>
      <c r="L941" s="2" t="s">
        <v>227</v>
      </c>
      <c r="M941" s="2" t="s">
        <v>99</v>
      </c>
      <c r="N941" s="3">
        <v>22.54</v>
      </c>
      <c r="O941" s="3" t="s">
        <v>228</v>
      </c>
      <c r="P941" s="4">
        <f>IF(O941="吨",N941*1000,IF(O941="万立方米",N941*10000,""))</f>
        <v>225400.0</v>
      </c>
      <c r="Q941" s="2" t="s">
        <v>229</v>
      </c>
      <c r="R941" s="2" t="s">
        <v>230</v>
      </c>
      <c r="S941" s="2" t="s">
        <v>247</v>
      </c>
      <c r="T941" s="2" t="s">
        <v>75</v>
      </c>
      <c r="U941" s="4">
        <f>0.0</f>
        <v>0.0</v>
      </c>
      <c r="V941" s="2" t="s">
        <v>232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66</v>
      </c>
      <c r="AF941" s="2" t="s">
        <v>67</v>
      </c>
      <c r="AG941" s="2" t="s">
        <v>233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1548</v>
      </c>
      <c r="B942" s="2" t="s">
        <v>1539</v>
      </c>
      <c r="C942" s="2" t="s">
        <v>47</v>
      </c>
      <c r="D942" s="2" t="s">
        <v>1540</v>
      </c>
      <c r="E942" s="2" t="s">
        <v>1541</v>
      </c>
      <c r="F942" s="2" t="s">
        <v>224</v>
      </c>
      <c r="G942" s="2" t="s">
        <v>227</v>
      </c>
      <c r="H942" s="2" t="s">
        <v>297</v>
      </c>
      <c r="I942" s="2" t="s">
        <v>53</v>
      </c>
      <c r="J942" s="2" t="s">
        <v>226</v>
      </c>
      <c r="K942" s="2" t="s">
        <v>226</v>
      </c>
      <c r="L942" s="2" t="s">
        <v>227</v>
      </c>
      <c r="M942" s="2" t="s">
        <v>104</v>
      </c>
      <c r="N942" s="3">
        <v>22.54</v>
      </c>
      <c r="O942" s="3" t="s">
        <v>228</v>
      </c>
      <c r="P942" s="4">
        <f>IF(O942="吨",N942*1000,IF(O942="万立方米",N942*10000,""))</f>
        <v>225400.0</v>
      </c>
      <c r="Q942" s="2" t="s">
        <v>229</v>
      </c>
      <c r="R942" s="2" t="s">
        <v>230</v>
      </c>
      <c r="S942" s="2" t="s">
        <v>249</v>
      </c>
      <c r="T942" s="2" t="s">
        <v>75</v>
      </c>
      <c r="U942" s="4">
        <f>0.02</f>
        <v>0.02</v>
      </c>
      <c r="V942" s="2" t="s">
        <v>232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 t="s">
        <v>236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1549</v>
      </c>
      <c r="B943" s="2" t="s">
        <v>1539</v>
      </c>
      <c r="C943" s="2" t="s">
        <v>47</v>
      </c>
      <c r="D943" s="2" t="s">
        <v>1540</v>
      </c>
      <c r="E943" s="2" t="s">
        <v>1541</v>
      </c>
      <c r="F943" s="2" t="s">
        <v>224</v>
      </c>
      <c r="G943" s="2" t="s">
        <v>227</v>
      </c>
      <c r="H943" s="2" t="s">
        <v>297</v>
      </c>
      <c r="I943" s="2"/>
      <c r="J943" s="2"/>
      <c r="K943" s="2"/>
      <c r="L943" s="2"/>
      <c r="M943" s="2" t="s">
        <v>107</v>
      </c>
      <c r="N943" s="3"/>
      <c r="O943" s="3"/>
      <c r="P943" s="4">
        <f>IF(O943="吨",N943*1000,IF(O943="万立方米",N943*10000,""))</f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138</v>
      </c>
      <c r="AH943" s="2" t="s">
        <v>114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1550</v>
      </c>
      <c r="B944" s="2" t="s">
        <v>1551</v>
      </c>
      <c r="C944" s="2" t="s">
        <v>47</v>
      </c>
      <c r="D944" s="2" t="s">
        <v>1552</v>
      </c>
      <c r="E944" s="2" t="s">
        <v>277</v>
      </c>
      <c r="F944" s="2" t="s">
        <v>278</v>
      </c>
      <c r="G944" s="2" t="s">
        <v>225</v>
      </c>
      <c r="H944" s="2" t="s">
        <v>142</v>
      </c>
      <c r="I944" s="2" t="s">
        <v>53</v>
      </c>
      <c r="J944" s="2" t="s">
        <v>121</v>
      </c>
      <c r="K944" s="2"/>
      <c r="L944" s="2" t="s">
        <v>122</v>
      </c>
      <c r="M944" s="2" t="s">
        <v>57</v>
      </c>
      <c r="N944" s="3">
        <v>1884.97</v>
      </c>
      <c r="O944" s="3" t="s">
        <v>123</v>
      </c>
      <c r="P944" s="2"/>
      <c r="Q944" s="2"/>
      <c r="R944" s="2"/>
      <c r="S944" s="2"/>
      <c r="T944" s="2"/>
      <c r="U944" s="2"/>
      <c r="V944" s="2"/>
      <c r="W944" s="2" t="s">
        <v>124</v>
      </c>
      <c r="X944" s="2"/>
      <c r="Y944" s="2" t="s">
        <v>65</v>
      </c>
      <c r="Z944" s="2">
        <v>0</v>
      </c>
      <c r="AA944" s="2"/>
      <c r="AB944" s="2"/>
      <c r="AC944" s="4">
        <f>P944*U944/1000000</f>
        <v>0.0</v>
      </c>
      <c r="AD944" s="4">
        <f>AC944*(1-Z944/100)</f>
        <v>0.0</v>
      </c>
      <c r="AE944" s="2" t="s">
        <v>125</v>
      </c>
      <c r="AF944" s="2" t="s">
        <v>126</v>
      </c>
      <c r="AG944" s="2" t="s">
        <v>127</v>
      </c>
      <c r="AH944" s="2" t="s">
        <v>128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1553</v>
      </c>
      <c r="B945" s="2" t="s">
        <v>1551</v>
      </c>
      <c r="C945" s="2" t="s">
        <v>47</v>
      </c>
      <c r="D945" s="2" t="s">
        <v>1552</v>
      </c>
      <c r="E945" s="2" t="s">
        <v>277</v>
      </c>
      <c r="F945" s="2" t="s">
        <v>278</v>
      </c>
      <c r="G945" s="2" t="s">
        <v>225</v>
      </c>
      <c r="H945" s="2" t="s">
        <v>142</v>
      </c>
      <c r="I945" s="2" t="s">
        <v>53</v>
      </c>
      <c r="J945" s="2" t="s">
        <v>121</v>
      </c>
      <c r="K945" s="2"/>
      <c r="L945" s="2" t="s">
        <v>122</v>
      </c>
      <c r="M945" s="2" t="s">
        <v>73</v>
      </c>
      <c r="N945" s="3">
        <v>1884.97</v>
      </c>
      <c r="O945" s="3" t="s">
        <v>123</v>
      </c>
      <c r="P945" s="2"/>
      <c r="Q945" s="2"/>
      <c r="R945" s="2"/>
      <c r="S945" s="2"/>
      <c r="T945" s="2"/>
      <c r="U945" s="2"/>
      <c r="V945" s="2"/>
      <c r="W945" s="2" t="s">
        <v>124</v>
      </c>
      <c r="X945" s="2"/>
      <c r="Y945" s="2" t="s">
        <v>65</v>
      </c>
      <c r="Z945" s="2">
        <v>0</v>
      </c>
      <c r="AA945" s="2"/>
      <c r="AB945" s="2"/>
      <c r="AC945" s="4">
        <f>P945*U945/1000000</f>
        <v>0.0</v>
      </c>
      <c r="AD945" s="4">
        <f>AC945*(1-Z945/100)</f>
        <v>0.0</v>
      </c>
      <c r="AE945" s="2" t="s">
        <v>125</v>
      </c>
      <c r="AF945" s="2" t="s">
        <v>126</v>
      </c>
      <c r="AG945" s="2" t="s">
        <v>130</v>
      </c>
      <c r="AH945" s="2" t="s">
        <v>128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1554</v>
      </c>
      <c r="B946" s="2" t="s">
        <v>1551</v>
      </c>
      <c r="C946" s="2" t="s">
        <v>47</v>
      </c>
      <c r="D946" s="2" t="s">
        <v>1552</v>
      </c>
      <c r="E946" s="2" t="s">
        <v>277</v>
      </c>
      <c r="F946" s="2" t="s">
        <v>278</v>
      </c>
      <c r="G946" s="2" t="s">
        <v>225</v>
      </c>
      <c r="H946" s="2" t="s">
        <v>142</v>
      </c>
      <c r="I946" s="2" t="s">
        <v>53</v>
      </c>
      <c r="J946" s="2" t="s">
        <v>121</v>
      </c>
      <c r="K946" s="2"/>
      <c r="L946" s="2" t="s">
        <v>122</v>
      </c>
      <c r="M946" s="2" t="s">
        <v>79</v>
      </c>
      <c r="N946" s="3">
        <v>1884.97</v>
      </c>
      <c r="O946" s="3" t="s">
        <v>123</v>
      </c>
      <c r="P946" s="2"/>
      <c r="Q946" s="2"/>
      <c r="R946" s="2"/>
      <c r="S946" s="2"/>
      <c r="T946" s="2"/>
      <c r="U946" s="2"/>
      <c r="V946" s="2"/>
      <c r="W946" s="2" t="s">
        <v>124</v>
      </c>
      <c r="X946" s="2"/>
      <c r="Y946" s="2" t="s">
        <v>65</v>
      </c>
      <c r="Z946" s="2">
        <v>0</v>
      </c>
      <c r="AA946" s="2"/>
      <c r="AB946" s="2"/>
      <c r="AC946" s="4">
        <f>P946*U946/1000000</f>
        <v>0.0</v>
      </c>
      <c r="AD946" s="4">
        <f>AC946*(1-Z946/100)</f>
        <v>0.0</v>
      </c>
      <c r="AE946" s="2" t="s">
        <v>125</v>
      </c>
      <c r="AF946" s="2" t="s">
        <v>126</v>
      </c>
      <c r="AG946" s="2" t="s">
        <v>127</v>
      </c>
      <c r="AH946" s="2" t="s">
        <v>128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1555</v>
      </c>
      <c r="B947" s="2" t="s">
        <v>1551</v>
      </c>
      <c r="C947" s="2" t="s">
        <v>47</v>
      </c>
      <c r="D947" s="2" t="s">
        <v>1552</v>
      </c>
      <c r="E947" s="2" t="s">
        <v>277</v>
      </c>
      <c r="F947" s="2" t="s">
        <v>278</v>
      </c>
      <c r="G947" s="2" t="s">
        <v>225</v>
      </c>
      <c r="H947" s="2" t="s">
        <v>142</v>
      </c>
      <c r="I947" s="2" t="s">
        <v>53</v>
      </c>
      <c r="J947" s="2" t="s">
        <v>121</v>
      </c>
      <c r="K947" s="2"/>
      <c r="L947" s="2" t="s">
        <v>122</v>
      </c>
      <c r="M947" s="2" t="s">
        <v>87</v>
      </c>
      <c r="N947" s="3">
        <v>1884.97</v>
      </c>
      <c r="O947" s="3" t="s">
        <v>123</v>
      </c>
      <c r="P947" s="2"/>
      <c r="Q947" s="2"/>
      <c r="R947" s="2"/>
      <c r="S947" s="2"/>
      <c r="T947" s="2"/>
      <c r="U947" s="2"/>
      <c r="V947" s="2"/>
      <c r="W947" s="2" t="s">
        <v>124</v>
      </c>
      <c r="X947" s="2"/>
      <c r="Y947" s="2" t="s">
        <v>65</v>
      </c>
      <c r="Z947" s="2">
        <v>0</v>
      </c>
      <c r="AA947" s="2"/>
      <c r="AB947" s="2"/>
      <c r="AC947" s="4">
        <f>P947*U947/1000000</f>
        <v>0.0</v>
      </c>
      <c r="AD947" s="4">
        <f>AC947*(1-Z947/100)</f>
        <v>0.0</v>
      </c>
      <c r="AE947" s="2" t="s">
        <v>125</v>
      </c>
      <c r="AF947" s="2" t="s">
        <v>126</v>
      </c>
      <c r="AG947" s="2" t="s">
        <v>127</v>
      </c>
      <c r="AH947" s="2" t="s">
        <v>128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1556</v>
      </c>
      <c r="B948" s="2" t="s">
        <v>1551</v>
      </c>
      <c r="C948" s="2" t="s">
        <v>47</v>
      </c>
      <c r="D948" s="2" t="s">
        <v>1552</v>
      </c>
      <c r="E948" s="2" t="s">
        <v>277</v>
      </c>
      <c r="F948" s="2" t="s">
        <v>278</v>
      </c>
      <c r="G948" s="2" t="s">
        <v>225</v>
      </c>
      <c r="H948" s="2" t="s">
        <v>142</v>
      </c>
      <c r="I948" s="2" t="s">
        <v>53</v>
      </c>
      <c r="J948" s="2" t="s">
        <v>121</v>
      </c>
      <c r="K948" s="2"/>
      <c r="L948" s="2" t="s">
        <v>122</v>
      </c>
      <c r="M948" s="2" t="s">
        <v>91</v>
      </c>
      <c r="N948" s="3">
        <v>1884.97</v>
      </c>
      <c r="O948" s="3" t="s">
        <v>123</v>
      </c>
      <c r="P948" s="2"/>
      <c r="Q948" s="2"/>
      <c r="R948" s="2"/>
      <c r="S948" s="2"/>
      <c r="T948" s="2"/>
      <c r="U948" s="2"/>
      <c r="V948" s="2"/>
      <c r="W948" s="2" t="s">
        <v>124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4">
        <f>P948*U948/1000000</f>
        <v>0.0</v>
      </c>
      <c r="AD948" s="4">
        <f>AC949*(1-AA948/100)+(AC948-AC949)*(1-AB948/100)</f>
        <v>0.0</v>
      </c>
      <c r="AE948" s="2" t="s">
        <v>125</v>
      </c>
      <c r="AF948" s="2" t="s">
        <v>126</v>
      </c>
      <c r="AG948" s="2" t="s">
        <v>127</v>
      </c>
      <c r="AH948" s="2" t="s">
        <v>128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1557</v>
      </c>
      <c r="B949" s="2" t="s">
        <v>1551</v>
      </c>
      <c r="C949" s="2" t="s">
        <v>47</v>
      </c>
      <c r="D949" s="2" t="s">
        <v>1552</v>
      </c>
      <c r="E949" s="2" t="s">
        <v>277</v>
      </c>
      <c r="F949" s="2" t="s">
        <v>278</v>
      </c>
      <c r="G949" s="2" t="s">
        <v>225</v>
      </c>
      <c r="H949" s="2" t="s">
        <v>142</v>
      </c>
      <c r="I949" s="2" t="s">
        <v>53</v>
      </c>
      <c r="J949" s="2" t="s">
        <v>121</v>
      </c>
      <c r="K949" s="2"/>
      <c r="L949" s="2" t="s">
        <v>122</v>
      </c>
      <c r="M949" s="2" t="s">
        <v>95</v>
      </c>
      <c r="N949" s="3">
        <v>1884.97</v>
      </c>
      <c r="O949" s="3" t="s">
        <v>123</v>
      </c>
      <c r="P949" s="2"/>
      <c r="Q949" s="2"/>
      <c r="R949" s="2"/>
      <c r="S949" s="2"/>
      <c r="T949" s="2"/>
      <c r="U949" s="2"/>
      <c r="V949" s="2"/>
      <c r="W949" s="2" t="s">
        <v>124</v>
      </c>
      <c r="X949" s="2"/>
      <c r="Y949" s="2" t="s">
        <v>65</v>
      </c>
      <c r="Z949" s="2">
        <v>0</v>
      </c>
      <c r="AA949" s="2"/>
      <c r="AB949" s="2"/>
      <c r="AC949" s="4">
        <f>P949*U949/1000000</f>
        <v>0.0</v>
      </c>
      <c r="AD949" s="4">
        <f>AC949*(1-Z949/100)</f>
        <v>0.0</v>
      </c>
      <c r="AE949" s="2" t="s">
        <v>125</v>
      </c>
      <c r="AF949" s="2" t="s">
        <v>126</v>
      </c>
      <c r="AG949" s="2" t="s">
        <v>127</v>
      </c>
      <c r="AH949" s="2" t="s">
        <v>128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1558</v>
      </c>
      <c r="B950" s="2" t="s">
        <v>1551</v>
      </c>
      <c r="C950" s="2" t="s">
        <v>47</v>
      </c>
      <c r="D950" s="2" t="s">
        <v>1552</v>
      </c>
      <c r="E950" s="2" t="s">
        <v>277</v>
      </c>
      <c r="F950" s="2" t="s">
        <v>278</v>
      </c>
      <c r="G950" s="2" t="s">
        <v>225</v>
      </c>
      <c r="H950" s="2" t="s">
        <v>142</v>
      </c>
      <c r="I950" s="2" t="s">
        <v>53</v>
      </c>
      <c r="J950" s="2" t="s">
        <v>121</v>
      </c>
      <c r="K950" s="2"/>
      <c r="L950" s="2" t="s">
        <v>122</v>
      </c>
      <c r="M950" s="2" t="s">
        <v>99</v>
      </c>
      <c r="N950" s="3">
        <v>1884.97</v>
      </c>
      <c r="O950" s="3" t="s">
        <v>123</v>
      </c>
      <c r="P950" s="2"/>
      <c r="Q950" s="2"/>
      <c r="R950" s="2"/>
      <c r="S950" s="2"/>
      <c r="T950" s="2"/>
      <c r="U950" s="2"/>
      <c r="V950" s="2"/>
      <c r="W950" s="2" t="s">
        <v>124</v>
      </c>
      <c r="X950" s="2"/>
      <c r="Y950" s="2" t="s">
        <v>65</v>
      </c>
      <c r="Z950" s="2">
        <v>0</v>
      </c>
      <c r="AA950" s="2"/>
      <c r="AB950" s="2"/>
      <c r="AC950" s="4">
        <f>P950*U950/1000000</f>
        <v>0.0</v>
      </c>
      <c r="AD950" s="4">
        <f>AC950*(1-Z950/100)</f>
        <v>0.0</v>
      </c>
      <c r="AE950" s="2" t="s">
        <v>125</v>
      </c>
      <c r="AF950" s="2" t="s">
        <v>126</v>
      </c>
      <c r="AG950" s="2" t="s">
        <v>127</v>
      </c>
      <c r="AH950" s="2" t="s">
        <v>128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1559</v>
      </c>
      <c r="B951" s="2" t="s">
        <v>1551</v>
      </c>
      <c r="C951" s="2" t="s">
        <v>47</v>
      </c>
      <c r="D951" s="2" t="s">
        <v>1552</v>
      </c>
      <c r="E951" s="2" t="s">
        <v>277</v>
      </c>
      <c r="F951" s="2" t="s">
        <v>278</v>
      </c>
      <c r="G951" s="2" t="s">
        <v>225</v>
      </c>
      <c r="H951" s="2" t="s">
        <v>142</v>
      </c>
      <c r="I951" s="2" t="s">
        <v>53</v>
      </c>
      <c r="J951" s="2" t="s">
        <v>121</v>
      </c>
      <c r="K951" s="2"/>
      <c r="L951" s="2" t="s">
        <v>122</v>
      </c>
      <c r="M951" s="2" t="s">
        <v>104</v>
      </c>
      <c r="N951" s="3">
        <v>1884.97</v>
      </c>
      <c r="O951" s="3" t="s">
        <v>123</v>
      </c>
      <c r="P951" s="2"/>
      <c r="Q951" s="2"/>
      <c r="R951" s="2"/>
      <c r="S951" s="2"/>
      <c r="T951" s="2"/>
      <c r="U951" s="2"/>
      <c r="V951" s="2"/>
      <c r="W951" s="2" t="s">
        <v>124</v>
      </c>
      <c r="X951" s="2"/>
      <c r="Y951" s="2" t="s">
        <v>65</v>
      </c>
      <c r="Z951" s="2">
        <v>0</v>
      </c>
      <c r="AA951" s="2"/>
      <c r="AB951" s="2"/>
      <c r="AC951" s="4">
        <f>P951*U951/1000000</f>
        <v>0.0</v>
      </c>
      <c r="AD951" s="4">
        <f>AC951*(1-Z951/100)</f>
        <v>0.0</v>
      </c>
      <c r="AE951" s="2" t="s">
        <v>125</v>
      </c>
      <c r="AF951" s="2" t="s">
        <v>126</v>
      </c>
      <c r="AG951" s="2" t="s">
        <v>130</v>
      </c>
      <c r="AH951" s="2" t="s">
        <v>128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1560</v>
      </c>
      <c r="B952" s="2" t="s">
        <v>1551</v>
      </c>
      <c r="C952" s="2" t="s">
        <v>47</v>
      </c>
      <c r="D952" s="2" t="s">
        <v>1552</v>
      </c>
      <c r="E952" s="2" t="s">
        <v>277</v>
      </c>
      <c r="F952" s="2" t="s">
        <v>278</v>
      </c>
      <c r="G952" s="2" t="s">
        <v>225</v>
      </c>
      <c r="H952" s="2" t="s">
        <v>142</v>
      </c>
      <c r="I952" s="2"/>
      <c r="J952" s="2"/>
      <c r="K952" s="2"/>
      <c r="L952" s="2"/>
      <c r="M952" s="2" t="s">
        <v>107</v>
      </c>
      <c r="N952" s="3"/>
      <c r="O952" s="3"/>
      <c r="P952" s="4">
        <f>IF(O952="吨",N952*1000,IF(O952="万立方米",N952*10000,""))</f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138</v>
      </c>
      <c r="AH952" s="2" t="s">
        <v>114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1561</v>
      </c>
      <c r="B953" s="2" t="s">
        <v>1562</v>
      </c>
      <c r="C953" s="2" t="s">
        <v>47</v>
      </c>
      <c r="D953" s="2" t="s">
        <v>1563</v>
      </c>
      <c r="E953" s="2" t="s">
        <v>447</v>
      </c>
      <c r="F953" s="2" t="s">
        <v>119</v>
      </c>
      <c r="G953" s="2" t="s">
        <v>51</v>
      </c>
      <c r="H953" s="2" t="s">
        <v>297</v>
      </c>
      <c r="I953" s="2" t="s">
        <v>53</v>
      </c>
      <c r="J953" s="2" t="s">
        <v>343</v>
      </c>
      <c r="K953" s="2" t="s">
        <v>55</v>
      </c>
      <c r="L953" s="2" t="s">
        <v>173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1249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0.3271945600000001</v>
      </c>
      <c r="AD953" s="4">
        <f>AC953*(1-Z953/100)</f>
        <v>0.3271945600000001</v>
      </c>
      <c r="AE953" s="2" t="s">
        <v>66</v>
      </c>
      <c r="AF953" s="2" t="s">
        <v>67</v>
      </c>
      <c r="AG953" s="2" t="s">
        <v>233</v>
      </c>
      <c r="AH953" s="2" t="s">
        <v>998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1564</v>
      </c>
      <c r="B954" s="2" t="s">
        <v>1562</v>
      </c>
      <c r="C954" s="2" t="s">
        <v>47</v>
      </c>
      <c r="D954" s="2" t="s">
        <v>1563</v>
      </c>
      <c r="E954" s="2" t="s">
        <v>447</v>
      </c>
      <c r="F954" s="2" t="s">
        <v>119</v>
      </c>
      <c r="G954" s="2" t="s">
        <v>51</v>
      </c>
      <c r="H954" s="2" t="s">
        <v>297</v>
      </c>
      <c r="I954" s="2" t="s">
        <v>53</v>
      </c>
      <c r="J954" s="2" t="s">
        <v>343</v>
      </c>
      <c r="K954" s="2" t="s">
        <v>55</v>
      </c>
      <c r="L954" s="2" t="s">
        <v>173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1251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4">
        <f>P954*U954/1000000</f>
        <v>54.2</v>
      </c>
      <c r="AD954" s="4">
        <f>AC954*(1-Z954/100)</f>
        <v>54.2</v>
      </c>
      <c r="AE954" s="2" t="s">
        <v>66</v>
      </c>
      <c r="AF954" s="2" t="s">
        <v>67</v>
      </c>
      <c r="AG954" s="2" t="s">
        <v>236</v>
      </c>
      <c r="AH954" s="2" t="s">
        <v>998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1565</v>
      </c>
      <c r="B955" s="2" t="s">
        <v>1562</v>
      </c>
      <c r="C955" s="2" t="s">
        <v>47</v>
      </c>
      <c r="D955" s="2" t="s">
        <v>1563</v>
      </c>
      <c r="E955" s="2" t="s">
        <v>447</v>
      </c>
      <c r="F955" s="2" t="s">
        <v>119</v>
      </c>
      <c r="G955" s="2" t="s">
        <v>51</v>
      </c>
      <c r="H955" s="2" t="s">
        <v>297</v>
      </c>
      <c r="I955" s="2" t="s">
        <v>53</v>
      </c>
      <c r="J955" s="2" t="s">
        <v>343</v>
      </c>
      <c r="K955" s="2" t="s">
        <v>55</v>
      </c>
      <c r="L955" s="2" t="s">
        <v>173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1253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4">
        <f>P955*U955/1000000</f>
        <v>203.25</v>
      </c>
      <c r="AD955" s="4">
        <f>AC955*(1-Z955/100)</f>
        <v>158.535</v>
      </c>
      <c r="AE955" s="2" t="s">
        <v>66</v>
      </c>
      <c r="AF955" s="2" t="s">
        <v>67</v>
      </c>
      <c r="AG955" s="2" t="s">
        <v>239</v>
      </c>
      <c r="AH955" s="2" t="s">
        <v>998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1566</v>
      </c>
      <c r="B956" s="2" t="s">
        <v>1562</v>
      </c>
      <c r="C956" s="2" t="s">
        <v>47</v>
      </c>
      <c r="D956" s="2" t="s">
        <v>1563</v>
      </c>
      <c r="E956" s="2" t="s">
        <v>447</v>
      </c>
      <c r="F956" s="2" t="s">
        <v>119</v>
      </c>
      <c r="G956" s="2" t="s">
        <v>51</v>
      </c>
      <c r="H956" s="2" t="s">
        <v>297</v>
      </c>
      <c r="I956" s="2" t="s">
        <v>53</v>
      </c>
      <c r="J956" s="2" t="s">
        <v>343</v>
      </c>
      <c r="K956" s="2" t="s">
        <v>55</v>
      </c>
      <c r="L956" s="2" t="s">
        <v>173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1255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66</v>
      </c>
      <c r="AF956" s="2" t="s">
        <v>67</v>
      </c>
      <c r="AG956" s="2" t="s">
        <v>233</v>
      </c>
      <c r="AH956" s="2" t="s">
        <v>998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1567</v>
      </c>
      <c r="B957" s="2" t="s">
        <v>1562</v>
      </c>
      <c r="C957" s="2" t="s">
        <v>47</v>
      </c>
      <c r="D957" s="2" t="s">
        <v>1563</v>
      </c>
      <c r="E957" s="2" t="s">
        <v>447</v>
      </c>
      <c r="F957" s="2" t="s">
        <v>119</v>
      </c>
      <c r="G957" s="2" t="s">
        <v>51</v>
      </c>
      <c r="H957" s="2" t="s">
        <v>297</v>
      </c>
      <c r="I957" s="2" t="s">
        <v>53</v>
      </c>
      <c r="J957" s="2" t="s">
        <v>343</v>
      </c>
      <c r="K957" s="2" t="s">
        <v>55</v>
      </c>
      <c r="L957" s="2" t="s">
        <v>173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1257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4">
        <f>P957*U957/1000000</f>
        <v>677.7601600000002</v>
      </c>
      <c r="AD957" s="4">
        <f>AC958*(1-AA957/100)+(AC957-AC958)*(1-AB957/100)</f>
        <v>677.7601600000002</v>
      </c>
      <c r="AE957" s="2" t="s">
        <v>66</v>
      </c>
      <c r="AF957" s="2" t="s">
        <v>67</v>
      </c>
      <c r="AG957" s="2" t="s">
        <v>233</v>
      </c>
      <c r="AH957" s="2" t="s">
        <v>998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1568</v>
      </c>
      <c r="B958" s="2" t="s">
        <v>1562</v>
      </c>
      <c r="C958" s="2" t="s">
        <v>47</v>
      </c>
      <c r="D958" s="2" t="s">
        <v>1563</v>
      </c>
      <c r="E958" s="2" t="s">
        <v>447</v>
      </c>
      <c r="F958" s="2" t="s">
        <v>119</v>
      </c>
      <c r="G958" s="2" t="s">
        <v>51</v>
      </c>
      <c r="H958" s="2" t="s">
        <v>297</v>
      </c>
      <c r="I958" s="2" t="s">
        <v>53</v>
      </c>
      <c r="J958" s="2" t="s">
        <v>343</v>
      </c>
      <c r="K958" s="2" t="s">
        <v>55</v>
      </c>
      <c r="L958" s="2" t="s">
        <v>173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1259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4">
        <f>P958*U958/1000000</f>
        <v>163.59728000000004</v>
      </c>
      <c r="AD958" s="4">
        <f>AC958*(1-Z958/100)</f>
        <v>163.59728000000004</v>
      </c>
      <c r="AE958" s="2" t="s">
        <v>66</v>
      </c>
      <c r="AF958" s="2" t="s">
        <v>67</v>
      </c>
      <c r="AG958" s="2" t="s">
        <v>233</v>
      </c>
      <c r="AH958" s="2" t="s">
        <v>998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1569</v>
      </c>
      <c r="B959" s="2" t="s">
        <v>1562</v>
      </c>
      <c r="C959" s="2" t="s">
        <v>47</v>
      </c>
      <c r="D959" s="2" t="s">
        <v>1563</v>
      </c>
      <c r="E959" s="2" t="s">
        <v>447</v>
      </c>
      <c r="F959" s="2" t="s">
        <v>119</v>
      </c>
      <c r="G959" s="2" t="s">
        <v>51</v>
      </c>
      <c r="H959" s="2" t="s">
        <v>297</v>
      </c>
      <c r="I959" s="2" t="s">
        <v>53</v>
      </c>
      <c r="J959" s="2" t="s">
        <v>343</v>
      </c>
      <c r="K959" s="2" t="s">
        <v>55</v>
      </c>
      <c r="L959" s="2" t="s">
        <v>173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1261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4">
        <f>P959*U959/1000000</f>
        <v>198.101</v>
      </c>
      <c r="AD959" s="4">
        <f>AC959*(1-Z959/100)</f>
        <v>198.101</v>
      </c>
      <c r="AE959" s="2" t="s">
        <v>66</v>
      </c>
      <c r="AF959" s="2" t="s">
        <v>67</v>
      </c>
      <c r="AG959" s="2" t="s">
        <v>233</v>
      </c>
      <c r="AH959" s="2" t="s">
        <v>998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1570</v>
      </c>
      <c r="B960" s="2" t="s">
        <v>1562</v>
      </c>
      <c r="C960" s="2" t="s">
        <v>47</v>
      </c>
      <c r="D960" s="2" t="s">
        <v>1563</v>
      </c>
      <c r="E960" s="2" t="s">
        <v>447</v>
      </c>
      <c r="F960" s="2" t="s">
        <v>119</v>
      </c>
      <c r="G960" s="2" t="s">
        <v>51</v>
      </c>
      <c r="H960" s="2" t="s">
        <v>297</v>
      </c>
      <c r="I960" s="2" t="s">
        <v>53</v>
      </c>
      <c r="J960" s="2" t="s">
        <v>343</v>
      </c>
      <c r="K960" s="2" t="s">
        <v>55</v>
      </c>
      <c r="L960" s="2" t="s">
        <v>173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1263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4.878</v>
      </c>
      <c r="AD960" s="4">
        <f>AC960*(1-Z960/100)</f>
        <v>4.878</v>
      </c>
      <c r="AE960" s="2" t="s">
        <v>66</v>
      </c>
      <c r="AF960" s="2" t="s">
        <v>67</v>
      </c>
      <c r="AG960" s="2" t="s">
        <v>236</v>
      </c>
      <c r="AH960" s="2" t="s">
        <v>998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1571</v>
      </c>
      <c r="B961" s="2" t="s">
        <v>1562</v>
      </c>
      <c r="C961" s="2" t="s">
        <v>47</v>
      </c>
      <c r="D961" s="2" t="s">
        <v>1563</v>
      </c>
      <c r="E961" s="2" t="s">
        <v>447</v>
      </c>
      <c r="F961" s="2" t="s">
        <v>119</v>
      </c>
      <c r="G961" s="2" t="s">
        <v>51</v>
      </c>
      <c r="H961" s="2" t="s">
        <v>297</v>
      </c>
      <c r="I961" s="2"/>
      <c r="J961" s="2"/>
      <c r="K961" s="2"/>
      <c r="L961" s="2"/>
      <c r="M961" s="2" t="s">
        <v>107</v>
      </c>
      <c r="N961" s="3"/>
      <c r="O961" s="3"/>
      <c r="P961" s="4">
        <f>IF(O961="吨",N961*1000,IF(O961="万立方米",N961*10000,""))</f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138</v>
      </c>
      <c r="AH961" s="2" t="s">
        <v>114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1572</v>
      </c>
      <c r="B962" s="2" t="s">
        <v>1573</v>
      </c>
      <c r="C962" s="2" t="s">
        <v>47</v>
      </c>
      <c r="D962" s="2" t="s">
        <v>1574</v>
      </c>
      <c r="E962" s="2" t="s">
        <v>172</v>
      </c>
      <c r="F962" s="2" t="s">
        <v>278</v>
      </c>
      <c r="G962" s="2" t="s">
        <v>120</v>
      </c>
      <c r="H962" s="2" t="s">
        <v>52</v>
      </c>
      <c r="I962" s="2" t="s">
        <v>53</v>
      </c>
      <c r="J962" s="2" t="s">
        <v>280</v>
      </c>
      <c r="K962" s="2"/>
      <c r="L962" s="2" t="s">
        <v>122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124</v>
      </c>
      <c r="X962" s="2" t="s">
        <v>298</v>
      </c>
      <c r="Y962" s="2" t="s">
        <v>430</v>
      </c>
      <c r="Z962" s="2">
        <v>94.5</v>
      </c>
      <c r="AA962" s="2"/>
      <c r="AB962" s="2"/>
      <c r="AC962" s="2"/>
      <c r="AD962" s="2"/>
      <c r="AE962" s="2" t="s">
        <v>271</v>
      </c>
      <c r="AF962" s="2" t="s">
        <v>281</v>
      </c>
      <c r="AG962" s="2" t="s">
        <v>431</v>
      </c>
      <c r="AH962" s="2" t="s">
        <v>128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1575</v>
      </c>
      <c r="B963" s="2" t="s">
        <v>1573</v>
      </c>
      <c r="C963" s="2" t="s">
        <v>47</v>
      </c>
      <c r="D963" s="2" t="s">
        <v>1574</v>
      </c>
      <c r="E963" s="2" t="s">
        <v>172</v>
      </c>
      <c r="F963" s="2" t="s">
        <v>278</v>
      </c>
      <c r="G963" s="2" t="s">
        <v>120</v>
      </c>
      <c r="H963" s="2" t="s">
        <v>52</v>
      </c>
      <c r="I963" s="2" t="s">
        <v>53</v>
      </c>
      <c r="J963" s="2" t="s">
        <v>280</v>
      </c>
      <c r="K963" s="2"/>
      <c r="L963" s="2" t="s">
        <v>122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124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271</v>
      </c>
      <c r="AF963" s="2" t="s">
        <v>281</v>
      </c>
      <c r="AG963" s="2" t="s">
        <v>433</v>
      </c>
      <c r="AH963" s="2" t="s">
        <v>128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1576</v>
      </c>
      <c r="B964" s="2" t="s">
        <v>1573</v>
      </c>
      <c r="C964" s="2" t="s">
        <v>47</v>
      </c>
      <c r="D964" s="2" t="s">
        <v>1574</v>
      </c>
      <c r="E964" s="2" t="s">
        <v>172</v>
      </c>
      <c r="F964" s="2" t="s">
        <v>278</v>
      </c>
      <c r="G964" s="2" t="s">
        <v>120</v>
      </c>
      <c r="H964" s="2" t="s">
        <v>52</v>
      </c>
      <c r="I964" s="2" t="s">
        <v>53</v>
      </c>
      <c r="J964" s="2" t="s">
        <v>280</v>
      </c>
      <c r="K964" s="2"/>
      <c r="L964" s="2" t="s">
        <v>122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124</v>
      </c>
      <c r="X964" s="2" t="s">
        <v>304</v>
      </c>
      <c r="Y964" s="2" t="s">
        <v>305</v>
      </c>
      <c r="Z964" s="2">
        <v>30</v>
      </c>
      <c r="AA964" s="2"/>
      <c r="AB964" s="2"/>
      <c r="AC964" s="2"/>
      <c r="AD964" s="2"/>
      <c r="AE964" s="2" t="s">
        <v>271</v>
      </c>
      <c r="AF964" s="2" t="s">
        <v>281</v>
      </c>
      <c r="AG964" s="2" t="s">
        <v>435</v>
      </c>
      <c r="AH964" s="2" t="s">
        <v>128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1577</v>
      </c>
      <c r="B965" s="2" t="s">
        <v>1573</v>
      </c>
      <c r="C965" s="2" t="s">
        <v>47</v>
      </c>
      <c r="D965" s="2" t="s">
        <v>1574</v>
      </c>
      <c r="E965" s="2" t="s">
        <v>172</v>
      </c>
      <c r="F965" s="2" t="s">
        <v>278</v>
      </c>
      <c r="G965" s="2" t="s">
        <v>120</v>
      </c>
      <c r="H965" s="2" t="s">
        <v>52</v>
      </c>
      <c r="I965" s="2" t="s">
        <v>53</v>
      </c>
      <c r="J965" s="2" t="s">
        <v>280</v>
      </c>
      <c r="K965" s="2"/>
      <c r="L965" s="2" t="s">
        <v>122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124</v>
      </c>
      <c r="X965" s="2" t="s">
        <v>298</v>
      </c>
      <c r="Y965" s="2" t="s">
        <v>437</v>
      </c>
      <c r="Z965" s="2">
        <v>94.5</v>
      </c>
      <c r="AA965" s="2"/>
      <c r="AB965" s="2"/>
      <c r="AC965" s="2"/>
      <c r="AD965" s="2"/>
      <c r="AE965" s="2" t="s">
        <v>271</v>
      </c>
      <c r="AF965" s="2" t="s">
        <v>281</v>
      </c>
      <c r="AG965" s="2" t="s">
        <v>431</v>
      </c>
      <c r="AH965" s="2" t="s">
        <v>128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1578</v>
      </c>
      <c r="B966" s="2" t="s">
        <v>1573</v>
      </c>
      <c r="C966" s="2" t="s">
        <v>47</v>
      </c>
      <c r="D966" s="2" t="s">
        <v>1574</v>
      </c>
      <c r="E966" s="2" t="s">
        <v>172</v>
      </c>
      <c r="F966" s="2" t="s">
        <v>278</v>
      </c>
      <c r="G966" s="2" t="s">
        <v>120</v>
      </c>
      <c r="H966" s="2" t="s">
        <v>52</v>
      </c>
      <c r="I966" s="2" t="s">
        <v>53</v>
      </c>
      <c r="J966" s="2" t="s">
        <v>280</v>
      </c>
      <c r="K966" s="2"/>
      <c r="L966" s="2" t="s">
        <v>122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124</v>
      </c>
      <c r="X966" s="2" t="s">
        <v>298</v>
      </c>
      <c r="Y966" s="2" t="s">
        <v>310</v>
      </c>
      <c r="Z966" s="2">
        <v>95</v>
      </c>
      <c r="AA966" s="2">
        <v>94.5</v>
      </c>
      <c r="AB966" s="2">
        <v>95</v>
      </c>
      <c r="AC966" s="2"/>
      <c r="AD966" s="2"/>
      <c r="AE966" s="2" t="s">
        <v>271</v>
      </c>
      <c r="AF966" s="2" t="s">
        <v>281</v>
      </c>
      <c r="AG966" s="2" t="s">
        <v>431</v>
      </c>
      <c r="AH966" s="2" t="s">
        <v>128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1579</v>
      </c>
      <c r="B967" s="2" t="s">
        <v>1573</v>
      </c>
      <c r="C967" s="2" t="s">
        <v>47</v>
      </c>
      <c r="D967" s="2" t="s">
        <v>1574</v>
      </c>
      <c r="E967" s="2" t="s">
        <v>172</v>
      </c>
      <c r="F967" s="2" t="s">
        <v>278</v>
      </c>
      <c r="G967" s="2" t="s">
        <v>120</v>
      </c>
      <c r="H967" s="2" t="s">
        <v>52</v>
      </c>
      <c r="I967" s="2" t="s">
        <v>53</v>
      </c>
      <c r="J967" s="2" t="s">
        <v>280</v>
      </c>
      <c r="K967" s="2"/>
      <c r="L967" s="2" t="s">
        <v>122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124</v>
      </c>
      <c r="X967" s="2" t="s">
        <v>298</v>
      </c>
      <c r="Y967" s="2" t="s">
        <v>440</v>
      </c>
      <c r="Z967" s="2">
        <v>94.5</v>
      </c>
      <c r="AA967" s="2"/>
      <c r="AB967" s="2"/>
      <c r="AC967" s="2"/>
      <c r="AD967" s="2"/>
      <c r="AE967" s="2" t="s">
        <v>271</v>
      </c>
      <c r="AF967" s="2" t="s">
        <v>281</v>
      </c>
      <c r="AG967" s="2" t="s">
        <v>431</v>
      </c>
      <c r="AH967" s="2" t="s">
        <v>128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1580</v>
      </c>
      <c r="B968" s="2" t="s">
        <v>1573</v>
      </c>
      <c r="C968" s="2" t="s">
        <v>47</v>
      </c>
      <c r="D968" s="2" t="s">
        <v>1574</v>
      </c>
      <c r="E968" s="2" t="s">
        <v>172</v>
      </c>
      <c r="F968" s="2" t="s">
        <v>278</v>
      </c>
      <c r="G968" s="2" t="s">
        <v>120</v>
      </c>
      <c r="H968" s="2" t="s">
        <v>52</v>
      </c>
      <c r="I968" s="2" t="s">
        <v>53</v>
      </c>
      <c r="J968" s="2" t="s">
        <v>280</v>
      </c>
      <c r="K968" s="2"/>
      <c r="L968" s="2" t="s">
        <v>122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124</v>
      </c>
      <c r="X968" s="2" t="s">
        <v>314</v>
      </c>
      <c r="Y968" s="2" t="s">
        <v>315</v>
      </c>
      <c r="Z968" s="2">
        <v>80</v>
      </c>
      <c r="AA968" s="2"/>
      <c r="AB968" s="2"/>
      <c r="AC968" s="2"/>
      <c r="AD968" s="2"/>
      <c r="AE968" s="2" t="s">
        <v>271</v>
      </c>
      <c r="AF968" s="2" t="s">
        <v>281</v>
      </c>
      <c r="AG968" s="2" t="s">
        <v>435</v>
      </c>
      <c r="AH968" s="2" t="s">
        <v>128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1581</v>
      </c>
      <c r="B969" s="2" t="s">
        <v>1573</v>
      </c>
      <c r="C969" s="2" t="s">
        <v>47</v>
      </c>
      <c r="D969" s="2" t="s">
        <v>1574</v>
      </c>
      <c r="E969" s="2" t="s">
        <v>172</v>
      </c>
      <c r="F969" s="2" t="s">
        <v>278</v>
      </c>
      <c r="G969" s="2" t="s">
        <v>120</v>
      </c>
      <c r="H969" s="2" t="s">
        <v>52</v>
      </c>
      <c r="I969" s="2" t="s">
        <v>53</v>
      </c>
      <c r="J969" s="2" t="s">
        <v>280</v>
      </c>
      <c r="K969" s="2"/>
      <c r="L969" s="2" t="s">
        <v>122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124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271</v>
      </c>
      <c r="AF969" s="2" t="s">
        <v>281</v>
      </c>
      <c r="AG969" s="2" t="s">
        <v>433</v>
      </c>
      <c r="AH969" s="2" t="s">
        <v>128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1582</v>
      </c>
      <c r="B970" s="2" t="s">
        <v>1573</v>
      </c>
      <c r="C970" s="2" t="s">
        <v>47</v>
      </c>
      <c r="D970" s="2" t="s">
        <v>1574</v>
      </c>
      <c r="E970" s="2" t="s">
        <v>172</v>
      </c>
      <c r="F970" s="2" t="s">
        <v>278</v>
      </c>
      <c r="G970" s="2" t="s">
        <v>120</v>
      </c>
      <c r="H970" s="2" t="s">
        <v>52</v>
      </c>
      <c r="I970" s="2"/>
      <c r="J970" s="2"/>
      <c r="K970" s="2" t="s">
        <v>55</v>
      </c>
      <c r="L970" s="2" t="s">
        <v>318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319</v>
      </c>
      <c r="T970" s="2" t="s">
        <v>165</v>
      </c>
      <c r="U970" s="4">
        <f>0.17</f>
        <v>0.17</v>
      </c>
      <c r="V970" s="2" t="s">
        <v>111</v>
      </c>
      <c r="W970" s="2" t="s">
        <v>319</v>
      </c>
      <c r="X970" s="2" t="s">
        <v>318</v>
      </c>
      <c r="Y970" s="2" t="s">
        <v>320</v>
      </c>
      <c r="Z970" s="2">
        <v>0</v>
      </c>
      <c r="AA970" s="2"/>
      <c r="AB970" s="2"/>
      <c r="AC970" s="2"/>
      <c r="AD970" s="2"/>
      <c r="AE970" s="2" t="s">
        <v>271</v>
      </c>
      <c r="AF970" s="2" t="s">
        <v>272</v>
      </c>
      <c r="AG970" s="2" t="s">
        <v>273</v>
      </c>
      <c r="AH970" s="2" t="s">
        <v>168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1583</v>
      </c>
      <c r="B971" s="2" t="s">
        <v>1584</v>
      </c>
      <c r="C971" s="2" t="s">
        <v>47</v>
      </c>
      <c r="D971" s="2" t="s">
        <v>1363</v>
      </c>
      <c r="E971" s="2" t="s">
        <v>277</v>
      </c>
      <c r="F971" s="2" t="s">
        <v>278</v>
      </c>
      <c r="G971" s="2" t="s">
        <v>120</v>
      </c>
      <c r="H971" s="2" t="s">
        <v>1585</v>
      </c>
      <c r="I971" s="2" t="s">
        <v>53</v>
      </c>
      <c r="J971" s="2" t="s">
        <v>691</v>
      </c>
      <c r="K971" s="2"/>
      <c r="L971" s="2" t="s">
        <v>122</v>
      </c>
      <c r="M971" s="2" t="s">
        <v>57</v>
      </c>
      <c r="N971" s="3">
        <v>2606.9</v>
      </c>
      <c r="O971" s="3" t="s">
        <v>123</v>
      </c>
      <c r="P971" s="2"/>
      <c r="Q971" s="2"/>
      <c r="R971" s="2"/>
      <c r="S971" s="2"/>
      <c r="T971" s="2"/>
      <c r="U971" s="2"/>
      <c r="V971" s="2"/>
      <c r="W971" s="2" t="s">
        <v>124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271</v>
      </c>
      <c r="AF971" s="2" t="s">
        <v>692</v>
      </c>
      <c r="AG971" s="2" t="s">
        <v>693</v>
      </c>
      <c r="AH971" s="2" t="s">
        <v>128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1586</v>
      </c>
      <c r="B972" s="2" t="s">
        <v>1584</v>
      </c>
      <c r="C972" s="2" t="s">
        <v>47</v>
      </c>
      <c r="D972" s="2" t="s">
        <v>1363</v>
      </c>
      <c r="E972" s="2" t="s">
        <v>277</v>
      </c>
      <c r="F972" s="2" t="s">
        <v>278</v>
      </c>
      <c r="G972" s="2" t="s">
        <v>120</v>
      </c>
      <c r="H972" s="2" t="s">
        <v>1585</v>
      </c>
      <c r="I972" s="2" t="s">
        <v>53</v>
      </c>
      <c r="J972" s="2" t="s">
        <v>691</v>
      </c>
      <c r="K972" s="2"/>
      <c r="L972" s="2" t="s">
        <v>122</v>
      </c>
      <c r="M972" s="2" t="s">
        <v>73</v>
      </c>
      <c r="N972" s="3">
        <v>2606.9</v>
      </c>
      <c r="O972" s="3" t="s">
        <v>123</v>
      </c>
      <c r="P972" s="2"/>
      <c r="Q972" s="2"/>
      <c r="R972" s="2"/>
      <c r="S972" s="2"/>
      <c r="T972" s="2"/>
      <c r="U972" s="2"/>
      <c r="V972" s="2"/>
      <c r="W972" s="2" t="s">
        <v>124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271</v>
      </c>
      <c r="AF972" s="2" t="s">
        <v>692</v>
      </c>
      <c r="AG972" s="2" t="s">
        <v>695</v>
      </c>
      <c r="AH972" s="2" t="s">
        <v>128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1587</v>
      </c>
      <c r="B973" s="2" t="s">
        <v>1584</v>
      </c>
      <c r="C973" s="2" t="s">
        <v>47</v>
      </c>
      <c r="D973" s="2" t="s">
        <v>1363</v>
      </c>
      <c r="E973" s="2" t="s">
        <v>277</v>
      </c>
      <c r="F973" s="2" t="s">
        <v>278</v>
      </c>
      <c r="G973" s="2" t="s">
        <v>120</v>
      </c>
      <c r="H973" s="2" t="s">
        <v>1585</v>
      </c>
      <c r="I973" s="2" t="s">
        <v>53</v>
      </c>
      <c r="J973" s="2" t="s">
        <v>691</v>
      </c>
      <c r="K973" s="2"/>
      <c r="L973" s="2" t="s">
        <v>122</v>
      </c>
      <c r="M973" s="2" t="s">
        <v>79</v>
      </c>
      <c r="N973" s="3">
        <v>2606.9</v>
      </c>
      <c r="O973" s="3" t="s">
        <v>123</v>
      </c>
      <c r="P973" s="2"/>
      <c r="Q973" s="2"/>
      <c r="R973" s="2"/>
      <c r="S973" s="2"/>
      <c r="T973" s="2"/>
      <c r="U973" s="2"/>
      <c r="V973" s="2"/>
      <c r="W973" s="2" t="s">
        <v>124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271</v>
      </c>
      <c r="AF973" s="2" t="s">
        <v>692</v>
      </c>
      <c r="AG973" s="2" t="s">
        <v>693</v>
      </c>
      <c r="AH973" s="2" t="s">
        <v>128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1588</v>
      </c>
      <c r="B974" s="2" t="s">
        <v>1584</v>
      </c>
      <c r="C974" s="2" t="s">
        <v>47</v>
      </c>
      <c r="D974" s="2" t="s">
        <v>1363</v>
      </c>
      <c r="E974" s="2" t="s">
        <v>277</v>
      </c>
      <c r="F974" s="2" t="s">
        <v>278</v>
      </c>
      <c r="G974" s="2" t="s">
        <v>120</v>
      </c>
      <c r="H974" s="2" t="s">
        <v>1585</v>
      </c>
      <c r="I974" s="2" t="s">
        <v>53</v>
      </c>
      <c r="J974" s="2" t="s">
        <v>691</v>
      </c>
      <c r="K974" s="2"/>
      <c r="L974" s="2" t="s">
        <v>122</v>
      </c>
      <c r="M974" s="2" t="s">
        <v>87</v>
      </c>
      <c r="N974" s="3">
        <v>2606.9</v>
      </c>
      <c r="O974" s="3" t="s">
        <v>123</v>
      </c>
      <c r="P974" s="2"/>
      <c r="Q974" s="2"/>
      <c r="R974" s="2"/>
      <c r="S974" s="2"/>
      <c r="T974" s="2"/>
      <c r="U974" s="2"/>
      <c r="V974" s="2"/>
      <c r="W974" s="2" t="s">
        <v>124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271</v>
      </c>
      <c r="AF974" s="2" t="s">
        <v>692</v>
      </c>
      <c r="AG974" s="2" t="s">
        <v>693</v>
      </c>
      <c r="AH974" s="2" t="s">
        <v>128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1589</v>
      </c>
      <c r="B975" s="2" t="s">
        <v>1584</v>
      </c>
      <c r="C975" s="2" t="s">
        <v>47</v>
      </c>
      <c r="D975" s="2" t="s">
        <v>1363</v>
      </c>
      <c r="E975" s="2" t="s">
        <v>277</v>
      </c>
      <c r="F975" s="2" t="s">
        <v>278</v>
      </c>
      <c r="G975" s="2" t="s">
        <v>120</v>
      </c>
      <c r="H975" s="2" t="s">
        <v>1585</v>
      </c>
      <c r="I975" s="2" t="s">
        <v>53</v>
      </c>
      <c r="J975" s="2" t="s">
        <v>691</v>
      </c>
      <c r="K975" s="2"/>
      <c r="L975" s="2" t="s">
        <v>122</v>
      </c>
      <c r="M975" s="2" t="s">
        <v>91</v>
      </c>
      <c r="N975" s="3">
        <v>2606.9</v>
      </c>
      <c r="O975" s="3" t="s">
        <v>123</v>
      </c>
      <c r="P975" s="2"/>
      <c r="Q975" s="2"/>
      <c r="R975" s="2"/>
      <c r="S975" s="2"/>
      <c r="T975" s="2"/>
      <c r="U975" s="2"/>
      <c r="V975" s="2"/>
      <c r="W975" s="2" t="s">
        <v>124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271</v>
      </c>
      <c r="AF975" s="2" t="s">
        <v>692</v>
      </c>
      <c r="AG975" s="2" t="s">
        <v>693</v>
      </c>
      <c r="AH975" s="2" t="s">
        <v>128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1590</v>
      </c>
      <c r="B976" s="2" t="s">
        <v>1584</v>
      </c>
      <c r="C976" s="2" t="s">
        <v>47</v>
      </c>
      <c r="D976" s="2" t="s">
        <v>1363</v>
      </c>
      <c r="E976" s="2" t="s">
        <v>277</v>
      </c>
      <c r="F976" s="2" t="s">
        <v>278</v>
      </c>
      <c r="G976" s="2" t="s">
        <v>120</v>
      </c>
      <c r="H976" s="2" t="s">
        <v>1585</v>
      </c>
      <c r="I976" s="2" t="s">
        <v>53</v>
      </c>
      <c r="J976" s="2" t="s">
        <v>691</v>
      </c>
      <c r="K976" s="2"/>
      <c r="L976" s="2" t="s">
        <v>122</v>
      </c>
      <c r="M976" s="2" t="s">
        <v>95</v>
      </c>
      <c r="N976" s="3">
        <v>2606.9</v>
      </c>
      <c r="O976" s="3" t="s">
        <v>123</v>
      </c>
      <c r="P976" s="2"/>
      <c r="Q976" s="2"/>
      <c r="R976" s="2"/>
      <c r="S976" s="2"/>
      <c r="T976" s="2"/>
      <c r="U976" s="2"/>
      <c r="V976" s="2"/>
      <c r="W976" s="2" t="s">
        <v>124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271</v>
      </c>
      <c r="AF976" s="2" t="s">
        <v>692</v>
      </c>
      <c r="AG976" s="2" t="s">
        <v>693</v>
      </c>
      <c r="AH976" s="2" t="s">
        <v>128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1591</v>
      </c>
      <c r="B977" s="2" t="s">
        <v>1584</v>
      </c>
      <c r="C977" s="2" t="s">
        <v>47</v>
      </c>
      <c r="D977" s="2" t="s">
        <v>1363</v>
      </c>
      <c r="E977" s="2" t="s">
        <v>277</v>
      </c>
      <c r="F977" s="2" t="s">
        <v>278</v>
      </c>
      <c r="G977" s="2" t="s">
        <v>120</v>
      </c>
      <c r="H977" s="2" t="s">
        <v>1585</v>
      </c>
      <c r="I977" s="2" t="s">
        <v>53</v>
      </c>
      <c r="J977" s="2" t="s">
        <v>691</v>
      </c>
      <c r="K977" s="2"/>
      <c r="L977" s="2" t="s">
        <v>122</v>
      </c>
      <c r="M977" s="2" t="s">
        <v>99</v>
      </c>
      <c r="N977" s="3">
        <v>2606.9</v>
      </c>
      <c r="O977" s="3" t="s">
        <v>123</v>
      </c>
      <c r="P977" s="2"/>
      <c r="Q977" s="2"/>
      <c r="R977" s="2"/>
      <c r="S977" s="2"/>
      <c r="T977" s="2"/>
      <c r="U977" s="2"/>
      <c r="V977" s="2"/>
      <c r="W977" s="2" t="s">
        <v>124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271</v>
      </c>
      <c r="AF977" s="2" t="s">
        <v>692</v>
      </c>
      <c r="AG977" s="2" t="s">
        <v>693</v>
      </c>
      <c r="AH977" s="2" t="s">
        <v>128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1592</v>
      </c>
      <c r="B978" s="2" t="s">
        <v>1584</v>
      </c>
      <c r="C978" s="2" t="s">
        <v>47</v>
      </c>
      <c r="D978" s="2" t="s">
        <v>1363</v>
      </c>
      <c r="E978" s="2" t="s">
        <v>277</v>
      </c>
      <c r="F978" s="2" t="s">
        <v>278</v>
      </c>
      <c r="G978" s="2" t="s">
        <v>120</v>
      </c>
      <c r="H978" s="2" t="s">
        <v>1585</v>
      </c>
      <c r="I978" s="2" t="s">
        <v>53</v>
      </c>
      <c r="J978" s="2" t="s">
        <v>691</v>
      </c>
      <c r="K978" s="2"/>
      <c r="L978" s="2" t="s">
        <v>122</v>
      </c>
      <c r="M978" s="2" t="s">
        <v>104</v>
      </c>
      <c r="N978" s="3">
        <v>2606.9</v>
      </c>
      <c r="O978" s="3" t="s">
        <v>123</v>
      </c>
      <c r="P978" s="2"/>
      <c r="Q978" s="2"/>
      <c r="R978" s="2"/>
      <c r="S978" s="2"/>
      <c r="T978" s="2"/>
      <c r="U978" s="2"/>
      <c r="V978" s="2"/>
      <c r="W978" s="2" t="s">
        <v>124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271</v>
      </c>
      <c r="AF978" s="2" t="s">
        <v>692</v>
      </c>
      <c r="AG978" s="2" t="s">
        <v>695</v>
      </c>
      <c r="AH978" s="2" t="s">
        <v>128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1593</v>
      </c>
      <c r="B979" s="2" t="s">
        <v>1584</v>
      </c>
      <c r="C979" s="2" t="s">
        <v>47</v>
      </c>
      <c r="D979" s="2" t="s">
        <v>1363</v>
      </c>
      <c r="E979" s="2" t="s">
        <v>277</v>
      </c>
      <c r="F979" s="2" t="s">
        <v>278</v>
      </c>
      <c r="G979" s="2" t="s">
        <v>120</v>
      </c>
      <c r="H979" s="2" t="s">
        <v>1585</v>
      </c>
      <c r="I979" s="2"/>
      <c r="J979" s="2"/>
      <c r="K979" s="2"/>
      <c r="L979" s="2"/>
      <c r="M979" s="2" t="s">
        <v>107</v>
      </c>
      <c r="N979" s="3"/>
      <c r="O979" s="3"/>
      <c r="P979" s="4">
        <f>IF(O979="吨",N979*1000,IF(O979="万立方米",N979*10000,""))</f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138</v>
      </c>
      <c r="AH979" s="2" t="s">
        <v>114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1594</v>
      </c>
      <c r="B980" s="2" t="s">
        <v>1595</v>
      </c>
      <c r="C980" s="2" t="s">
        <v>47</v>
      </c>
      <c r="D980" s="2" t="s">
        <v>1596</v>
      </c>
      <c r="E980" s="2" t="s">
        <v>924</v>
      </c>
      <c r="F980" s="2" t="s">
        <v>278</v>
      </c>
      <c r="G980" s="2" t="s">
        <v>120</v>
      </c>
      <c r="H980" s="2" t="s">
        <v>142</v>
      </c>
      <c r="I980" s="2" t="s">
        <v>53</v>
      </c>
      <c r="J980" s="2" t="s">
        <v>280</v>
      </c>
      <c r="K980" s="2"/>
      <c r="L980" s="2" t="s">
        <v>122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124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271</v>
      </c>
      <c r="AF980" s="2" t="s">
        <v>281</v>
      </c>
      <c r="AG980" s="2" t="s">
        <v>880</v>
      </c>
      <c r="AH980" s="2" t="s">
        <v>128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1597</v>
      </c>
      <c r="B981" s="2" t="s">
        <v>1595</v>
      </c>
      <c r="C981" s="2" t="s">
        <v>47</v>
      </c>
      <c r="D981" s="2" t="s">
        <v>1596</v>
      </c>
      <c r="E981" s="2" t="s">
        <v>924</v>
      </c>
      <c r="F981" s="2" t="s">
        <v>278</v>
      </c>
      <c r="G981" s="2" t="s">
        <v>120</v>
      </c>
      <c r="H981" s="2" t="s">
        <v>142</v>
      </c>
      <c r="I981" s="2" t="s">
        <v>53</v>
      </c>
      <c r="J981" s="2" t="s">
        <v>280</v>
      </c>
      <c r="K981" s="2"/>
      <c r="L981" s="2" t="s">
        <v>122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124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271</v>
      </c>
      <c r="AF981" s="2" t="s">
        <v>281</v>
      </c>
      <c r="AG981" s="2" t="s">
        <v>882</v>
      </c>
      <c r="AH981" s="2" t="s">
        <v>128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1598</v>
      </c>
      <c r="B982" s="2" t="s">
        <v>1595</v>
      </c>
      <c r="C982" s="2" t="s">
        <v>47</v>
      </c>
      <c r="D982" s="2" t="s">
        <v>1596</v>
      </c>
      <c r="E982" s="2" t="s">
        <v>924</v>
      </c>
      <c r="F982" s="2" t="s">
        <v>278</v>
      </c>
      <c r="G982" s="2" t="s">
        <v>120</v>
      </c>
      <c r="H982" s="2" t="s">
        <v>142</v>
      </c>
      <c r="I982" s="2" t="s">
        <v>53</v>
      </c>
      <c r="J982" s="2" t="s">
        <v>280</v>
      </c>
      <c r="K982" s="2"/>
      <c r="L982" s="2" t="s">
        <v>122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124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271</v>
      </c>
      <c r="AF982" s="2" t="s">
        <v>281</v>
      </c>
      <c r="AG982" s="2" t="s">
        <v>1320</v>
      </c>
      <c r="AH982" s="2" t="s">
        <v>128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1599</v>
      </c>
      <c r="B983" s="2" t="s">
        <v>1595</v>
      </c>
      <c r="C983" s="2" t="s">
        <v>47</v>
      </c>
      <c r="D983" s="2" t="s">
        <v>1596</v>
      </c>
      <c r="E983" s="2" t="s">
        <v>924</v>
      </c>
      <c r="F983" s="2" t="s">
        <v>278</v>
      </c>
      <c r="G983" s="2" t="s">
        <v>120</v>
      </c>
      <c r="H983" s="2" t="s">
        <v>142</v>
      </c>
      <c r="I983" s="2" t="s">
        <v>53</v>
      </c>
      <c r="J983" s="2" t="s">
        <v>280</v>
      </c>
      <c r="K983" s="2"/>
      <c r="L983" s="2" t="s">
        <v>122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124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271</v>
      </c>
      <c r="AF983" s="2" t="s">
        <v>281</v>
      </c>
      <c r="AG983" s="2" t="s">
        <v>880</v>
      </c>
      <c r="AH983" s="2" t="s">
        <v>128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1600</v>
      </c>
      <c r="B984" s="2" t="s">
        <v>1595</v>
      </c>
      <c r="C984" s="2" t="s">
        <v>47</v>
      </c>
      <c r="D984" s="2" t="s">
        <v>1596</v>
      </c>
      <c r="E984" s="2" t="s">
        <v>924</v>
      </c>
      <c r="F984" s="2" t="s">
        <v>278</v>
      </c>
      <c r="G984" s="2" t="s">
        <v>120</v>
      </c>
      <c r="H984" s="2" t="s">
        <v>142</v>
      </c>
      <c r="I984" s="2" t="s">
        <v>53</v>
      </c>
      <c r="J984" s="2" t="s">
        <v>280</v>
      </c>
      <c r="K984" s="2"/>
      <c r="L984" s="2" t="s">
        <v>122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124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271</v>
      </c>
      <c r="AF984" s="2" t="s">
        <v>281</v>
      </c>
      <c r="AG984" s="2" t="s">
        <v>880</v>
      </c>
      <c r="AH984" s="2" t="s">
        <v>128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1601</v>
      </c>
      <c r="B985" s="2" t="s">
        <v>1595</v>
      </c>
      <c r="C985" s="2" t="s">
        <v>47</v>
      </c>
      <c r="D985" s="2" t="s">
        <v>1596</v>
      </c>
      <c r="E985" s="2" t="s">
        <v>924</v>
      </c>
      <c r="F985" s="2" t="s">
        <v>278</v>
      </c>
      <c r="G985" s="2" t="s">
        <v>120</v>
      </c>
      <c r="H985" s="2" t="s">
        <v>142</v>
      </c>
      <c r="I985" s="2" t="s">
        <v>53</v>
      </c>
      <c r="J985" s="2" t="s">
        <v>280</v>
      </c>
      <c r="K985" s="2"/>
      <c r="L985" s="2" t="s">
        <v>122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124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271</v>
      </c>
      <c r="AF985" s="2" t="s">
        <v>281</v>
      </c>
      <c r="AG985" s="2" t="s">
        <v>880</v>
      </c>
      <c r="AH985" s="2" t="s">
        <v>128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1602</v>
      </c>
      <c r="B986" s="2" t="s">
        <v>1595</v>
      </c>
      <c r="C986" s="2" t="s">
        <v>47</v>
      </c>
      <c r="D986" s="2" t="s">
        <v>1596</v>
      </c>
      <c r="E986" s="2" t="s">
        <v>924</v>
      </c>
      <c r="F986" s="2" t="s">
        <v>278</v>
      </c>
      <c r="G986" s="2" t="s">
        <v>120</v>
      </c>
      <c r="H986" s="2" t="s">
        <v>142</v>
      </c>
      <c r="I986" s="2" t="s">
        <v>53</v>
      </c>
      <c r="J986" s="2" t="s">
        <v>280</v>
      </c>
      <c r="K986" s="2"/>
      <c r="L986" s="2" t="s">
        <v>122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124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271</v>
      </c>
      <c r="AF986" s="2" t="s">
        <v>281</v>
      </c>
      <c r="AG986" s="2" t="s">
        <v>880</v>
      </c>
      <c r="AH986" s="2" t="s">
        <v>128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1603</v>
      </c>
      <c r="B987" s="2" t="s">
        <v>1595</v>
      </c>
      <c r="C987" s="2" t="s">
        <v>47</v>
      </c>
      <c r="D987" s="2" t="s">
        <v>1596</v>
      </c>
      <c r="E987" s="2" t="s">
        <v>924</v>
      </c>
      <c r="F987" s="2" t="s">
        <v>278</v>
      </c>
      <c r="G987" s="2" t="s">
        <v>120</v>
      </c>
      <c r="H987" s="2" t="s">
        <v>142</v>
      </c>
      <c r="I987" s="2" t="s">
        <v>53</v>
      </c>
      <c r="J987" s="2" t="s">
        <v>280</v>
      </c>
      <c r="K987" s="2"/>
      <c r="L987" s="2" t="s">
        <v>122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124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271</v>
      </c>
      <c r="AF987" s="2" t="s">
        <v>281</v>
      </c>
      <c r="AG987" s="2" t="s">
        <v>882</v>
      </c>
      <c r="AH987" s="2" t="s">
        <v>128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1604</v>
      </c>
      <c r="B988" s="2" t="s">
        <v>1595</v>
      </c>
      <c r="C988" s="2" t="s">
        <v>47</v>
      </c>
      <c r="D988" s="2" t="s">
        <v>1596</v>
      </c>
      <c r="E988" s="2" t="s">
        <v>924</v>
      </c>
      <c r="F988" s="2" t="s">
        <v>278</v>
      </c>
      <c r="G988" s="2" t="s">
        <v>120</v>
      </c>
      <c r="H988" s="2" t="s">
        <v>142</v>
      </c>
      <c r="I988" s="2" t="s">
        <v>198</v>
      </c>
      <c r="J988" s="2" t="s">
        <v>226</v>
      </c>
      <c r="K988" s="2" t="s">
        <v>226</v>
      </c>
      <c r="L988" s="2" t="s">
        <v>227</v>
      </c>
      <c r="M988" s="2" t="s">
        <v>57</v>
      </c>
      <c r="N988" s="3">
        <v>33.314</v>
      </c>
      <c r="O988" s="3" t="s">
        <v>228</v>
      </c>
      <c r="P988" s="4">
        <f>IF(O988="吨",N988*1000,IF(O988="万立方米",N988*10000,""))</f>
        <v>333140.0</v>
      </c>
      <c r="Q988" s="2" t="s">
        <v>229</v>
      </c>
      <c r="R988" s="2" t="s">
        <v>230</v>
      </c>
      <c r="S988" s="2" t="s">
        <v>231</v>
      </c>
      <c r="T988" s="2" t="s">
        <v>75</v>
      </c>
      <c r="U988" s="4">
        <f>0.0</f>
        <v>0.0</v>
      </c>
      <c r="V988" s="2" t="s">
        <v>232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1605</v>
      </c>
      <c r="B989" s="2" t="s">
        <v>1595</v>
      </c>
      <c r="C989" s="2" t="s">
        <v>47</v>
      </c>
      <c r="D989" s="2" t="s">
        <v>1596</v>
      </c>
      <c r="E989" s="2" t="s">
        <v>924</v>
      </c>
      <c r="F989" s="2" t="s">
        <v>278</v>
      </c>
      <c r="G989" s="2" t="s">
        <v>120</v>
      </c>
      <c r="H989" s="2" t="s">
        <v>142</v>
      </c>
      <c r="I989" s="2" t="s">
        <v>198</v>
      </c>
      <c r="J989" s="2" t="s">
        <v>226</v>
      </c>
      <c r="K989" s="2" t="s">
        <v>226</v>
      </c>
      <c r="L989" s="2" t="s">
        <v>227</v>
      </c>
      <c r="M989" s="2" t="s">
        <v>73</v>
      </c>
      <c r="N989" s="3">
        <v>33.314</v>
      </c>
      <c r="O989" s="3" t="s">
        <v>228</v>
      </c>
      <c r="P989" s="4">
        <f>IF(O989="吨",N989*1000,IF(O989="万立方米",N989*10000,""))</f>
        <v>333140.0</v>
      </c>
      <c r="Q989" s="2" t="s">
        <v>229</v>
      </c>
      <c r="R989" s="2" t="s">
        <v>230</v>
      </c>
      <c r="S989" s="2" t="s">
        <v>235</v>
      </c>
      <c r="T989" s="2" t="s">
        <v>75</v>
      </c>
      <c r="U989" s="4">
        <f>1.3</f>
        <v>1.3</v>
      </c>
      <c r="V989" s="2" t="s">
        <v>232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0.433082</v>
      </c>
      <c r="AD989" s="4">
        <f>AC989*(1-Z989/100)</f>
        <v>0.433082</v>
      </c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1606</v>
      </c>
      <c r="B990" s="2" t="s">
        <v>1595</v>
      </c>
      <c r="C990" s="2" t="s">
        <v>47</v>
      </c>
      <c r="D990" s="2" t="s">
        <v>1596</v>
      </c>
      <c r="E990" s="2" t="s">
        <v>924</v>
      </c>
      <c r="F990" s="2" t="s">
        <v>278</v>
      </c>
      <c r="G990" s="2" t="s">
        <v>120</v>
      </c>
      <c r="H990" s="2" t="s">
        <v>142</v>
      </c>
      <c r="I990" s="2" t="s">
        <v>198</v>
      </c>
      <c r="J990" s="2" t="s">
        <v>226</v>
      </c>
      <c r="K990" s="2" t="s">
        <v>226</v>
      </c>
      <c r="L990" s="2" t="s">
        <v>227</v>
      </c>
      <c r="M990" s="2" t="s">
        <v>79</v>
      </c>
      <c r="N990" s="3">
        <v>33.314</v>
      </c>
      <c r="O990" s="3" t="s">
        <v>228</v>
      </c>
      <c r="P990" s="4">
        <f>IF(O990="吨",N990*1000,IF(O990="万立方米",N990*10000,""))</f>
        <v>333140.0</v>
      </c>
      <c r="Q990" s="2" t="s">
        <v>229</v>
      </c>
      <c r="R990" s="2" t="s">
        <v>230</v>
      </c>
      <c r="S990" s="2" t="s">
        <v>238</v>
      </c>
      <c r="T990" s="2" t="s">
        <v>75</v>
      </c>
      <c r="U990" s="4">
        <f>4.1</f>
        <v>4.1</v>
      </c>
      <c r="V990" s="2" t="s">
        <v>232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4">
        <f>P990*U990/1000000</f>
        <v>1.3658739999999998</v>
      </c>
      <c r="AD990" s="4">
        <f>AC990*(1-Z990/100)</f>
        <v>1.06538172</v>
      </c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1607</v>
      </c>
      <c r="B991" s="2" t="s">
        <v>1595</v>
      </c>
      <c r="C991" s="2" t="s">
        <v>47</v>
      </c>
      <c r="D991" s="2" t="s">
        <v>1596</v>
      </c>
      <c r="E991" s="2" t="s">
        <v>924</v>
      </c>
      <c r="F991" s="2" t="s">
        <v>278</v>
      </c>
      <c r="G991" s="2" t="s">
        <v>120</v>
      </c>
      <c r="H991" s="2" t="s">
        <v>142</v>
      </c>
      <c r="I991" s="2" t="s">
        <v>198</v>
      </c>
      <c r="J991" s="2" t="s">
        <v>226</v>
      </c>
      <c r="K991" s="2" t="s">
        <v>226</v>
      </c>
      <c r="L991" s="2" t="s">
        <v>227</v>
      </c>
      <c r="M991" s="2" t="s">
        <v>87</v>
      </c>
      <c r="N991" s="3">
        <v>33.314</v>
      </c>
      <c r="O991" s="3" t="s">
        <v>228</v>
      </c>
      <c r="P991" s="4">
        <f>IF(O991="吨",N991*1000,IF(O991="万立方米",N991*10000,""))</f>
        <v>333140.0</v>
      </c>
      <c r="Q991" s="2" t="s">
        <v>229</v>
      </c>
      <c r="R991" s="2" t="s">
        <v>230</v>
      </c>
      <c r="S991" s="2" t="s">
        <v>241</v>
      </c>
      <c r="T991" s="2" t="s">
        <v>75</v>
      </c>
      <c r="U991" s="4">
        <f>0.0</f>
        <v>0.0</v>
      </c>
      <c r="V991" s="2" t="s">
        <v>232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1608</v>
      </c>
      <c r="B992" s="2" t="s">
        <v>1595</v>
      </c>
      <c r="C992" s="2" t="s">
        <v>47</v>
      </c>
      <c r="D992" s="2" t="s">
        <v>1596</v>
      </c>
      <c r="E992" s="2" t="s">
        <v>924</v>
      </c>
      <c r="F992" s="2" t="s">
        <v>278</v>
      </c>
      <c r="G992" s="2" t="s">
        <v>120</v>
      </c>
      <c r="H992" s="2" t="s">
        <v>142</v>
      </c>
      <c r="I992" s="2" t="s">
        <v>198</v>
      </c>
      <c r="J992" s="2" t="s">
        <v>226</v>
      </c>
      <c r="K992" s="2" t="s">
        <v>226</v>
      </c>
      <c r="L992" s="2" t="s">
        <v>227</v>
      </c>
      <c r="M992" s="2" t="s">
        <v>91</v>
      </c>
      <c r="N992" s="3">
        <v>33.314</v>
      </c>
      <c r="O992" s="3" t="s">
        <v>228</v>
      </c>
      <c r="P992" s="4">
        <f>IF(O992="吨",N992*1000,IF(O992="万立方米",N992*10000,""))</f>
        <v>333140.0</v>
      </c>
      <c r="Q992" s="2" t="s">
        <v>229</v>
      </c>
      <c r="R992" s="2" t="s">
        <v>230</v>
      </c>
      <c r="S992" s="2" t="s">
        <v>243</v>
      </c>
      <c r="T992" s="2" t="s">
        <v>75</v>
      </c>
      <c r="U992" s="4">
        <f>0.03</f>
        <v>0.03</v>
      </c>
      <c r="V992" s="2" t="s">
        <v>232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4">
        <f>P992*U992/1000000</f>
        <v>0.009994199999999998</v>
      </c>
      <c r="AD992" s="4">
        <f>AC993*(1-AA992/100)+(AC992-AC993)*(1-AB992/100)</f>
        <v>0.009994199999999998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1609</v>
      </c>
      <c r="B993" s="2" t="s">
        <v>1595</v>
      </c>
      <c r="C993" s="2" t="s">
        <v>47</v>
      </c>
      <c r="D993" s="2" t="s">
        <v>1596</v>
      </c>
      <c r="E993" s="2" t="s">
        <v>924</v>
      </c>
      <c r="F993" s="2" t="s">
        <v>278</v>
      </c>
      <c r="G993" s="2" t="s">
        <v>120</v>
      </c>
      <c r="H993" s="2" t="s">
        <v>142</v>
      </c>
      <c r="I993" s="2" t="s">
        <v>198</v>
      </c>
      <c r="J993" s="2" t="s">
        <v>226</v>
      </c>
      <c r="K993" s="2" t="s">
        <v>226</v>
      </c>
      <c r="L993" s="2" t="s">
        <v>227</v>
      </c>
      <c r="M993" s="2" t="s">
        <v>95</v>
      </c>
      <c r="N993" s="3">
        <v>33.314</v>
      </c>
      <c r="O993" s="3" t="s">
        <v>228</v>
      </c>
      <c r="P993" s="4">
        <f>IF(O993="吨",N993*1000,IF(O993="万立方米",N993*10000,""))</f>
        <v>333140.0</v>
      </c>
      <c r="Q993" s="2" t="s">
        <v>229</v>
      </c>
      <c r="R993" s="2" t="s">
        <v>230</v>
      </c>
      <c r="S993" s="2" t="s">
        <v>245</v>
      </c>
      <c r="T993" s="2" t="s">
        <v>75</v>
      </c>
      <c r="U993" s="4">
        <f>0.03</f>
        <v>0.03</v>
      </c>
      <c r="V993" s="2" t="s">
        <v>232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0.009994199999999998</v>
      </c>
      <c r="AD993" s="4">
        <f>AC993*(1-Z993/100)</f>
        <v>0.009994199999999998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1610</v>
      </c>
      <c r="B994" s="2" t="s">
        <v>1595</v>
      </c>
      <c r="C994" s="2" t="s">
        <v>47</v>
      </c>
      <c r="D994" s="2" t="s">
        <v>1596</v>
      </c>
      <c r="E994" s="2" t="s">
        <v>924</v>
      </c>
      <c r="F994" s="2" t="s">
        <v>278</v>
      </c>
      <c r="G994" s="2" t="s">
        <v>120</v>
      </c>
      <c r="H994" s="2" t="s">
        <v>142</v>
      </c>
      <c r="I994" s="2" t="s">
        <v>198</v>
      </c>
      <c r="J994" s="2" t="s">
        <v>226</v>
      </c>
      <c r="K994" s="2" t="s">
        <v>226</v>
      </c>
      <c r="L994" s="2" t="s">
        <v>227</v>
      </c>
      <c r="M994" s="2" t="s">
        <v>99</v>
      </c>
      <c r="N994" s="3">
        <v>33.314</v>
      </c>
      <c r="O994" s="3" t="s">
        <v>228</v>
      </c>
      <c r="P994" s="4">
        <f>IF(O994="吨",N994*1000,IF(O994="万立方米",N994*10000,""))</f>
        <v>333140.0</v>
      </c>
      <c r="Q994" s="2" t="s">
        <v>229</v>
      </c>
      <c r="R994" s="2" t="s">
        <v>230</v>
      </c>
      <c r="S994" s="2" t="s">
        <v>247</v>
      </c>
      <c r="T994" s="2" t="s">
        <v>75</v>
      </c>
      <c r="U994" s="4">
        <f>0.0</f>
        <v>0.0</v>
      </c>
      <c r="V994" s="2" t="s">
        <v>232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1611</v>
      </c>
      <c r="B995" s="2" t="s">
        <v>1595</v>
      </c>
      <c r="C995" s="2" t="s">
        <v>47</v>
      </c>
      <c r="D995" s="2" t="s">
        <v>1596</v>
      </c>
      <c r="E995" s="2" t="s">
        <v>924</v>
      </c>
      <c r="F995" s="2" t="s">
        <v>278</v>
      </c>
      <c r="G995" s="2" t="s">
        <v>120</v>
      </c>
      <c r="H995" s="2" t="s">
        <v>142</v>
      </c>
      <c r="I995" s="2" t="s">
        <v>198</v>
      </c>
      <c r="J995" s="2" t="s">
        <v>226</v>
      </c>
      <c r="K995" s="2" t="s">
        <v>226</v>
      </c>
      <c r="L995" s="2" t="s">
        <v>227</v>
      </c>
      <c r="M995" s="2" t="s">
        <v>104</v>
      </c>
      <c r="N995" s="3">
        <v>33.314</v>
      </c>
      <c r="O995" s="3" t="s">
        <v>228</v>
      </c>
      <c r="P995" s="4">
        <f>IF(O995="吨",N995*1000,IF(O995="万立方米",N995*10000,""))</f>
        <v>333140.0</v>
      </c>
      <c r="Q995" s="2" t="s">
        <v>229</v>
      </c>
      <c r="R995" s="2" t="s">
        <v>230</v>
      </c>
      <c r="S995" s="2" t="s">
        <v>249</v>
      </c>
      <c r="T995" s="2" t="s">
        <v>75</v>
      </c>
      <c r="U995" s="4">
        <f>0.02</f>
        <v>0.02</v>
      </c>
      <c r="V995" s="2" t="s">
        <v>232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1612</v>
      </c>
      <c r="B996" s="2" t="s">
        <v>1595</v>
      </c>
      <c r="C996" s="2" t="s">
        <v>47</v>
      </c>
      <c r="D996" s="2" t="s">
        <v>1596</v>
      </c>
      <c r="E996" s="2" t="s">
        <v>924</v>
      </c>
      <c r="F996" s="2" t="s">
        <v>278</v>
      </c>
      <c r="G996" s="2" t="s">
        <v>120</v>
      </c>
      <c r="H996" s="2" t="s">
        <v>142</v>
      </c>
      <c r="I996" s="2"/>
      <c r="J996" s="2"/>
      <c r="K996" s="2"/>
      <c r="L996" s="2"/>
      <c r="M996" s="2" t="s">
        <v>107</v>
      </c>
      <c r="N996" s="3"/>
      <c r="O996" s="3"/>
      <c r="P996" s="4">
        <f>IF(O996="吨",N996*1000,IF(O996="万立方米",N996*10000,""))</f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113</v>
      </c>
      <c r="AH996" s="2" t="s">
        <v>114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1613</v>
      </c>
      <c r="B997" s="2" t="s">
        <v>1614</v>
      </c>
      <c r="C997" s="2" t="s">
        <v>47</v>
      </c>
      <c r="D997" s="2" t="s">
        <v>937</v>
      </c>
      <c r="E997" s="2" t="s">
        <v>277</v>
      </c>
      <c r="F997" s="2" t="s">
        <v>278</v>
      </c>
      <c r="G997" s="2" t="s">
        <v>120</v>
      </c>
      <c r="H997" s="2" t="s">
        <v>1615</v>
      </c>
      <c r="I997" s="2" t="s">
        <v>53</v>
      </c>
      <c r="J997" s="2" t="s">
        <v>280</v>
      </c>
      <c r="K997" s="2"/>
      <c r="L997" s="2" t="s">
        <v>122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124</v>
      </c>
      <c r="X997" s="2" t="s">
        <v>298</v>
      </c>
      <c r="Y997" s="2" t="s">
        <v>631</v>
      </c>
      <c r="Z997" s="2">
        <v>94.5</v>
      </c>
      <c r="AA997" s="2"/>
      <c r="AB997" s="2"/>
      <c r="AC997" s="2"/>
      <c r="AD997" s="2"/>
      <c r="AE997" s="2" t="s">
        <v>271</v>
      </c>
      <c r="AF997" s="2" t="s">
        <v>281</v>
      </c>
      <c r="AG997" s="2" t="s">
        <v>938</v>
      </c>
      <c r="AH997" s="2" t="s">
        <v>128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1616</v>
      </c>
      <c r="B998" s="2" t="s">
        <v>1614</v>
      </c>
      <c r="C998" s="2" t="s">
        <v>47</v>
      </c>
      <c r="D998" s="2" t="s">
        <v>937</v>
      </c>
      <c r="E998" s="2" t="s">
        <v>277</v>
      </c>
      <c r="F998" s="2" t="s">
        <v>278</v>
      </c>
      <c r="G998" s="2" t="s">
        <v>120</v>
      </c>
      <c r="H998" s="2" t="s">
        <v>1615</v>
      </c>
      <c r="I998" s="2" t="s">
        <v>53</v>
      </c>
      <c r="J998" s="2" t="s">
        <v>280</v>
      </c>
      <c r="K998" s="2"/>
      <c r="L998" s="2" t="s">
        <v>122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124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271</v>
      </c>
      <c r="AF998" s="2" t="s">
        <v>281</v>
      </c>
      <c r="AG998" s="2" t="s">
        <v>940</v>
      </c>
      <c r="AH998" s="2" t="s">
        <v>128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1617</v>
      </c>
      <c r="B999" s="2" t="s">
        <v>1614</v>
      </c>
      <c r="C999" s="2" t="s">
        <v>47</v>
      </c>
      <c r="D999" s="2" t="s">
        <v>937</v>
      </c>
      <c r="E999" s="2" t="s">
        <v>277</v>
      </c>
      <c r="F999" s="2" t="s">
        <v>278</v>
      </c>
      <c r="G999" s="2" t="s">
        <v>120</v>
      </c>
      <c r="H999" s="2" t="s">
        <v>1615</v>
      </c>
      <c r="I999" s="2" t="s">
        <v>53</v>
      </c>
      <c r="J999" s="2" t="s">
        <v>280</v>
      </c>
      <c r="K999" s="2"/>
      <c r="L999" s="2" t="s">
        <v>122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124</v>
      </c>
      <c r="X999" s="2" t="s">
        <v>304</v>
      </c>
      <c r="Y999" s="2" t="s">
        <v>305</v>
      </c>
      <c r="Z999" s="2">
        <v>30</v>
      </c>
      <c r="AA999" s="2"/>
      <c r="AB999" s="2"/>
      <c r="AC999" s="2"/>
      <c r="AD999" s="2"/>
      <c r="AE999" s="2" t="s">
        <v>271</v>
      </c>
      <c r="AF999" s="2" t="s">
        <v>281</v>
      </c>
      <c r="AG999" s="2" t="s">
        <v>942</v>
      </c>
      <c r="AH999" s="2" t="s">
        <v>128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1618</v>
      </c>
      <c r="B1000" s="2" t="s">
        <v>1614</v>
      </c>
      <c r="C1000" s="2" t="s">
        <v>47</v>
      </c>
      <c r="D1000" s="2" t="s">
        <v>937</v>
      </c>
      <c r="E1000" s="2" t="s">
        <v>277</v>
      </c>
      <c r="F1000" s="2" t="s">
        <v>278</v>
      </c>
      <c r="G1000" s="2" t="s">
        <v>120</v>
      </c>
      <c r="H1000" s="2" t="s">
        <v>1615</v>
      </c>
      <c r="I1000" s="2" t="s">
        <v>53</v>
      </c>
      <c r="J1000" s="2" t="s">
        <v>280</v>
      </c>
      <c r="K1000" s="2"/>
      <c r="L1000" s="2" t="s">
        <v>122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124</v>
      </c>
      <c r="X1000" s="2" t="s">
        <v>298</v>
      </c>
      <c r="Y1000" s="2" t="s">
        <v>635</v>
      </c>
      <c r="Z1000" s="2">
        <v>94.5</v>
      </c>
      <c r="AA1000" s="2"/>
      <c r="AB1000" s="2"/>
      <c r="AC1000" s="2"/>
      <c r="AD1000" s="2"/>
      <c r="AE1000" s="2" t="s">
        <v>271</v>
      </c>
      <c r="AF1000" s="2" t="s">
        <v>281</v>
      </c>
      <c r="AG1000" s="2" t="s">
        <v>938</v>
      </c>
      <c r="AH1000" s="2" t="s">
        <v>128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1619</v>
      </c>
      <c r="B1001" s="2" t="s">
        <v>1614</v>
      </c>
      <c r="C1001" s="2" t="s">
        <v>47</v>
      </c>
      <c r="D1001" s="2" t="s">
        <v>937</v>
      </c>
      <c r="E1001" s="2" t="s">
        <v>277</v>
      </c>
      <c r="F1001" s="2" t="s">
        <v>278</v>
      </c>
      <c r="G1001" s="2" t="s">
        <v>120</v>
      </c>
      <c r="H1001" s="2" t="s">
        <v>1615</v>
      </c>
      <c r="I1001" s="2" t="s">
        <v>53</v>
      </c>
      <c r="J1001" s="2" t="s">
        <v>280</v>
      </c>
      <c r="K1001" s="2"/>
      <c r="L1001" s="2" t="s">
        <v>122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124</v>
      </c>
      <c r="X1001" s="2" t="s">
        <v>298</v>
      </c>
      <c r="Y1001" s="2" t="s">
        <v>310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271</v>
      </c>
      <c r="AF1001" s="2" t="s">
        <v>281</v>
      </c>
      <c r="AG1001" s="2" t="s">
        <v>938</v>
      </c>
      <c r="AH1001" s="2" t="s">
        <v>128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1620</v>
      </c>
      <c r="B1002" s="2" t="s">
        <v>1614</v>
      </c>
      <c r="C1002" s="2" t="s">
        <v>47</v>
      </c>
      <c r="D1002" s="2" t="s">
        <v>937</v>
      </c>
      <c r="E1002" s="2" t="s">
        <v>277</v>
      </c>
      <c r="F1002" s="2" t="s">
        <v>278</v>
      </c>
      <c r="G1002" s="2" t="s">
        <v>120</v>
      </c>
      <c r="H1002" s="2" t="s">
        <v>1615</v>
      </c>
      <c r="I1002" s="2" t="s">
        <v>53</v>
      </c>
      <c r="J1002" s="2" t="s">
        <v>280</v>
      </c>
      <c r="K1002" s="2"/>
      <c r="L1002" s="2" t="s">
        <v>122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124</v>
      </c>
      <c r="X1002" s="2" t="s">
        <v>298</v>
      </c>
      <c r="Y1002" s="2" t="s">
        <v>638</v>
      </c>
      <c r="Z1002" s="2">
        <v>94.5</v>
      </c>
      <c r="AA1002" s="2"/>
      <c r="AB1002" s="2"/>
      <c r="AC1002" s="2"/>
      <c r="AD1002" s="2"/>
      <c r="AE1002" s="2" t="s">
        <v>271</v>
      </c>
      <c r="AF1002" s="2" t="s">
        <v>281</v>
      </c>
      <c r="AG1002" s="2" t="s">
        <v>938</v>
      </c>
      <c r="AH1002" s="2" t="s">
        <v>128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1621</v>
      </c>
      <c r="B1003" s="2" t="s">
        <v>1614</v>
      </c>
      <c r="C1003" s="2" t="s">
        <v>47</v>
      </c>
      <c r="D1003" s="2" t="s">
        <v>937</v>
      </c>
      <c r="E1003" s="2" t="s">
        <v>277</v>
      </c>
      <c r="F1003" s="2" t="s">
        <v>278</v>
      </c>
      <c r="G1003" s="2" t="s">
        <v>120</v>
      </c>
      <c r="H1003" s="2" t="s">
        <v>1615</v>
      </c>
      <c r="I1003" s="2" t="s">
        <v>53</v>
      </c>
      <c r="J1003" s="2" t="s">
        <v>280</v>
      </c>
      <c r="K1003" s="2"/>
      <c r="L1003" s="2" t="s">
        <v>122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124</v>
      </c>
      <c r="X1003" s="2" t="s">
        <v>314</v>
      </c>
      <c r="Y1003" s="2" t="s">
        <v>315</v>
      </c>
      <c r="Z1003" s="2">
        <v>80</v>
      </c>
      <c r="AA1003" s="2"/>
      <c r="AB1003" s="2"/>
      <c r="AC1003" s="2"/>
      <c r="AD1003" s="2"/>
      <c r="AE1003" s="2" t="s">
        <v>271</v>
      </c>
      <c r="AF1003" s="2" t="s">
        <v>281</v>
      </c>
      <c r="AG1003" s="2" t="s">
        <v>942</v>
      </c>
      <c r="AH1003" s="2" t="s">
        <v>128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1622</v>
      </c>
      <c r="B1004" s="2" t="s">
        <v>1614</v>
      </c>
      <c r="C1004" s="2" t="s">
        <v>47</v>
      </c>
      <c r="D1004" s="2" t="s">
        <v>937</v>
      </c>
      <c r="E1004" s="2" t="s">
        <v>277</v>
      </c>
      <c r="F1004" s="2" t="s">
        <v>278</v>
      </c>
      <c r="G1004" s="2" t="s">
        <v>120</v>
      </c>
      <c r="H1004" s="2" t="s">
        <v>1615</v>
      </c>
      <c r="I1004" s="2" t="s">
        <v>53</v>
      </c>
      <c r="J1004" s="2" t="s">
        <v>280</v>
      </c>
      <c r="K1004" s="2"/>
      <c r="L1004" s="2" t="s">
        <v>122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124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271</v>
      </c>
      <c r="AF1004" s="2" t="s">
        <v>281</v>
      </c>
      <c r="AG1004" s="2" t="s">
        <v>940</v>
      </c>
      <c r="AH1004" s="2" t="s">
        <v>128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1623</v>
      </c>
      <c r="B1005" s="2" t="s">
        <v>1614</v>
      </c>
      <c r="C1005" s="2" t="s">
        <v>47</v>
      </c>
      <c r="D1005" s="2" t="s">
        <v>937</v>
      </c>
      <c r="E1005" s="2" t="s">
        <v>277</v>
      </c>
      <c r="F1005" s="2" t="s">
        <v>278</v>
      </c>
      <c r="G1005" s="2" t="s">
        <v>120</v>
      </c>
      <c r="H1005" s="2" t="s">
        <v>1615</v>
      </c>
      <c r="I1005" s="2"/>
      <c r="J1005" s="2"/>
      <c r="K1005" s="2" t="s">
        <v>55</v>
      </c>
      <c r="L1005" s="2" t="s">
        <v>551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552</v>
      </c>
      <c r="T1005" s="2" t="s">
        <v>165</v>
      </c>
      <c r="U1005" s="2"/>
      <c r="V1005" s="2" t="s">
        <v>111</v>
      </c>
      <c r="W1005" s="2" t="s">
        <v>553</v>
      </c>
      <c r="X1005" s="2" t="s">
        <v>551</v>
      </c>
      <c r="Y1005" s="2" t="s">
        <v>554</v>
      </c>
      <c r="Z1005" s="2">
        <v>0</v>
      </c>
      <c r="AA1005" s="2"/>
      <c r="AB1005" s="2"/>
      <c r="AC1005" s="2"/>
      <c r="AD1005" s="2"/>
      <c r="AE1005" s="2" t="s">
        <v>271</v>
      </c>
      <c r="AF1005" s="2" t="s">
        <v>555</v>
      </c>
      <c r="AG1005" s="2" t="s">
        <v>556</v>
      </c>
      <c r="AH1005" s="2" t="s">
        <v>168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1624</v>
      </c>
      <c r="B1006" s="2" t="s">
        <v>1625</v>
      </c>
      <c r="C1006" s="2" t="s">
        <v>47</v>
      </c>
      <c r="D1006" s="2" t="s">
        <v>1626</v>
      </c>
      <c r="E1006" s="2" t="s">
        <v>277</v>
      </c>
      <c r="F1006" s="2" t="s">
        <v>50</v>
      </c>
      <c r="G1006" s="2" t="s">
        <v>227</v>
      </c>
      <c r="H1006" s="2" t="s">
        <v>297</v>
      </c>
      <c r="I1006" s="2" t="s">
        <v>53</v>
      </c>
      <c r="J1006" s="2" t="s">
        <v>226</v>
      </c>
      <c r="K1006" s="2" t="s">
        <v>226</v>
      </c>
      <c r="L1006" s="2" t="s">
        <v>227</v>
      </c>
      <c r="M1006" s="2" t="s">
        <v>57</v>
      </c>
      <c r="N1006" s="3">
        <v>1190.51</v>
      </c>
      <c r="O1006" s="3" t="s">
        <v>228</v>
      </c>
      <c r="P1006" s="4">
        <f>IF(O1006="吨",N1006*1000,IF(O1006="万立方米",N1006*10000,""))</f>
        <v>11905100.0</v>
      </c>
      <c r="Q1006" s="2" t="s">
        <v>229</v>
      </c>
      <c r="R1006" s="2" t="s">
        <v>230</v>
      </c>
      <c r="S1006" s="2" t="s">
        <v>231</v>
      </c>
      <c r="T1006" s="2" t="s">
        <v>75</v>
      </c>
      <c r="U1006" s="4">
        <f>0.0</f>
        <v>0.0</v>
      </c>
      <c r="V1006" s="2" t="s">
        <v>232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233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1627</v>
      </c>
      <c r="B1007" s="2" t="s">
        <v>1625</v>
      </c>
      <c r="C1007" s="2" t="s">
        <v>47</v>
      </c>
      <c r="D1007" s="2" t="s">
        <v>1626</v>
      </c>
      <c r="E1007" s="2" t="s">
        <v>277</v>
      </c>
      <c r="F1007" s="2" t="s">
        <v>50</v>
      </c>
      <c r="G1007" s="2" t="s">
        <v>227</v>
      </c>
      <c r="H1007" s="2" t="s">
        <v>297</v>
      </c>
      <c r="I1007" s="2" t="s">
        <v>53</v>
      </c>
      <c r="J1007" s="2" t="s">
        <v>226</v>
      </c>
      <c r="K1007" s="2" t="s">
        <v>226</v>
      </c>
      <c r="L1007" s="2" t="s">
        <v>227</v>
      </c>
      <c r="M1007" s="2" t="s">
        <v>73</v>
      </c>
      <c r="N1007" s="3">
        <v>1190.51</v>
      </c>
      <c r="O1007" s="3" t="s">
        <v>228</v>
      </c>
      <c r="P1007" s="4">
        <f>IF(O1007="吨",N1007*1000,IF(O1007="万立方米",N1007*10000,""))</f>
        <v>11905100.0</v>
      </c>
      <c r="Q1007" s="2" t="s">
        <v>229</v>
      </c>
      <c r="R1007" s="2" t="s">
        <v>230</v>
      </c>
      <c r="S1007" s="2" t="s">
        <v>235</v>
      </c>
      <c r="T1007" s="2" t="s">
        <v>75</v>
      </c>
      <c r="U1007" s="4">
        <f>1.3</f>
        <v>1.3</v>
      </c>
      <c r="V1007" s="2" t="s">
        <v>232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15.47663</v>
      </c>
      <c r="AD1007" s="4">
        <f>AC1007*(1-Z1007/100)</f>
        <v>15.47663</v>
      </c>
      <c r="AE1007" s="2" t="s">
        <v>66</v>
      </c>
      <c r="AF1007" s="2" t="s">
        <v>67</v>
      </c>
      <c r="AG1007" s="2" t="s">
        <v>236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1628</v>
      </c>
      <c r="B1008" s="2" t="s">
        <v>1625</v>
      </c>
      <c r="C1008" s="2" t="s">
        <v>47</v>
      </c>
      <c r="D1008" s="2" t="s">
        <v>1626</v>
      </c>
      <c r="E1008" s="2" t="s">
        <v>277</v>
      </c>
      <c r="F1008" s="2" t="s">
        <v>50</v>
      </c>
      <c r="G1008" s="2" t="s">
        <v>227</v>
      </c>
      <c r="H1008" s="2" t="s">
        <v>297</v>
      </c>
      <c r="I1008" s="2" t="s">
        <v>53</v>
      </c>
      <c r="J1008" s="2" t="s">
        <v>226</v>
      </c>
      <c r="K1008" s="2" t="s">
        <v>226</v>
      </c>
      <c r="L1008" s="2" t="s">
        <v>227</v>
      </c>
      <c r="M1008" s="2" t="s">
        <v>79</v>
      </c>
      <c r="N1008" s="3">
        <v>1190.51</v>
      </c>
      <c r="O1008" s="3" t="s">
        <v>228</v>
      </c>
      <c r="P1008" s="4">
        <f>IF(O1008="吨",N1008*1000,IF(O1008="万立方米",N1008*10000,""))</f>
        <v>11905100.0</v>
      </c>
      <c r="Q1008" s="2" t="s">
        <v>229</v>
      </c>
      <c r="R1008" s="2" t="s">
        <v>230</v>
      </c>
      <c r="S1008" s="2" t="s">
        <v>238</v>
      </c>
      <c r="T1008" s="2" t="s">
        <v>75</v>
      </c>
      <c r="U1008" s="4">
        <f>4.1</f>
        <v>4.1</v>
      </c>
      <c r="V1008" s="2" t="s">
        <v>232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4">
        <f>P1008*U1008/1000000</f>
        <v>48.81090999999999</v>
      </c>
      <c r="AD1008" s="4">
        <f>AC1008*(1-Z1008/100)</f>
        <v>38.0725098</v>
      </c>
      <c r="AE1008" s="2" t="s">
        <v>66</v>
      </c>
      <c r="AF1008" s="2" t="s">
        <v>67</v>
      </c>
      <c r="AG1008" s="2" t="s">
        <v>239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1629</v>
      </c>
      <c r="B1009" s="2" t="s">
        <v>1625</v>
      </c>
      <c r="C1009" s="2" t="s">
        <v>47</v>
      </c>
      <c r="D1009" s="2" t="s">
        <v>1626</v>
      </c>
      <c r="E1009" s="2" t="s">
        <v>277</v>
      </c>
      <c r="F1009" s="2" t="s">
        <v>50</v>
      </c>
      <c r="G1009" s="2" t="s">
        <v>227</v>
      </c>
      <c r="H1009" s="2" t="s">
        <v>297</v>
      </c>
      <c r="I1009" s="2" t="s">
        <v>53</v>
      </c>
      <c r="J1009" s="2" t="s">
        <v>226</v>
      </c>
      <c r="K1009" s="2" t="s">
        <v>226</v>
      </c>
      <c r="L1009" s="2" t="s">
        <v>227</v>
      </c>
      <c r="M1009" s="2" t="s">
        <v>87</v>
      </c>
      <c r="N1009" s="3">
        <v>1190.51</v>
      </c>
      <c r="O1009" s="3" t="s">
        <v>228</v>
      </c>
      <c r="P1009" s="4">
        <f>IF(O1009="吨",N1009*1000,IF(O1009="万立方米",N1009*10000,""))</f>
        <v>11905100.0</v>
      </c>
      <c r="Q1009" s="2" t="s">
        <v>229</v>
      </c>
      <c r="R1009" s="2" t="s">
        <v>230</v>
      </c>
      <c r="S1009" s="2" t="s">
        <v>241</v>
      </c>
      <c r="T1009" s="2" t="s">
        <v>75</v>
      </c>
      <c r="U1009" s="4">
        <f>0.0</f>
        <v>0.0</v>
      </c>
      <c r="V1009" s="2" t="s">
        <v>232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233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1630</v>
      </c>
      <c r="B1010" s="2" t="s">
        <v>1625</v>
      </c>
      <c r="C1010" s="2" t="s">
        <v>47</v>
      </c>
      <c r="D1010" s="2" t="s">
        <v>1626</v>
      </c>
      <c r="E1010" s="2" t="s">
        <v>277</v>
      </c>
      <c r="F1010" s="2" t="s">
        <v>50</v>
      </c>
      <c r="G1010" s="2" t="s">
        <v>227</v>
      </c>
      <c r="H1010" s="2" t="s">
        <v>297</v>
      </c>
      <c r="I1010" s="2" t="s">
        <v>53</v>
      </c>
      <c r="J1010" s="2" t="s">
        <v>226</v>
      </c>
      <c r="K1010" s="2" t="s">
        <v>226</v>
      </c>
      <c r="L1010" s="2" t="s">
        <v>227</v>
      </c>
      <c r="M1010" s="2" t="s">
        <v>91</v>
      </c>
      <c r="N1010" s="3">
        <v>1190.51</v>
      </c>
      <c r="O1010" s="3" t="s">
        <v>228</v>
      </c>
      <c r="P1010" s="4">
        <f>IF(O1010="吨",N1010*1000,IF(O1010="万立方米",N1010*10000,""))</f>
        <v>11905100.0</v>
      </c>
      <c r="Q1010" s="2" t="s">
        <v>229</v>
      </c>
      <c r="R1010" s="2" t="s">
        <v>230</v>
      </c>
      <c r="S1010" s="2" t="s">
        <v>243</v>
      </c>
      <c r="T1010" s="2" t="s">
        <v>75</v>
      </c>
      <c r="U1010" s="4">
        <f>0.03</f>
        <v>0.03</v>
      </c>
      <c r="V1010" s="2" t="s">
        <v>232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4">
        <f>P1010*U1010/1000000</f>
        <v>0.357153</v>
      </c>
      <c r="AD1010" s="4">
        <f>AC1011*(1-AA1010/100)+(AC1010-AC1011)*(1-AB1010/100)</f>
        <v>0.357153</v>
      </c>
      <c r="AE1010" s="2" t="s">
        <v>66</v>
      </c>
      <c r="AF1010" s="2" t="s">
        <v>67</v>
      </c>
      <c r="AG1010" s="2" t="s">
        <v>233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1631</v>
      </c>
      <c r="B1011" s="2" t="s">
        <v>1625</v>
      </c>
      <c r="C1011" s="2" t="s">
        <v>47</v>
      </c>
      <c r="D1011" s="2" t="s">
        <v>1626</v>
      </c>
      <c r="E1011" s="2" t="s">
        <v>277</v>
      </c>
      <c r="F1011" s="2" t="s">
        <v>50</v>
      </c>
      <c r="G1011" s="2" t="s">
        <v>227</v>
      </c>
      <c r="H1011" s="2" t="s">
        <v>297</v>
      </c>
      <c r="I1011" s="2" t="s">
        <v>53</v>
      </c>
      <c r="J1011" s="2" t="s">
        <v>226</v>
      </c>
      <c r="K1011" s="2" t="s">
        <v>226</v>
      </c>
      <c r="L1011" s="2" t="s">
        <v>227</v>
      </c>
      <c r="M1011" s="2" t="s">
        <v>95</v>
      </c>
      <c r="N1011" s="3">
        <v>1190.51</v>
      </c>
      <c r="O1011" s="3" t="s">
        <v>228</v>
      </c>
      <c r="P1011" s="4">
        <f>IF(O1011="吨",N1011*1000,IF(O1011="万立方米",N1011*10000,""))</f>
        <v>11905100.0</v>
      </c>
      <c r="Q1011" s="2" t="s">
        <v>229</v>
      </c>
      <c r="R1011" s="2" t="s">
        <v>230</v>
      </c>
      <c r="S1011" s="2" t="s">
        <v>245</v>
      </c>
      <c r="T1011" s="2" t="s">
        <v>75</v>
      </c>
      <c r="U1011" s="4">
        <f>0.03</f>
        <v>0.03</v>
      </c>
      <c r="V1011" s="2" t="s">
        <v>232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0.357153</v>
      </c>
      <c r="AD1011" s="4">
        <f>AC1011*(1-Z1011/100)</f>
        <v>0.357153</v>
      </c>
      <c r="AE1011" s="2" t="s">
        <v>66</v>
      </c>
      <c r="AF1011" s="2" t="s">
        <v>67</v>
      </c>
      <c r="AG1011" s="2" t="s">
        <v>233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1632</v>
      </c>
      <c r="B1012" s="2" t="s">
        <v>1625</v>
      </c>
      <c r="C1012" s="2" t="s">
        <v>47</v>
      </c>
      <c r="D1012" s="2" t="s">
        <v>1626</v>
      </c>
      <c r="E1012" s="2" t="s">
        <v>277</v>
      </c>
      <c r="F1012" s="2" t="s">
        <v>50</v>
      </c>
      <c r="G1012" s="2" t="s">
        <v>227</v>
      </c>
      <c r="H1012" s="2" t="s">
        <v>297</v>
      </c>
      <c r="I1012" s="2" t="s">
        <v>53</v>
      </c>
      <c r="J1012" s="2" t="s">
        <v>226</v>
      </c>
      <c r="K1012" s="2" t="s">
        <v>226</v>
      </c>
      <c r="L1012" s="2" t="s">
        <v>227</v>
      </c>
      <c r="M1012" s="2" t="s">
        <v>99</v>
      </c>
      <c r="N1012" s="3">
        <v>1190.51</v>
      </c>
      <c r="O1012" s="3" t="s">
        <v>228</v>
      </c>
      <c r="P1012" s="4">
        <f>IF(O1012="吨",N1012*1000,IF(O1012="万立方米",N1012*10000,""))</f>
        <v>11905100.0</v>
      </c>
      <c r="Q1012" s="2" t="s">
        <v>229</v>
      </c>
      <c r="R1012" s="2" t="s">
        <v>230</v>
      </c>
      <c r="S1012" s="2" t="s">
        <v>247</v>
      </c>
      <c r="T1012" s="2" t="s">
        <v>75</v>
      </c>
      <c r="U1012" s="4">
        <f>0.0</f>
        <v>0.0</v>
      </c>
      <c r="V1012" s="2" t="s">
        <v>232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233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1633</v>
      </c>
      <c r="B1013" s="2" t="s">
        <v>1625</v>
      </c>
      <c r="C1013" s="2" t="s">
        <v>47</v>
      </c>
      <c r="D1013" s="2" t="s">
        <v>1626</v>
      </c>
      <c r="E1013" s="2" t="s">
        <v>277</v>
      </c>
      <c r="F1013" s="2" t="s">
        <v>50</v>
      </c>
      <c r="G1013" s="2" t="s">
        <v>227</v>
      </c>
      <c r="H1013" s="2" t="s">
        <v>297</v>
      </c>
      <c r="I1013" s="2" t="s">
        <v>53</v>
      </c>
      <c r="J1013" s="2" t="s">
        <v>226</v>
      </c>
      <c r="K1013" s="2" t="s">
        <v>226</v>
      </c>
      <c r="L1013" s="2" t="s">
        <v>227</v>
      </c>
      <c r="M1013" s="2" t="s">
        <v>104</v>
      </c>
      <c r="N1013" s="3">
        <v>1190.51</v>
      </c>
      <c r="O1013" s="3" t="s">
        <v>228</v>
      </c>
      <c r="P1013" s="4">
        <f>IF(O1013="吨",N1013*1000,IF(O1013="万立方米",N1013*10000,""))</f>
        <v>11905100.0</v>
      </c>
      <c r="Q1013" s="2" t="s">
        <v>229</v>
      </c>
      <c r="R1013" s="2" t="s">
        <v>230</v>
      </c>
      <c r="S1013" s="2" t="s">
        <v>249</v>
      </c>
      <c r="T1013" s="2" t="s">
        <v>75</v>
      </c>
      <c r="U1013" s="4">
        <f>0.02</f>
        <v>0.02</v>
      </c>
      <c r="V1013" s="2" t="s">
        <v>232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 t="s">
        <v>236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1634</v>
      </c>
      <c r="B1014" s="2" t="s">
        <v>1625</v>
      </c>
      <c r="C1014" s="2" t="s">
        <v>47</v>
      </c>
      <c r="D1014" s="2" t="s">
        <v>1626</v>
      </c>
      <c r="E1014" s="2" t="s">
        <v>277</v>
      </c>
      <c r="F1014" s="2" t="s">
        <v>50</v>
      </c>
      <c r="G1014" s="2" t="s">
        <v>227</v>
      </c>
      <c r="H1014" s="2" t="s">
        <v>297</v>
      </c>
      <c r="I1014" s="2"/>
      <c r="J1014" s="2"/>
      <c r="K1014" s="2"/>
      <c r="L1014" s="2"/>
      <c r="M1014" s="2" t="s">
        <v>107</v>
      </c>
      <c r="N1014" s="3"/>
      <c r="O1014" s="3"/>
      <c r="P1014" s="4">
        <f>IF(O1014="吨",N1014*1000,IF(O1014="万立方米",N1014*10000,""))</f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138</v>
      </c>
      <c r="AH1014" s="2" t="s">
        <v>114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1635</v>
      </c>
      <c r="B1015" s="2" t="s">
        <v>1636</v>
      </c>
      <c r="C1015" s="2" t="s">
        <v>47</v>
      </c>
      <c r="D1015" s="2" t="s">
        <v>951</v>
      </c>
      <c r="E1015" s="2" t="s">
        <v>296</v>
      </c>
      <c r="F1015" s="2" t="s">
        <v>224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173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174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298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66</v>
      </c>
      <c r="AF1015" s="2" t="s">
        <v>67</v>
      </c>
      <c r="AG1015" s="2" t="s">
        <v>327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1637</v>
      </c>
      <c r="B1016" s="2" t="s">
        <v>1636</v>
      </c>
      <c r="C1016" s="2" t="s">
        <v>47</v>
      </c>
      <c r="D1016" s="2" t="s">
        <v>951</v>
      </c>
      <c r="E1016" s="2" t="s">
        <v>296</v>
      </c>
      <c r="F1016" s="2" t="s">
        <v>224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173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179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66</v>
      </c>
      <c r="AF1016" s="2" t="s">
        <v>67</v>
      </c>
      <c r="AG1016" s="2" t="s">
        <v>329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1638</v>
      </c>
      <c r="B1017" s="2" t="s">
        <v>1636</v>
      </c>
      <c r="C1017" s="2" t="s">
        <v>47</v>
      </c>
      <c r="D1017" s="2" t="s">
        <v>951</v>
      </c>
      <c r="E1017" s="2" t="s">
        <v>296</v>
      </c>
      <c r="F1017" s="2" t="s">
        <v>224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173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182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149</v>
      </c>
      <c r="Y1017" s="2" t="s">
        <v>150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66</v>
      </c>
      <c r="AF1017" s="2" t="s">
        <v>67</v>
      </c>
      <c r="AG1017" s="2" t="s">
        <v>167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1639</v>
      </c>
      <c r="B1018" s="2" t="s">
        <v>1636</v>
      </c>
      <c r="C1018" s="2" t="s">
        <v>47</v>
      </c>
      <c r="D1018" s="2" t="s">
        <v>951</v>
      </c>
      <c r="E1018" s="2" t="s">
        <v>296</v>
      </c>
      <c r="F1018" s="2" t="s">
        <v>224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173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185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298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327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1640</v>
      </c>
      <c r="B1019" s="2" t="s">
        <v>1636</v>
      </c>
      <c r="C1019" s="2" t="s">
        <v>47</v>
      </c>
      <c r="D1019" s="2" t="s">
        <v>951</v>
      </c>
      <c r="E1019" s="2" t="s">
        <v>296</v>
      </c>
      <c r="F1019" s="2" t="s">
        <v>224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173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188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298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66</v>
      </c>
      <c r="AF1019" s="2" t="s">
        <v>67</v>
      </c>
      <c r="AG1019" s="2" t="s">
        <v>327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1641</v>
      </c>
      <c r="B1020" s="2" t="s">
        <v>1636</v>
      </c>
      <c r="C1020" s="2" t="s">
        <v>47</v>
      </c>
      <c r="D1020" s="2" t="s">
        <v>951</v>
      </c>
      <c r="E1020" s="2" t="s">
        <v>296</v>
      </c>
      <c r="F1020" s="2" t="s">
        <v>224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173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191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298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66</v>
      </c>
      <c r="AF1020" s="2" t="s">
        <v>67</v>
      </c>
      <c r="AG1020" s="2" t="s">
        <v>327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1642</v>
      </c>
      <c r="B1021" s="2" t="s">
        <v>1636</v>
      </c>
      <c r="C1021" s="2" t="s">
        <v>47</v>
      </c>
      <c r="D1021" s="2" t="s">
        <v>951</v>
      </c>
      <c r="E1021" s="2" t="s">
        <v>296</v>
      </c>
      <c r="F1021" s="2" t="s">
        <v>224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173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194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314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66</v>
      </c>
      <c r="AF1021" s="2" t="s">
        <v>67</v>
      </c>
      <c r="AG1021" s="2" t="s">
        <v>327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1643</v>
      </c>
      <c r="B1022" s="2" t="s">
        <v>1636</v>
      </c>
      <c r="C1022" s="2" t="s">
        <v>47</v>
      </c>
      <c r="D1022" s="2" t="s">
        <v>951</v>
      </c>
      <c r="E1022" s="2" t="s">
        <v>296</v>
      </c>
      <c r="F1022" s="2" t="s">
        <v>224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173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196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66</v>
      </c>
      <c r="AF1022" s="2" t="s">
        <v>67</v>
      </c>
      <c r="AG1022" s="2" t="s">
        <v>329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1644</v>
      </c>
      <c r="B1023" s="2" t="s">
        <v>1636</v>
      </c>
      <c r="C1023" s="2" t="s">
        <v>47</v>
      </c>
      <c r="D1023" s="2" t="s">
        <v>951</v>
      </c>
      <c r="E1023" s="2" t="s">
        <v>296</v>
      </c>
      <c r="F1023" s="2" t="s">
        <v>224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163</v>
      </c>
      <c r="M1023" s="2" t="s">
        <v>107</v>
      </c>
      <c r="N1023" s="3"/>
      <c r="O1023" s="3"/>
      <c r="P1023" s="4">
        <f>IF(O1023="吨",N1023*1000,IF(O1023="万立方米",N1023*10000,""))</f>
        <v>98406710.0</v>
      </c>
      <c r="Q1023" s="2" t="s">
        <v>108</v>
      </c>
      <c r="R1023" s="2" t="s">
        <v>109</v>
      </c>
      <c r="S1023" s="2" t="s">
        <v>164</v>
      </c>
      <c r="T1023" s="2" t="s">
        <v>165</v>
      </c>
      <c r="U1023" s="4">
        <f>0.16</f>
        <v>0.16</v>
      </c>
      <c r="V1023" s="2" t="s">
        <v>111</v>
      </c>
      <c r="W1023" s="2" t="s">
        <v>164</v>
      </c>
      <c r="X1023" s="2" t="s">
        <v>163</v>
      </c>
      <c r="Y1023" s="2" t="s">
        <v>166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66</v>
      </c>
      <c r="AF1023" s="2" t="s">
        <v>67</v>
      </c>
      <c r="AG1023" s="2" t="s">
        <v>167</v>
      </c>
      <c r="AH1023" s="2" t="s">
        <v>168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1645</v>
      </c>
      <c r="B1024" s="2" t="s">
        <v>1646</v>
      </c>
      <c r="C1024" s="2" t="s">
        <v>47</v>
      </c>
      <c r="D1024" s="2" t="s">
        <v>1647</v>
      </c>
      <c r="E1024" s="2" t="s">
        <v>1541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1648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1649</v>
      </c>
      <c r="Y1024" s="2" t="s">
        <v>1650</v>
      </c>
      <c r="Z1024" s="2">
        <v>50</v>
      </c>
      <c r="AA1024" s="2"/>
      <c r="AB1024" s="2"/>
      <c r="AC1024" s="4">
        <f>P1024*U1024/1000000</f>
        <v>18.284964749999997</v>
      </c>
      <c r="AD1024" s="4">
        <f>AC1024*(1-Z1024/100)</f>
        <v>9.142482374999998</v>
      </c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1651</v>
      </c>
      <c r="B1025" s="2" t="s">
        <v>1646</v>
      </c>
      <c r="C1025" s="2" t="s">
        <v>47</v>
      </c>
      <c r="D1025" s="2" t="s">
        <v>1647</v>
      </c>
      <c r="E1025" s="2" t="s">
        <v>1541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1648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3811.75</v>
      </c>
      <c r="AD1025" s="4">
        <f>AC1025*(1-Z1025/100)</f>
        <v>3811.75</v>
      </c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1652</v>
      </c>
      <c r="B1026" s="2" t="s">
        <v>1646</v>
      </c>
      <c r="C1026" s="2" t="s">
        <v>47</v>
      </c>
      <c r="D1026" s="2" t="s">
        <v>1647</v>
      </c>
      <c r="E1026" s="2" t="s">
        <v>1541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1648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4">
        <f>P1026*U1026/1000000</f>
        <v>13741.35875</v>
      </c>
      <c r="AD1026" s="4">
        <f>AC1026*(1-Z1026/100)</f>
        <v>10718.259825</v>
      </c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1653</v>
      </c>
      <c r="B1027" s="2" t="s">
        <v>1646</v>
      </c>
      <c r="C1027" s="2" t="s">
        <v>47</v>
      </c>
      <c r="D1027" s="2" t="s">
        <v>1647</v>
      </c>
      <c r="E1027" s="2" t="s">
        <v>1541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1648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1649</v>
      </c>
      <c r="Y1027" s="2" t="s">
        <v>1654</v>
      </c>
      <c r="Z1027" s="2">
        <v>50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1655</v>
      </c>
      <c r="B1028" s="2" t="s">
        <v>1646</v>
      </c>
      <c r="C1028" s="2" t="s">
        <v>47</v>
      </c>
      <c r="D1028" s="2" t="s">
        <v>1647</v>
      </c>
      <c r="E1028" s="2" t="s">
        <v>1541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1648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1649</v>
      </c>
      <c r="Y1028" s="2" t="s">
        <v>1656</v>
      </c>
      <c r="Z1028" s="2">
        <v>56.1</v>
      </c>
      <c r="AA1028" s="2">
        <v>50</v>
      </c>
      <c r="AB1028" s="2">
        <v>56.1</v>
      </c>
      <c r="AC1028" s="4">
        <f>P1028*U1028/1000000</f>
        <v>35046.18243749999</v>
      </c>
      <c r="AD1028" s="4">
        <f>AC1029*(1-AA1028/100)+(AC1028-AC1029)*(1-AB1028/100)</f>
        <v>15942.965514937496</v>
      </c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1657</v>
      </c>
      <c r="B1029" s="2" t="s">
        <v>1646</v>
      </c>
      <c r="C1029" s="2" t="s">
        <v>47</v>
      </c>
      <c r="D1029" s="2" t="s">
        <v>1647</v>
      </c>
      <c r="E1029" s="2" t="s">
        <v>1541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1648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1649</v>
      </c>
      <c r="Y1029" s="2" t="s">
        <v>1658</v>
      </c>
      <c r="Z1029" s="2">
        <v>50</v>
      </c>
      <c r="AA1029" s="2"/>
      <c r="AB1029" s="2"/>
      <c r="AC1029" s="4">
        <f>P1029*U1029/1000000</f>
        <v>9142.482374999998</v>
      </c>
      <c r="AD1029" s="4">
        <f>AC1029*(1-Z1029/100)</f>
        <v>4571.241187499999</v>
      </c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1659</v>
      </c>
      <c r="B1030" s="2" t="s">
        <v>1646</v>
      </c>
      <c r="C1030" s="2" t="s">
        <v>47</v>
      </c>
      <c r="D1030" s="2" t="s">
        <v>1647</v>
      </c>
      <c r="E1030" s="2" t="s">
        <v>1541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1648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159</v>
      </c>
      <c r="Y1030" s="2" t="s">
        <v>1660</v>
      </c>
      <c r="Z1030" s="2">
        <v>40</v>
      </c>
      <c r="AA1030" s="2"/>
      <c r="AB1030" s="2"/>
      <c r="AC1030" s="4">
        <f>P1030*U1030/1000000</f>
        <v>13283.948749999998</v>
      </c>
      <c r="AD1030" s="4">
        <f>AC1030*(1-Z1030/100)</f>
        <v>7970.369249999998</v>
      </c>
      <c r="AE1030" s="2" t="s">
        <v>66</v>
      </c>
      <c r="AF1030" s="2" t="s">
        <v>67</v>
      </c>
      <c r="AG1030" s="2" t="s">
        <v>1661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1662</v>
      </c>
      <c r="B1031" s="2" t="s">
        <v>1646</v>
      </c>
      <c r="C1031" s="2" t="s">
        <v>47</v>
      </c>
      <c r="D1031" s="2" t="s">
        <v>1647</v>
      </c>
      <c r="E1031" s="2" t="s">
        <v>1541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1648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4">
        <f>P1031*U1031/1000000</f>
        <v>76.235</v>
      </c>
      <c r="AD1031" s="4">
        <f>AC1031*(1-Z1031/100)</f>
        <v>76.235</v>
      </c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1663</v>
      </c>
      <c r="B1032" s="2" t="s">
        <v>1646</v>
      </c>
      <c r="C1032" s="2" t="s">
        <v>47</v>
      </c>
      <c r="D1032" s="2" t="s">
        <v>1647</v>
      </c>
      <c r="E1032" s="2" t="s">
        <v>1541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f>IF(O1032="吨",N1032*1000,IF(O1032="万立方米",N1032*10000,""))</f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217</v>
      </c>
      <c r="X1032" s="2"/>
      <c r="Y1032" s="2" t="s">
        <v>65</v>
      </c>
      <c r="Z1032" s="2">
        <v>0</v>
      </c>
      <c r="AA1032" s="2"/>
      <c r="AB1032" s="2"/>
      <c r="AC1032" s="4">
        <f>P1032*U1032/1000000</f>
        <v>0.0</v>
      </c>
      <c r="AD1032" s="4">
        <f>AC1032*(1-Z1032/100)</f>
        <v>0.0</v>
      </c>
      <c r="AE1032" s="2" t="s">
        <v>125</v>
      </c>
      <c r="AF1032" s="2" t="s">
        <v>218</v>
      </c>
      <c r="AG1032" s="2" t="s">
        <v>219</v>
      </c>
      <c r="AH1032" s="2" t="s">
        <v>114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1664</v>
      </c>
      <c r="B1033" s="2" t="s">
        <v>1665</v>
      </c>
      <c r="C1033" s="2" t="s">
        <v>47</v>
      </c>
      <c r="D1033" s="2" t="s">
        <v>1666</v>
      </c>
      <c r="E1033" s="2" t="s">
        <v>172</v>
      </c>
      <c r="F1033" s="2" t="s">
        <v>224</v>
      </c>
      <c r="G1033" s="2" t="s">
        <v>735</v>
      </c>
      <c r="H1033" s="2" t="s">
        <v>142</v>
      </c>
      <c r="I1033" s="2" t="s">
        <v>53</v>
      </c>
      <c r="J1033" s="2" t="s">
        <v>1667</v>
      </c>
      <c r="K1033" s="2" t="s">
        <v>1667</v>
      </c>
      <c r="L1033" s="2" t="s">
        <v>227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1668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0.1616836</v>
      </c>
      <c r="AD1033" s="4">
        <f>AC1033*(1-Z1033/100)</f>
        <v>0.1616836</v>
      </c>
      <c r="AE1033" s="2" t="s">
        <v>66</v>
      </c>
      <c r="AF1033" s="2" t="s">
        <v>67</v>
      </c>
      <c r="AG1033" s="2" t="s">
        <v>233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1669</v>
      </c>
      <c r="B1034" s="2" t="s">
        <v>1665</v>
      </c>
      <c r="C1034" s="2" t="s">
        <v>47</v>
      </c>
      <c r="D1034" s="2" t="s">
        <v>1666</v>
      </c>
      <c r="E1034" s="2" t="s">
        <v>172</v>
      </c>
      <c r="F1034" s="2" t="s">
        <v>224</v>
      </c>
      <c r="G1034" s="2" t="s">
        <v>735</v>
      </c>
      <c r="H1034" s="2" t="s">
        <v>142</v>
      </c>
      <c r="I1034" s="2" t="s">
        <v>53</v>
      </c>
      <c r="J1034" s="2" t="s">
        <v>1667</v>
      </c>
      <c r="K1034" s="2" t="s">
        <v>1667</v>
      </c>
      <c r="L1034" s="2" t="s">
        <v>227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1670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2.9103048</v>
      </c>
      <c r="AD1034" s="4">
        <f>AC1034*(1-Z1034/100)</f>
        <v>2.9103048</v>
      </c>
      <c r="AE1034" s="2" t="s">
        <v>66</v>
      </c>
      <c r="AF1034" s="2" t="s">
        <v>67</v>
      </c>
      <c r="AG1034" s="2" t="s">
        <v>236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1671</v>
      </c>
      <c r="B1035" s="2" t="s">
        <v>1665</v>
      </c>
      <c r="C1035" s="2" t="s">
        <v>47</v>
      </c>
      <c r="D1035" s="2" t="s">
        <v>1666</v>
      </c>
      <c r="E1035" s="2" t="s">
        <v>172</v>
      </c>
      <c r="F1035" s="2" t="s">
        <v>224</v>
      </c>
      <c r="G1035" s="2" t="s">
        <v>735</v>
      </c>
      <c r="H1035" s="2" t="s">
        <v>142</v>
      </c>
      <c r="I1035" s="2" t="s">
        <v>53</v>
      </c>
      <c r="J1035" s="2" t="s">
        <v>1667</v>
      </c>
      <c r="K1035" s="2" t="s">
        <v>1667</v>
      </c>
      <c r="L1035" s="2" t="s">
        <v>227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1672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4">
        <f>P1035*U1035/1000000</f>
        <v>30.234833200000004</v>
      </c>
      <c r="AD1035" s="4">
        <f>AC1035*(1-Z1035/100)</f>
        <v>23.583169896000005</v>
      </c>
      <c r="AE1035" s="2" t="s">
        <v>66</v>
      </c>
      <c r="AF1035" s="2" t="s">
        <v>67</v>
      </c>
      <c r="AG1035" s="2" t="s">
        <v>239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1673</v>
      </c>
      <c r="B1036" s="2" t="s">
        <v>1665</v>
      </c>
      <c r="C1036" s="2" t="s">
        <v>47</v>
      </c>
      <c r="D1036" s="2" t="s">
        <v>1666</v>
      </c>
      <c r="E1036" s="2" t="s">
        <v>172</v>
      </c>
      <c r="F1036" s="2" t="s">
        <v>224</v>
      </c>
      <c r="G1036" s="2" t="s">
        <v>735</v>
      </c>
      <c r="H1036" s="2" t="s">
        <v>142</v>
      </c>
      <c r="I1036" s="2" t="s">
        <v>53</v>
      </c>
      <c r="J1036" s="2" t="s">
        <v>1667</v>
      </c>
      <c r="K1036" s="2" t="s">
        <v>1667</v>
      </c>
      <c r="L1036" s="2" t="s">
        <v>227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1674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0.404209</v>
      </c>
      <c r="AD1036" s="4">
        <f>AC1036*(1-Z1036/100)</f>
        <v>0.404209</v>
      </c>
      <c r="AE1036" s="2" t="s">
        <v>66</v>
      </c>
      <c r="AF1036" s="2" t="s">
        <v>67</v>
      </c>
      <c r="AG1036" s="2" t="s">
        <v>233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1675</v>
      </c>
      <c r="B1037" s="2" t="s">
        <v>1665</v>
      </c>
      <c r="C1037" s="2" t="s">
        <v>47</v>
      </c>
      <c r="D1037" s="2" t="s">
        <v>1666</v>
      </c>
      <c r="E1037" s="2" t="s">
        <v>172</v>
      </c>
      <c r="F1037" s="2" t="s">
        <v>224</v>
      </c>
      <c r="G1037" s="2" t="s">
        <v>735</v>
      </c>
      <c r="H1037" s="2" t="s">
        <v>142</v>
      </c>
      <c r="I1037" s="2" t="s">
        <v>53</v>
      </c>
      <c r="J1037" s="2" t="s">
        <v>1667</v>
      </c>
      <c r="K1037" s="2" t="s">
        <v>1667</v>
      </c>
      <c r="L1037" s="2" t="s">
        <v>227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1676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4">
        <f>P1037*U1037/1000000</f>
        <v>1.3743106</v>
      </c>
      <c r="AD1037" s="4">
        <f>AC1038*(1-AA1037/100)+(AC1037-AC1038)*(1-AB1037/100)</f>
        <v>1.3743106</v>
      </c>
      <c r="AE1037" s="2" t="s">
        <v>66</v>
      </c>
      <c r="AF1037" s="2" t="s">
        <v>67</v>
      </c>
      <c r="AG1037" s="2" t="s">
        <v>233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1677</v>
      </c>
      <c r="B1038" s="2" t="s">
        <v>1665</v>
      </c>
      <c r="C1038" s="2" t="s">
        <v>47</v>
      </c>
      <c r="D1038" s="2" t="s">
        <v>1666</v>
      </c>
      <c r="E1038" s="2" t="s">
        <v>172</v>
      </c>
      <c r="F1038" s="2" t="s">
        <v>224</v>
      </c>
      <c r="G1038" s="2" t="s">
        <v>735</v>
      </c>
      <c r="H1038" s="2" t="s">
        <v>142</v>
      </c>
      <c r="I1038" s="2" t="s">
        <v>53</v>
      </c>
      <c r="J1038" s="2" t="s">
        <v>1667</v>
      </c>
      <c r="K1038" s="2" t="s">
        <v>1667</v>
      </c>
      <c r="L1038" s="2" t="s">
        <v>227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1678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1.3743106</v>
      </c>
      <c r="AD1038" s="4">
        <f>AC1038*(1-Z1038/100)</f>
        <v>1.3743106</v>
      </c>
      <c r="AE1038" s="2" t="s">
        <v>66</v>
      </c>
      <c r="AF1038" s="2" t="s">
        <v>67</v>
      </c>
      <c r="AG1038" s="2" t="s">
        <v>233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1679</v>
      </c>
      <c r="B1039" s="2" t="s">
        <v>1665</v>
      </c>
      <c r="C1039" s="2" t="s">
        <v>47</v>
      </c>
      <c r="D1039" s="2" t="s">
        <v>1666</v>
      </c>
      <c r="E1039" s="2" t="s">
        <v>172</v>
      </c>
      <c r="F1039" s="2" t="s">
        <v>224</v>
      </c>
      <c r="G1039" s="2" t="s">
        <v>735</v>
      </c>
      <c r="H1039" s="2" t="s">
        <v>142</v>
      </c>
      <c r="I1039" s="2" t="s">
        <v>53</v>
      </c>
      <c r="J1039" s="2" t="s">
        <v>1667</v>
      </c>
      <c r="K1039" s="2" t="s">
        <v>1667</v>
      </c>
      <c r="L1039" s="2" t="s">
        <v>227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1680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233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1681</v>
      </c>
      <c r="B1040" s="2" t="s">
        <v>1665</v>
      </c>
      <c r="C1040" s="2" t="s">
        <v>47</v>
      </c>
      <c r="D1040" s="2" t="s">
        <v>1666</v>
      </c>
      <c r="E1040" s="2" t="s">
        <v>172</v>
      </c>
      <c r="F1040" s="2" t="s">
        <v>224</v>
      </c>
      <c r="G1040" s="2" t="s">
        <v>735</v>
      </c>
      <c r="H1040" s="2" t="s">
        <v>142</v>
      </c>
      <c r="I1040" s="2" t="s">
        <v>53</v>
      </c>
      <c r="J1040" s="2" t="s">
        <v>1667</v>
      </c>
      <c r="K1040" s="2" t="s">
        <v>1667</v>
      </c>
      <c r="L1040" s="2" t="s">
        <v>227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1682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4">
        <f>P1040*U1040/1000000</f>
        <v>266.77794</v>
      </c>
      <c r="AD1040" s="4">
        <f>AC1040*(1-Z1040/100)</f>
        <v>266.77794</v>
      </c>
      <c r="AE1040" s="2" t="s">
        <v>66</v>
      </c>
      <c r="AF1040" s="2" t="s">
        <v>67</v>
      </c>
      <c r="AG1040" s="2" t="s">
        <v>236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1683</v>
      </c>
      <c r="B1041" s="2" t="s">
        <v>1665</v>
      </c>
      <c r="C1041" s="2" t="s">
        <v>47</v>
      </c>
      <c r="D1041" s="2" t="s">
        <v>1666</v>
      </c>
      <c r="E1041" s="2" t="s">
        <v>172</v>
      </c>
      <c r="F1041" s="2" t="s">
        <v>224</v>
      </c>
      <c r="G1041" s="2" t="s">
        <v>735</v>
      </c>
      <c r="H1041" s="2" t="s">
        <v>142</v>
      </c>
      <c r="I1041" s="2"/>
      <c r="J1041" s="2"/>
      <c r="K1041" s="2"/>
      <c r="L1041" s="2"/>
      <c r="M1041" s="2" t="s">
        <v>107</v>
      </c>
      <c r="N1041" s="3"/>
      <c r="O1041" s="3"/>
      <c r="P1041" s="4">
        <f>IF(O1041="吨",N1041*1000,IF(O1041="万立方米",N1041*10000,""))</f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138</v>
      </c>
      <c r="AH1041" s="2" t="s">
        <v>114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1684</v>
      </c>
      <c r="B1042" s="2" t="s">
        <v>1685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297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10.946979516599999</v>
      </c>
      <c r="AD1042" s="4">
        <f>AC1042*(1-Z1042/100)</f>
        <v>10.946979516599999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1686</v>
      </c>
      <c r="B1043" s="2" t="s">
        <v>1685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297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1725.29228</v>
      </c>
      <c r="AD1043" s="4">
        <f>AC1043*(1-Z1043/100)</f>
        <v>1725.29228</v>
      </c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1687</v>
      </c>
      <c r="B1044" s="2" t="s">
        <v>1685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297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4">
        <f>P1044*U1044/1000000</f>
        <v>6219.678669399999</v>
      </c>
      <c r="AD1044" s="4">
        <f>AC1044*(1-Z1044/100)</f>
        <v>4851.349362131999</v>
      </c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1688</v>
      </c>
      <c r="B1045" s="2" t="s">
        <v>1685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297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1689</v>
      </c>
      <c r="B1046" s="2" t="s">
        <v>1685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297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4">
        <f>P1046*U1046/1000000</f>
        <v>20981.71074015</v>
      </c>
      <c r="AD1046" s="4">
        <f>AC1047*(1-AA1046/100)+(AC1046-AC1047)*(1-AB1046/100)</f>
        <v>20981.71074015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1690</v>
      </c>
      <c r="B1047" s="2" t="s">
        <v>1685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297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4">
        <f>P1047*U1047/1000000</f>
        <v>5473.4897583</v>
      </c>
      <c r="AD1047" s="4">
        <f>AC1047*(1-Z1047/100)</f>
        <v>5473.4897583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1691</v>
      </c>
      <c r="B1048" s="2" t="s">
        <v>1685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297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10265.489066</v>
      </c>
      <c r="AD1048" s="4">
        <f>AC1048*(1-Z1048/100)</f>
        <v>10265.489066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1692</v>
      </c>
      <c r="B1049" s="2" t="s">
        <v>1685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297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4">
        <f>P1049*U1049/1000000</f>
        <v>34.5058456</v>
      </c>
      <c r="AD1049" s="4">
        <f>AC1049*(1-Z1049/100)</f>
        <v>34.5058456</v>
      </c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1693</v>
      </c>
      <c r="B1050" s="2" t="s">
        <v>1685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297</v>
      </c>
      <c r="I1050" s="2"/>
      <c r="J1050" s="2"/>
      <c r="K1050" s="2"/>
      <c r="L1050" s="2"/>
      <c r="M1050" s="2" t="s">
        <v>107</v>
      </c>
      <c r="N1050" s="3"/>
      <c r="O1050" s="3"/>
      <c r="P1050" s="4">
        <f>IF(O1050="吨",N1050*1000,IF(O1050="万立方米",N1050*10000,""))</f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113</v>
      </c>
      <c r="AH1050" s="2" t="s">
        <v>114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1694</v>
      </c>
      <c r="B1051" s="2" t="s">
        <v>1695</v>
      </c>
      <c r="C1051" s="2" t="s">
        <v>47</v>
      </c>
      <c r="D1051" s="2" t="s">
        <v>579</v>
      </c>
      <c r="E1051" s="2" t="s">
        <v>491</v>
      </c>
      <c r="F1051" s="2" t="s">
        <v>224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173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174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344</v>
      </c>
      <c r="Y1051" s="2" t="s">
        <v>580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66</v>
      </c>
      <c r="AF1051" s="2" t="s">
        <v>67</v>
      </c>
      <c r="AG1051" s="2" t="s">
        <v>327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1696</v>
      </c>
      <c r="B1052" s="2" t="s">
        <v>1695</v>
      </c>
      <c r="C1052" s="2" t="s">
        <v>47</v>
      </c>
      <c r="D1052" s="2" t="s">
        <v>579</v>
      </c>
      <c r="E1052" s="2" t="s">
        <v>491</v>
      </c>
      <c r="F1052" s="2" t="s">
        <v>224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173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179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66</v>
      </c>
      <c r="AF1052" s="2" t="s">
        <v>67</v>
      </c>
      <c r="AG1052" s="2" t="s">
        <v>329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1697</v>
      </c>
      <c r="B1053" s="2" t="s">
        <v>1695</v>
      </c>
      <c r="C1053" s="2" t="s">
        <v>47</v>
      </c>
      <c r="D1053" s="2" t="s">
        <v>579</v>
      </c>
      <c r="E1053" s="2" t="s">
        <v>491</v>
      </c>
      <c r="F1053" s="2" t="s">
        <v>224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173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182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149</v>
      </c>
      <c r="Y1053" s="2" t="s">
        <v>150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66</v>
      </c>
      <c r="AF1053" s="2" t="s">
        <v>67</v>
      </c>
      <c r="AG1053" s="2" t="s">
        <v>167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1698</v>
      </c>
      <c r="B1054" s="2" t="s">
        <v>1695</v>
      </c>
      <c r="C1054" s="2" t="s">
        <v>47</v>
      </c>
      <c r="D1054" s="2" t="s">
        <v>579</v>
      </c>
      <c r="E1054" s="2" t="s">
        <v>491</v>
      </c>
      <c r="F1054" s="2" t="s">
        <v>224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173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185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344</v>
      </c>
      <c r="Y1054" s="2" t="s">
        <v>584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327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1699</v>
      </c>
      <c r="B1055" s="2" t="s">
        <v>1695</v>
      </c>
      <c r="C1055" s="2" t="s">
        <v>47</v>
      </c>
      <c r="D1055" s="2" t="s">
        <v>579</v>
      </c>
      <c r="E1055" s="2" t="s">
        <v>491</v>
      </c>
      <c r="F1055" s="2" t="s">
        <v>224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173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188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344</v>
      </c>
      <c r="Y1055" s="2" t="s">
        <v>586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66</v>
      </c>
      <c r="AF1055" s="2" t="s">
        <v>67</v>
      </c>
      <c r="AG1055" s="2" t="s">
        <v>327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1700</v>
      </c>
      <c r="B1056" s="2" t="s">
        <v>1695</v>
      </c>
      <c r="C1056" s="2" t="s">
        <v>47</v>
      </c>
      <c r="D1056" s="2" t="s">
        <v>579</v>
      </c>
      <c r="E1056" s="2" t="s">
        <v>491</v>
      </c>
      <c r="F1056" s="2" t="s">
        <v>224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173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191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344</v>
      </c>
      <c r="Y1056" s="2" t="s">
        <v>588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66</v>
      </c>
      <c r="AF1056" s="2" t="s">
        <v>67</v>
      </c>
      <c r="AG1056" s="2" t="s">
        <v>327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1701</v>
      </c>
      <c r="B1057" s="2" t="s">
        <v>1695</v>
      </c>
      <c r="C1057" s="2" t="s">
        <v>47</v>
      </c>
      <c r="D1057" s="2" t="s">
        <v>579</v>
      </c>
      <c r="E1057" s="2" t="s">
        <v>491</v>
      </c>
      <c r="F1057" s="2" t="s">
        <v>224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173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194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314</v>
      </c>
      <c r="Y1057" s="2" t="s">
        <v>315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66</v>
      </c>
      <c r="AF1057" s="2" t="s">
        <v>67</v>
      </c>
      <c r="AG1057" s="2" t="s">
        <v>167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1702</v>
      </c>
      <c r="B1058" s="2" t="s">
        <v>1695</v>
      </c>
      <c r="C1058" s="2" t="s">
        <v>47</v>
      </c>
      <c r="D1058" s="2" t="s">
        <v>579</v>
      </c>
      <c r="E1058" s="2" t="s">
        <v>491</v>
      </c>
      <c r="F1058" s="2" t="s">
        <v>224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173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196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66</v>
      </c>
      <c r="AF1058" s="2" t="s">
        <v>67</v>
      </c>
      <c r="AG1058" s="2" t="s">
        <v>329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1703</v>
      </c>
      <c r="B1059" s="2" t="s">
        <v>1695</v>
      </c>
      <c r="C1059" s="2" t="s">
        <v>47</v>
      </c>
      <c r="D1059" s="2" t="s">
        <v>579</v>
      </c>
      <c r="E1059" s="2" t="s">
        <v>491</v>
      </c>
      <c r="F1059" s="2" t="s">
        <v>224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163</v>
      </c>
      <c r="M1059" s="2" t="s">
        <v>107</v>
      </c>
      <c r="N1059" s="3"/>
      <c r="O1059" s="3"/>
      <c r="P1059" s="4">
        <f>IF(O1059="吨",N1059*1000,IF(O1059="万立方米",N1059*10000,""))</f>
        <v>135632000.0</v>
      </c>
      <c r="Q1059" s="2" t="s">
        <v>108</v>
      </c>
      <c r="R1059" s="2" t="s">
        <v>109</v>
      </c>
      <c r="S1059" s="2" t="s">
        <v>164</v>
      </c>
      <c r="T1059" s="2" t="s">
        <v>165</v>
      </c>
      <c r="U1059" s="4">
        <f>0.16</f>
        <v>0.16</v>
      </c>
      <c r="V1059" s="2" t="s">
        <v>111</v>
      </c>
      <c r="W1059" s="2" t="s">
        <v>164</v>
      </c>
      <c r="X1059" s="2" t="s">
        <v>163</v>
      </c>
      <c r="Y1059" s="2" t="s">
        <v>166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66</v>
      </c>
      <c r="AF1059" s="2" t="s">
        <v>67</v>
      </c>
      <c r="AG1059" s="2" t="s">
        <v>167</v>
      </c>
      <c r="AH1059" s="2" t="s">
        <v>168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1704</v>
      </c>
      <c r="B1060" s="2" t="s">
        <v>1705</v>
      </c>
      <c r="C1060" s="2" t="s">
        <v>47</v>
      </c>
      <c r="D1060" s="2" t="s">
        <v>1706</v>
      </c>
      <c r="E1060" s="2" t="s">
        <v>1707</v>
      </c>
      <c r="F1060" s="2" t="s">
        <v>50</v>
      </c>
      <c r="G1060" s="2" t="s">
        <v>51</v>
      </c>
      <c r="H1060" s="2" t="s">
        <v>418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175</v>
      </c>
      <c r="Y1060" s="2" t="s">
        <v>1708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66</v>
      </c>
      <c r="AF1060" s="2" t="s">
        <v>67</v>
      </c>
      <c r="AG1060" s="2" t="s">
        <v>327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1709</v>
      </c>
      <c r="B1061" s="2" t="s">
        <v>1705</v>
      </c>
      <c r="C1061" s="2" t="s">
        <v>47</v>
      </c>
      <c r="D1061" s="2" t="s">
        <v>1706</v>
      </c>
      <c r="E1061" s="2" t="s">
        <v>1707</v>
      </c>
      <c r="F1061" s="2" t="s">
        <v>50</v>
      </c>
      <c r="G1061" s="2" t="s">
        <v>51</v>
      </c>
      <c r="H1061" s="2" t="s">
        <v>418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66</v>
      </c>
      <c r="AF1061" s="2" t="s">
        <v>67</v>
      </c>
      <c r="AG1061" s="2" t="s">
        <v>329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1710</v>
      </c>
      <c r="B1062" s="2" t="s">
        <v>1705</v>
      </c>
      <c r="C1062" s="2" t="s">
        <v>47</v>
      </c>
      <c r="D1062" s="2" t="s">
        <v>1706</v>
      </c>
      <c r="E1062" s="2" t="s">
        <v>1707</v>
      </c>
      <c r="F1062" s="2" t="s">
        <v>50</v>
      </c>
      <c r="G1062" s="2" t="s">
        <v>51</v>
      </c>
      <c r="H1062" s="2" t="s">
        <v>418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149</v>
      </c>
      <c r="Y1062" s="2" t="s">
        <v>150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66</v>
      </c>
      <c r="AF1062" s="2" t="s">
        <v>67</v>
      </c>
      <c r="AG1062" s="2" t="s">
        <v>167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1711</v>
      </c>
      <c r="B1063" s="2" t="s">
        <v>1705</v>
      </c>
      <c r="C1063" s="2" t="s">
        <v>47</v>
      </c>
      <c r="D1063" s="2" t="s">
        <v>1706</v>
      </c>
      <c r="E1063" s="2" t="s">
        <v>1707</v>
      </c>
      <c r="F1063" s="2" t="s">
        <v>50</v>
      </c>
      <c r="G1063" s="2" t="s">
        <v>51</v>
      </c>
      <c r="H1063" s="2" t="s">
        <v>418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175</v>
      </c>
      <c r="Y1063" s="2" t="s">
        <v>1712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327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1713</v>
      </c>
      <c r="B1064" s="2" t="s">
        <v>1705</v>
      </c>
      <c r="C1064" s="2" t="s">
        <v>47</v>
      </c>
      <c r="D1064" s="2" t="s">
        <v>1706</v>
      </c>
      <c r="E1064" s="2" t="s">
        <v>1707</v>
      </c>
      <c r="F1064" s="2" t="s">
        <v>50</v>
      </c>
      <c r="G1064" s="2" t="s">
        <v>51</v>
      </c>
      <c r="H1064" s="2" t="s">
        <v>418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175</v>
      </c>
      <c r="Y1064" s="2" t="s">
        <v>1714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66</v>
      </c>
      <c r="AF1064" s="2" t="s">
        <v>67</v>
      </c>
      <c r="AG1064" s="2" t="s">
        <v>327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1715</v>
      </c>
      <c r="B1065" s="2" t="s">
        <v>1705</v>
      </c>
      <c r="C1065" s="2" t="s">
        <v>47</v>
      </c>
      <c r="D1065" s="2" t="s">
        <v>1706</v>
      </c>
      <c r="E1065" s="2" t="s">
        <v>1707</v>
      </c>
      <c r="F1065" s="2" t="s">
        <v>50</v>
      </c>
      <c r="G1065" s="2" t="s">
        <v>51</v>
      </c>
      <c r="H1065" s="2" t="s">
        <v>418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175</v>
      </c>
      <c r="Y1065" s="2" t="s">
        <v>1716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66</v>
      </c>
      <c r="AF1065" s="2" t="s">
        <v>67</v>
      </c>
      <c r="AG1065" s="2" t="s">
        <v>327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1717</v>
      </c>
      <c r="B1066" s="2" t="s">
        <v>1705</v>
      </c>
      <c r="C1066" s="2" t="s">
        <v>47</v>
      </c>
      <c r="D1066" s="2" t="s">
        <v>1706</v>
      </c>
      <c r="E1066" s="2" t="s">
        <v>1707</v>
      </c>
      <c r="F1066" s="2" t="s">
        <v>50</v>
      </c>
      <c r="G1066" s="2" t="s">
        <v>51</v>
      </c>
      <c r="H1066" s="2" t="s">
        <v>418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314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66</v>
      </c>
      <c r="AF1066" s="2" t="s">
        <v>67</v>
      </c>
      <c r="AG1066" s="2" t="s">
        <v>327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1718</v>
      </c>
      <c r="B1067" s="2" t="s">
        <v>1705</v>
      </c>
      <c r="C1067" s="2" t="s">
        <v>47</v>
      </c>
      <c r="D1067" s="2" t="s">
        <v>1706</v>
      </c>
      <c r="E1067" s="2" t="s">
        <v>1707</v>
      </c>
      <c r="F1067" s="2" t="s">
        <v>50</v>
      </c>
      <c r="G1067" s="2" t="s">
        <v>51</v>
      </c>
      <c r="H1067" s="2" t="s">
        <v>418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66</v>
      </c>
      <c r="AF1067" s="2" t="s">
        <v>67</v>
      </c>
      <c r="AG1067" s="2" t="s">
        <v>329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1719</v>
      </c>
      <c r="B1068" s="2" t="s">
        <v>1705</v>
      </c>
      <c r="C1068" s="2" t="s">
        <v>47</v>
      </c>
      <c r="D1068" s="2" t="s">
        <v>1706</v>
      </c>
      <c r="E1068" s="2" t="s">
        <v>1707</v>
      </c>
      <c r="F1068" s="2" t="s">
        <v>50</v>
      </c>
      <c r="G1068" s="2" t="s">
        <v>51</v>
      </c>
      <c r="H1068" s="2" t="s">
        <v>418</v>
      </c>
      <c r="I1068" s="2"/>
      <c r="J1068" s="2"/>
      <c r="K1068" s="2" t="s">
        <v>55</v>
      </c>
      <c r="L1068" s="2" t="s">
        <v>163</v>
      </c>
      <c r="M1068" s="2" t="s">
        <v>107</v>
      </c>
      <c r="N1068" s="3"/>
      <c r="O1068" s="3"/>
      <c r="P1068" s="4">
        <f>IF(O1068="吨",N1068*1000,IF(O1068="万立方米",N1068*10000,""))</f>
        <v>1625794950.0</v>
      </c>
      <c r="Q1068" s="2" t="s">
        <v>108</v>
      </c>
      <c r="R1068" s="2" t="s">
        <v>109</v>
      </c>
      <c r="S1068" s="2" t="s">
        <v>164</v>
      </c>
      <c r="T1068" s="2" t="s">
        <v>165</v>
      </c>
      <c r="U1068" s="4">
        <f>0.16</f>
        <v>0.16</v>
      </c>
      <c r="V1068" s="2" t="s">
        <v>111</v>
      </c>
      <c r="W1068" s="2" t="s">
        <v>164</v>
      </c>
      <c r="X1068" s="2" t="s">
        <v>163</v>
      </c>
      <c r="Y1068" s="2" t="s">
        <v>166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66</v>
      </c>
      <c r="AF1068" s="2" t="s">
        <v>67</v>
      </c>
      <c r="AG1068" s="2" t="s">
        <v>167</v>
      </c>
      <c r="AH1068" s="2" t="s">
        <v>168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1720</v>
      </c>
      <c r="B1069" s="2" t="s">
        <v>1721</v>
      </c>
      <c r="C1069" s="2" t="s">
        <v>47</v>
      </c>
      <c r="D1069" s="2" t="s">
        <v>1448</v>
      </c>
      <c r="E1069" s="2" t="s">
        <v>526</v>
      </c>
      <c r="F1069" s="2" t="s">
        <v>50</v>
      </c>
      <c r="G1069" s="2" t="s">
        <v>225</v>
      </c>
      <c r="H1069" s="2" t="s">
        <v>52</v>
      </c>
      <c r="I1069" s="2" t="s">
        <v>53</v>
      </c>
      <c r="J1069" s="2" t="s">
        <v>226</v>
      </c>
      <c r="K1069" s="2" t="s">
        <v>226</v>
      </c>
      <c r="L1069" s="2" t="s">
        <v>227</v>
      </c>
      <c r="M1069" s="2" t="s">
        <v>57</v>
      </c>
      <c r="N1069" s="3">
        <v>4837</v>
      </c>
      <c r="O1069" s="3" t="s">
        <v>228</v>
      </c>
      <c r="P1069" s="4">
        <f>IF(O1069="吨",N1069*1000,IF(O1069="万立方米",N1069*10000,""))</f>
        <v>48370000.0</v>
      </c>
      <c r="Q1069" s="2" t="s">
        <v>229</v>
      </c>
      <c r="R1069" s="2" t="s">
        <v>230</v>
      </c>
      <c r="S1069" s="2" t="s">
        <v>231</v>
      </c>
      <c r="T1069" s="2" t="s">
        <v>75</v>
      </c>
      <c r="U1069" s="4">
        <f>0.0</f>
        <v>0.0</v>
      </c>
      <c r="V1069" s="2" t="s">
        <v>232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233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1722</v>
      </c>
      <c r="B1070" s="2" t="s">
        <v>1721</v>
      </c>
      <c r="C1070" s="2" t="s">
        <v>47</v>
      </c>
      <c r="D1070" s="2" t="s">
        <v>1448</v>
      </c>
      <c r="E1070" s="2" t="s">
        <v>526</v>
      </c>
      <c r="F1070" s="2" t="s">
        <v>50</v>
      </c>
      <c r="G1070" s="2" t="s">
        <v>225</v>
      </c>
      <c r="H1070" s="2" t="s">
        <v>52</v>
      </c>
      <c r="I1070" s="2" t="s">
        <v>53</v>
      </c>
      <c r="J1070" s="2" t="s">
        <v>226</v>
      </c>
      <c r="K1070" s="2" t="s">
        <v>226</v>
      </c>
      <c r="L1070" s="2" t="s">
        <v>227</v>
      </c>
      <c r="M1070" s="2" t="s">
        <v>73</v>
      </c>
      <c r="N1070" s="3">
        <v>4837</v>
      </c>
      <c r="O1070" s="3" t="s">
        <v>228</v>
      </c>
      <c r="P1070" s="4">
        <f>IF(O1070="吨",N1070*1000,IF(O1070="万立方米",N1070*10000,""))</f>
        <v>48370000.0</v>
      </c>
      <c r="Q1070" s="2" t="s">
        <v>229</v>
      </c>
      <c r="R1070" s="2" t="s">
        <v>230</v>
      </c>
      <c r="S1070" s="2" t="s">
        <v>235</v>
      </c>
      <c r="T1070" s="2" t="s">
        <v>75</v>
      </c>
      <c r="U1070" s="4">
        <f>1.3</f>
        <v>1.3</v>
      </c>
      <c r="V1070" s="2" t="s">
        <v>232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62.881</v>
      </c>
      <c r="AD1070" s="4">
        <f>AC1070*(1-Z1070/100)</f>
        <v>62.881</v>
      </c>
      <c r="AE1070" s="2" t="s">
        <v>66</v>
      </c>
      <c r="AF1070" s="2" t="s">
        <v>67</v>
      </c>
      <c r="AG1070" s="2" t="s">
        <v>236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1723</v>
      </c>
      <c r="B1071" s="2" t="s">
        <v>1721</v>
      </c>
      <c r="C1071" s="2" t="s">
        <v>47</v>
      </c>
      <c r="D1071" s="2" t="s">
        <v>1448</v>
      </c>
      <c r="E1071" s="2" t="s">
        <v>526</v>
      </c>
      <c r="F1071" s="2" t="s">
        <v>50</v>
      </c>
      <c r="G1071" s="2" t="s">
        <v>225</v>
      </c>
      <c r="H1071" s="2" t="s">
        <v>52</v>
      </c>
      <c r="I1071" s="2" t="s">
        <v>53</v>
      </c>
      <c r="J1071" s="2" t="s">
        <v>226</v>
      </c>
      <c r="K1071" s="2" t="s">
        <v>226</v>
      </c>
      <c r="L1071" s="2" t="s">
        <v>227</v>
      </c>
      <c r="M1071" s="2" t="s">
        <v>79</v>
      </c>
      <c r="N1071" s="3">
        <v>4837</v>
      </c>
      <c r="O1071" s="3" t="s">
        <v>228</v>
      </c>
      <c r="P1071" s="4">
        <f>IF(O1071="吨",N1071*1000,IF(O1071="万立方米",N1071*10000,""))</f>
        <v>48370000.0</v>
      </c>
      <c r="Q1071" s="2" t="s">
        <v>229</v>
      </c>
      <c r="R1071" s="2" t="s">
        <v>230</v>
      </c>
      <c r="S1071" s="2" t="s">
        <v>238</v>
      </c>
      <c r="T1071" s="2" t="s">
        <v>75</v>
      </c>
      <c r="U1071" s="4">
        <f>4.1</f>
        <v>4.1</v>
      </c>
      <c r="V1071" s="2" t="s">
        <v>232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4">
        <f>P1071*U1071/1000000</f>
        <v>198.31699999999998</v>
      </c>
      <c r="AD1071" s="4">
        <f>AC1071*(1-Z1071/100)</f>
        <v>154.68725999999998</v>
      </c>
      <c r="AE1071" s="2" t="s">
        <v>66</v>
      </c>
      <c r="AF1071" s="2" t="s">
        <v>67</v>
      </c>
      <c r="AG1071" s="2" t="s">
        <v>239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1724</v>
      </c>
      <c r="B1072" s="2" t="s">
        <v>1721</v>
      </c>
      <c r="C1072" s="2" t="s">
        <v>47</v>
      </c>
      <c r="D1072" s="2" t="s">
        <v>1448</v>
      </c>
      <c r="E1072" s="2" t="s">
        <v>526</v>
      </c>
      <c r="F1072" s="2" t="s">
        <v>50</v>
      </c>
      <c r="G1072" s="2" t="s">
        <v>225</v>
      </c>
      <c r="H1072" s="2" t="s">
        <v>52</v>
      </c>
      <c r="I1072" s="2" t="s">
        <v>53</v>
      </c>
      <c r="J1072" s="2" t="s">
        <v>226</v>
      </c>
      <c r="K1072" s="2" t="s">
        <v>226</v>
      </c>
      <c r="L1072" s="2" t="s">
        <v>227</v>
      </c>
      <c r="M1072" s="2" t="s">
        <v>87</v>
      </c>
      <c r="N1072" s="3">
        <v>4837</v>
      </c>
      <c r="O1072" s="3" t="s">
        <v>228</v>
      </c>
      <c r="P1072" s="4">
        <f>IF(O1072="吨",N1072*1000,IF(O1072="万立方米",N1072*10000,""))</f>
        <v>48370000.0</v>
      </c>
      <c r="Q1072" s="2" t="s">
        <v>229</v>
      </c>
      <c r="R1072" s="2" t="s">
        <v>230</v>
      </c>
      <c r="S1072" s="2" t="s">
        <v>241</v>
      </c>
      <c r="T1072" s="2" t="s">
        <v>75</v>
      </c>
      <c r="U1072" s="4">
        <f>0.0</f>
        <v>0.0</v>
      </c>
      <c r="V1072" s="2" t="s">
        <v>232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66</v>
      </c>
      <c r="AF1072" s="2" t="s">
        <v>67</v>
      </c>
      <c r="AG1072" s="2" t="s">
        <v>233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1725</v>
      </c>
      <c r="B1073" s="2" t="s">
        <v>1721</v>
      </c>
      <c r="C1073" s="2" t="s">
        <v>47</v>
      </c>
      <c r="D1073" s="2" t="s">
        <v>1448</v>
      </c>
      <c r="E1073" s="2" t="s">
        <v>526</v>
      </c>
      <c r="F1073" s="2" t="s">
        <v>50</v>
      </c>
      <c r="G1073" s="2" t="s">
        <v>225</v>
      </c>
      <c r="H1073" s="2" t="s">
        <v>52</v>
      </c>
      <c r="I1073" s="2" t="s">
        <v>53</v>
      </c>
      <c r="J1073" s="2" t="s">
        <v>226</v>
      </c>
      <c r="K1073" s="2" t="s">
        <v>226</v>
      </c>
      <c r="L1073" s="2" t="s">
        <v>227</v>
      </c>
      <c r="M1073" s="2" t="s">
        <v>91</v>
      </c>
      <c r="N1073" s="3">
        <v>4837</v>
      </c>
      <c r="O1073" s="3" t="s">
        <v>228</v>
      </c>
      <c r="P1073" s="4">
        <f>IF(O1073="吨",N1073*1000,IF(O1073="万立方米",N1073*10000,""))</f>
        <v>48370000.0</v>
      </c>
      <c r="Q1073" s="2" t="s">
        <v>229</v>
      </c>
      <c r="R1073" s="2" t="s">
        <v>230</v>
      </c>
      <c r="S1073" s="2" t="s">
        <v>243</v>
      </c>
      <c r="T1073" s="2" t="s">
        <v>75</v>
      </c>
      <c r="U1073" s="4">
        <f>0.03</f>
        <v>0.03</v>
      </c>
      <c r="V1073" s="2" t="s">
        <v>232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4">
        <f>P1073*U1073/1000000</f>
        <v>1.4511</v>
      </c>
      <c r="AD1073" s="4">
        <f>AC1074*(1-AA1073/100)+(AC1073-AC1074)*(1-AB1073/100)</f>
        <v>1.4511</v>
      </c>
      <c r="AE1073" s="2" t="s">
        <v>66</v>
      </c>
      <c r="AF1073" s="2" t="s">
        <v>67</v>
      </c>
      <c r="AG1073" s="2" t="s">
        <v>233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1726</v>
      </c>
      <c r="B1074" s="2" t="s">
        <v>1721</v>
      </c>
      <c r="C1074" s="2" t="s">
        <v>47</v>
      </c>
      <c r="D1074" s="2" t="s">
        <v>1448</v>
      </c>
      <c r="E1074" s="2" t="s">
        <v>526</v>
      </c>
      <c r="F1074" s="2" t="s">
        <v>50</v>
      </c>
      <c r="G1074" s="2" t="s">
        <v>225</v>
      </c>
      <c r="H1074" s="2" t="s">
        <v>52</v>
      </c>
      <c r="I1074" s="2" t="s">
        <v>53</v>
      </c>
      <c r="J1074" s="2" t="s">
        <v>226</v>
      </c>
      <c r="K1074" s="2" t="s">
        <v>226</v>
      </c>
      <c r="L1074" s="2" t="s">
        <v>227</v>
      </c>
      <c r="M1074" s="2" t="s">
        <v>95</v>
      </c>
      <c r="N1074" s="3">
        <v>4837</v>
      </c>
      <c r="O1074" s="3" t="s">
        <v>228</v>
      </c>
      <c r="P1074" s="4">
        <f>IF(O1074="吨",N1074*1000,IF(O1074="万立方米",N1074*10000,""))</f>
        <v>48370000.0</v>
      </c>
      <c r="Q1074" s="2" t="s">
        <v>229</v>
      </c>
      <c r="R1074" s="2" t="s">
        <v>230</v>
      </c>
      <c r="S1074" s="2" t="s">
        <v>245</v>
      </c>
      <c r="T1074" s="2" t="s">
        <v>75</v>
      </c>
      <c r="U1074" s="4">
        <f>0.03</f>
        <v>0.03</v>
      </c>
      <c r="V1074" s="2" t="s">
        <v>232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1.4511</v>
      </c>
      <c r="AD1074" s="4">
        <f>AC1074*(1-Z1074/100)</f>
        <v>1.4511</v>
      </c>
      <c r="AE1074" s="2" t="s">
        <v>66</v>
      </c>
      <c r="AF1074" s="2" t="s">
        <v>67</v>
      </c>
      <c r="AG1074" s="2" t="s">
        <v>233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1727</v>
      </c>
      <c r="B1075" s="2" t="s">
        <v>1721</v>
      </c>
      <c r="C1075" s="2" t="s">
        <v>47</v>
      </c>
      <c r="D1075" s="2" t="s">
        <v>1448</v>
      </c>
      <c r="E1075" s="2" t="s">
        <v>526</v>
      </c>
      <c r="F1075" s="2" t="s">
        <v>50</v>
      </c>
      <c r="G1075" s="2" t="s">
        <v>225</v>
      </c>
      <c r="H1075" s="2" t="s">
        <v>52</v>
      </c>
      <c r="I1075" s="2" t="s">
        <v>53</v>
      </c>
      <c r="J1075" s="2" t="s">
        <v>226</v>
      </c>
      <c r="K1075" s="2" t="s">
        <v>226</v>
      </c>
      <c r="L1075" s="2" t="s">
        <v>227</v>
      </c>
      <c r="M1075" s="2" t="s">
        <v>99</v>
      </c>
      <c r="N1075" s="3">
        <v>4837</v>
      </c>
      <c r="O1075" s="3" t="s">
        <v>228</v>
      </c>
      <c r="P1075" s="4">
        <f>IF(O1075="吨",N1075*1000,IF(O1075="万立方米",N1075*10000,""))</f>
        <v>48370000.0</v>
      </c>
      <c r="Q1075" s="2" t="s">
        <v>229</v>
      </c>
      <c r="R1075" s="2" t="s">
        <v>230</v>
      </c>
      <c r="S1075" s="2" t="s">
        <v>247</v>
      </c>
      <c r="T1075" s="2" t="s">
        <v>75</v>
      </c>
      <c r="U1075" s="4">
        <f>0.0</f>
        <v>0.0</v>
      </c>
      <c r="V1075" s="2" t="s">
        <v>232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66</v>
      </c>
      <c r="AF1075" s="2" t="s">
        <v>67</v>
      </c>
      <c r="AG1075" s="2" t="s">
        <v>233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1728</v>
      </c>
      <c r="B1076" s="2" t="s">
        <v>1721</v>
      </c>
      <c r="C1076" s="2" t="s">
        <v>47</v>
      </c>
      <c r="D1076" s="2" t="s">
        <v>1448</v>
      </c>
      <c r="E1076" s="2" t="s">
        <v>526</v>
      </c>
      <c r="F1076" s="2" t="s">
        <v>50</v>
      </c>
      <c r="G1076" s="2" t="s">
        <v>225</v>
      </c>
      <c r="H1076" s="2" t="s">
        <v>52</v>
      </c>
      <c r="I1076" s="2" t="s">
        <v>53</v>
      </c>
      <c r="J1076" s="2" t="s">
        <v>226</v>
      </c>
      <c r="K1076" s="2" t="s">
        <v>226</v>
      </c>
      <c r="L1076" s="2" t="s">
        <v>227</v>
      </c>
      <c r="M1076" s="2" t="s">
        <v>104</v>
      </c>
      <c r="N1076" s="3">
        <v>4837</v>
      </c>
      <c r="O1076" s="3" t="s">
        <v>228</v>
      </c>
      <c r="P1076" s="4">
        <f>IF(O1076="吨",N1076*1000,IF(O1076="万立方米",N1076*10000,""))</f>
        <v>48370000.0</v>
      </c>
      <c r="Q1076" s="2" t="s">
        <v>229</v>
      </c>
      <c r="R1076" s="2" t="s">
        <v>230</v>
      </c>
      <c r="S1076" s="2" t="s">
        <v>249</v>
      </c>
      <c r="T1076" s="2" t="s">
        <v>75</v>
      </c>
      <c r="U1076" s="4">
        <f>0.02</f>
        <v>0.02</v>
      </c>
      <c r="V1076" s="2" t="s">
        <v>232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 t="s">
        <v>236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1729</v>
      </c>
      <c r="B1077" s="2" t="s">
        <v>1721</v>
      </c>
      <c r="C1077" s="2" t="s">
        <v>47</v>
      </c>
      <c r="D1077" s="2" t="s">
        <v>1448</v>
      </c>
      <c r="E1077" s="2" t="s">
        <v>526</v>
      </c>
      <c r="F1077" s="2" t="s">
        <v>50</v>
      </c>
      <c r="G1077" s="2" t="s">
        <v>225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f>IF(O1077="吨",N1077*1000,IF(O1077="万立方米",N1077*10000,""))</f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138</v>
      </c>
      <c r="AH1077" s="2" t="s">
        <v>114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1730</v>
      </c>
      <c r="B1078" s="2" t="s">
        <v>1731</v>
      </c>
      <c r="C1078" s="2" t="s">
        <v>47</v>
      </c>
      <c r="D1078" s="2" t="s">
        <v>295</v>
      </c>
      <c r="E1078" s="2" t="s">
        <v>296</v>
      </c>
      <c r="F1078" s="2" t="s">
        <v>278</v>
      </c>
      <c r="G1078" s="2" t="s">
        <v>120</v>
      </c>
      <c r="H1078" s="2" t="s">
        <v>142</v>
      </c>
      <c r="I1078" s="2" t="s">
        <v>53</v>
      </c>
      <c r="J1078" s="2" t="s">
        <v>280</v>
      </c>
      <c r="K1078" s="2"/>
      <c r="L1078" s="2" t="s">
        <v>122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124</v>
      </c>
      <c r="X1078" s="2" t="s">
        <v>298</v>
      </c>
      <c r="Y1078" s="2" t="s">
        <v>299</v>
      </c>
      <c r="Z1078" s="2">
        <v>94.5</v>
      </c>
      <c r="AA1078" s="2"/>
      <c r="AB1078" s="2"/>
      <c r="AC1078" s="2"/>
      <c r="AD1078" s="2"/>
      <c r="AE1078" s="2" t="s">
        <v>271</v>
      </c>
      <c r="AF1078" s="2" t="s">
        <v>281</v>
      </c>
      <c r="AG1078" s="2" t="s">
        <v>431</v>
      </c>
      <c r="AH1078" s="2" t="s">
        <v>128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1732</v>
      </c>
      <c r="B1079" s="2" t="s">
        <v>1731</v>
      </c>
      <c r="C1079" s="2" t="s">
        <v>47</v>
      </c>
      <c r="D1079" s="2" t="s">
        <v>295</v>
      </c>
      <c r="E1079" s="2" t="s">
        <v>296</v>
      </c>
      <c r="F1079" s="2" t="s">
        <v>278</v>
      </c>
      <c r="G1079" s="2" t="s">
        <v>120</v>
      </c>
      <c r="H1079" s="2" t="s">
        <v>142</v>
      </c>
      <c r="I1079" s="2" t="s">
        <v>53</v>
      </c>
      <c r="J1079" s="2" t="s">
        <v>280</v>
      </c>
      <c r="K1079" s="2"/>
      <c r="L1079" s="2" t="s">
        <v>122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124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271</v>
      </c>
      <c r="AF1079" s="2" t="s">
        <v>281</v>
      </c>
      <c r="AG1079" s="2" t="s">
        <v>433</v>
      </c>
      <c r="AH1079" s="2" t="s">
        <v>128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1733</v>
      </c>
      <c r="B1080" s="2" t="s">
        <v>1731</v>
      </c>
      <c r="C1080" s="2" t="s">
        <v>47</v>
      </c>
      <c r="D1080" s="2" t="s">
        <v>295</v>
      </c>
      <c r="E1080" s="2" t="s">
        <v>296</v>
      </c>
      <c r="F1080" s="2" t="s">
        <v>278</v>
      </c>
      <c r="G1080" s="2" t="s">
        <v>120</v>
      </c>
      <c r="H1080" s="2" t="s">
        <v>142</v>
      </c>
      <c r="I1080" s="2" t="s">
        <v>53</v>
      </c>
      <c r="J1080" s="2" t="s">
        <v>280</v>
      </c>
      <c r="K1080" s="2"/>
      <c r="L1080" s="2" t="s">
        <v>122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124</v>
      </c>
      <c r="X1080" s="2" t="s">
        <v>304</v>
      </c>
      <c r="Y1080" s="2" t="s">
        <v>305</v>
      </c>
      <c r="Z1080" s="2">
        <v>30</v>
      </c>
      <c r="AA1080" s="2"/>
      <c r="AB1080" s="2"/>
      <c r="AC1080" s="2"/>
      <c r="AD1080" s="2"/>
      <c r="AE1080" s="2" t="s">
        <v>271</v>
      </c>
      <c r="AF1080" s="2" t="s">
        <v>281</v>
      </c>
      <c r="AG1080" s="2" t="s">
        <v>435</v>
      </c>
      <c r="AH1080" s="2" t="s">
        <v>128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1734</v>
      </c>
      <c r="B1081" s="2" t="s">
        <v>1731</v>
      </c>
      <c r="C1081" s="2" t="s">
        <v>47</v>
      </c>
      <c r="D1081" s="2" t="s">
        <v>295</v>
      </c>
      <c r="E1081" s="2" t="s">
        <v>296</v>
      </c>
      <c r="F1081" s="2" t="s">
        <v>278</v>
      </c>
      <c r="G1081" s="2" t="s">
        <v>120</v>
      </c>
      <c r="H1081" s="2" t="s">
        <v>142</v>
      </c>
      <c r="I1081" s="2" t="s">
        <v>53</v>
      </c>
      <c r="J1081" s="2" t="s">
        <v>280</v>
      </c>
      <c r="K1081" s="2"/>
      <c r="L1081" s="2" t="s">
        <v>122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124</v>
      </c>
      <c r="X1081" s="2" t="s">
        <v>298</v>
      </c>
      <c r="Y1081" s="2" t="s">
        <v>308</v>
      </c>
      <c r="Z1081" s="2">
        <v>94.5</v>
      </c>
      <c r="AA1081" s="2"/>
      <c r="AB1081" s="2"/>
      <c r="AC1081" s="2"/>
      <c r="AD1081" s="2"/>
      <c r="AE1081" s="2" t="s">
        <v>271</v>
      </c>
      <c r="AF1081" s="2" t="s">
        <v>281</v>
      </c>
      <c r="AG1081" s="2" t="s">
        <v>431</v>
      </c>
      <c r="AH1081" s="2" t="s">
        <v>128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1735</v>
      </c>
      <c r="B1082" s="2" t="s">
        <v>1731</v>
      </c>
      <c r="C1082" s="2" t="s">
        <v>47</v>
      </c>
      <c r="D1082" s="2" t="s">
        <v>295</v>
      </c>
      <c r="E1082" s="2" t="s">
        <v>296</v>
      </c>
      <c r="F1082" s="2" t="s">
        <v>278</v>
      </c>
      <c r="G1082" s="2" t="s">
        <v>120</v>
      </c>
      <c r="H1082" s="2" t="s">
        <v>142</v>
      </c>
      <c r="I1082" s="2" t="s">
        <v>53</v>
      </c>
      <c r="J1082" s="2" t="s">
        <v>280</v>
      </c>
      <c r="K1082" s="2"/>
      <c r="L1082" s="2" t="s">
        <v>122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124</v>
      </c>
      <c r="X1082" s="2" t="s">
        <v>298</v>
      </c>
      <c r="Y1082" s="2" t="s">
        <v>310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271</v>
      </c>
      <c r="AF1082" s="2" t="s">
        <v>281</v>
      </c>
      <c r="AG1082" s="2" t="s">
        <v>431</v>
      </c>
      <c r="AH1082" s="2" t="s">
        <v>128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1736</v>
      </c>
      <c r="B1083" s="2" t="s">
        <v>1731</v>
      </c>
      <c r="C1083" s="2" t="s">
        <v>47</v>
      </c>
      <c r="D1083" s="2" t="s">
        <v>295</v>
      </c>
      <c r="E1083" s="2" t="s">
        <v>296</v>
      </c>
      <c r="F1083" s="2" t="s">
        <v>278</v>
      </c>
      <c r="G1083" s="2" t="s">
        <v>120</v>
      </c>
      <c r="H1083" s="2" t="s">
        <v>142</v>
      </c>
      <c r="I1083" s="2" t="s">
        <v>53</v>
      </c>
      <c r="J1083" s="2" t="s">
        <v>280</v>
      </c>
      <c r="K1083" s="2"/>
      <c r="L1083" s="2" t="s">
        <v>122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124</v>
      </c>
      <c r="X1083" s="2" t="s">
        <v>298</v>
      </c>
      <c r="Y1083" s="2" t="s">
        <v>312</v>
      </c>
      <c r="Z1083" s="2">
        <v>94.5</v>
      </c>
      <c r="AA1083" s="2"/>
      <c r="AB1083" s="2"/>
      <c r="AC1083" s="2"/>
      <c r="AD1083" s="2"/>
      <c r="AE1083" s="2" t="s">
        <v>271</v>
      </c>
      <c r="AF1083" s="2" t="s">
        <v>281</v>
      </c>
      <c r="AG1083" s="2" t="s">
        <v>431</v>
      </c>
      <c r="AH1083" s="2" t="s">
        <v>128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1737</v>
      </c>
      <c r="B1084" s="2" t="s">
        <v>1731</v>
      </c>
      <c r="C1084" s="2" t="s">
        <v>47</v>
      </c>
      <c r="D1084" s="2" t="s">
        <v>295</v>
      </c>
      <c r="E1084" s="2" t="s">
        <v>296</v>
      </c>
      <c r="F1084" s="2" t="s">
        <v>278</v>
      </c>
      <c r="G1084" s="2" t="s">
        <v>120</v>
      </c>
      <c r="H1084" s="2" t="s">
        <v>142</v>
      </c>
      <c r="I1084" s="2" t="s">
        <v>53</v>
      </c>
      <c r="J1084" s="2" t="s">
        <v>280</v>
      </c>
      <c r="K1084" s="2"/>
      <c r="L1084" s="2" t="s">
        <v>122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124</v>
      </c>
      <c r="X1084" s="2" t="s">
        <v>314</v>
      </c>
      <c r="Y1084" s="2" t="s">
        <v>315</v>
      </c>
      <c r="Z1084" s="2">
        <v>80</v>
      </c>
      <c r="AA1084" s="2"/>
      <c r="AB1084" s="2"/>
      <c r="AC1084" s="2"/>
      <c r="AD1084" s="2"/>
      <c r="AE1084" s="2" t="s">
        <v>271</v>
      </c>
      <c r="AF1084" s="2" t="s">
        <v>281</v>
      </c>
      <c r="AG1084" s="2" t="s">
        <v>435</v>
      </c>
      <c r="AH1084" s="2" t="s">
        <v>128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1738</v>
      </c>
      <c r="B1085" s="2" t="s">
        <v>1731</v>
      </c>
      <c r="C1085" s="2" t="s">
        <v>47</v>
      </c>
      <c r="D1085" s="2" t="s">
        <v>295</v>
      </c>
      <c r="E1085" s="2" t="s">
        <v>296</v>
      </c>
      <c r="F1085" s="2" t="s">
        <v>278</v>
      </c>
      <c r="G1085" s="2" t="s">
        <v>120</v>
      </c>
      <c r="H1085" s="2" t="s">
        <v>142</v>
      </c>
      <c r="I1085" s="2" t="s">
        <v>53</v>
      </c>
      <c r="J1085" s="2" t="s">
        <v>280</v>
      </c>
      <c r="K1085" s="2"/>
      <c r="L1085" s="2" t="s">
        <v>122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124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271</v>
      </c>
      <c r="AF1085" s="2" t="s">
        <v>281</v>
      </c>
      <c r="AG1085" s="2" t="s">
        <v>433</v>
      </c>
      <c r="AH1085" s="2" t="s">
        <v>128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1739</v>
      </c>
      <c r="B1086" s="2" t="s">
        <v>1731</v>
      </c>
      <c r="C1086" s="2" t="s">
        <v>47</v>
      </c>
      <c r="D1086" s="2" t="s">
        <v>295</v>
      </c>
      <c r="E1086" s="2" t="s">
        <v>296</v>
      </c>
      <c r="F1086" s="2" t="s">
        <v>278</v>
      </c>
      <c r="G1086" s="2" t="s">
        <v>120</v>
      </c>
      <c r="H1086" s="2" t="s">
        <v>142</v>
      </c>
      <c r="I1086" s="2"/>
      <c r="J1086" s="2"/>
      <c r="K1086" s="2" t="s">
        <v>55</v>
      </c>
      <c r="L1086" s="2" t="s">
        <v>318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319</v>
      </c>
      <c r="T1086" s="2" t="s">
        <v>165</v>
      </c>
      <c r="U1086" s="4">
        <f>0.17</f>
        <v>0.17</v>
      </c>
      <c r="V1086" s="2" t="s">
        <v>111</v>
      </c>
      <c r="W1086" s="2" t="s">
        <v>319</v>
      </c>
      <c r="X1086" s="2" t="s">
        <v>318</v>
      </c>
      <c r="Y1086" s="2" t="s">
        <v>320</v>
      </c>
      <c r="Z1086" s="2">
        <v>0</v>
      </c>
      <c r="AA1086" s="2"/>
      <c r="AB1086" s="2"/>
      <c r="AC1086" s="2"/>
      <c r="AD1086" s="2"/>
      <c r="AE1086" s="2" t="s">
        <v>271</v>
      </c>
      <c r="AF1086" s="2" t="s">
        <v>272</v>
      </c>
      <c r="AG1086" s="2" t="s">
        <v>273</v>
      </c>
      <c r="AH1086" s="2" t="s">
        <v>168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1740</v>
      </c>
      <c r="B1087" s="2" t="s">
        <v>1741</v>
      </c>
      <c r="C1087" s="2" t="s">
        <v>47</v>
      </c>
      <c r="D1087" s="2" t="s">
        <v>1742</v>
      </c>
      <c r="E1087" s="2" t="s">
        <v>277</v>
      </c>
      <c r="F1087" s="2" t="s">
        <v>119</v>
      </c>
      <c r="G1087" s="2" t="s">
        <v>227</v>
      </c>
      <c r="H1087" s="2" t="s">
        <v>52</v>
      </c>
      <c r="I1087" s="2" t="s">
        <v>53</v>
      </c>
      <c r="J1087" s="2" t="s">
        <v>226</v>
      </c>
      <c r="K1087" s="2" t="s">
        <v>226</v>
      </c>
      <c r="L1087" s="2" t="s">
        <v>227</v>
      </c>
      <c r="M1087" s="2" t="s">
        <v>57</v>
      </c>
      <c r="N1087" s="3">
        <v>290.9</v>
      </c>
      <c r="O1087" s="3" t="s">
        <v>228</v>
      </c>
      <c r="P1087" s="4">
        <f>IF(O1087="吨",N1087*1000,IF(O1087="万立方米",N1087*10000,""))</f>
        <v>2909000.0</v>
      </c>
      <c r="Q1087" s="2" t="s">
        <v>229</v>
      </c>
      <c r="R1087" s="2" t="s">
        <v>230</v>
      </c>
      <c r="S1087" s="2" t="s">
        <v>448</v>
      </c>
      <c r="T1087" s="2" t="s">
        <v>75</v>
      </c>
      <c r="U1087" s="4">
        <f>0.0</f>
        <v>0.0</v>
      </c>
      <c r="V1087" s="2" t="s">
        <v>232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233</v>
      </c>
      <c r="AH1087" s="2" t="s">
        <v>449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1743</v>
      </c>
      <c r="B1088" s="2" t="s">
        <v>1741</v>
      </c>
      <c r="C1088" s="2" t="s">
        <v>47</v>
      </c>
      <c r="D1088" s="2" t="s">
        <v>1742</v>
      </c>
      <c r="E1088" s="2" t="s">
        <v>277</v>
      </c>
      <c r="F1088" s="2" t="s">
        <v>119</v>
      </c>
      <c r="G1088" s="2" t="s">
        <v>227</v>
      </c>
      <c r="H1088" s="2" t="s">
        <v>52</v>
      </c>
      <c r="I1088" s="2" t="s">
        <v>53</v>
      </c>
      <c r="J1088" s="2" t="s">
        <v>226</v>
      </c>
      <c r="K1088" s="2" t="s">
        <v>226</v>
      </c>
      <c r="L1088" s="2" t="s">
        <v>227</v>
      </c>
      <c r="M1088" s="2" t="s">
        <v>73</v>
      </c>
      <c r="N1088" s="3">
        <v>290.9</v>
      </c>
      <c r="O1088" s="3" t="s">
        <v>228</v>
      </c>
      <c r="P1088" s="4">
        <f>IF(O1088="吨",N1088*1000,IF(O1088="万立方米",N1088*10000,""))</f>
        <v>2909000.0</v>
      </c>
      <c r="Q1088" s="2" t="s">
        <v>229</v>
      </c>
      <c r="R1088" s="2" t="s">
        <v>230</v>
      </c>
      <c r="S1088" s="2" t="s">
        <v>451</v>
      </c>
      <c r="T1088" s="2" t="s">
        <v>75</v>
      </c>
      <c r="U1088" s="4">
        <f>1.3</f>
        <v>1.3</v>
      </c>
      <c r="V1088" s="2" t="s">
        <v>232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3.7817</v>
      </c>
      <c r="AD1088" s="4">
        <f>AC1088*(1-Z1088/100)</f>
        <v>3.7817</v>
      </c>
      <c r="AE1088" s="2" t="s">
        <v>66</v>
      </c>
      <c r="AF1088" s="2" t="s">
        <v>67</v>
      </c>
      <c r="AG1088" s="2" t="s">
        <v>236</v>
      </c>
      <c r="AH1088" s="2" t="s">
        <v>449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1744</v>
      </c>
      <c r="B1089" s="2" t="s">
        <v>1741</v>
      </c>
      <c r="C1089" s="2" t="s">
        <v>47</v>
      </c>
      <c r="D1089" s="2" t="s">
        <v>1742</v>
      </c>
      <c r="E1089" s="2" t="s">
        <v>277</v>
      </c>
      <c r="F1089" s="2" t="s">
        <v>119</v>
      </c>
      <c r="G1089" s="2" t="s">
        <v>227</v>
      </c>
      <c r="H1089" s="2" t="s">
        <v>52</v>
      </c>
      <c r="I1089" s="2" t="s">
        <v>53</v>
      </c>
      <c r="J1089" s="2" t="s">
        <v>226</v>
      </c>
      <c r="K1089" s="2" t="s">
        <v>226</v>
      </c>
      <c r="L1089" s="2" t="s">
        <v>227</v>
      </c>
      <c r="M1089" s="2" t="s">
        <v>79</v>
      </c>
      <c r="N1089" s="3">
        <v>290.9</v>
      </c>
      <c r="O1089" s="3" t="s">
        <v>228</v>
      </c>
      <c r="P1089" s="4">
        <f>IF(O1089="吨",N1089*1000,IF(O1089="万立方米",N1089*10000,""))</f>
        <v>2909000.0</v>
      </c>
      <c r="Q1089" s="2" t="s">
        <v>229</v>
      </c>
      <c r="R1089" s="2" t="s">
        <v>230</v>
      </c>
      <c r="S1089" s="2" t="s">
        <v>453</v>
      </c>
      <c r="T1089" s="2" t="s">
        <v>75</v>
      </c>
      <c r="U1089" s="4">
        <f>4.1</f>
        <v>4.1</v>
      </c>
      <c r="V1089" s="2" t="s">
        <v>232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4">
        <f>P1089*U1089/1000000</f>
        <v>11.926899999999998</v>
      </c>
      <c r="AD1089" s="4">
        <f>AC1089*(1-Z1089/100)</f>
        <v>9.302981999999998</v>
      </c>
      <c r="AE1089" s="2" t="s">
        <v>66</v>
      </c>
      <c r="AF1089" s="2" t="s">
        <v>67</v>
      </c>
      <c r="AG1089" s="2" t="s">
        <v>239</v>
      </c>
      <c r="AH1089" s="2" t="s">
        <v>449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1745</v>
      </c>
      <c r="B1090" s="2" t="s">
        <v>1741</v>
      </c>
      <c r="C1090" s="2" t="s">
        <v>47</v>
      </c>
      <c r="D1090" s="2" t="s">
        <v>1742</v>
      </c>
      <c r="E1090" s="2" t="s">
        <v>277</v>
      </c>
      <c r="F1090" s="2" t="s">
        <v>119</v>
      </c>
      <c r="G1090" s="2" t="s">
        <v>227</v>
      </c>
      <c r="H1090" s="2" t="s">
        <v>52</v>
      </c>
      <c r="I1090" s="2" t="s">
        <v>53</v>
      </c>
      <c r="J1090" s="2" t="s">
        <v>226</v>
      </c>
      <c r="K1090" s="2" t="s">
        <v>226</v>
      </c>
      <c r="L1090" s="2" t="s">
        <v>227</v>
      </c>
      <c r="M1090" s="2" t="s">
        <v>87</v>
      </c>
      <c r="N1090" s="3">
        <v>290.9</v>
      </c>
      <c r="O1090" s="3" t="s">
        <v>228</v>
      </c>
      <c r="P1090" s="4">
        <f>IF(O1090="吨",N1090*1000,IF(O1090="万立方米",N1090*10000,""))</f>
        <v>2909000.0</v>
      </c>
      <c r="Q1090" s="2" t="s">
        <v>229</v>
      </c>
      <c r="R1090" s="2" t="s">
        <v>230</v>
      </c>
      <c r="S1090" s="2" t="s">
        <v>455</v>
      </c>
      <c r="T1090" s="2" t="s">
        <v>75</v>
      </c>
      <c r="U1090" s="4">
        <f>0.0</f>
        <v>0.0</v>
      </c>
      <c r="V1090" s="2" t="s">
        <v>232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233</v>
      </c>
      <c r="AH1090" s="2" t="s">
        <v>449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1746</v>
      </c>
      <c r="B1091" s="2" t="s">
        <v>1741</v>
      </c>
      <c r="C1091" s="2" t="s">
        <v>47</v>
      </c>
      <c r="D1091" s="2" t="s">
        <v>1742</v>
      </c>
      <c r="E1091" s="2" t="s">
        <v>277</v>
      </c>
      <c r="F1091" s="2" t="s">
        <v>119</v>
      </c>
      <c r="G1091" s="2" t="s">
        <v>227</v>
      </c>
      <c r="H1091" s="2" t="s">
        <v>52</v>
      </c>
      <c r="I1091" s="2" t="s">
        <v>53</v>
      </c>
      <c r="J1091" s="2" t="s">
        <v>226</v>
      </c>
      <c r="K1091" s="2" t="s">
        <v>226</v>
      </c>
      <c r="L1091" s="2" t="s">
        <v>227</v>
      </c>
      <c r="M1091" s="2" t="s">
        <v>91</v>
      </c>
      <c r="N1091" s="3">
        <v>290.9</v>
      </c>
      <c r="O1091" s="3" t="s">
        <v>228</v>
      </c>
      <c r="P1091" s="4">
        <f>IF(O1091="吨",N1091*1000,IF(O1091="万立方米",N1091*10000,""))</f>
        <v>2909000.0</v>
      </c>
      <c r="Q1091" s="2" t="s">
        <v>229</v>
      </c>
      <c r="R1091" s="2" t="s">
        <v>230</v>
      </c>
      <c r="S1091" s="2" t="s">
        <v>457</v>
      </c>
      <c r="T1091" s="2" t="s">
        <v>75</v>
      </c>
      <c r="U1091" s="4">
        <f>0.03</f>
        <v>0.03</v>
      </c>
      <c r="V1091" s="2" t="s">
        <v>232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4">
        <f>P1091*U1091/1000000</f>
        <v>0.08727</v>
      </c>
      <c r="AD1091" s="4">
        <f>AC1092*(1-AA1091/100)+(AC1091-AC1092)*(1-AB1091/100)</f>
        <v>0.08727</v>
      </c>
      <c r="AE1091" s="2" t="s">
        <v>66</v>
      </c>
      <c r="AF1091" s="2" t="s">
        <v>67</v>
      </c>
      <c r="AG1091" s="2" t="s">
        <v>233</v>
      </c>
      <c r="AH1091" s="2" t="s">
        <v>449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1747</v>
      </c>
      <c r="B1092" s="2" t="s">
        <v>1741</v>
      </c>
      <c r="C1092" s="2" t="s">
        <v>47</v>
      </c>
      <c r="D1092" s="2" t="s">
        <v>1742</v>
      </c>
      <c r="E1092" s="2" t="s">
        <v>277</v>
      </c>
      <c r="F1092" s="2" t="s">
        <v>119</v>
      </c>
      <c r="G1092" s="2" t="s">
        <v>227</v>
      </c>
      <c r="H1092" s="2" t="s">
        <v>52</v>
      </c>
      <c r="I1092" s="2" t="s">
        <v>53</v>
      </c>
      <c r="J1092" s="2" t="s">
        <v>226</v>
      </c>
      <c r="K1092" s="2" t="s">
        <v>226</v>
      </c>
      <c r="L1092" s="2" t="s">
        <v>227</v>
      </c>
      <c r="M1092" s="2" t="s">
        <v>95</v>
      </c>
      <c r="N1092" s="3">
        <v>290.9</v>
      </c>
      <c r="O1092" s="3" t="s">
        <v>228</v>
      </c>
      <c r="P1092" s="4">
        <f>IF(O1092="吨",N1092*1000,IF(O1092="万立方米",N1092*10000,""))</f>
        <v>2909000.0</v>
      </c>
      <c r="Q1092" s="2" t="s">
        <v>229</v>
      </c>
      <c r="R1092" s="2" t="s">
        <v>230</v>
      </c>
      <c r="S1092" s="2" t="s">
        <v>459</v>
      </c>
      <c r="T1092" s="2" t="s">
        <v>75</v>
      </c>
      <c r="U1092" s="4">
        <f>0.03</f>
        <v>0.03</v>
      </c>
      <c r="V1092" s="2" t="s">
        <v>232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4">
        <f>P1092*U1092/1000000</f>
        <v>0.08727</v>
      </c>
      <c r="AD1092" s="4">
        <f>AC1092*(1-Z1092/100)</f>
        <v>0.08727</v>
      </c>
      <c r="AE1092" s="2" t="s">
        <v>66</v>
      </c>
      <c r="AF1092" s="2" t="s">
        <v>67</v>
      </c>
      <c r="AG1092" s="2" t="s">
        <v>233</v>
      </c>
      <c r="AH1092" s="2" t="s">
        <v>449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1748</v>
      </c>
      <c r="B1093" s="2" t="s">
        <v>1741</v>
      </c>
      <c r="C1093" s="2" t="s">
        <v>47</v>
      </c>
      <c r="D1093" s="2" t="s">
        <v>1742</v>
      </c>
      <c r="E1093" s="2" t="s">
        <v>277</v>
      </c>
      <c r="F1093" s="2" t="s">
        <v>119</v>
      </c>
      <c r="G1093" s="2" t="s">
        <v>227</v>
      </c>
      <c r="H1093" s="2" t="s">
        <v>52</v>
      </c>
      <c r="I1093" s="2" t="s">
        <v>53</v>
      </c>
      <c r="J1093" s="2" t="s">
        <v>226</v>
      </c>
      <c r="K1093" s="2" t="s">
        <v>226</v>
      </c>
      <c r="L1093" s="2" t="s">
        <v>227</v>
      </c>
      <c r="M1093" s="2" t="s">
        <v>99</v>
      </c>
      <c r="N1093" s="3">
        <v>290.9</v>
      </c>
      <c r="O1093" s="3" t="s">
        <v>228</v>
      </c>
      <c r="P1093" s="4">
        <f>IF(O1093="吨",N1093*1000,IF(O1093="万立方米",N1093*10000,""))</f>
        <v>2909000.0</v>
      </c>
      <c r="Q1093" s="2" t="s">
        <v>229</v>
      </c>
      <c r="R1093" s="2" t="s">
        <v>230</v>
      </c>
      <c r="S1093" s="2" t="s">
        <v>461</v>
      </c>
      <c r="T1093" s="2" t="s">
        <v>75</v>
      </c>
      <c r="U1093" s="4">
        <f>0.0</f>
        <v>0.0</v>
      </c>
      <c r="V1093" s="2" t="s">
        <v>232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233</v>
      </c>
      <c r="AH1093" s="2" t="s">
        <v>449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1749</v>
      </c>
      <c r="B1094" s="2" t="s">
        <v>1741</v>
      </c>
      <c r="C1094" s="2" t="s">
        <v>47</v>
      </c>
      <c r="D1094" s="2" t="s">
        <v>1742</v>
      </c>
      <c r="E1094" s="2" t="s">
        <v>277</v>
      </c>
      <c r="F1094" s="2" t="s">
        <v>119</v>
      </c>
      <c r="G1094" s="2" t="s">
        <v>227</v>
      </c>
      <c r="H1094" s="2" t="s">
        <v>52</v>
      </c>
      <c r="I1094" s="2" t="s">
        <v>53</v>
      </c>
      <c r="J1094" s="2" t="s">
        <v>226</v>
      </c>
      <c r="K1094" s="2" t="s">
        <v>226</v>
      </c>
      <c r="L1094" s="2" t="s">
        <v>227</v>
      </c>
      <c r="M1094" s="2" t="s">
        <v>104</v>
      </c>
      <c r="N1094" s="3">
        <v>290.9</v>
      </c>
      <c r="O1094" s="3" t="s">
        <v>228</v>
      </c>
      <c r="P1094" s="4">
        <f>IF(O1094="吨",N1094*1000,IF(O1094="万立方米",N1094*10000,""))</f>
        <v>2909000.0</v>
      </c>
      <c r="Q1094" s="2" t="s">
        <v>229</v>
      </c>
      <c r="R1094" s="2" t="s">
        <v>230</v>
      </c>
      <c r="S1094" s="2" t="s">
        <v>463</v>
      </c>
      <c r="T1094" s="2" t="s">
        <v>75</v>
      </c>
      <c r="U1094" s="4">
        <f>0.02</f>
        <v>0.02</v>
      </c>
      <c r="V1094" s="2" t="s">
        <v>232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 t="s">
        <v>236</v>
      </c>
      <c r="AH1094" s="2" t="s">
        <v>449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1750</v>
      </c>
      <c r="B1095" s="2" t="s">
        <v>1741</v>
      </c>
      <c r="C1095" s="2" t="s">
        <v>47</v>
      </c>
      <c r="D1095" s="2" t="s">
        <v>1742</v>
      </c>
      <c r="E1095" s="2" t="s">
        <v>277</v>
      </c>
      <c r="F1095" s="2" t="s">
        <v>119</v>
      </c>
      <c r="G1095" s="2" t="s">
        <v>227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f>IF(O1095="吨",N1095*1000,IF(O1095="万立方米",N1095*10000,""))</f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138</v>
      </c>
      <c r="AH1095" s="2" t="s">
        <v>114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1751</v>
      </c>
      <c r="B1096" s="2" t="s">
        <v>1752</v>
      </c>
      <c r="C1096" s="2" t="s">
        <v>47</v>
      </c>
      <c r="D1096" s="2" t="s">
        <v>1753</v>
      </c>
      <c r="E1096" s="2" t="s">
        <v>1754</v>
      </c>
      <c r="F1096" s="2" t="s">
        <v>50</v>
      </c>
      <c r="G1096" s="2" t="s">
        <v>51</v>
      </c>
      <c r="H1096" s="2" t="s">
        <v>142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3.7118519999999995</v>
      </c>
      <c r="AD1096" s="4">
        <f>AC1096*(1-Z1096/100)</f>
        <v>3.7118519999999995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1755</v>
      </c>
      <c r="B1097" s="2" t="s">
        <v>1752</v>
      </c>
      <c r="C1097" s="2" t="s">
        <v>47</v>
      </c>
      <c r="D1097" s="2" t="s">
        <v>1753</v>
      </c>
      <c r="E1097" s="2" t="s">
        <v>1754</v>
      </c>
      <c r="F1097" s="2" t="s">
        <v>50</v>
      </c>
      <c r="G1097" s="2" t="s">
        <v>51</v>
      </c>
      <c r="H1097" s="2" t="s">
        <v>142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343.69</v>
      </c>
      <c r="AD1097" s="4">
        <f>AC1097*(1-Z1097/100)</f>
        <v>343.69</v>
      </c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1756</v>
      </c>
      <c r="B1098" s="2" t="s">
        <v>1752</v>
      </c>
      <c r="C1098" s="2" t="s">
        <v>47</v>
      </c>
      <c r="D1098" s="2" t="s">
        <v>1753</v>
      </c>
      <c r="E1098" s="2" t="s">
        <v>1754</v>
      </c>
      <c r="F1098" s="2" t="s">
        <v>50</v>
      </c>
      <c r="G1098" s="2" t="s">
        <v>51</v>
      </c>
      <c r="H1098" s="2" t="s">
        <v>142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4">
        <f>P1098*U1098/1000000</f>
        <v>1407.41055</v>
      </c>
      <c r="AD1098" s="4">
        <f>AC1098*(1-Z1098/100)</f>
        <v>1097.7802290000002</v>
      </c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1757</v>
      </c>
      <c r="B1099" s="2" t="s">
        <v>1752</v>
      </c>
      <c r="C1099" s="2" t="s">
        <v>47</v>
      </c>
      <c r="D1099" s="2" t="s">
        <v>1753</v>
      </c>
      <c r="E1099" s="2" t="s">
        <v>1754</v>
      </c>
      <c r="F1099" s="2" t="s">
        <v>50</v>
      </c>
      <c r="G1099" s="2" t="s">
        <v>51</v>
      </c>
      <c r="H1099" s="2" t="s">
        <v>142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1758</v>
      </c>
      <c r="B1100" s="2" t="s">
        <v>1752</v>
      </c>
      <c r="C1100" s="2" t="s">
        <v>47</v>
      </c>
      <c r="D1100" s="2" t="s">
        <v>1753</v>
      </c>
      <c r="E1100" s="2" t="s">
        <v>1754</v>
      </c>
      <c r="F1100" s="2" t="s">
        <v>50</v>
      </c>
      <c r="G1100" s="2" t="s">
        <v>51</v>
      </c>
      <c r="H1100" s="2" t="s">
        <v>142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4">
        <f>P1100*U1100/1000000</f>
        <v>7114.383</v>
      </c>
      <c r="AD1100" s="4">
        <f>AC1101*(1-AA1100/100)+(AC1100-AC1101)*(1-AB1100/100)</f>
        <v>7114.383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1759</v>
      </c>
      <c r="B1101" s="2" t="s">
        <v>1752</v>
      </c>
      <c r="C1101" s="2" t="s">
        <v>47</v>
      </c>
      <c r="D1101" s="2" t="s">
        <v>1753</v>
      </c>
      <c r="E1101" s="2" t="s">
        <v>1754</v>
      </c>
      <c r="F1101" s="2" t="s">
        <v>50</v>
      </c>
      <c r="G1101" s="2" t="s">
        <v>51</v>
      </c>
      <c r="H1101" s="2" t="s">
        <v>142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1855.9259999999997</v>
      </c>
      <c r="AD1101" s="4">
        <f>AC1101*(1-Z1101/100)</f>
        <v>1855.9259999999997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1760</v>
      </c>
      <c r="B1102" s="2" t="s">
        <v>1752</v>
      </c>
      <c r="C1102" s="2" t="s">
        <v>47</v>
      </c>
      <c r="D1102" s="2" t="s">
        <v>1753</v>
      </c>
      <c r="E1102" s="2" t="s">
        <v>1754</v>
      </c>
      <c r="F1102" s="2" t="s">
        <v>50</v>
      </c>
      <c r="G1102" s="2" t="s">
        <v>51</v>
      </c>
      <c r="H1102" s="2" t="s">
        <v>142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2600.01485</v>
      </c>
      <c r="AD1102" s="4">
        <f>AC1102*(1-Z1102/100)</f>
        <v>2600.01485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1761</v>
      </c>
      <c r="B1103" s="2" t="s">
        <v>1752</v>
      </c>
      <c r="C1103" s="2" t="s">
        <v>47</v>
      </c>
      <c r="D1103" s="2" t="s">
        <v>1753</v>
      </c>
      <c r="E1103" s="2" t="s">
        <v>1754</v>
      </c>
      <c r="F1103" s="2" t="s">
        <v>50</v>
      </c>
      <c r="G1103" s="2" t="s">
        <v>51</v>
      </c>
      <c r="H1103" s="2" t="s">
        <v>142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4">
        <f>P1103*U1103/1000000</f>
        <v>6.8738</v>
      </c>
      <c r="AD1103" s="4">
        <f>AC1103*(1-Z1103/100)</f>
        <v>6.8738</v>
      </c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1762</v>
      </c>
      <c r="B1104" s="2" t="s">
        <v>1752</v>
      </c>
      <c r="C1104" s="2" t="s">
        <v>47</v>
      </c>
      <c r="D1104" s="2" t="s">
        <v>1753</v>
      </c>
      <c r="E1104" s="2" t="s">
        <v>1754</v>
      </c>
      <c r="F1104" s="2" t="s">
        <v>50</v>
      </c>
      <c r="G1104" s="2" t="s">
        <v>51</v>
      </c>
      <c r="H1104" s="2" t="s">
        <v>142</v>
      </c>
      <c r="I1104" s="2"/>
      <c r="J1104" s="2"/>
      <c r="K1104" s="2"/>
      <c r="L1104" s="2"/>
      <c r="M1104" s="2" t="s">
        <v>107</v>
      </c>
      <c r="N1104" s="3"/>
      <c r="O1104" s="3"/>
      <c r="P1104" s="4">
        <f>IF(O1104="吨",N1104*1000,IF(O1104="万立方米",N1104*10000,""))</f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113</v>
      </c>
      <c r="AH1104" s="2" t="s">
        <v>114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1763</v>
      </c>
      <c r="B1105" s="2" t="s">
        <v>1764</v>
      </c>
      <c r="C1105" s="2" t="s">
        <v>47</v>
      </c>
      <c r="D1105" s="2" t="s">
        <v>1540</v>
      </c>
      <c r="E1105" s="2" t="s">
        <v>1541</v>
      </c>
      <c r="F1105" s="2" t="s">
        <v>224</v>
      </c>
      <c r="G1105" s="2" t="s">
        <v>225</v>
      </c>
      <c r="H1105" s="2" t="s">
        <v>142</v>
      </c>
      <c r="I1105" s="2" t="s">
        <v>53</v>
      </c>
      <c r="J1105" s="2" t="s">
        <v>226</v>
      </c>
      <c r="K1105" s="2" t="s">
        <v>226</v>
      </c>
      <c r="L1105" s="2" t="s">
        <v>227</v>
      </c>
      <c r="M1105" s="2" t="s">
        <v>57</v>
      </c>
      <c r="N1105" s="3">
        <v>1265.9</v>
      </c>
      <c r="O1105" s="3" t="s">
        <v>228</v>
      </c>
      <c r="P1105" s="4">
        <f>IF(O1105="吨",N1105*1000,IF(O1105="万立方米",N1105*10000,""))</f>
        <v>12659000.0</v>
      </c>
      <c r="Q1105" s="2" t="s">
        <v>229</v>
      </c>
      <c r="R1105" s="2" t="s">
        <v>230</v>
      </c>
      <c r="S1105" s="2" t="s">
        <v>231</v>
      </c>
      <c r="T1105" s="2" t="s">
        <v>75</v>
      </c>
      <c r="U1105" s="4">
        <f>0.0</f>
        <v>0.0</v>
      </c>
      <c r="V1105" s="2" t="s">
        <v>232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233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1765</v>
      </c>
      <c r="B1106" s="2" t="s">
        <v>1764</v>
      </c>
      <c r="C1106" s="2" t="s">
        <v>47</v>
      </c>
      <c r="D1106" s="2" t="s">
        <v>1540</v>
      </c>
      <c r="E1106" s="2" t="s">
        <v>1541</v>
      </c>
      <c r="F1106" s="2" t="s">
        <v>224</v>
      </c>
      <c r="G1106" s="2" t="s">
        <v>225</v>
      </c>
      <c r="H1106" s="2" t="s">
        <v>142</v>
      </c>
      <c r="I1106" s="2" t="s">
        <v>53</v>
      </c>
      <c r="J1106" s="2" t="s">
        <v>226</v>
      </c>
      <c r="K1106" s="2" t="s">
        <v>226</v>
      </c>
      <c r="L1106" s="2" t="s">
        <v>227</v>
      </c>
      <c r="M1106" s="2" t="s">
        <v>73</v>
      </c>
      <c r="N1106" s="3">
        <v>1265.9</v>
      </c>
      <c r="O1106" s="3" t="s">
        <v>228</v>
      </c>
      <c r="P1106" s="4">
        <f>IF(O1106="吨",N1106*1000,IF(O1106="万立方米",N1106*10000,""))</f>
        <v>12659000.0</v>
      </c>
      <c r="Q1106" s="2" t="s">
        <v>229</v>
      </c>
      <c r="R1106" s="2" t="s">
        <v>230</v>
      </c>
      <c r="S1106" s="2" t="s">
        <v>235</v>
      </c>
      <c r="T1106" s="2" t="s">
        <v>75</v>
      </c>
      <c r="U1106" s="4">
        <f>1.3</f>
        <v>1.3</v>
      </c>
      <c r="V1106" s="2" t="s">
        <v>232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16.4567</v>
      </c>
      <c r="AD1106" s="4">
        <f>AC1106*(1-Z1106/100)</f>
        <v>16.4567</v>
      </c>
      <c r="AE1106" s="2" t="s">
        <v>66</v>
      </c>
      <c r="AF1106" s="2" t="s">
        <v>67</v>
      </c>
      <c r="AG1106" s="2" t="s">
        <v>236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1766</v>
      </c>
      <c r="B1107" s="2" t="s">
        <v>1764</v>
      </c>
      <c r="C1107" s="2" t="s">
        <v>47</v>
      </c>
      <c r="D1107" s="2" t="s">
        <v>1540</v>
      </c>
      <c r="E1107" s="2" t="s">
        <v>1541</v>
      </c>
      <c r="F1107" s="2" t="s">
        <v>224</v>
      </c>
      <c r="G1107" s="2" t="s">
        <v>225</v>
      </c>
      <c r="H1107" s="2" t="s">
        <v>142</v>
      </c>
      <c r="I1107" s="2" t="s">
        <v>53</v>
      </c>
      <c r="J1107" s="2" t="s">
        <v>226</v>
      </c>
      <c r="K1107" s="2" t="s">
        <v>226</v>
      </c>
      <c r="L1107" s="2" t="s">
        <v>227</v>
      </c>
      <c r="M1107" s="2" t="s">
        <v>79</v>
      </c>
      <c r="N1107" s="3">
        <v>1265.9</v>
      </c>
      <c r="O1107" s="3" t="s">
        <v>228</v>
      </c>
      <c r="P1107" s="4">
        <f>IF(O1107="吨",N1107*1000,IF(O1107="万立方米",N1107*10000,""))</f>
        <v>12659000.0</v>
      </c>
      <c r="Q1107" s="2" t="s">
        <v>229</v>
      </c>
      <c r="R1107" s="2" t="s">
        <v>230</v>
      </c>
      <c r="S1107" s="2" t="s">
        <v>238</v>
      </c>
      <c r="T1107" s="2" t="s">
        <v>75</v>
      </c>
      <c r="U1107" s="4">
        <f>4.1</f>
        <v>4.1</v>
      </c>
      <c r="V1107" s="2" t="s">
        <v>232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4">
        <f>P1107*U1107/1000000</f>
        <v>51.90189999999999</v>
      </c>
      <c r="AD1107" s="4">
        <f>AC1107*(1-Z1107/100)</f>
        <v>40.483481999999995</v>
      </c>
      <c r="AE1107" s="2" t="s">
        <v>66</v>
      </c>
      <c r="AF1107" s="2" t="s">
        <v>67</v>
      </c>
      <c r="AG1107" s="2" t="s">
        <v>239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1767</v>
      </c>
      <c r="B1108" s="2" t="s">
        <v>1764</v>
      </c>
      <c r="C1108" s="2" t="s">
        <v>47</v>
      </c>
      <c r="D1108" s="2" t="s">
        <v>1540</v>
      </c>
      <c r="E1108" s="2" t="s">
        <v>1541</v>
      </c>
      <c r="F1108" s="2" t="s">
        <v>224</v>
      </c>
      <c r="G1108" s="2" t="s">
        <v>225</v>
      </c>
      <c r="H1108" s="2" t="s">
        <v>142</v>
      </c>
      <c r="I1108" s="2" t="s">
        <v>53</v>
      </c>
      <c r="J1108" s="2" t="s">
        <v>226</v>
      </c>
      <c r="K1108" s="2" t="s">
        <v>226</v>
      </c>
      <c r="L1108" s="2" t="s">
        <v>227</v>
      </c>
      <c r="M1108" s="2" t="s">
        <v>87</v>
      </c>
      <c r="N1108" s="3">
        <v>1265.9</v>
      </c>
      <c r="O1108" s="3" t="s">
        <v>228</v>
      </c>
      <c r="P1108" s="4">
        <f>IF(O1108="吨",N1108*1000,IF(O1108="万立方米",N1108*10000,""))</f>
        <v>12659000.0</v>
      </c>
      <c r="Q1108" s="2" t="s">
        <v>229</v>
      </c>
      <c r="R1108" s="2" t="s">
        <v>230</v>
      </c>
      <c r="S1108" s="2" t="s">
        <v>241</v>
      </c>
      <c r="T1108" s="2" t="s">
        <v>75</v>
      </c>
      <c r="U1108" s="4">
        <f>0.0</f>
        <v>0.0</v>
      </c>
      <c r="V1108" s="2" t="s">
        <v>232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233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1768</v>
      </c>
      <c r="B1109" s="2" t="s">
        <v>1764</v>
      </c>
      <c r="C1109" s="2" t="s">
        <v>47</v>
      </c>
      <c r="D1109" s="2" t="s">
        <v>1540</v>
      </c>
      <c r="E1109" s="2" t="s">
        <v>1541</v>
      </c>
      <c r="F1109" s="2" t="s">
        <v>224</v>
      </c>
      <c r="G1109" s="2" t="s">
        <v>225</v>
      </c>
      <c r="H1109" s="2" t="s">
        <v>142</v>
      </c>
      <c r="I1109" s="2" t="s">
        <v>53</v>
      </c>
      <c r="J1109" s="2" t="s">
        <v>226</v>
      </c>
      <c r="K1109" s="2" t="s">
        <v>226</v>
      </c>
      <c r="L1109" s="2" t="s">
        <v>227</v>
      </c>
      <c r="M1109" s="2" t="s">
        <v>91</v>
      </c>
      <c r="N1109" s="3">
        <v>1265.9</v>
      </c>
      <c r="O1109" s="3" t="s">
        <v>228</v>
      </c>
      <c r="P1109" s="4">
        <f>IF(O1109="吨",N1109*1000,IF(O1109="万立方米",N1109*10000,""))</f>
        <v>12659000.0</v>
      </c>
      <c r="Q1109" s="2" t="s">
        <v>229</v>
      </c>
      <c r="R1109" s="2" t="s">
        <v>230</v>
      </c>
      <c r="S1109" s="2" t="s">
        <v>243</v>
      </c>
      <c r="T1109" s="2" t="s">
        <v>75</v>
      </c>
      <c r="U1109" s="4">
        <f>0.03</f>
        <v>0.03</v>
      </c>
      <c r="V1109" s="2" t="s">
        <v>232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4">
        <f>P1109*U1109/1000000</f>
        <v>0.37977</v>
      </c>
      <c r="AD1109" s="4">
        <f>AC1110*(1-AA1109/100)+(AC1109-AC1110)*(1-AB1109/100)</f>
        <v>0.37977</v>
      </c>
      <c r="AE1109" s="2" t="s">
        <v>66</v>
      </c>
      <c r="AF1109" s="2" t="s">
        <v>67</v>
      </c>
      <c r="AG1109" s="2" t="s">
        <v>233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1769</v>
      </c>
      <c r="B1110" s="2" t="s">
        <v>1764</v>
      </c>
      <c r="C1110" s="2" t="s">
        <v>47</v>
      </c>
      <c r="D1110" s="2" t="s">
        <v>1540</v>
      </c>
      <c r="E1110" s="2" t="s">
        <v>1541</v>
      </c>
      <c r="F1110" s="2" t="s">
        <v>224</v>
      </c>
      <c r="G1110" s="2" t="s">
        <v>225</v>
      </c>
      <c r="H1110" s="2" t="s">
        <v>142</v>
      </c>
      <c r="I1110" s="2" t="s">
        <v>53</v>
      </c>
      <c r="J1110" s="2" t="s">
        <v>226</v>
      </c>
      <c r="K1110" s="2" t="s">
        <v>226</v>
      </c>
      <c r="L1110" s="2" t="s">
        <v>227</v>
      </c>
      <c r="M1110" s="2" t="s">
        <v>95</v>
      </c>
      <c r="N1110" s="3">
        <v>1265.9</v>
      </c>
      <c r="O1110" s="3" t="s">
        <v>228</v>
      </c>
      <c r="P1110" s="4">
        <f>IF(O1110="吨",N1110*1000,IF(O1110="万立方米",N1110*10000,""))</f>
        <v>12659000.0</v>
      </c>
      <c r="Q1110" s="2" t="s">
        <v>229</v>
      </c>
      <c r="R1110" s="2" t="s">
        <v>230</v>
      </c>
      <c r="S1110" s="2" t="s">
        <v>245</v>
      </c>
      <c r="T1110" s="2" t="s">
        <v>75</v>
      </c>
      <c r="U1110" s="4">
        <f>0.03</f>
        <v>0.03</v>
      </c>
      <c r="V1110" s="2" t="s">
        <v>232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4">
        <f>P1110*U1110/1000000</f>
        <v>0.37977</v>
      </c>
      <c r="AD1110" s="4">
        <f>AC1110*(1-Z1110/100)</f>
        <v>0.37977</v>
      </c>
      <c r="AE1110" s="2" t="s">
        <v>66</v>
      </c>
      <c r="AF1110" s="2" t="s">
        <v>67</v>
      </c>
      <c r="AG1110" s="2" t="s">
        <v>233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1770</v>
      </c>
      <c r="B1111" s="2" t="s">
        <v>1764</v>
      </c>
      <c r="C1111" s="2" t="s">
        <v>47</v>
      </c>
      <c r="D1111" s="2" t="s">
        <v>1540</v>
      </c>
      <c r="E1111" s="2" t="s">
        <v>1541</v>
      </c>
      <c r="F1111" s="2" t="s">
        <v>224</v>
      </c>
      <c r="G1111" s="2" t="s">
        <v>225</v>
      </c>
      <c r="H1111" s="2" t="s">
        <v>142</v>
      </c>
      <c r="I1111" s="2" t="s">
        <v>53</v>
      </c>
      <c r="J1111" s="2" t="s">
        <v>226</v>
      </c>
      <c r="K1111" s="2" t="s">
        <v>226</v>
      </c>
      <c r="L1111" s="2" t="s">
        <v>227</v>
      </c>
      <c r="M1111" s="2" t="s">
        <v>99</v>
      </c>
      <c r="N1111" s="3">
        <v>1265.9</v>
      </c>
      <c r="O1111" s="3" t="s">
        <v>228</v>
      </c>
      <c r="P1111" s="4">
        <f>IF(O1111="吨",N1111*1000,IF(O1111="万立方米",N1111*10000,""))</f>
        <v>12659000.0</v>
      </c>
      <c r="Q1111" s="2" t="s">
        <v>229</v>
      </c>
      <c r="R1111" s="2" t="s">
        <v>230</v>
      </c>
      <c r="S1111" s="2" t="s">
        <v>247</v>
      </c>
      <c r="T1111" s="2" t="s">
        <v>75</v>
      </c>
      <c r="U1111" s="4">
        <f>0.0</f>
        <v>0.0</v>
      </c>
      <c r="V1111" s="2" t="s">
        <v>232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233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1771</v>
      </c>
      <c r="B1112" s="2" t="s">
        <v>1764</v>
      </c>
      <c r="C1112" s="2" t="s">
        <v>47</v>
      </c>
      <c r="D1112" s="2" t="s">
        <v>1540</v>
      </c>
      <c r="E1112" s="2" t="s">
        <v>1541</v>
      </c>
      <c r="F1112" s="2" t="s">
        <v>224</v>
      </c>
      <c r="G1112" s="2" t="s">
        <v>225</v>
      </c>
      <c r="H1112" s="2" t="s">
        <v>142</v>
      </c>
      <c r="I1112" s="2" t="s">
        <v>53</v>
      </c>
      <c r="J1112" s="2" t="s">
        <v>226</v>
      </c>
      <c r="K1112" s="2" t="s">
        <v>226</v>
      </c>
      <c r="L1112" s="2" t="s">
        <v>227</v>
      </c>
      <c r="M1112" s="2" t="s">
        <v>104</v>
      </c>
      <c r="N1112" s="3">
        <v>1265.9</v>
      </c>
      <c r="O1112" s="3" t="s">
        <v>228</v>
      </c>
      <c r="P1112" s="4">
        <f>IF(O1112="吨",N1112*1000,IF(O1112="万立方米",N1112*10000,""))</f>
        <v>12659000.0</v>
      </c>
      <c r="Q1112" s="2" t="s">
        <v>229</v>
      </c>
      <c r="R1112" s="2" t="s">
        <v>230</v>
      </c>
      <c r="S1112" s="2" t="s">
        <v>249</v>
      </c>
      <c r="T1112" s="2" t="s">
        <v>75</v>
      </c>
      <c r="U1112" s="4">
        <f>0.02</f>
        <v>0.02</v>
      </c>
      <c r="V1112" s="2" t="s">
        <v>232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 t="s">
        <v>236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1772</v>
      </c>
      <c r="B1113" s="2" t="s">
        <v>1764</v>
      </c>
      <c r="C1113" s="2" t="s">
        <v>47</v>
      </c>
      <c r="D1113" s="2" t="s">
        <v>1540</v>
      </c>
      <c r="E1113" s="2" t="s">
        <v>1541</v>
      </c>
      <c r="F1113" s="2" t="s">
        <v>224</v>
      </c>
      <c r="G1113" s="2" t="s">
        <v>225</v>
      </c>
      <c r="H1113" s="2" t="s">
        <v>142</v>
      </c>
      <c r="I1113" s="2"/>
      <c r="J1113" s="2"/>
      <c r="K1113" s="2"/>
      <c r="L1113" s="2"/>
      <c r="M1113" s="2" t="s">
        <v>107</v>
      </c>
      <c r="N1113" s="3"/>
      <c r="O1113" s="3"/>
      <c r="P1113" s="4">
        <f>IF(O1113="吨",N1113*1000,IF(O1113="万立方米",N1113*10000,""))</f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138</v>
      </c>
      <c r="AH1113" s="2" t="s">
        <v>114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1773</v>
      </c>
      <c r="B1114" s="2" t="s">
        <v>1774</v>
      </c>
      <c r="C1114" s="2" t="s">
        <v>47</v>
      </c>
      <c r="D1114" s="2" t="s">
        <v>1775</v>
      </c>
      <c r="E1114" s="2" t="s">
        <v>118</v>
      </c>
      <c r="F1114" s="2" t="s">
        <v>278</v>
      </c>
      <c r="G1114" s="2" t="s">
        <v>120</v>
      </c>
      <c r="H1114" s="2" t="s">
        <v>52</v>
      </c>
      <c r="I1114" s="2" t="s">
        <v>53</v>
      </c>
      <c r="J1114" s="2" t="s">
        <v>280</v>
      </c>
      <c r="K1114" s="2"/>
      <c r="L1114" s="2" t="s">
        <v>122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124</v>
      </c>
      <c r="X1114" s="2" t="s">
        <v>298</v>
      </c>
      <c r="Y1114" s="2" t="s">
        <v>299</v>
      </c>
      <c r="Z1114" s="2">
        <v>94.5</v>
      </c>
      <c r="AA1114" s="2"/>
      <c r="AB1114" s="2"/>
      <c r="AC1114" s="2"/>
      <c r="AD1114" s="2"/>
      <c r="AE1114" s="2" t="s">
        <v>271</v>
      </c>
      <c r="AF1114" s="2" t="s">
        <v>281</v>
      </c>
      <c r="AG1114" s="2" t="s">
        <v>431</v>
      </c>
      <c r="AH1114" s="2" t="s">
        <v>128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1776</v>
      </c>
      <c r="B1115" s="2" t="s">
        <v>1774</v>
      </c>
      <c r="C1115" s="2" t="s">
        <v>47</v>
      </c>
      <c r="D1115" s="2" t="s">
        <v>1775</v>
      </c>
      <c r="E1115" s="2" t="s">
        <v>118</v>
      </c>
      <c r="F1115" s="2" t="s">
        <v>278</v>
      </c>
      <c r="G1115" s="2" t="s">
        <v>120</v>
      </c>
      <c r="H1115" s="2" t="s">
        <v>52</v>
      </c>
      <c r="I1115" s="2" t="s">
        <v>53</v>
      </c>
      <c r="J1115" s="2" t="s">
        <v>280</v>
      </c>
      <c r="K1115" s="2"/>
      <c r="L1115" s="2" t="s">
        <v>122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124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271</v>
      </c>
      <c r="AF1115" s="2" t="s">
        <v>281</v>
      </c>
      <c r="AG1115" s="2" t="s">
        <v>433</v>
      </c>
      <c r="AH1115" s="2" t="s">
        <v>128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1777</v>
      </c>
      <c r="B1116" s="2" t="s">
        <v>1774</v>
      </c>
      <c r="C1116" s="2" t="s">
        <v>47</v>
      </c>
      <c r="D1116" s="2" t="s">
        <v>1775</v>
      </c>
      <c r="E1116" s="2" t="s">
        <v>118</v>
      </c>
      <c r="F1116" s="2" t="s">
        <v>278</v>
      </c>
      <c r="G1116" s="2" t="s">
        <v>120</v>
      </c>
      <c r="H1116" s="2" t="s">
        <v>52</v>
      </c>
      <c r="I1116" s="2" t="s">
        <v>53</v>
      </c>
      <c r="J1116" s="2" t="s">
        <v>280</v>
      </c>
      <c r="K1116" s="2"/>
      <c r="L1116" s="2" t="s">
        <v>122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124</v>
      </c>
      <c r="X1116" s="2" t="s">
        <v>1778</v>
      </c>
      <c r="Y1116" s="2" t="s">
        <v>1779</v>
      </c>
      <c r="Z1116" s="2">
        <v>52</v>
      </c>
      <c r="AA1116" s="2"/>
      <c r="AB1116" s="2"/>
      <c r="AC1116" s="2"/>
      <c r="AD1116" s="2"/>
      <c r="AE1116" s="2" t="s">
        <v>271</v>
      </c>
      <c r="AF1116" s="2" t="s">
        <v>281</v>
      </c>
      <c r="AG1116" s="2" t="s">
        <v>435</v>
      </c>
      <c r="AH1116" s="2" t="s">
        <v>128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1780</v>
      </c>
      <c r="B1117" s="2" t="s">
        <v>1774</v>
      </c>
      <c r="C1117" s="2" t="s">
        <v>47</v>
      </c>
      <c r="D1117" s="2" t="s">
        <v>1775</v>
      </c>
      <c r="E1117" s="2" t="s">
        <v>118</v>
      </c>
      <c r="F1117" s="2" t="s">
        <v>278</v>
      </c>
      <c r="G1117" s="2" t="s">
        <v>120</v>
      </c>
      <c r="H1117" s="2" t="s">
        <v>52</v>
      </c>
      <c r="I1117" s="2" t="s">
        <v>53</v>
      </c>
      <c r="J1117" s="2" t="s">
        <v>280</v>
      </c>
      <c r="K1117" s="2"/>
      <c r="L1117" s="2" t="s">
        <v>122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124</v>
      </c>
      <c r="X1117" s="2" t="s">
        <v>298</v>
      </c>
      <c r="Y1117" s="2" t="s">
        <v>308</v>
      </c>
      <c r="Z1117" s="2">
        <v>94.5</v>
      </c>
      <c r="AA1117" s="2"/>
      <c r="AB1117" s="2"/>
      <c r="AC1117" s="2"/>
      <c r="AD1117" s="2"/>
      <c r="AE1117" s="2" t="s">
        <v>271</v>
      </c>
      <c r="AF1117" s="2" t="s">
        <v>281</v>
      </c>
      <c r="AG1117" s="2" t="s">
        <v>431</v>
      </c>
      <c r="AH1117" s="2" t="s">
        <v>128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1781</v>
      </c>
      <c r="B1118" s="2" t="s">
        <v>1774</v>
      </c>
      <c r="C1118" s="2" t="s">
        <v>47</v>
      </c>
      <c r="D1118" s="2" t="s">
        <v>1775</v>
      </c>
      <c r="E1118" s="2" t="s">
        <v>118</v>
      </c>
      <c r="F1118" s="2" t="s">
        <v>278</v>
      </c>
      <c r="G1118" s="2" t="s">
        <v>120</v>
      </c>
      <c r="H1118" s="2" t="s">
        <v>52</v>
      </c>
      <c r="I1118" s="2" t="s">
        <v>53</v>
      </c>
      <c r="J1118" s="2" t="s">
        <v>280</v>
      </c>
      <c r="K1118" s="2"/>
      <c r="L1118" s="2" t="s">
        <v>122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124</v>
      </c>
      <c r="X1118" s="2" t="s">
        <v>298</v>
      </c>
      <c r="Y1118" s="2" t="s">
        <v>310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271</v>
      </c>
      <c r="AF1118" s="2" t="s">
        <v>281</v>
      </c>
      <c r="AG1118" s="2" t="s">
        <v>431</v>
      </c>
      <c r="AH1118" s="2" t="s">
        <v>128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1782</v>
      </c>
      <c r="B1119" s="2" t="s">
        <v>1774</v>
      </c>
      <c r="C1119" s="2" t="s">
        <v>47</v>
      </c>
      <c r="D1119" s="2" t="s">
        <v>1775</v>
      </c>
      <c r="E1119" s="2" t="s">
        <v>118</v>
      </c>
      <c r="F1119" s="2" t="s">
        <v>278</v>
      </c>
      <c r="G1119" s="2" t="s">
        <v>120</v>
      </c>
      <c r="H1119" s="2" t="s">
        <v>52</v>
      </c>
      <c r="I1119" s="2" t="s">
        <v>53</v>
      </c>
      <c r="J1119" s="2" t="s">
        <v>280</v>
      </c>
      <c r="K1119" s="2"/>
      <c r="L1119" s="2" t="s">
        <v>122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124</v>
      </c>
      <c r="X1119" s="2" t="s">
        <v>298</v>
      </c>
      <c r="Y1119" s="2" t="s">
        <v>312</v>
      </c>
      <c r="Z1119" s="2">
        <v>94.5</v>
      </c>
      <c r="AA1119" s="2"/>
      <c r="AB1119" s="2"/>
      <c r="AC1119" s="2"/>
      <c r="AD1119" s="2"/>
      <c r="AE1119" s="2" t="s">
        <v>271</v>
      </c>
      <c r="AF1119" s="2" t="s">
        <v>281</v>
      </c>
      <c r="AG1119" s="2" t="s">
        <v>431</v>
      </c>
      <c r="AH1119" s="2" t="s">
        <v>128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1783</v>
      </c>
      <c r="B1120" s="2" t="s">
        <v>1774</v>
      </c>
      <c r="C1120" s="2" t="s">
        <v>47</v>
      </c>
      <c r="D1120" s="2" t="s">
        <v>1775</v>
      </c>
      <c r="E1120" s="2" t="s">
        <v>118</v>
      </c>
      <c r="F1120" s="2" t="s">
        <v>278</v>
      </c>
      <c r="G1120" s="2" t="s">
        <v>120</v>
      </c>
      <c r="H1120" s="2" t="s">
        <v>52</v>
      </c>
      <c r="I1120" s="2" t="s">
        <v>53</v>
      </c>
      <c r="J1120" s="2" t="s">
        <v>280</v>
      </c>
      <c r="K1120" s="2"/>
      <c r="L1120" s="2" t="s">
        <v>122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124</v>
      </c>
      <c r="X1120" s="2" t="s">
        <v>314</v>
      </c>
      <c r="Y1120" s="2" t="s">
        <v>315</v>
      </c>
      <c r="Z1120" s="2">
        <v>80</v>
      </c>
      <c r="AA1120" s="2"/>
      <c r="AB1120" s="2"/>
      <c r="AC1120" s="2"/>
      <c r="AD1120" s="2"/>
      <c r="AE1120" s="2" t="s">
        <v>271</v>
      </c>
      <c r="AF1120" s="2" t="s">
        <v>281</v>
      </c>
      <c r="AG1120" s="2" t="s">
        <v>435</v>
      </c>
      <c r="AH1120" s="2" t="s">
        <v>128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1784</v>
      </c>
      <c r="B1121" s="2" t="s">
        <v>1774</v>
      </c>
      <c r="C1121" s="2" t="s">
        <v>47</v>
      </c>
      <c r="D1121" s="2" t="s">
        <v>1775</v>
      </c>
      <c r="E1121" s="2" t="s">
        <v>118</v>
      </c>
      <c r="F1121" s="2" t="s">
        <v>278</v>
      </c>
      <c r="G1121" s="2" t="s">
        <v>120</v>
      </c>
      <c r="H1121" s="2" t="s">
        <v>52</v>
      </c>
      <c r="I1121" s="2" t="s">
        <v>53</v>
      </c>
      <c r="J1121" s="2" t="s">
        <v>280</v>
      </c>
      <c r="K1121" s="2"/>
      <c r="L1121" s="2" t="s">
        <v>122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124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271</v>
      </c>
      <c r="AF1121" s="2" t="s">
        <v>281</v>
      </c>
      <c r="AG1121" s="2" t="s">
        <v>433</v>
      </c>
      <c r="AH1121" s="2" t="s">
        <v>128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1785</v>
      </c>
      <c r="B1122" s="2" t="s">
        <v>1774</v>
      </c>
      <c r="C1122" s="2" t="s">
        <v>47</v>
      </c>
      <c r="D1122" s="2" t="s">
        <v>1775</v>
      </c>
      <c r="E1122" s="2" t="s">
        <v>118</v>
      </c>
      <c r="F1122" s="2" t="s">
        <v>278</v>
      </c>
      <c r="G1122" s="2" t="s">
        <v>120</v>
      </c>
      <c r="H1122" s="2" t="s">
        <v>52</v>
      </c>
      <c r="I1122" s="2" t="s">
        <v>198</v>
      </c>
      <c r="J1122" s="2" t="s">
        <v>357</v>
      </c>
      <c r="K1122" s="2" t="s">
        <v>357</v>
      </c>
      <c r="L1122" s="2" t="s">
        <v>200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358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298</v>
      </c>
      <c r="Y1122" s="2" t="s">
        <v>299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66</v>
      </c>
      <c r="AF1122" s="2" t="s">
        <v>67</v>
      </c>
      <c r="AG1122" s="2" t="s">
        <v>327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1786</v>
      </c>
      <c r="B1123" s="2" t="s">
        <v>1774</v>
      </c>
      <c r="C1123" s="2" t="s">
        <v>47</v>
      </c>
      <c r="D1123" s="2" t="s">
        <v>1775</v>
      </c>
      <c r="E1123" s="2" t="s">
        <v>118</v>
      </c>
      <c r="F1123" s="2" t="s">
        <v>278</v>
      </c>
      <c r="G1123" s="2" t="s">
        <v>120</v>
      </c>
      <c r="H1123" s="2" t="s">
        <v>52</v>
      </c>
      <c r="I1123" s="2" t="s">
        <v>198</v>
      </c>
      <c r="J1123" s="2" t="s">
        <v>357</v>
      </c>
      <c r="K1123" s="2" t="s">
        <v>357</v>
      </c>
      <c r="L1123" s="2" t="s">
        <v>200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360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66</v>
      </c>
      <c r="AF1123" s="2" t="s">
        <v>67</v>
      </c>
      <c r="AG1123" s="2" t="s">
        <v>329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1787</v>
      </c>
      <c r="B1124" s="2" t="s">
        <v>1774</v>
      </c>
      <c r="C1124" s="2" t="s">
        <v>47</v>
      </c>
      <c r="D1124" s="2" t="s">
        <v>1775</v>
      </c>
      <c r="E1124" s="2" t="s">
        <v>118</v>
      </c>
      <c r="F1124" s="2" t="s">
        <v>278</v>
      </c>
      <c r="G1124" s="2" t="s">
        <v>120</v>
      </c>
      <c r="H1124" s="2" t="s">
        <v>52</v>
      </c>
      <c r="I1124" s="2" t="s">
        <v>198</v>
      </c>
      <c r="J1124" s="2" t="s">
        <v>357</v>
      </c>
      <c r="K1124" s="2" t="s">
        <v>357</v>
      </c>
      <c r="L1124" s="2" t="s">
        <v>200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362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1778</v>
      </c>
      <c r="Y1124" s="2" t="s">
        <v>1779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66</v>
      </c>
      <c r="AF1124" s="2" t="s">
        <v>67</v>
      </c>
      <c r="AG1124" s="2" t="s">
        <v>167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1788</v>
      </c>
      <c r="B1125" s="2" t="s">
        <v>1774</v>
      </c>
      <c r="C1125" s="2" t="s">
        <v>47</v>
      </c>
      <c r="D1125" s="2" t="s">
        <v>1775</v>
      </c>
      <c r="E1125" s="2" t="s">
        <v>118</v>
      </c>
      <c r="F1125" s="2" t="s">
        <v>278</v>
      </c>
      <c r="G1125" s="2" t="s">
        <v>120</v>
      </c>
      <c r="H1125" s="2" t="s">
        <v>52</v>
      </c>
      <c r="I1125" s="2" t="s">
        <v>198</v>
      </c>
      <c r="J1125" s="2" t="s">
        <v>357</v>
      </c>
      <c r="K1125" s="2" t="s">
        <v>357</v>
      </c>
      <c r="L1125" s="2" t="s">
        <v>200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364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298</v>
      </c>
      <c r="Y1125" s="2" t="s">
        <v>308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66</v>
      </c>
      <c r="AF1125" s="2" t="s">
        <v>67</v>
      </c>
      <c r="AG1125" s="2" t="s">
        <v>327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1789</v>
      </c>
      <c r="B1126" s="2" t="s">
        <v>1774</v>
      </c>
      <c r="C1126" s="2" t="s">
        <v>47</v>
      </c>
      <c r="D1126" s="2" t="s">
        <v>1775</v>
      </c>
      <c r="E1126" s="2" t="s">
        <v>118</v>
      </c>
      <c r="F1126" s="2" t="s">
        <v>278</v>
      </c>
      <c r="G1126" s="2" t="s">
        <v>120</v>
      </c>
      <c r="H1126" s="2" t="s">
        <v>52</v>
      </c>
      <c r="I1126" s="2" t="s">
        <v>198</v>
      </c>
      <c r="J1126" s="2" t="s">
        <v>357</v>
      </c>
      <c r="K1126" s="2" t="s">
        <v>357</v>
      </c>
      <c r="L1126" s="2" t="s">
        <v>200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366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298</v>
      </c>
      <c r="Y1126" s="2" t="s">
        <v>310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66</v>
      </c>
      <c r="AF1126" s="2" t="s">
        <v>67</v>
      </c>
      <c r="AG1126" s="2" t="s">
        <v>327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1790</v>
      </c>
      <c r="B1127" s="2" t="s">
        <v>1774</v>
      </c>
      <c r="C1127" s="2" t="s">
        <v>47</v>
      </c>
      <c r="D1127" s="2" t="s">
        <v>1775</v>
      </c>
      <c r="E1127" s="2" t="s">
        <v>118</v>
      </c>
      <c r="F1127" s="2" t="s">
        <v>278</v>
      </c>
      <c r="G1127" s="2" t="s">
        <v>120</v>
      </c>
      <c r="H1127" s="2" t="s">
        <v>52</v>
      </c>
      <c r="I1127" s="2" t="s">
        <v>198</v>
      </c>
      <c r="J1127" s="2" t="s">
        <v>357</v>
      </c>
      <c r="K1127" s="2" t="s">
        <v>357</v>
      </c>
      <c r="L1127" s="2" t="s">
        <v>200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368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298</v>
      </c>
      <c r="Y1127" s="2" t="s">
        <v>312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66</v>
      </c>
      <c r="AF1127" s="2" t="s">
        <v>67</v>
      </c>
      <c r="AG1127" s="2" t="s">
        <v>327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1791</v>
      </c>
      <c r="B1128" s="2" t="s">
        <v>1774</v>
      </c>
      <c r="C1128" s="2" t="s">
        <v>47</v>
      </c>
      <c r="D1128" s="2" t="s">
        <v>1775</v>
      </c>
      <c r="E1128" s="2" t="s">
        <v>118</v>
      </c>
      <c r="F1128" s="2" t="s">
        <v>278</v>
      </c>
      <c r="G1128" s="2" t="s">
        <v>120</v>
      </c>
      <c r="H1128" s="2" t="s">
        <v>52</v>
      </c>
      <c r="I1128" s="2" t="s">
        <v>198</v>
      </c>
      <c r="J1128" s="2" t="s">
        <v>357</v>
      </c>
      <c r="K1128" s="2" t="s">
        <v>357</v>
      </c>
      <c r="L1128" s="2" t="s">
        <v>200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370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314</v>
      </c>
      <c r="Y1128" s="2" t="s">
        <v>315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66</v>
      </c>
      <c r="AF1128" s="2" t="s">
        <v>67</v>
      </c>
      <c r="AG1128" s="2" t="s">
        <v>167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1792</v>
      </c>
      <c r="B1129" s="2" t="s">
        <v>1774</v>
      </c>
      <c r="C1129" s="2" t="s">
        <v>47</v>
      </c>
      <c r="D1129" s="2" t="s">
        <v>1775</v>
      </c>
      <c r="E1129" s="2" t="s">
        <v>118</v>
      </c>
      <c r="F1129" s="2" t="s">
        <v>278</v>
      </c>
      <c r="G1129" s="2" t="s">
        <v>120</v>
      </c>
      <c r="H1129" s="2" t="s">
        <v>52</v>
      </c>
      <c r="I1129" s="2" t="s">
        <v>198</v>
      </c>
      <c r="J1129" s="2" t="s">
        <v>357</v>
      </c>
      <c r="K1129" s="2" t="s">
        <v>357</v>
      </c>
      <c r="L1129" s="2" t="s">
        <v>200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372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66</v>
      </c>
      <c r="AF1129" s="2" t="s">
        <v>67</v>
      </c>
      <c r="AG1129" s="2" t="s">
        <v>329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1793</v>
      </c>
      <c r="B1130" s="2" t="s">
        <v>1774</v>
      </c>
      <c r="C1130" s="2" t="s">
        <v>47</v>
      </c>
      <c r="D1130" s="2" t="s">
        <v>1775</v>
      </c>
      <c r="E1130" s="2" t="s">
        <v>118</v>
      </c>
      <c r="F1130" s="2" t="s">
        <v>278</v>
      </c>
      <c r="G1130" s="2" t="s">
        <v>120</v>
      </c>
      <c r="H1130" s="2" t="s">
        <v>52</v>
      </c>
      <c r="I1130" s="2"/>
      <c r="J1130" s="2"/>
      <c r="K1130" s="2" t="s">
        <v>55</v>
      </c>
      <c r="L1130" s="2" t="s">
        <v>318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319</v>
      </c>
      <c r="T1130" s="2" t="s">
        <v>165</v>
      </c>
      <c r="U1130" s="4">
        <f>0.17</f>
        <v>0.17</v>
      </c>
      <c r="V1130" s="2" t="s">
        <v>111</v>
      </c>
      <c r="W1130" s="2" t="s">
        <v>319</v>
      </c>
      <c r="X1130" s="2" t="s">
        <v>318</v>
      </c>
      <c r="Y1130" s="2" t="s">
        <v>320</v>
      </c>
      <c r="Z1130" s="2">
        <v>0</v>
      </c>
      <c r="AA1130" s="2"/>
      <c r="AB1130" s="2"/>
      <c r="AC1130" s="2"/>
      <c r="AD1130" s="2"/>
      <c r="AE1130" s="2" t="s">
        <v>271</v>
      </c>
      <c r="AF1130" s="2" t="s">
        <v>272</v>
      </c>
      <c r="AG1130" s="2" t="s">
        <v>273</v>
      </c>
      <c r="AH1130" s="2" t="s">
        <v>168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1794</v>
      </c>
      <c r="B1131" s="2" t="s">
        <v>1795</v>
      </c>
      <c r="C1131" s="2" t="s">
        <v>47</v>
      </c>
      <c r="D1131" s="2" t="s">
        <v>1796</v>
      </c>
      <c r="E1131" s="2" t="s">
        <v>277</v>
      </c>
      <c r="F1131" s="2" t="s">
        <v>50</v>
      </c>
      <c r="G1131" s="2" t="s">
        <v>51</v>
      </c>
      <c r="H1131" s="2" t="s">
        <v>297</v>
      </c>
      <c r="I1131" s="2" t="s">
        <v>53</v>
      </c>
      <c r="J1131" s="2" t="s">
        <v>343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298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66</v>
      </c>
      <c r="AF1131" s="2" t="s">
        <v>67</v>
      </c>
      <c r="AG1131" s="2" t="s">
        <v>327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1797</v>
      </c>
      <c r="B1132" s="2" t="s">
        <v>1795</v>
      </c>
      <c r="C1132" s="2" t="s">
        <v>47</v>
      </c>
      <c r="D1132" s="2" t="s">
        <v>1796</v>
      </c>
      <c r="E1132" s="2" t="s">
        <v>277</v>
      </c>
      <c r="F1132" s="2" t="s">
        <v>50</v>
      </c>
      <c r="G1132" s="2" t="s">
        <v>51</v>
      </c>
      <c r="H1132" s="2" t="s">
        <v>297</v>
      </c>
      <c r="I1132" s="2" t="s">
        <v>53</v>
      </c>
      <c r="J1132" s="2" t="s">
        <v>343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66</v>
      </c>
      <c r="AF1132" s="2" t="s">
        <v>67</v>
      </c>
      <c r="AG1132" s="2" t="s">
        <v>329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1798</v>
      </c>
      <c r="B1133" s="2" t="s">
        <v>1795</v>
      </c>
      <c r="C1133" s="2" t="s">
        <v>47</v>
      </c>
      <c r="D1133" s="2" t="s">
        <v>1796</v>
      </c>
      <c r="E1133" s="2" t="s">
        <v>277</v>
      </c>
      <c r="F1133" s="2" t="s">
        <v>50</v>
      </c>
      <c r="G1133" s="2" t="s">
        <v>51</v>
      </c>
      <c r="H1133" s="2" t="s">
        <v>297</v>
      </c>
      <c r="I1133" s="2" t="s">
        <v>53</v>
      </c>
      <c r="J1133" s="2" t="s">
        <v>343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149</v>
      </c>
      <c r="Y1133" s="2" t="s">
        <v>150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66</v>
      </c>
      <c r="AF1133" s="2" t="s">
        <v>67</v>
      </c>
      <c r="AG1133" s="2" t="s">
        <v>167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1799</v>
      </c>
      <c r="B1134" s="2" t="s">
        <v>1795</v>
      </c>
      <c r="C1134" s="2" t="s">
        <v>47</v>
      </c>
      <c r="D1134" s="2" t="s">
        <v>1796</v>
      </c>
      <c r="E1134" s="2" t="s">
        <v>277</v>
      </c>
      <c r="F1134" s="2" t="s">
        <v>50</v>
      </c>
      <c r="G1134" s="2" t="s">
        <v>51</v>
      </c>
      <c r="H1134" s="2" t="s">
        <v>297</v>
      </c>
      <c r="I1134" s="2" t="s">
        <v>53</v>
      </c>
      <c r="J1134" s="2" t="s">
        <v>343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298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327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1800</v>
      </c>
      <c r="B1135" s="2" t="s">
        <v>1795</v>
      </c>
      <c r="C1135" s="2" t="s">
        <v>47</v>
      </c>
      <c r="D1135" s="2" t="s">
        <v>1796</v>
      </c>
      <c r="E1135" s="2" t="s">
        <v>277</v>
      </c>
      <c r="F1135" s="2" t="s">
        <v>50</v>
      </c>
      <c r="G1135" s="2" t="s">
        <v>51</v>
      </c>
      <c r="H1135" s="2" t="s">
        <v>297</v>
      </c>
      <c r="I1135" s="2" t="s">
        <v>53</v>
      </c>
      <c r="J1135" s="2" t="s">
        <v>343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298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66</v>
      </c>
      <c r="AF1135" s="2" t="s">
        <v>67</v>
      </c>
      <c r="AG1135" s="2" t="s">
        <v>327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1801</v>
      </c>
      <c r="B1136" s="2" t="s">
        <v>1795</v>
      </c>
      <c r="C1136" s="2" t="s">
        <v>47</v>
      </c>
      <c r="D1136" s="2" t="s">
        <v>1796</v>
      </c>
      <c r="E1136" s="2" t="s">
        <v>277</v>
      </c>
      <c r="F1136" s="2" t="s">
        <v>50</v>
      </c>
      <c r="G1136" s="2" t="s">
        <v>51</v>
      </c>
      <c r="H1136" s="2" t="s">
        <v>297</v>
      </c>
      <c r="I1136" s="2" t="s">
        <v>53</v>
      </c>
      <c r="J1136" s="2" t="s">
        <v>343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298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66</v>
      </c>
      <c r="AF1136" s="2" t="s">
        <v>67</v>
      </c>
      <c r="AG1136" s="2" t="s">
        <v>327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1802</v>
      </c>
      <c r="B1137" s="2" t="s">
        <v>1795</v>
      </c>
      <c r="C1137" s="2" t="s">
        <v>47</v>
      </c>
      <c r="D1137" s="2" t="s">
        <v>1796</v>
      </c>
      <c r="E1137" s="2" t="s">
        <v>277</v>
      </c>
      <c r="F1137" s="2" t="s">
        <v>50</v>
      </c>
      <c r="G1137" s="2" t="s">
        <v>51</v>
      </c>
      <c r="H1137" s="2" t="s">
        <v>297</v>
      </c>
      <c r="I1137" s="2" t="s">
        <v>53</v>
      </c>
      <c r="J1137" s="2" t="s">
        <v>343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314</v>
      </c>
      <c r="Y1137" s="2" t="s">
        <v>315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66</v>
      </c>
      <c r="AF1137" s="2" t="s">
        <v>67</v>
      </c>
      <c r="AG1137" s="2" t="s">
        <v>167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1803</v>
      </c>
      <c r="B1138" s="2" t="s">
        <v>1795</v>
      </c>
      <c r="C1138" s="2" t="s">
        <v>47</v>
      </c>
      <c r="D1138" s="2" t="s">
        <v>1796</v>
      </c>
      <c r="E1138" s="2" t="s">
        <v>277</v>
      </c>
      <c r="F1138" s="2" t="s">
        <v>50</v>
      </c>
      <c r="G1138" s="2" t="s">
        <v>51</v>
      </c>
      <c r="H1138" s="2" t="s">
        <v>297</v>
      </c>
      <c r="I1138" s="2" t="s">
        <v>53</v>
      </c>
      <c r="J1138" s="2" t="s">
        <v>343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66</v>
      </c>
      <c r="AF1138" s="2" t="s">
        <v>67</v>
      </c>
      <c r="AG1138" s="2" t="s">
        <v>329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1804</v>
      </c>
      <c r="B1139" s="2" t="s">
        <v>1795</v>
      </c>
      <c r="C1139" s="2" t="s">
        <v>47</v>
      </c>
      <c r="D1139" s="2" t="s">
        <v>1796</v>
      </c>
      <c r="E1139" s="2" t="s">
        <v>277</v>
      </c>
      <c r="F1139" s="2" t="s">
        <v>50</v>
      </c>
      <c r="G1139" s="2" t="s">
        <v>51</v>
      </c>
      <c r="H1139" s="2" t="s">
        <v>297</v>
      </c>
      <c r="I1139" s="2" t="s">
        <v>198</v>
      </c>
      <c r="J1139" s="2" t="s">
        <v>1805</v>
      </c>
      <c r="K1139" s="2" t="s">
        <v>1805</v>
      </c>
      <c r="L1139" s="2" t="s">
        <v>200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1806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298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66</v>
      </c>
      <c r="AF1139" s="2" t="s">
        <v>67</v>
      </c>
      <c r="AG1139" s="2" t="s">
        <v>327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1807</v>
      </c>
      <c r="B1140" s="2" t="s">
        <v>1795</v>
      </c>
      <c r="C1140" s="2" t="s">
        <v>47</v>
      </c>
      <c r="D1140" s="2" t="s">
        <v>1796</v>
      </c>
      <c r="E1140" s="2" t="s">
        <v>277</v>
      </c>
      <c r="F1140" s="2" t="s">
        <v>50</v>
      </c>
      <c r="G1140" s="2" t="s">
        <v>51</v>
      </c>
      <c r="H1140" s="2" t="s">
        <v>297</v>
      </c>
      <c r="I1140" s="2" t="s">
        <v>198</v>
      </c>
      <c r="J1140" s="2" t="s">
        <v>1805</v>
      </c>
      <c r="K1140" s="2" t="s">
        <v>1805</v>
      </c>
      <c r="L1140" s="2" t="s">
        <v>200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1808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66</v>
      </c>
      <c r="AF1140" s="2" t="s">
        <v>67</v>
      </c>
      <c r="AG1140" s="2" t="s">
        <v>329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1809</v>
      </c>
      <c r="B1141" s="2" t="s">
        <v>1795</v>
      </c>
      <c r="C1141" s="2" t="s">
        <v>47</v>
      </c>
      <c r="D1141" s="2" t="s">
        <v>1796</v>
      </c>
      <c r="E1141" s="2" t="s">
        <v>277</v>
      </c>
      <c r="F1141" s="2" t="s">
        <v>50</v>
      </c>
      <c r="G1141" s="2" t="s">
        <v>51</v>
      </c>
      <c r="H1141" s="2" t="s">
        <v>297</v>
      </c>
      <c r="I1141" s="2" t="s">
        <v>198</v>
      </c>
      <c r="J1141" s="2" t="s">
        <v>1805</v>
      </c>
      <c r="K1141" s="2" t="s">
        <v>1805</v>
      </c>
      <c r="L1141" s="2" t="s">
        <v>200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1810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149</v>
      </c>
      <c r="Y1141" s="2" t="s">
        <v>150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66</v>
      </c>
      <c r="AF1141" s="2" t="s">
        <v>67</v>
      </c>
      <c r="AG1141" s="2" t="s">
        <v>167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1811</v>
      </c>
      <c r="B1142" s="2" t="s">
        <v>1795</v>
      </c>
      <c r="C1142" s="2" t="s">
        <v>47</v>
      </c>
      <c r="D1142" s="2" t="s">
        <v>1796</v>
      </c>
      <c r="E1142" s="2" t="s">
        <v>277</v>
      </c>
      <c r="F1142" s="2" t="s">
        <v>50</v>
      </c>
      <c r="G1142" s="2" t="s">
        <v>51</v>
      </c>
      <c r="H1142" s="2" t="s">
        <v>297</v>
      </c>
      <c r="I1142" s="2" t="s">
        <v>198</v>
      </c>
      <c r="J1142" s="2" t="s">
        <v>1805</v>
      </c>
      <c r="K1142" s="2" t="s">
        <v>1805</v>
      </c>
      <c r="L1142" s="2" t="s">
        <v>200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1812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298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66</v>
      </c>
      <c r="AF1142" s="2" t="s">
        <v>67</v>
      </c>
      <c r="AG1142" s="2" t="s">
        <v>327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1813</v>
      </c>
      <c r="B1143" s="2" t="s">
        <v>1795</v>
      </c>
      <c r="C1143" s="2" t="s">
        <v>47</v>
      </c>
      <c r="D1143" s="2" t="s">
        <v>1796</v>
      </c>
      <c r="E1143" s="2" t="s">
        <v>277</v>
      </c>
      <c r="F1143" s="2" t="s">
        <v>50</v>
      </c>
      <c r="G1143" s="2" t="s">
        <v>51</v>
      </c>
      <c r="H1143" s="2" t="s">
        <v>297</v>
      </c>
      <c r="I1143" s="2" t="s">
        <v>198</v>
      </c>
      <c r="J1143" s="2" t="s">
        <v>1805</v>
      </c>
      <c r="K1143" s="2" t="s">
        <v>1805</v>
      </c>
      <c r="L1143" s="2" t="s">
        <v>200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1814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298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66</v>
      </c>
      <c r="AF1143" s="2" t="s">
        <v>67</v>
      </c>
      <c r="AG1143" s="2" t="s">
        <v>327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1815</v>
      </c>
      <c r="B1144" s="2" t="s">
        <v>1795</v>
      </c>
      <c r="C1144" s="2" t="s">
        <v>47</v>
      </c>
      <c r="D1144" s="2" t="s">
        <v>1796</v>
      </c>
      <c r="E1144" s="2" t="s">
        <v>277</v>
      </c>
      <c r="F1144" s="2" t="s">
        <v>50</v>
      </c>
      <c r="G1144" s="2" t="s">
        <v>51</v>
      </c>
      <c r="H1144" s="2" t="s">
        <v>297</v>
      </c>
      <c r="I1144" s="2" t="s">
        <v>198</v>
      </c>
      <c r="J1144" s="2" t="s">
        <v>1805</v>
      </c>
      <c r="K1144" s="2" t="s">
        <v>1805</v>
      </c>
      <c r="L1144" s="2" t="s">
        <v>200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1816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298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66</v>
      </c>
      <c r="AF1144" s="2" t="s">
        <v>67</v>
      </c>
      <c r="AG1144" s="2" t="s">
        <v>327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1817</v>
      </c>
      <c r="B1145" s="2" t="s">
        <v>1795</v>
      </c>
      <c r="C1145" s="2" t="s">
        <v>47</v>
      </c>
      <c r="D1145" s="2" t="s">
        <v>1796</v>
      </c>
      <c r="E1145" s="2" t="s">
        <v>277</v>
      </c>
      <c r="F1145" s="2" t="s">
        <v>50</v>
      </c>
      <c r="G1145" s="2" t="s">
        <v>51</v>
      </c>
      <c r="H1145" s="2" t="s">
        <v>297</v>
      </c>
      <c r="I1145" s="2" t="s">
        <v>198</v>
      </c>
      <c r="J1145" s="2" t="s">
        <v>1805</v>
      </c>
      <c r="K1145" s="2" t="s">
        <v>1805</v>
      </c>
      <c r="L1145" s="2" t="s">
        <v>200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1818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314</v>
      </c>
      <c r="Y1145" s="2" t="s">
        <v>315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66</v>
      </c>
      <c r="AF1145" s="2" t="s">
        <v>67</v>
      </c>
      <c r="AG1145" s="2" t="s">
        <v>167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1819</v>
      </c>
      <c r="B1146" s="2" t="s">
        <v>1795</v>
      </c>
      <c r="C1146" s="2" t="s">
        <v>47</v>
      </c>
      <c r="D1146" s="2" t="s">
        <v>1796</v>
      </c>
      <c r="E1146" s="2" t="s">
        <v>277</v>
      </c>
      <c r="F1146" s="2" t="s">
        <v>50</v>
      </c>
      <c r="G1146" s="2" t="s">
        <v>51</v>
      </c>
      <c r="H1146" s="2" t="s">
        <v>297</v>
      </c>
      <c r="I1146" s="2" t="s">
        <v>198</v>
      </c>
      <c r="J1146" s="2" t="s">
        <v>1805</v>
      </c>
      <c r="K1146" s="2" t="s">
        <v>1805</v>
      </c>
      <c r="L1146" s="2" t="s">
        <v>200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1820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66</v>
      </c>
      <c r="AF1146" s="2" t="s">
        <v>67</v>
      </c>
      <c r="AG1146" s="2" t="s">
        <v>329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1821</v>
      </c>
      <c r="B1147" s="2" t="s">
        <v>1795</v>
      </c>
      <c r="C1147" s="2" t="s">
        <v>47</v>
      </c>
      <c r="D1147" s="2" t="s">
        <v>1796</v>
      </c>
      <c r="E1147" s="2" t="s">
        <v>277</v>
      </c>
      <c r="F1147" s="2" t="s">
        <v>50</v>
      </c>
      <c r="G1147" s="2" t="s">
        <v>51</v>
      </c>
      <c r="H1147" s="2" t="s">
        <v>297</v>
      </c>
      <c r="I1147" s="2"/>
      <c r="J1147" s="2"/>
      <c r="K1147" s="2" t="s">
        <v>55</v>
      </c>
      <c r="L1147" s="2" t="s">
        <v>163</v>
      </c>
      <c r="M1147" s="2" t="s">
        <v>107</v>
      </c>
      <c r="N1147" s="3"/>
      <c r="O1147" s="3"/>
      <c r="P1147" s="4">
        <f>IF(O1147="吨",N1147*1000,IF(O1147="万立方米",N1147*10000,""))</f>
        <v>782867000.0</v>
      </c>
      <c r="Q1147" s="2" t="s">
        <v>108</v>
      </c>
      <c r="R1147" s="2" t="s">
        <v>109</v>
      </c>
      <c r="S1147" s="2" t="s">
        <v>164</v>
      </c>
      <c r="T1147" s="2" t="s">
        <v>165</v>
      </c>
      <c r="U1147" s="4">
        <f>0.16</f>
        <v>0.16</v>
      </c>
      <c r="V1147" s="2" t="s">
        <v>111</v>
      </c>
      <c r="W1147" s="2" t="s">
        <v>164</v>
      </c>
      <c r="X1147" s="2" t="s">
        <v>163</v>
      </c>
      <c r="Y1147" s="2" t="s">
        <v>166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66</v>
      </c>
      <c r="AF1147" s="2" t="s">
        <v>67</v>
      </c>
      <c r="AG1147" s="2" t="s">
        <v>167</v>
      </c>
      <c r="AH1147" s="2" t="s">
        <v>168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1822</v>
      </c>
      <c r="B1148" s="2" t="s">
        <v>1823</v>
      </c>
      <c r="C1148" s="2" t="s">
        <v>47</v>
      </c>
      <c r="D1148" s="2" t="s">
        <v>1824</v>
      </c>
      <c r="E1148" s="2" t="s">
        <v>984</v>
      </c>
      <c r="F1148" s="2" t="s">
        <v>224</v>
      </c>
      <c r="G1148" s="2" t="s">
        <v>51</v>
      </c>
      <c r="H1148" s="2" t="s">
        <v>52</v>
      </c>
      <c r="I1148" s="2" t="s">
        <v>53</v>
      </c>
      <c r="J1148" s="2" t="s">
        <v>343</v>
      </c>
      <c r="K1148" s="2" t="s">
        <v>55</v>
      </c>
      <c r="L1148" s="2" t="s">
        <v>173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174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344</v>
      </c>
      <c r="Y1148" s="2" t="s">
        <v>345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66</v>
      </c>
      <c r="AF1148" s="2" t="s">
        <v>67</v>
      </c>
      <c r="AG1148" s="2" t="s">
        <v>327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1825</v>
      </c>
      <c r="B1149" s="2" t="s">
        <v>1823</v>
      </c>
      <c r="C1149" s="2" t="s">
        <v>47</v>
      </c>
      <c r="D1149" s="2" t="s">
        <v>1824</v>
      </c>
      <c r="E1149" s="2" t="s">
        <v>984</v>
      </c>
      <c r="F1149" s="2" t="s">
        <v>224</v>
      </c>
      <c r="G1149" s="2" t="s">
        <v>51</v>
      </c>
      <c r="H1149" s="2" t="s">
        <v>52</v>
      </c>
      <c r="I1149" s="2" t="s">
        <v>53</v>
      </c>
      <c r="J1149" s="2" t="s">
        <v>343</v>
      </c>
      <c r="K1149" s="2" t="s">
        <v>55</v>
      </c>
      <c r="L1149" s="2" t="s">
        <v>173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179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66</v>
      </c>
      <c r="AF1149" s="2" t="s">
        <v>67</v>
      </c>
      <c r="AG1149" s="2" t="s">
        <v>329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1826</v>
      </c>
      <c r="B1150" s="2" t="s">
        <v>1823</v>
      </c>
      <c r="C1150" s="2" t="s">
        <v>47</v>
      </c>
      <c r="D1150" s="2" t="s">
        <v>1824</v>
      </c>
      <c r="E1150" s="2" t="s">
        <v>984</v>
      </c>
      <c r="F1150" s="2" t="s">
        <v>224</v>
      </c>
      <c r="G1150" s="2" t="s">
        <v>51</v>
      </c>
      <c r="H1150" s="2" t="s">
        <v>52</v>
      </c>
      <c r="I1150" s="2" t="s">
        <v>53</v>
      </c>
      <c r="J1150" s="2" t="s">
        <v>343</v>
      </c>
      <c r="K1150" s="2" t="s">
        <v>55</v>
      </c>
      <c r="L1150" s="2" t="s">
        <v>173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182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149</v>
      </c>
      <c r="Y1150" s="2" t="s">
        <v>150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66</v>
      </c>
      <c r="AF1150" s="2" t="s">
        <v>67</v>
      </c>
      <c r="AG1150" s="2" t="s">
        <v>167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1827</v>
      </c>
      <c r="B1151" s="2" t="s">
        <v>1823</v>
      </c>
      <c r="C1151" s="2" t="s">
        <v>47</v>
      </c>
      <c r="D1151" s="2" t="s">
        <v>1824</v>
      </c>
      <c r="E1151" s="2" t="s">
        <v>984</v>
      </c>
      <c r="F1151" s="2" t="s">
        <v>224</v>
      </c>
      <c r="G1151" s="2" t="s">
        <v>51</v>
      </c>
      <c r="H1151" s="2" t="s">
        <v>52</v>
      </c>
      <c r="I1151" s="2" t="s">
        <v>53</v>
      </c>
      <c r="J1151" s="2" t="s">
        <v>343</v>
      </c>
      <c r="K1151" s="2" t="s">
        <v>55</v>
      </c>
      <c r="L1151" s="2" t="s">
        <v>173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185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344</v>
      </c>
      <c r="Y1151" s="2" t="s">
        <v>349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66</v>
      </c>
      <c r="AF1151" s="2" t="s">
        <v>67</v>
      </c>
      <c r="AG1151" s="2" t="s">
        <v>327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1828</v>
      </c>
      <c r="B1152" s="2" t="s">
        <v>1823</v>
      </c>
      <c r="C1152" s="2" t="s">
        <v>47</v>
      </c>
      <c r="D1152" s="2" t="s">
        <v>1824</v>
      </c>
      <c r="E1152" s="2" t="s">
        <v>984</v>
      </c>
      <c r="F1152" s="2" t="s">
        <v>224</v>
      </c>
      <c r="G1152" s="2" t="s">
        <v>51</v>
      </c>
      <c r="H1152" s="2" t="s">
        <v>52</v>
      </c>
      <c r="I1152" s="2" t="s">
        <v>53</v>
      </c>
      <c r="J1152" s="2" t="s">
        <v>343</v>
      </c>
      <c r="K1152" s="2" t="s">
        <v>55</v>
      </c>
      <c r="L1152" s="2" t="s">
        <v>173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188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344</v>
      </c>
      <c r="Y1152" s="2" t="s">
        <v>351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66</v>
      </c>
      <c r="AF1152" s="2" t="s">
        <v>67</v>
      </c>
      <c r="AG1152" s="2" t="s">
        <v>327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1829</v>
      </c>
      <c r="B1153" s="2" t="s">
        <v>1823</v>
      </c>
      <c r="C1153" s="2" t="s">
        <v>47</v>
      </c>
      <c r="D1153" s="2" t="s">
        <v>1824</v>
      </c>
      <c r="E1153" s="2" t="s">
        <v>984</v>
      </c>
      <c r="F1153" s="2" t="s">
        <v>224</v>
      </c>
      <c r="G1153" s="2" t="s">
        <v>51</v>
      </c>
      <c r="H1153" s="2" t="s">
        <v>52</v>
      </c>
      <c r="I1153" s="2" t="s">
        <v>53</v>
      </c>
      <c r="J1153" s="2" t="s">
        <v>343</v>
      </c>
      <c r="K1153" s="2" t="s">
        <v>55</v>
      </c>
      <c r="L1153" s="2" t="s">
        <v>173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191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344</v>
      </c>
      <c r="Y1153" s="2" t="s">
        <v>353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66</v>
      </c>
      <c r="AF1153" s="2" t="s">
        <v>67</v>
      </c>
      <c r="AG1153" s="2" t="s">
        <v>327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1830</v>
      </c>
      <c r="B1154" s="2" t="s">
        <v>1823</v>
      </c>
      <c r="C1154" s="2" t="s">
        <v>47</v>
      </c>
      <c r="D1154" s="2" t="s">
        <v>1824</v>
      </c>
      <c r="E1154" s="2" t="s">
        <v>984</v>
      </c>
      <c r="F1154" s="2" t="s">
        <v>224</v>
      </c>
      <c r="G1154" s="2" t="s">
        <v>51</v>
      </c>
      <c r="H1154" s="2" t="s">
        <v>52</v>
      </c>
      <c r="I1154" s="2" t="s">
        <v>53</v>
      </c>
      <c r="J1154" s="2" t="s">
        <v>343</v>
      </c>
      <c r="K1154" s="2" t="s">
        <v>55</v>
      </c>
      <c r="L1154" s="2" t="s">
        <v>173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194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314</v>
      </c>
      <c r="Y1154" s="2" t="s">
        <v>315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66</v>
      </c>
      <c r="AF1154" s="2" t="s">
        <v>67</v>
      </c>
      <c r="AG1154" s="2" t="s">
        <v>167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1831</v>
      </c>
      <c r="B1155" s="2" t="s">
        <v>1823</v>
      </c>
      <c r="C1155" s="2" t="s">
        <v>47</v>
      </c>
      <c r="D1155" s="2" t="s">
        <v>1824</v>
      </c>
      <c r="E1155" s="2" t="s">
        <v>984</v>
      </c>
      <c r="F1155" s="2" t="s">
        <v>224</v>
      </c>
      <c r="G1155" s="2" t="s">
        <v>51</v>
      </c>
      <c r="H1155" s="2" t="s">
        <v>52</v>
      </c>
      <c r="I1155" s="2" t="s">
        <v>53</v>
      </c>
      <c r="J1155" s="2" t="s">
        <v>343</v>
      </c>
      <c r="K1155" s="2" t="s">
        <v>55</v>
      </c>
      <c r="L1155" s="2" t="s">
        <v>173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196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66</v>
      </c>
      <c r="AF1155" s="2" t="s">
        <v>67</v>
      </c>
      <c r="AG1155" s="2" t="s">
        <v>329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1832</v>
      </c>
      <c r="B1156" s="2" t="s">
        <v>1823</v>
      </c>
      <c r="C1156" s="2" t="s">
        <v>47</v>
      </c>
      <c r="D1156" s="2" t="s">
        <v>1824</v>
      </c>
      <c r="E1156" s="2" t="s">
        <v>984</v>
      </c>
      <c r="F1156" s="2" t="s">
        <v>224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163</v>
      </c>
      <c r="M1156" s="2" t="s">
        <v>107</v>
      </c>
      <c r="N1156" s="3"/>
      <c r="O1156" s="3"/>
      <c r="P1156" s="4">
        <f>IF(O1156="吨",N1156*1000,IF(O1156="万立方米",N1156*10000,""))</f>
        <v>529200000.0</v>
      </c>
      <c r="Q1156" s="2" t="s">
        <v>108</v>
      </c>
      <c r="R1156" s="2" t="s">
        <v>109</v>
      </c>
      <c r="S1156" s="2" t="s">
        <v>164</v>
      </c>
      <c r="T1156" s="2" t="s">
        <v>165</v>
      </c>
      <c r="U1156" s="4">
        <f>0.16</f>
        <v>0.16</v>
      </c>
      <c r="V1156" s="2" t="s">
        <v>111</v>
      </c>
      <c r="W1156" s="2" t="s">
        <v>164</v>
      </c>
      <c r="X1156" s="2" t="s">
        <v>163</v>
      </c>
      <c r="Y1156" s="2" t="s">
        <v>166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66</v>
      </c>
      <c r="AF1156" s="2" t="s">
        <v>67</v>
      </c>
      <c r="AG1156" s="2" t="s">
        <v>167</v>
      </c>
      <c r="AH1156" s="2" t="s">
        <v>168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1833</v>
      </c>
      <c r="B1157" s="2" t="s">
        <v>1834</v>
      </c>
      <c r="C1157" s="2" t="s">
        <v>47</v>
      </c>
      <c r="D1157" s="2" t="s">
        <v>1363</v>
      </c>
      <c r="E1157" s="2" t="s">
        <v>277</v>
      </c>
      <c r="F1157" s="2" t="s">
        <v>278</v>
      </c>
      <c r="G1157" s="2" t="s">
        <v>120</v>
      </c>
      <c r="H1157" s="2" t="s">
        <v>1615</v>
      </c>
      <c r="I1157" s="2" t="s">
        <v>53</v>
      </c>
      <c r="J1157" s="2" t="s">
        <v>691</v>
      </c>
      <c r="K1157" s="2"/>
      <c r="L1157" s="2" t="s">
        <v>122</v>
      </c>
      <c r="M1157" s="2" t="s">
        <v>57</v>
      </c>
      <c r="N1157" s="3">
        <v>2606.9</v>
      </c>
      <c r="O1157" s="3" t="s">
        <v>123</v>
      </c>
      <c r="P1157" s="2"/>
      <c r="Q1157" s="2"/>
      <c r="R1157" s="2"/>
      <c r="S1157" s="2"/>
      <c r="T1157" s="2"/>
      <c r="U1157" s="2"/>
      <c r="V1157" s="2"/>
      <c r="W1157" s="2" t="s">
        <v>124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271</v>
      </c>
      <c r="AF1157" s="2" t="s">
        <v>692</v>
      </c>
      <c r="AG1157" s="2" t="s">
        <v>693</v>
      </c>
      <c r="AH1157" s="2" t="s">
        <v>128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1835</v>
      </c>
      <c r="B1158" s="2" t="s">
        <v>1834</v>
      </c>
      <c r="C1158" s="2" t="s">
        <v>47</v>
      </c>
      <c r="D1158" s="2" t="s">
        <v>1363</v>
      </c>
      <c r="E1158" s="2" t="s">
        <v>277</v>
      </c>
      <c r="F1158" s="2" t="s">
        <v>278</v>
      </c>
      <c r="G1158" s="2" t="s">
        <v>120</v>
      </c>
      <c r="H1158" s="2" t="s">
        <v>1615</v>
      </c>
      <c r="I1158" s="2" t="s">
        <v>53</v>
      </c>
      <c r="J1158" s="2" t="s">
        <v>691</v>
      </c>
      <c r="K1158" s="2"/>
      <c r="L1158" s="2" t="s">
        <v>122</v>
      </c>
      <c r="M1158" s="2" t="s">
        <v>73</v>
      </c>
      <c r="N1158" s="3">
        <v>2606.9</v>
      </c>
      <c r="O1158" s="3" t="s">
        <v>123</v>
      </c>
      <c r="P1158" s="2"/>
      <c r="Q1158" s="2"/>
      <c r="R1158" s="2"/>
      <c r="S1158" s="2"/>
      <c r="T1158" s="2"/>
      <c r="U1158" s="2"/>
      <c r="V1158" s="2"/>
      <c r="W1158" s="2" t="s">
        <v>124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271</v>
      </c>
      <c r="AF1158" s="2" t="s">
        <v>692</v>
      </c>
      <c r="AG1158" s="2" t="s">
        <v>695</v>
      </c>
      <c r="AH1158" s="2" t="s">
        <v>128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1836</v>
      </c>
      <c r="B1159" s="2" t="s">
        <v>1834</v>
      </c>
      <c r="C1159" s="2" t="s">
        <v>47</v>
      </c>
      <c r="D1159" s="2" t="s">
        <v>1363</v>
      </c>
      <c r="E1159" s="2" t="s">
        <v>277</v>
      </c>
      <c r="F1159" s="2" t="s">
        <v>278</v>
      </c>
      <c r="G1159" s="2" t="s">
        <v>120</v>
      </c>
      <c r="H1159" s="2" t="s">
        <v>1615</v>
      </c>
      <c r="I1159" s="2" t="s">
        <v>53</v>
      </c>
      <c r="J1159" s="2" t="s">
        <v>691</v>
      </c>
      <c r="K1159" s="2"/>
      <c r="L1159" s="2" t="s">
        <v>122</v>
      </c>
      <c r="M1159" s="2" t="s">
        <v>79</v>
      </c>
      <c r="N1159" s="3">
        <v>2606.9</v>
      </c>
      <c r="O1159" s="3" t="s">
        <v>123</v>
      </c>
      <c r="P1159" s="2"/>
      <c r="Q1159" s="2"/>
      <c r="R1159" s="2"/>
      <c r="S1159" s="2"/>
      <c r="T1159" s="2"/>
      <c r="U1159" s="2"/>
      <c r="V1159" s="2"/>
      <c r="W1159" s="2" t="s">
        <v>124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271</v>
      </c>
      <c r="AF1159" s="2" t="s">
        <v>692</v>
      </c>
      <c r="AG1159" s="2" t="s">
        <v>693</v>
      </c>
      <c r="AH1159" s="2" t="s">
        <v>128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1837</v>
      </c>
      <c r="B1160" s="2" t="s">
        <v>1834</v>
      </c>
      <c r="C1160" s="2" t="s">
        <v>47</v>
      </c>
      <c r="D1160" s="2" t="s">
        <v>1363</v>
      </c>
      <c r="E1160" s="2" t="s">
        <v>277</v>
      </c>
      <c r="F1160" s="2" t="s">
        <v>278</v>
      </c>
      <c r="G1160" s="2" t="s">
        <v>120</v>
      </c>
      <c r="H1160" s="2" t="s">
        <v>1615</v>
      </c>
      <c r="I1160" s="2" t="s">
        <v>53</v>
      </c>
      <c r="J1160" s="2" t="s">
        <v>691</v>
      </c>
      <c r="K1160" s="2"/>
      <c r="L1160" s="2" t="s">
        <v>122</v>
      </c>
      <c r="M1160" s="2" t="s">
        <v>87</v>
      </c>
      <c r="N1160" s="3">
        <v>2606.9</v>
      </c>
      <c r="O1160" s="3" t="s">
        <v>123</v>
      </c>
      <c r="P1160" s="2"/>
      <c r="Q1160" s="2"/>
      <c r="R1160" s="2"/>
      <c r="S1160" s="2"/>
      <c r="T1160" s="2"/>
      <c r="U1160" s="2"/>
      <c r="V1160" s="2"/>
      <c r="W1160" s="2" t="s">
        <v>124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271</v>
      </c>
      <c r="AF1160" s="2" t="s">
        <v>692</v>
      </c>
      <c r="AG1160" s="2" t="s">
        <v>693</v>
      </c>
      <c r="AH1160" s="2" t="s">
        <v>128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1838</v>
      </c>
      <c r="B1161" s="2" t="s">
        <v>1834</v>
      </c>
      <c r="C1161" s="2" t="s">
        <v>47</v>
      </c>
      <c r="D1161" s="2" t="s">
        <v>1363</v>
      </c>
      <c r="E1161" s="2" t="s">
        <v>277</v>
      </c>
      <c r="F1161" s="2" t="s">
        <v>278</v>
      </c>
      <c r="G1161" s="2" t="s">
        <v>120</v>
      </c>
      <c r="H1161" s="2" t="s">
        <v>1615</v>
      </c>
      <c r="I1161" s="2" t="s">
        <v>53</v>
      </c>
      <c r="J1161" s="2" t="s">
        <v>691</v>
      </c>
      <c r="K1161" s="2"/>
      <c r="L1161" s="2" t="s">
        <v>122</v>
      </c>
      <c r="M1161" s="2" t="s">
        <v>91</v>
      </c>
      <c r="N1161" s="3">
        <v>2606.9</v>
      </c>
      <c r="O1161" s="3" t="s">
        <v>123</v>
      </c>
      <c r="P1161" s="2"/>
      <c r="Q1161" s="2"/>
      <c r="R1161" s="2"/>
      <c r="S1161" s="2"/>
      <c r="T1161" s="2"/>
      <c r="U1161" s="2"/>
      <c r="V1161" s="2"/>
      <c r="W1161" s="2" t="s">
        <v>124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271</v>
      </c>
      <c r="AF1161" s="2" t="s">
        <v>692</v>
      </c>
      <c r="AG1161" s="2" t="s">
        <v>693</v>
      </c>
      <c r="AH1161" s="2" t="s">
        <v>128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1839</v>
      </c>
      <c r="B1162" s="2" t="s">
        <v>1834</v>
      </c>
      <c r="C1162" s="2" t="s">
        <v>47</v>
      </c>
      <c r="D1162" s="2" t="s">
        <v>1363</v>
      </c>
      <c r="E1162" s="2" t="s">
        <v>277</v>
      </c>
      <c r="F1162" s="2" t="s">
        <v>278</v>
      </c>
      <c r="G1162" s="2" t="s">
        <v>120</v>
      </c>
      <c r="H1162" s="2" t="s">
        <v>1615</v>
      </c>
      <c r="I1162" s="2" t="s">
        <v>53</v>
      </c>
      <c r="J1162" s="2" t="s">
        <v>691</v>
      </c>
      <c r="K1162" s="2"/>
      <c r="L1162" s="2" t="s">
        <v>122</v>
      </c>
      <c r="M1162" s="2" t="s">
        <v>95</v>
      </c>
      <c r="N1162" s="3">
        <v>2606.9</v>
      </c>
      <c r="O1162" s="3" t="s">
        <v>123</v>
      </c>
      <c r="P1162" s="2"/>
      <c r="Q1162" s="2"/>
      <c r="R1162" s="2"/>
      <c r="S1162" s="2"/>
      <c r="T1162" s="2"/>
      <c r="U1162" s="2"/>
      <c r="V1162" s="2"/>
      <c r="W1162" s="2" t="s">
        <v>124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271</v>
      </c>
      <c r="AF1162" s="2" t="s">
        <v>692</v>
      </c>
      <c r="AG1162" s="2" t="s">
        <v>693</v>
      </c>
      <c r="AH1162" s="2" t="s">
        <v>128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1840</v>
      </c>
      <c r="B1163" s="2" t="s">
        <v>1834</v>
      </c>
      <c r="C1163" s="2" t="s">
        <v>47</v>
      </c>
      <c r="D1163" s="2" t="s">
        <v>1363</v>
      </c>
      <c r="E1163" s="2" t="s">
        <v>277</v>
      </c>
      <c r="F1163" s="2" t="s">
        <v>278</v>
      </c>
      <c r="G1163" s="2" t="s">
        <v>120</v>
      </c>
      <c r="H1163" s="2" t="s">
        <v>1615</v>
      </c>
      <c r="I1163" s="2" t="s">
        <v>53</v>
      </c>
      <c r="J1163" s="2" t="s">
        <v>691</v>
      </c>
      <c r="K1163" s="2"/>
      <c r="L1163" s="2" t="s">
        <v>122</v>
      </c>
      <c r="M1163" s="2" t="s">
        <v>99</v>
      </c>
      <c r="N1163" s="3">
        <v>2606.9</v>
      </c>
      <c r="O1163" s="3" t="s">
        <v>123</v>
      </c>
      <c r="P1163" s="2"/>
      <c r="Q1163" s="2"/>
      <c r="R1163" s="2"/>
      <c r="S1163" s="2"/>
      <c r="T1163" s="2"/>
      <c r="U1163" s="2"/>
      <c r="V1163" s="2"/>
      <c r="W1163" s="2" t="s">
        <v>124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271</v>
      </c>
      <c r="AF1163" s="2" t="s">
        <v>692</v>
      </c>
      <c r="AG1163" s="2" t="s">
        <v>693</v>
      </c>
      <c r="AH1163" s="2" t="s">
        <v>128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1841</v>
      </c>
      <c r="B1164" s="2" t="s">
        <v>1834</v>
      </c>
      <c r="C1164" s="2" t="s">
        <v>47</v>
      </c>
      <c r="D1164" s="2" t="s">
        <v>1363</v>
      </c>
      <c r="E1164" s="2" t="s">
        <v>277</v>
      </c>
      <c r="F1164" s="2" t="s">
        <v>278</v>
      </c>
      <c r="G1164" s="2" t="s">
        <v>120</v>
      </c>
      <c r="H1164" s="2" t="s">
        <v>1615</v>
      </c>
      <c r="I1164" s="2" t="s">
        <v>53</v>
      </c>
      <c r="J1164" s="2" t="s">
        <v>691</v>
      </c>
      <c r="K1164" s="2"/>
      <c r="L1164" s="2" t="s">
        <v>122</v>
      </c>
      <c r="M1164" s="2" t="s">
        <v>104</v>
      </c>
      <c r="N1164" s="3">
        <v>2606.9</v>
      </c>
      <c r="O1164" s="3" t="s">
        <v>123</v>
      </c>
      <c r="P1164" s="2"/>
      <c r="Q1164" s="2"/>
      <c r="R1164" s="2"/>
      <c r="S1164" s="2"/>
      <c r="T1164" s="2"/>
      <c r="U1164" s="2"/>
      <c r="V1164" s="2"/>
      <c r="W1164" s="2" t="s">
        <v>124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271</v>
      </c>
      <c r="AF1164" s="2" t="s">
        <v>692</v>
      </c>
      <c r="AG1164" s="2" t="s">
        <v>695</v>
      </c>
      <c r="AH1164" s="2" t="s">
        <v>128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1842</v>
      </c>
      <c r="B1165" s="2" t="s">
        <v>1834</v>
      </c>
      <c r="C1165" s="2" t="s">
        <v>47</v>
      </c>
      <c r="D1165" s="2" t="s">
        <v>1363</v>
      </c>
      <c r="E1165" s="2" t="s">
        <v>277</v>
      </c>
      <c r="F1165" s="2" t="s">
        <v>278</v>
      </c>
      <c r="G1165" s="2" t="s">
        <v>120</v>
      </c>
      <c r="H1165" s="2" t="s">
        <v>1615</v>
      </c>
      <c r="I1165" s="2"/>
      <c r="J1165" s="2"/>
      <c r="K1165" s="2"/>
      <c r="L1165" s="2"/>
      <c r="M1165" s="2" t="s">
        <v>107</v>
      </c>
      <c r="N1165" s="3"/>
      <c r="O1165" s="3"/>
      <c r="P1165" s="4">
        <f>IF(O1165="吨",N1165*1000,IF(O1165="万立方米",N1165*10000,""))</f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138</v>
      </c>
      <c r="AH1165" s="2" t="s">
        <v>114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1843</v>
      </c>
      <c r="B1166" s="2" t="s">
        <v>1844</v>
      </c>
      <c r="C1166" s="2" t="s">
        <v>47</v>
      </c>
      <c r="D1166" s="2" t="s">
        <v>797</v>
      </c>
      <c r="E1166" s="2" t="s">
        <v>514</v>
      </c>
      <c r="F1166" s="2" t="s">
        <v>224</v>
      </c>
      <c r="G1166" s="2" t="s">
        <v>225</v>
      </c>
      <c r="H1166" s="2" t="s">
        <v>279</v>
      </c>
      <c r="I1166" s="2" t="s">
        <v>53</v>
      </c>
      <c r="J1166" s="2" t="s">
        <v>226</v>
      </c>
      <c r="K1166" s="2" t="s">
        <v>226</v>
      </c>
      <c r="L1166" s="2" t="s">
        <v>227</v>
      </c>
      <c r="M1166" s="2" t="s">
        <v>57</v>
      </c>
      <c r="N1166" s="3">
        <v>20155.619</v>
      </c>
      <c r="O1166" s="3" t="s">
        <v>228</v>
      </c>
      <c r="P1166" s="4">
        <f>IF(O1166="吨",N1166*1000,IF(O1166="万立方米",N1166*10000,""))</f>
        <v>201556190.0</v>
      </c>
      <c r="Q1166" s="2" t="s">
        <v>229</v>
      </c>
      <c r="R1166" s="2" t="s">
        <v>230</v>
      </c>
      <c r="S1166" s="2" t="s">
        <v>231</v>
      </c>
      <c r="T1166" s="2" t="s">
        <v>75</v>
      </c>
      <c r="U1166" s="4">
        <f>0.0</f>
        <v>0.0</v>
      </c>
      <c r="V1166" s="2" t="s">
        <v>232</v>
      </c>
      <c r="W1166" s="2" t="s">
        <v>76</v>
      </c>
      <c r="X1166" s="2" t="s">
        <v>255</v>
      </c>
      <c r="Y1166" s="2" t="s">
        <v>256</v>
      </c>
      <c r="Z1166" s="2">
        <v>57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66</v>
      </c>
      <c r="AF1166" s="2" t="s">
        <v>67</v>
      </c>
      <c r="AG1166" s="2" t="s">
        <v>257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1845</v>
      </c>
      <c r="B1167" s="2" t="s">
        <v>1844</v>
      </c>
      <c r="C1167" s="2" t="s">
        <v>47</v>
      </c>
      <c r="D1167" s="2" t="s">
        <v>797</v>
      </c>
      <c r="E1167" s="2" t="s">
        <v>514</v>
      </c>
      <c r="F1167" s="2" t="s">
        <v>224</v>
      </c>
      <c r="G1167" s="2" t="s">
        <v>225</v>
      </c>
      <c r="H1167" s="2" t="s">
        <v>279</v>
      </c>
      <c r="I1167" s="2" t="s">
        <v>53</v>
      </c>
      <c r="J1167" s="2" t="s">
        <v>226</v>
      </c>
      <c r="K1167" s="2" t="s">
        <v>226</v>
      </c>
      <c r="L1167" s="2" t="s">
        <v>227</v>
      </c>
      <c r="M1167" s="2" t="s">
        <v>73</v>
      </c>
      <c r="N1167" s="3">
        <v>20155.619</v>
      </c>
      <c r="O1167" s="3" t="s">
        <v>228</v>
      </c>
      <c r="P1167" s="4">
        <f>IF(O1167="吨",N1167*1000,IF(O1167="万立方米",N1167*10000,""))</f>
        <v>201556190.0</v>
      </c>
      <c r="Q1167" s="2" t="s">
        <v>229</v>
      </c>
      <c r="R1167" s="2" t="s">
        <v>230</v>
      </c>
      <c r="S1167" s="2" t="s">
        <v>235</v>
      </c>
      <c r="T1167" s="2" t="s">
        <v>75</v>
      </c>
      <c r="U1167" s="4">
        <f>1.3</f>
        <v>1.3</v>
      </c>
      <c r="V1167" s="2" t="s">
        <v>232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262.023047</v>
      </c>
      <c r="AD1167" s="4">
        <f>AC1167*(1-Z1167/100)</f>
        <v>262.023047</v>
      </c>
      <c r="AE1167" s="2" t="s">
        <v>66</v>
      </c>
      <c r="AF1167" s="2" t="s">
        <v>67</v>
      </c>
      <c r="AG1167" s="2" t="s">
        <v>259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1846</v>
      </c>
      <c r="B1168" s="2" t="s">
        <v>1844</v>
      </c>
      <c r="C1168" s="2" t="s">
        <v>47</v>
      </c>
      <c r="D1168" s="2" t="s">
        <v>797</v>
      </c>
      <c r="E1168" s="2" t="s">
        <v>514</v>
      </c>
      <c r="F1168" s="2" t="s">
        <v>224</v>
      </c>
      <c r="G1168" s="2" t="s">
        <v>225</v>
      </c>
      <c r="H1168" s="2" t="s">
        <v>279</v>
      </c>
      <c r="I1168" s="2" t="s">
        <v>53</v>
      </c>
      <c r="J1168" s="2" t="s">
        <v>226</v>
      </c>
      <c r="K1168" s="2" t="s">
        <v>226</v>
      </c>
      <c r="L1168" s="2" t="s">
        <v>227</v>
      </c>
      <c r="M1168" s="2" t="s">
        <v>79</v>
      </c>
      <c r="N1168" s="3">
        <v>20155.619</v>
      </c>
      <c r="O1168" s="3" t="s">
        <v>228</v>
      </c>
      <c r="P1168" s="4">
        <f>IF(O1168="吨",N1168*1000,IF(O1168="万立方米",N1168*10000,""))</f>
        <v>201556190.0</v>
      </c>
      <c r="Q1168" s="2" t="s">
        <v>229</v>
      </c>
      <c r="R1168" s="2" t="s">
        <v>230</v>
      </c>
      <c r="S1168" s="2" t="s">
        <v>238</v>
      </c>
      <c r="T1168" s="2" t="s">
        <v>75</v>
      </c>
      <c r="U1168" s="4">
        <f>4.1</f>
        <v>4.1</v>
      </c>
      <c r="V1168" s="2" t="s">
        <v>232</v>
      </c>
      <c r="W1168" s="2" t="s">
        <v>76</v>
      </c>
      <c r="X1168" s="2" t="s">
        <v>149</v>
      </c>
      <c r="Y1168" s="2" t="s">
        <v>150</v>
      </c>
      <c r="Z1168" s="2">
        <v>64</v>
      </c>
      <c r="AA1168" s="2"/>
      <c r="AB1168" s="2"/>
      <c r="AC1168" s="4">
        <f>P1168*U1168/1000000</f>
        <v>826.3803789999998</v>
      </c>
      <c r="AD1168" s="4">
        <f>AC1168*(1-Z1168/100)</f>
        <v>297.49693643999996</v>
      </c>
      <c r="AE1168" s="2" t="s">
        <v>66</v>
      </c>
      <c r="AF1168" s="2" t="s">
        <v>67</v>
      </c>
      <c r="AG1168" s="2" t="s">
        <v>257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1847</v>
      </c>
      <c r="B1169" s="2" t="s">
        <v>1844</v>
      </c>
      <c r="C1169" s="2" t="s">
        <v>47</v>
      </c>
      <c r="D1169" s="2" t="s">
        <v>797</v>
      </c>
      <c r="E1169" s="2" t="s">
        <v>514</v>
      </c>
      <c r="F1169" s="2" t="s">
        <v>224</v>
      </c>
      <c r="G1169" s="2" t="s">
        <v>225</v>
      </c>
      <c r="H1169" s="2" t="s">
        <v>279</v>
      </c>
      <c r="I1169" s="2" t="s">
        <v>53</v>
      </c>
      <c r="J1169" s="2" t="s">
        <v>226</v>
      </c>
      <c r="K1169" s="2" t="s">
        <v>226</v>
      </c>
      <c r="L1169" s="2" t="s">
        <v>227</v>
      </c>
      <c r="M1169" s="2" t="s">
        <v>87</v>
      </c>
      <c r="N1169" s="3">
        <v>20155.619</v>
      </c>
      <c r="O1169" s="3" t="s">
        <v>228</v>
      </c>
      <c r="P1169" s="4">
        <f>IF(O1169="吨",N1169*1000,IF(O1169="万立方米",N1169*10000,""))</f>
        <v>201556190.0</v>
      </c>
      <c r="Q1169" s="2" t="s">
        <v>229</v>
      </c>
      <c r="R1169" s="2" t="s">
        <v>230</v>
      </c>
      <c r="S1169" s="2" t="s">
        <v>241</v>
      </c>
      <c r="T1169" s="2" t="s">
        <v>75</v>
      </c>
      <c r="U1169" s="4">
        <f>0.0</f>
        <v>0.0</v>
      </c>
      <c r="V1169" s="2" t="s">
        <v>232</v>
      </c>
      <c r="W1169" s="2" t="s">
        <v>76</v>
      </c>
      <c r="X1169" s="2" t="s">
        <v>255</v>
      </c>
      <c r="Y1169" s="2" t="s">
        <v>262</v>
      </c>
      <c r="Z1169" s="2">
        <v>57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66</v>
      </c>
      <c r="AF1169" s="2" t="s">
        <v>67</v>
      </c>
      <c r="AG1169" s="2" t="s">
        <v>257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1848</v>
      </c>
      <c r="B1170" s="2" t="s">
        <v>1844</v>
      </c>
      <c r="C1170" s="2" t="s">
        <v>47</v>
      </c>
      <c r="D1170" s="2" t="s">
        <v>797</v>
      </c>
      <c r="E1170" s="2" t="s">
        <v>514</v>
      </c>
      <c r="F1170" s="2" t="s">
        <v>224</v>
      </c>
      <c r="G1170" s="2" t="s">
        <v>225</v>
      </c>
      <c r="H1170" s="2" t="s">
        <v>279</v>
      </c>
      <c r="I1170" s="2" t="s">
        <v>53</v>
      </c>
      <c r="J1170" s="2" t="s">
        <v>226</v>
      </c>
      <c r="K1170" s="2" t="s">
        <v>226</v>
      </c>
      <c r="L1170" s="2" t="s">
        <v>227</v>
      </c>
      <c r="M1170" s="2" t="s">
        <v>91</v>
      </c>
      <c r="N1170" s="3">
        <v>20155.619</v>
      </c>
      <c r="O1170" s="3" t="s">
        <v>228</v>
      </c>
      <c r="P1170" s="4">
        <f>IF(O1170="吨",N1170*1000,IF(O1170="万立方米",N1170*10000,""))</f>
        <v>201556190.0</v>
      </c>
      <c r="Q1170" s="2" t="s">
        <v>229</v>
      </c>
      <c r="R1170" s="2" t="s">
        <v>230</v>
      </c>
      <c r="S1170" s="2" t="s">
        <v>243</v>
      </c>
      <c r="T1170" s="2" t="s">
        <v>75</v>
      </c>
      <c r="U1170" s="4">
        <f>0.03</f>
        <v>0.03</v>
      </c>
      <c r="V1170" s="2" t="s">
        <v>232</v>
      </c>
      <c r="W1170" s="2" t="s">
        <v>76</v>
      </c>
      <c r="X1170" s="2" t="s">
        <v>255</v>
      </c>
      <c r="Y1170" s="2" t="s">
        <v>264</v>
      </c>
      <c r="Z1170" s="2">
        <v>75</v>
      </c>
      <c r="AA1170" s="2">
        <v>57</v>
      </c>
      <c r="AB1170" s="2">
        <v>75</v>
      </c>
      <c r="AC1170" s="4">
        <f>P1170*U1170/1000000</f>
        <v>6.0466857</v>
      </c>
      <c r="AD1170" s="4">
        <f>AC1171*(1-AA1170/100)+(AC1170-AC1171)*(1-AB1170/100)</f>
        <v>2.6000748510000005</v>
      </c>
      <c r="AE1170" s="2" t="s">
        <v>66</v>
      </c>
      <c r="AF1170" s="2" t="s">
        <v>67</v>
      </c>
      <c r="AG1170" s="2" t="s">
        <v>257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1849</v>
      </c>
      <c r="B1171" s="2" t="s">
        <v>1844</v>
      </c>
      <c r="C1171" s="2" t="s">
        <v>47</v>
      </c>
      <c r="D1171" s="2" t="s">
        <v>797</v>
      </c>
      <c r="E1171" s="2" t="s">
        <v>514</v>
      </c>
      <c r="F1171" s="2" t="s">
        <v>224</v>
      </c>
      <c r="G1171" s="2" t="s">
        <v>225</v>
      </c>
      <c r="H1171" s="2" t="s">
        <v>279</v>
      </c>
      <c r="I1171" s="2" t="s">
        <v>53</v>
      </c>
      <c r="J1171" s="2" t="s">
        <v>226</v>
      </c>
      <c r="K1171" s="2" t="s">
        <v>226</v>
      </c>
      <c r="L1171" s="2" t="s">
        <v>227</v>
      </c>
      <c r="M1171" s="2" t="s">
        <v>95</v>
      </c>
      <c r="N1171" s="3">
        <v>20155.619</v>
      </c>
      <c r="O1171" s="3" t="s">
        <v>228</v>
      </c>
      <c r="P1171" s="4">
        <f>IF(O1171="吨",N1171*1000,IF(O1171="万立方米",N1171*10000,""))</f>
        <v>201556190.0</v>
      </c>
      <c r="Q1171" s="2" t="s">
        <v>229</v>
      </c>
      <c r="R1171" s="2" t="s">
        <v>230</v>
      </c>
      <c r="S1171" s="2" t="s">
        <v>245</v>
      </c>
      <c r="T1171" s="2" t="s">
        <v>75</v>
      </c>
      <c r="U1171" s="4">
        <f>0.03</f>
        <v>0.03</v>
      </c>
      <c r="V1171" s="2" t="s">
        <v>232</v>
      </c>
      <c r="W1171" s="2" t="s">
        <v>76</v>
      </c>
      <c r="X1171" s="2" t="s">
        <v>255</v>
      </c>
      <c r="Y1171" s="2" t="s">
        <v>266</v>
      </c>
      <c r="Z1171" s="2">
        <v>57</v>
      </c>
      <c r="AA1171" s="2"/>
      <c r="AB1171" s="2"/>
      <c r="AC1171" s="4">
        <f>P1171*U1171/1000000</f>
        <v>6.0466857</v>
      </c>
      <c r="AD1171" s="4">
        <f>AC1171*(1-Z1171/100)</f>
        <v>2.6000748510000005</v>
      </c>
      <c r="AE1171" s="2" t="s">
        <v>66</v>
      </c>
      <c r="AF1171" s="2" t="s">
        <v>67</v>
      </c>
      <c r="AG1171" s="2" t="s">
        <v>257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1850</v>
      </c>
      <c r="B1172" s="2" t="s">
        <v>1844</v>
      </c>
      <c r="C1172" s="2" t="s">
        <v>47</v>
      </c>
      <c r="D1172" s="2" t="s">
        <v>797</v>
      </c>
      <c r="E1172" s="2" t="s">
        <v>514</v>
      </c>
      <c r="F1172" s="2" t="s">
        <v>224</v>
      </c>
      <c r="G1172" s="2" t="s">
        <v>225</v>
      </c>
      <c r="H1172" s="2" t="s">
        <v>279</v>
      </c>
      <c r="I1172" s="2" t="s">
        <v>53</v>
      </c>
      <c r="J1172" s="2" t="s">
        <v>226</v>
      </c>
      <c r="K1172" s="2" t="s">
        <v>226</v>
      </c>
      <c r="L1172" s="2" t="s">
        <v>227</v>
      </c>
      <c r="M1172" s="2" t="s">
        <v>99</v>
      </c>
      <c r="N1172" s="3">
        <v>20155.619</v>
      </c>
      <c r="O1172" s="3" t="s">
        <v>228</v>
      </c>
      <c r="P1172" s="4">
        <f>IF(O1172="吨",N1172*1000,IF(O1172="万立方米",N1172*10000,""))</f>
        <v>201556190.0</v>
      </c>
      <c r="Q1172" s="2" t="s">
        <v>229</v>
      </c>
      <c r="R1172" s="2" t="s">
        <v>230</v>
      </c>
      <c r="S1172" s="2" t="s">
        <v>247</v>
      </c>
      <c r="T1172" s="2" t="s">
        <v>75</v>
      </c>
      <c r="U1172" s="4">
        <f>0.0</f>
        <v>0.0</v>
      </c>
      <c r="V1172" s="2" t="s">
        <v>232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66</v>
      </c>
      <c r="AF1172" s="2" t="s">
        <v>67</v>
      </c>
      <c r="AG1172" s="2" t="s">
        <v>268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1851</v>
      </c>
      <c r="B1173" s="2" t="s">
        <v>1844</v>
      </c>
      <c r="C1173" s="2" t="s">
        <v>47</v>
      </c>
      <c r="D1173" s="2" t="s">
        <v>797</v>
      </c>
      <c r="E1173" s="2" t="s">
        <v>514</v>
      </c>
      <c r="F1173" s="2" t="s">
        <v>224</v>
      </c>
      <c r="G1173" s="2" t="s">
        <v>225</v>
      </c>
      <c r="H1173" s="2" t="s">
        <v>279</v>
      </c>
      <c r="I1173" s="2" t="s">
        <v>53</v>
      </c>
      <c r="J1173" s="2" t="s">
        <v>226</v>
      </c>
      <c r="K1173" s="2" t="s">
        <v>226</v>
      </c>
      <c r="L1173" s="2" t="s">
        <v>227</v>
      </c>
      <c r="M1173" s="2" t="s">
        <v>104</v>
      </c>
      <c r="N1173" s="3">
        <v>20155.619</v>
      </c>
      <c r="O1173" s="3" t="s">
        <v>228</v>
      </c>
      <c r="P1173" s="4">
        <f>IF(O1173="吨",N1173*1000,IF(O1173="万立方米",N1173*10000,""))</f>
        <v>201556190.0</v>
      </c>
      <c r="Q1173" s="2" t="s">
        <v>229</v>
      </c>
      <c r="R1173" s="2" t="s">
        <v>230</v>
      </c>
      <c r="S1173" s="2" t="s">
        <v>249</v>
      </c>
      <c r="T1173" s="2" t="s">
        <v>75</v>
      </c>
      <c r="U1173" s="4">
        <f>0.02</f>
        <v>0.02</v>
      </c>
      <c r="V1173" s="2" t="s">
        <v>232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259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1852</v>
      </c>
      <c r="B1174" s="2" t="s">
        <v>1844</v>
      </c>
      <c r="C1174" s="2" t="s">
        <v>47</v>
      </c>
      <c r="D1174" s="2" t="s">
        <v>797</v>
      </c>
      <c r="E1174" s="2" t="s">
        <v>514</v>
      </c>
      <c r="F1174" s="2" t="s">
        <v>224</v>
      </c>
      <c r="G1174" s="2" t="s">
        <v>225</v>
      </c>
      <c r="H1174" s="2" t="s">
        <v>279</v>
      </c>
      <c r="I1174" s="2"/>
      <c r="J1174" s="2"/>
      <c r="K1174" s="2" t="s">
        <v>55</v>
      </c>
      <c r="L1174" s="2" t="s">
        <v>163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164</v>
      </c>
      <c r="T1174" s="2" t="s">
        <v>165</v>
      </c>
      <c r="U1174" s="4">
        <f>0.16</f>
        <v>0.16</v>
      </c>
      <c r="V1174" s="2" t="s">
        <v>111</v>
      </c>
      <c r="W1174" s="2" t="s">
        <v>164</v>
      </c>
      <c r="X1174" s="2" t="s">
        <v>163</v>
      </c>
      <c r="Y1174" s="2" t="s">
        <v>166</v>
      </c>
      <c r="Z1174" s="2">
        <v>0</v>
      </c>
      <c r="AA1174" s="2"/>
      <c r="AB1174" s="2"/>
      <c r="AC1174" s="2"/>
      <c r="AD1174" s="2"/>
      <c r="AE1174" s="2" t="s">
        <v>271</v>
      </c>
      <c r="AF1174" s="2" t="s">
        <v>272</v>
      </c>
      <c r="AG1174" s="2" t="s">
        <v>273</v>
      </c>
      <c r="AH1174" s="2" t="s">
        <v>168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1853</v>
      </c>
      <c r="B1175" s="2" t="s">
        <v>1854</v>
      </c>
      <c r="C1175" s="2" t="s">
        <v>47</v>
      </c>
      <c r="D1175" s="2" t="s">
        <v>1855</v>
      </c>
      <c r="E1175" s="2" t="s">
        <v>924</v>
      </c>
      <c r="F1175" s="2" t="s">
        <v>278</v>
      </c>
      <c r="G1175" s="2" t="s">
        <v>120</v>
      </c>
      <c r="H1175" s="2" t="s">
        <v>297</v>
      </c>
      <c r="I1175" s="2" t="s">
        <v>53</v>
      </c>
      <c r="J1175" s="2" t="s">
        <v>280</v>
      </c>
      <c r="K1175" s="2"/>
      <c r="L1175" s="2" t="s">
        <v>122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124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271</v>
      </c>
      <c r="AF1175" s="2" t="s">
        <v>281</v>
      </c>
      <c r="AG1175" s="2" t="s">
        <v>880</v>
      </c>
      <c r="AH1175" s="2" t="s">
        <v>128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1856</v>
      </c>
      <c r="B1176" s="2" t="s">
        <v>1854</v>
      </c>
      <c r="C1176" s="2" t="s">
        <v>47</v>
      </c>
      <c r="D1176" s="2" t="s">
        <v>1855</v>
      </c>
      <c r="E1176" s="2" t="s">
        <v>924</v>
      </c>
      <c r="F1176" s="2" t="s">
        <v>278</v>
      </c>
      <c r="G1176" s="2" t="s">
        <v>120</v>
      </c>
      <c r="H1176" s="2" t="s">
        <v>297</v>
      </c>
      <c r="I1176" s="2" t="s">
        <v>53</v>
      </c>
      <c r="J1176" s="2" t="s">
        <v>280</v>
      </c>
      <c r="K1176" s="2"/>
      <c r="L1176" s="2" t="s">
        <v>122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124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271</v>
      </c>
      <c r="AF1176" s="2" t="s">
        <v>281</v>
      </c>
      <c r="AG1176" s="2" t="s">
        <v>882</v>
      </c>
      <c r="AH1176" s="2" t="s">
        <v>128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1857</v>
      </c>
      <c r="B1177" s="2" t="s">
        <v>1854</v>
      </c>
      <c r="C1177" s="2" t="s">
        <v>47</v>
      </c>
      <c r="D1177" s="2" t="s">
        <v>1855</v>
      </c>
      <c r="E1177" s="2" t="s">
        <v>924</v>
      </c>
      <c r="F1177" s="2" t="s">
        <v>278</v>
      </c>
      <c r="G1177" s="2" t="s">
        <v>120</v>
      </c>
      <c r="H1177" s="2" t="s">
        <v>297</v>
      </c>
      <c r="I1177" s="2" t="s">
        <v>53</v>
      </c>
      <c r="J1177" s="2" t="s">
        <v>280</v>
      </c>
      <c r="K1177" s="2"/>
      <c r="L1177" s="2" t="s">
        <v>122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124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271</v>
      </c>
      <c r="AF1177" s="2" t="s">
        <v>281</v>
      </c>
      <c r="AG1177" s="2" t="s">
        <v>1320</v>
      </c>
      <c r="AH1177" s="2" t="s">
        <v>128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1858</v>
      </c>
      <c r="B1178" s="2" t="s">
        <v>1854</v>
      </c>
      <c r="C1178" s="2" t="s">
        <v>47</v>
      </c>
      <c r="D1178" s="2" t="s">
        <v>1855</v>
      </c>
      <c r="E1178" s="2" t="s">
        <v>924</v>
      </c>
      <c r="F1178" s="2" t="s">
        <v>278</v>
      </c>
      <c r="G1178" s="2" t="s">
        <v>120</v>
      </c>
      <c r="H1178" s="2" t="s">
        <v>297</v>
      </c>
      <c r="I1178" s="2" t="s">
        <v>53</v>
      </c>
      <c r="J1178" s="2" t="s">
        <v>280</v>
      </c>
      <c r="K1178" s="2"/>
      <c r="L1178" s="2" t="s">
        <v>122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124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271</v>
      </c>
      <c r="AF1178" s="2" t="s">
        <v>281</v>
      </c>
      <c r="AG1178" s="2" t="s">
        <v>880</v>
      </c>
      <c r="AH1178" s="2" t="s">
        <v>128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1859</v>
      </c>
      <c r="B1179" s="2" t="s">
        <v>1854</v>
      </c>
      <c r="C1179" s="2" t="s">
        <v>47</v>
      </c>
      <c r="D1179" s="2" t="s">
        <v>1855</v>
      </c>
      <c r="E1179" s="2" t="s">
        <v>924</v>
      </c>
      <c r="F1179" s="2" t="s">
        <v>278</v>
      </c>
      <c r="G1179" s="2" t="s">
        <v>120</v>
      </c>
      <c r="H1179" s="2" t="s">
        <v>297</v>
      </c>
      <c r="I1179" s="2" t="s">
        <v>53</v>
      </c>
      <c r="J1179" s="2" t="s">
        <v>280</v>
      </c>
      <c r="K1179" s="2"/>
      <c r="L1179" s="2" t="s">
        <v>122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124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271</v>
      </c>
      <c r="AF1179" s="2" t="s">
        <v>281</v>
      </c>
      <c r="AG1179" s="2" t="s">
        <v>880</v>
      </c>
      <c r="AH1179" s="2" t="s">
        <v>128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1860</v>
      </c>
      <c r="B1180" s="2" t="s">
        <v>1854</v>
      </c>
      <c r="C1180" s="2" t="s">
        <v>47</v>
      </c>
      <c r="D1180" s="2" t="s">
        <v>1855</v>
      </c>
      <c r="E1180" s="2" t="s">
        <v>924</v>
      </c>
      <c r="F1180" s="2" t="s">
        <v>278</v>
      </c>
      <c r="G1180" s="2" t="s">
        <v>120</v>
      </c>
      <c r="H1180" s="2" t="s">
        <v>297</v>
      </c>
      <c r="I1180" s="2" t="s">
        <v>53</v>
      </c>
      <c r="J1180" s="2" t="s">
        <v>280</v>
      </c>
      <c r="K1180" s="2"/>
      <c r="L1180" s="2" t="s">
        <v>122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124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271</v>
      </c>
      <c r="AF1180" s="2" t="s">
        <v>281</v>
      </c>
      <c r="AG1180" s="2" t="s">
        <v>880</v>
      </c>
      <c r="AH1180" s="2" t="s">
        <v>128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1861</v>
      </c>
      <c r="B1181" s="2" t="s">
        <v>1854</v>
      </c>
      <c r="C1181" s="2" t="s">
        <v>47</v>
      </c>
      <c r="D1181" s="2" t="s">
        <v>1855</v>
      </c>
      <c r="E1181" s="2" t="s">
        <v>924</v>
      </c>
      <c r="F1181" s="2" t="s">
        <v>278</v>
      </c>
      <c r="G1181" s="2" t="s">
        <v>120</v>
      </c>
      <c r="H1181" s="2" t="s">
        <v>297</v>
      </c>
      <c r="I1181" s="2" t="s">
        <v>53</v>
      </c>
      <c r="J1181" s="2" t="s">
        <v>280</v>
      </c>
      <c r="K1181" s="2"/>
      <c r="L1181" s="2" t="s">
        <v>122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124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271</v>
      </c>
      <c r="AF1181" s="2" t="s">
        <v>281</v>
      </c>
      <c r="AG1181" s="2" t="s">
        <v>880</v>
      </c>
      <c r="AH1181" s="2" t="s">
        <v>128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1862</v>
      </c>
      <c r="B1182" s="2" t="s">
        <v>1854</v>
      </c>
      <c r="C1182" s="2" t="s">
        <v>47</v>
      </c>
      <c r="D1182" s="2" t="s">
        <v>1855</v>
      </c>
      <c r="E1182" s="2" t="s">
        <v>924</v>
      </c>
      <c r="F1182" s="2" t="s">
        <v>278</v>
      </c>
      <c r="G1182" s="2" t="s">
        <v>120</v>
      </c>
      <c r="H1182" s="2" t="s">
        <v>297</v>
      </c>
      <c r="I1182" s="2" t="s">
        <v>53</v>
      </c>
      <c r="J1182" s="2" t="s">
        <v>280</v>
      </c>
      <c r="K1182" s="2"/>
      <c r="L1182" s="2" t="s">
        <v>122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124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271</v>
      </c>
      <c r="AF1182" s="2" t="s">
        <v>281</v>
      </c>
      <c r="AG1182" s="2" t="s">
        <v>882</v>
      </c>
      <c r="AH1182" s="2" t="s">
        <v>128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1863</v>
      </c>
      <c r="B1183" s="2" t="s">
        <v>1854</v>
      </c>
      <c r="C1183" s="2" t="s">
        <v>47</v>
      </c>
      <c r="D1183" s="2" t="s">
        <v>1855</v>
      </c>
      <c r="E1183" s="2" t="s">
        <v>924</v>
      </c>
      <c r="F1183" s="2" t="s">
        <v>278</v>
      </c>
      <c r="G1183" s="2" t="s">
        <v>120</v>
      </c>
      <c r="H1183" s="2" t="s">
        <v>297</v>
      </c>
      <c r="I1183" s="2" t="s">
        <v>198</v>
      </c>
      <c r="J1183" s="2" t="s">
        <v>226</v>
      </c>
      <c r="K1183" s="2" t="s">
        <v>226</v>
      </c>
      <c r="L1183" s="2" t="s">
        <v>227</v>
      </c>
      <c r="M1183" s="2" t="s">
        <v>57</v>
      </c>
      <c r="N1183" s="3">
        <v>42.197</v>
      </c>
      <c r="O1183" s="3" t="s">
        <v>228</v>
      </c>
      <c r="P1183" s="4">
        <f>IF(O1183="吨",N1183*1000,IF(O1183="万立方米",N1183*10000,""))</f>
        <v>421970.0</v>
      </c>
      <c r="Q1183" s="2" t="s">
        <v>229</v>
      </c>
      <c r="R1183" s="2" t="s">
        <v>230</v>
      </c>
      <c r="S1183" s="2" t="s">
        <v>231</v>
      </c>
      <c r="T1183" s="2" t="s">
        <v>75</v>
      </c>
      <c r="U1183" s="4">
        <f>0.0</f>
        <v>0.0</v>
      </c>
      <c r="V1183" s="2" t="s">
        <v>232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1864</v>
      </c>
      <c r="B1184" s="2" t="s">
        <v>1854</v>
      </c>
      <c r="C1184" s="2" t="s">
        <v>47</v>
      </c>
      <c r="D1184" s="2" t="s">
        <v>1855</v>
      </c>
      <c r="E1184" s="2" t="s">
        <v>924</v>
      </c>
      <c r="F1184" s="2" t="s">
        <v>278</v>
      </c>
      <c r="G1184" s="2" t="s">
        <v>120</v>
      </c>
      <c r="H1184" s="2" t="s">
        <v>297</v>
      </c>
      <c r="I1184" s="2" t="s">
        <v>198</v>
      </c>
      <c r="J1184" s="2" t="s">
        <v>226</v>
      </c>
      <c r="K1184" s="2" t="s">
        <v>226</v>
      </c>
      <c r="L1184" s="2" t="s">
        <v>227</v>
      </c>
      <c r="M1184" s="2" t="s">
        <v>73</v>
      </c>
      <c r="N1184" s="3">
        <v>42.197</v>
      </c>
      <c r="O1184" s="3" t="s">
        <v>228</v>
      </c>
      <c r="P1184" s="4">
        <f>IF(O1184="吨",N1184*1000,IF(O1184="万立方米",N1184*10000,""))</f>
        <v>421970.0</v>
      </c>
      <c r="Q1184" s="2" t="s">
        <v>229</v>
      </c>
      <c r="R1184" s="2" t="s">
        <v>230</v>
      </c>
      <c r="S1184" s="2" t="s">
        <v>235</v>
      </c>
      <c r="T1184" s="2" t="s">
        <v>75</v>
      </c>
      <c r="U1184" s="4">
        <f>1.3</f>
        <v>1.3</v>
      </c>
      <c r="V1184" s="2" t="s">
        <v>232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4">
        <f>P1184*U1184/1000000</f>
        <v>0.548561</v>
      </c>
      <c r="AD1184" s="4">
        <f>AC1184*(1-Z1184/100)</f>
        <v>0.548561</v>
      </c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1865</v>
      </c>
      <c r="B1185" s="2" t="s">
        <v>1854</v>
      </c>
      <c r="C1185" s="2" t="s">
        <v>47</v>
      </c>
      <c r="D1185" s="2" t="s">
        <v>1855</v>
      </c>
      <c r="E1185" s="2" t="s">
        <v>924</v>
      </c>
      <c r="F1185" s="2" t="s">
        <v>278</v>
      </c>
      <c r="G1185" s="2" t="s">
        <v>120</v>
      </c>
      <c r="H1185" s="2" t="s">
        <v>297</v>
      </c>
      <c r="I1185" s="2" t="s">
        <v>198</v>
      </c>
      <c r="J1185" s="2" t="s">
        <v>226</v>
      </c>
      <c r="K1185" s="2" t="s">
        <v>226</v>
      </c>
      <c r="L1185" s="2" t="s">
        <v>227</v>
      </c>
      <c r="M1185" s="2" t="s">
        <v>79</v>
      </c>
      <c r="N1185" s="3">
        <v>42.197</v>
      </c>
      <c r="O1185" s="3" t="s">
        <v>228</v>
      </c>
      <c r="P1185" s="4">
        <f>IF(O1185="吨",N1185*1000,IF(O1185="万立方米",N1185*10000,""))</f>
        <v>421970.0</v>
      </c>
      <c r="Q1185" s="2" t="s">
        <v>229</v>
      </c>
      <c r="R1185" s="2" t="s">
        <v>230</v>
      </c>
      <c r="S1185" s="2" t="s">
        <v>238</v>
      </c>
      <c r="T1185" s="2" t="s">
        <v>75</v>
      </c>
      <c r="U1185" s="4">
        <f>4.1</f>
        <v>4.1</v>
      </c>
      <c r="V1185" s="2" t="s">
        <v>232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4">
        <f>P1185*U1185/1000000</f>
        <v>1.7300769999999999</v>
      </c>
      <c r="AD1185" s="4">
        <f>AC1185*(1-Z1185/100)</f>
        <v>1.34946006</v>
      </c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1866</v>
      </c>
      <c r="B1186" s="2" t="s">
        <v>1854</v>
      </c>
      <c r="C1186" s="2" t="s">
        <v>47</v>
      </c>
      <c r="D1186" s="2" t="s">
        <v>1855</v>
      </c>
      <c r="E1186" s="2" t="s">
        <v>924</v>
      </c>
      <c r="F1186" s="2" t="s">
        <v>278</v>
      </c>
      <c r="G1186" s="2" t="s">
        <v>120</v>
      </c>
      <c r="H1186" s="2" t="s">
        <v>297</v>
      </c>
      <c r="I1186" s="2" t="s">
        <v>198</v>
      </c>
      <c r="J1186" s="2" t="s">
        <v>226</v>
      </c>
      <c r="K1186" s="2" t="s">
        <v>226</v>
      </c>
      <c r="L1186" s="2" t="s">
        <v>227</v>
      </c>
      <c r="M1186" s="2" t="s">
        <v>87</v>
      </c>
      <c r="N1186" s="3">
        <v>42.197</v>
      </c>
      <c r="O1186" s="3" t="s">
        <v>228</v>
      </c>
      <c r="P1186" s="4">
        <f>IF(O1186="吨",N1186*1000,IF(O1186="万立方米",N1186*10000,""))</f>
        <v>421970.0</v>
      </c>
      <c r="Q1186" s="2" t="s">
        <v>229</v>
      </c>
      <c r="R1186" s="2" t="s">
        <v>230</v>
      </c>
      <c r="S1186" s="2" t="s">
        <v>241</v>
      </c>
      <c r="T1186" s="2" t="s">
        <v>75</v>
      </c>
      <c r="U1186" s="4">
        <f>0.0</f>
        <v>0.0</v>
      </c>
      <c r="V1186" s="2" t="s">
        <v>232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1867</v>
      </c>
      <c r="B1187" s="2" t="s">
        <v>1854</v>
      </c>
      <c r="C1187" s="2" t="s">
        <v>47</v>
      </c>
      <c r="D1187" s="2" t="s">
        <v>1855</v>
      </c>
      <c r="E1187" s="2" t="s">
        <v>924</v>
      </c>
      <c r="F1187" s="2" t="s">
        <v>278</v>
      </c>
      <c r="G1187" s="2" t="s">
        <v>120</v>
      </c>
      <c r="H1187" s="2" t="s">
        <v>297</v>
      </c>
      <c r="I1187" s="2" t="s">
        <v>198</v>
      </c>
      <c r="J1187" s="2" t="s">
        <v>226</v>
      </c>
      <c r="K1187" s="2" t="s">
        <v>226</v>
      </c>
      <c r="L1187" s="2" t="s">
        <v>227</v>
      </c>
      <c r="M1187" s="2" t="s">
        <v>91</v>
      </c>
      <c r="N1187" s="3">
        <v>42.197</v>
      </c>
      <c r="O1187" s="3" t="s">
        <v>228</v>
      </c>
      <c r="P1187" s="4">
        <f>IF(O1187="吨",N1187*1000,IF(O1187="万立方米",N1187*10000,""))</f>
        <v>421970.0</v>
      </c>
      <c r="Q1187" s="2" t="s">
        <v>229</v>
      </c>
      <c r="R1187" s="2" t="s">
        <v>230</v>
      </c>
      <c r="S1187" s="2" t="s">
        <v>243</v>
      </c>
      <c r="T1187" s="2" t="s">
        <v>75</v>
      </c>
      <c r="U1187" s="4">
        <f>0.03</f>
        <v>0.03</v>
      </c>
      <c r="V1187" s="2" t="s">
        <v>232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4">
        <f>P1187*U1187/1000000</f>
        <v>0.0126591</v>
      </c>
      <c r="AD1187" s="4">
        <f>AC1188*(1-AA1187/100)+(AC1187-AC1188)*(1-AB1187/100)</f>
        <v>0.0126591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1868</v>
      </c>
      <c r="B1188" s="2" t="s">
        <v>1854</v>
      </c>
      <c r="C1188" s="2" t="s">
        <v>47</v>
      </c>
      <c r="D1188" s="2" t="s">
        <v>1855</v>
      </c>
      <c r="E1188" s="2" t="s">
        <v>924</v>
      </c>
      <c r="F1188" s="2" t="s">
        <v>278</v>
      </c>
      <c r="G1188" s="2" t="s">
        <v>120</v>
      </c>
      <c r="H1188" s="2" t="s">
        <v>297</v>
      </c>
      <c r="I1188" s="2" t="s">
        <v>198</v>
      </c>
      <c r="J1188" s="2" t="s">
        <v>226</v>
      </c>
      <c r="K1188" s="2" t="s">
        <v>226</v>
      </c>
      <c r="L1188" s="2" t="s">
        <v>227</v>
      </c>
      <c r="M1188" s="2" t="s">
        <v>95</v>
      </c>
      <c r="N1188" s="3">
        <v>42.197</v>
      </c>
      <c r="O1188" s="3" t="s">
        <v>228</v>
      </c>
      <c r="P1188" s="4">
        <f>IF(O1188="吨",N1188*1000,IF(O1188="万立方米",N1188*10000,""))</f>
        <v>421970.0</v>
      </c>
      <c r="Q1188" s="2" t="s">
        <v>229</v>
      </c>
      <c r="R1188" s="2" t="s">
        <v>230</v>
      </c>
      <c r="S1188" s="2" t="s">
        <v>245</v>
      </c>
      <c r="T1188" s="2" t="s">
        <v>75</v>
      </c>
      <c r="U1188" s="4">
        <f>0.03</f>
        <v>0.03</v>
      </c>
      <c r="V1188" s="2" t="s">
        <v>232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0.0126591</v>
      </c>
      <c r="AD1188" s="4">
        <f>AC1188*(1-Z1188/100)</f>
        <v>0.0126591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1869</v>
      </c>
      <c r="B1189" s="2" t="s">
        <v>1854</v>
      </c>
      <c r="C1189" s="2" t="s">
        <v>47</v>
      </c>
      <c r="D1189" s="2" t="s">
        <v>1855</v>
      </c>
      <c r="E1189" s="2" t="s">
        <v>924</v>
      </c>
      <c r="F1189" s="2" t="s">
        <v>278</v>
      </c>
      <c r="G1189" s="2" t="s">
        <v>120</v>
      </c>
      <c r="H1189" s="2" t="s">
        <v>297</v>
      </c>
      <c r="I1189" s="2" t="s">
        <v>198</v>
      </c>
      <c r="J1189" s="2" t="s">
        <v>226</v>
      </c>
      <c r="K1189" s="2" t="s">
        <v>226</v>
      </c>
      <c r="L1189" s="2" t="s">
        <v>227</v>
      </c>
      <c r="M1189" s="2" t="s">
        <v>99</v>
      </c>
      <c r="N1189" s="3">
        <v>42.197</v>
      </c>
      <c r="O1189" s="3" t="s">
        <v>228</v>
      </c>
      <c r="P1189" s="4">
        <f>IF(O1189="吨",N1189*1000,IF(O1189="万立方米",N1189*10000,""))</f>
        <v>421970.0</v>
      </c>
      <c r="Q1189" s="2" t="s">
        <v>229</v>
      </c>
      <c r="R1189" s="2" t="s">
        <v>230</v>
      </c>
      <c r="S1189" s="2" t="s">
        <v>247</v>
      </c>
      <c r="T1189" s="2" t="s">
        <v>75</v>
      </c>
      <c r="U1189" s="4">
        <f>0.0</f>
        <v>0.0</v>
      </c>
      <c r="V1189" s="2" t="s">
        <v>232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1870</v>
      </c>
      <c r="B1190" s="2" t="s">
        <v>1854</v>
      </c>
      <c r="C1190" s="2" t="s">
        <v>47</v>
      </c>
      <c r="D1190" s="2" t="s">
        <v>1855</v>
      </c>
      <c r="E1190" s="2" t="s">
        <v>924</v>
      </c>
      <c r="F1190" s="2" t="s">
        <v>278</v>
      </c>
      <c r="G1190" s="2" t="s">
        <v>120</v>
      </c>
      <c r="H1190" s="2" t="s">
        <v>297</v>
      </c>
      <c r="I1190" s="2" t="s">
        <v>198</v>
      </c>
      <c r="J1190" s="2" t="s">
        <v>226</v>
      </c>
      <c r="K1190" s="2" t="s">
        <v>226</v>
      </c>
      <c r="L1190" s="2" t="s">
        <v>227</v>
      </c>
      <c r="M1190" s="2" t="s">
        <v>104</v>
      </c>
      <c r="N1190" s="3">
        <v>42.197</v>
      </c>
      <c r="O1190" s="3" t="s">
        <v>228</v>
      </c>
      <c r="P1190" s="4">
        <f>IF(O1190="吨",N1190*1000,IF(O1190="万立方米",N1190*10000,""))</f>
        <v>421970.0</v>
      </c>
      <c r="Q1190" s="2" t="s">
        <v>229</v>
      </c>
      <c r="R1190" s="2" t="s">
        <v>230</v>
      </c>
      <c r="S1190" s="2" t="s">
        <v>249</v>
      </c>
      <c r="T1190" s="2" t="s">
        <v>75</v>
      </c>
      <c r="U1190" s="4">
        <f>0.02</f>
        <v>0.02</v>
      </c>
      <c r="V1190" s="2" t="s">
        <v>232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1871</v>
      </c>
      <c r="B1191" s="2" t="s">
        <v>1854</v>
      </c>
      <c r="C1191" s="2" t="s">
        <v>47</v>
      </c>
      <c r="D1191" s="2" t="s">
        <v>1855</v>
      </c>
      <c r="E1191" s="2" t="s">
        <v>924</v>
      </c>
      <c r="F1191" s="2" t="s">
        <v>278</v>
      </c>
      <c r="G1191" s="2" t="s">
        <v>120</v>
      </c>
      <c r="H1191" s="2" t="s">
        <v>297</v>
      </c>
      <c r="I1191" s="2"/>
      <c r="J1191" s="2"/>
      <c r="K1191" s="2"/>
      <c r="L1191" s="2"/>
      <c r="M1191" s="2" t="s">
        <v>107</v>
      </c>
      <c r="N1191" s="3"/>
      <c r="O1191" s="3"/>
      <c r="P1191" s="4">
        <f>IF(O1191="吨",N1191*1000,IF(O1191="万立方米",N1191*10000,""))</f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113</v>
      </c>
      <c r="AH1191" s="2" t="s">
        <v>114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1872</v>
      </c>
      <c r="B1192" s="2" t="s">
        <v>1873</v>
      </c>
      <c r="C1192" s="2" t="s">
        <v>47</v>
      </c>
      <c r="D1192" s="2" t="s">
        <v>1237</v>
      </c>
      <c r="E1192" s="2" t="s">
        <v>277</v>
      </c>
      <c r="F1192" s="2" t="s">
        <v>278</v>
      </c>
      <c r="G1192" s="2" t="s">
        <v>225</v>
      </c>
      <c r="H1192" s="2" t="s">
        <v>912</v>
      </c>
      <c r="I1192" s="2" t="s">
        <v>53</v>
      </c>
      <c r="J1192" s="2" t="s">
        <v>611</v>
      </c>
      <c r="K1192" s="2" t="s">
        <v>611</v>
      </c>
      <c r="L1192" s="2" t="s">
        <v>227</v>
      </c>
      <c r="M1192" s="2" t="s">
        <v>57</v>
      </c>
      <c r="N1192" s="3">
        <v>452.27</v>
      </c>
      <c r="O1192" s="3" t="s">
        <v>228</v>
      </c>
      <c r="P1192" s="4">
        <f>IF(O1192="吨",N1192*1000,IF(O1192="万立方米",N1192*10000,""))</f>
        <v>4522700.0</v>
      </c>
      <c r="Q1192" s="2" t="s">
        <v>229</v>
      </c>
      <c r="R1192" s="2" t="s">
        <v>230</v>
      </c>
      <c r="S1192" s="2" t="s">
        <v>612</v>
      </c>
      <c r="T1192" s="2" t="s">
        <v>75</v>
      </c>
      <c r="U1192" s="4">
        <f>0.0</f>
        <v>0.0</v>
      </c>
      <c r="V1192" s="2" t="s">
        <v>232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233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1874</v>
      </c>
      <c r="B1193" s="2" t="s">
        <v>1873</v>
      </c>
      <c r="C1193" s="2" t="s">
        <v>47</v>
      </c>
      <c r="D1193" s="2" t="s">
        <v>1237</v>
      </c>
      <c r="E1193" s="2" t="s">
        <v>277</v>
      </c>
      <c r="F1193" s="2" t="s">
        <v>278</v>
      </c>
      <c r="G1193" s="2" t="s">
        <v>225</v>
      </c>
      <c r="H1193" s="2" t="s">
        <v>912</v>
      </c>
      <c r="I1193" s="2" t="s">
        <v>53</v>
      </c>
      <c r="J1193" s="2" t="s">
        <v>611</v>
      </c>
      <c r="K1193" s="2" t="s">
        <v>611</v>
      </c>
      <c r="L1193" s="2" t="s">
        <v>227</v>
      </c>
      <c r="M1193" s="2" t="s">
        <v>73</v>
      </c>
      <c r="N1193" s="3">
        <v>452.27</v>
      </c>
      <c r="O1193" s="3" t="s">
        <v>228</v>
      </c>
      <c r="P1193" s="4">
        <f>IF(O1193="吨",N1193*1000,IF(O1193="万立方米",N1193*10000,""))</f>
        <v>4522700.0</v>
      </c>
      <c r="Q1193" s="2" t="s">
        <v>229</v>
      </c>
      <c r="R1193" s="2" t="s">
        <v>230</v>
      </c>
      <c r="S1193" s="2" t="s">
        <v>614</v>
      </c>
      <c r="T1193" s="2" t="s">
        <v>75</v>
      </c>
      <c r="U1193" s="4">
        <f>1.3</f>
        <v>1.3</v>
      </c>
      <c r="V1193" s="2" t="s">
        <v>232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4">
        <f>P1193*U1193/1000000</f>
        <v>5.87951</v>
      </c>
      <c r="AD1193" s="4">
        <f>AC1193*(1-Z1193/100)</f>
        <v>5.87951</v>
      </c>
      <c r="AE1193" s="2" t="s">
        <v>66</v>
      </c>
      <c r="AF1193" s="2" t="s">
        <v>67</v>
      </c>
      <c r="AG1193" s="2" t="s">
        <v>236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1875</v>
      </c>
      <c r="B1194" s="2" t="s">
        <v>1873</v>
      </c>
      <c r="C1194" s="2" t="s">
        <v>47</v>
      </c>
      <c r="D1194" s="2" t="s">
        <v>1237</v>
      </c>
      <c r="E1194" s="2" t="s">
        <v>277</v>
      </c>
      <c r="F1194" s="2" t="s">
        <v>278</v>
      </c>
      <c r="G1194" s="2" t="s">
        <v>225</v>
      </c>
      <c r="H1194" s="2" t="s">
        <v>912</v>
      </c>
      <c r="I1194" s="2" t="s">
        <v>53</v>
      </c>
      <c r="J1194" s="2" t="s">
        <v>611</v>
      </c>
      <c r="K1194" s="2" t="s">
        <v>611</v>
      </c>
      <c r="L1194" s="2" t="s">
        <v>227</v>
      </c>
      <c r="M1194" s="2" t="s">
        <v>79</v>
      </c>
      <c r="N1194" s="3">
        <v>452.27</v>
      </c>
      <c r="O1194" s="3" t="s">
        <v>228</v>
      </c>
      <c r="P1194" s="4">
        <f>IF(O1194="吨",N1194*1000,IF(O1194="万立方米",N1194*10000,""))</f>
        <v>4522700.0</v>
      </c>
      <c r="Q1194" s="2" t="s">
        <v>229</v>
      </c>
      <c r="R1194" s="2" t="s">
        <v>230</v>
      </c>
      <c r="S1194" s="2" t="s">
        <v>616</v>
      </c>
      <c r="T1194" s="2" t="s">
        <v>75</v>
      </c>
      <c r="U1194" s="4">
        <f>1.35</f>
        <v>1.35</v>
      </c>
      <c r="V1194" s="2" t="s">
        <v>232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4">
        <f>P1194*U1194/1000000</f>
        <v>6.105645</v>
      </c>
      <c r="AD1194" s="4">
        <f>AC1194*(1-Z1194/100)</f>
        <v>4.7624031</v>
      </c>
      <c r="AE1194" s="2" t="s">
        <v>66</v>
      </c>
      <c r="AF1194" s="2" t="s">
        <v>67</v>
      </c>
      <c r="AG1194" s="2" t="s">
        <v>239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1876</v>
      </c>
      <c r="B1195" s="2" t="s">
        <v>1873</v>
      </c>
      <c r="C1195" s="2" t="s">
        <v>47</v>
      </c>
      <c r="D1195" s="2" t="s">
        <v>1237</v>
      </c>
      <c r="E1195" s="2" t="s">
        <v>277</v>
      </c>
      <c r="F1195" s="2" t="s">
        <v>278</v>
      </c>
      <c r="G1195" s="2" t="s">
        <v>225</v>
      </c>
      <c r="H1195" s="2" t="s">
        <v>912</v>
      </c>
      <c r="I1195" s="2" t="s">
        <v>53</v>
      </c>
      <c r="J1195" s="2" t="s">
        <v>611</v>
      </c>
      <c r="K1195" s="2" t="s">
        <v>611</v>
      </c>
      <c r="L1195" s="2" t="s">
        <v>227</v>
      </c>
      <c r="M1195" s="2" t="s">
        <v>87</v>
      </c>
      <c r="N1195" s="3">
        <v>452.27</v>
      </c>
      <c r="O1195" s="3" t="s">
        <v>228</v>
      </c>
      <c r="P1195" s="4">
        <f>IF(O1195="吨",N1195*1000,IF(O1195="万立方米",N1195*10000,""))</f>
        <v>4522700.0</v>
      </c>
      <c r="Q1195" s="2" t="s">
        <v>229</v>
      </c>
      <c r="R1195" s="2" t="s">
        <v>230</v>
      </c>
      <c r="S1195" s="2" t="s">
        <v>618</v>
      </c>
      <c r="T1195" s="2" t="s">
        <v>75</v>
      </c>
      <c r="U1195" s="4">
        <f>0.0</f>
        <v>0.0</v>
      </c>
      <c r="V1195" s="2" t="s">
        <v>232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233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1877</v>
      </c>
      <c r="B1196" s="2" t="s">
        <v>1873</v>
      </c>
      <c r="C1196" s="2" t="s">
        <v>47</v>
      </c>
      <c r="D1196" s="2" t="s">
        <v>1237</v>
      </c>
      <c r="E1196" s="2" t="s">
        <v>277</v>
      </c>
      <c r="F1196" s="2" t="s">
        <v>278</v>
      </c>
      <c r="G1196" s="2" t="s">
        <v>225</v>
      </c>
      <c r="H1196" s="2" t="s">
        <v>912</v>
      </c>
      <c r="I1196" s="2" t="s">
        <v>53</v>
      </c>
      <c r="J1196" s="2" t="s">
        <v>611</v>
      </c>
      <c r="K1196" s="2" t="s">
        <v>611</v>
      </c>
      <c r="L1196" s="2" t="s">
        <v>227</v>
      </c>
      <c r="M1196" s="2" t="s">
        <v>91</v>
      </c>
      <c r="N1196" s="3">
        <v>452.27</v>
      </c>
      <c r="O1196" s="3" t="s">
        <v>228</v>
      </c>
      <c r="P1196" s="4">
        <f>IF(O1196="吨",N1196*1000,IF(O1196="万立方米",N1196*10000,""))</f>
        <v>4522700.0</v>
      </c>
      <c r="Q1196" s="2" t="s">
        <v>229</v>
      </c>
      <c r="R1196" s="2" t="s">
        <v>230</v>
      </c>
      <c r="S1196" s="2" t="s">
        <v>620</v>
      </c>
      <c r="T1196" s="2" t="s">
        <v>75</v>
      </c>
      <c r="U1196" s="4">
        <f>0.03</f>
        <v>0.03</v>
      </c>
      <c r="V1196" s="2" t="s">
        <v>232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4">
        <f>P1196*U1196/1000000</f>
        <v>0.135681</v>
      </c>
      <c r="AD1196" s="4">
        <f>AC1197*(1-AA1196/100)+(AC1196-AC1197)*(1-AB1196/100)</f>
        <v>0.135681</v>
      </c>
      <c r="AE1196" s="2" t="s">
        <v>66</v>
      </c>
      <c r="AF1196" s="2" t="s">
        <v>67</v>
      </c>
      <c r="AG1196" s="2" t="s">
        <v>233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1878</v>
      </c>
      <c r="B1197" s="2" t="s">
        <v>1873</v>
      </c>
      <c r="C1197" s="2" t="s">
        <v>47</v>
      </c>
      <c r="D1197" s="2" t="s">
        <v>1237</v>
      </c>
      <c r="E1197" s="2" t="s">
        <v>277</v>
      </c>
      <c r="F1197" s="2" t="s">
        <v>278</v>
      </c>
      <c r="G1197" s="2" t="s">
        <v>225</v>
      </c>
      <c r="H1197" s="2" t="s">
        <v>912</v>
      </c>
      <c r="I1197" s="2" t="s">
        <v>53</v>
      </c>
      <c r="J1197" s="2" t="s">
        <v>611</v>
      </c>
      <c r="K1197" s="2" t="s">
        <v>611</v>
      </c>
      <c r="L1197" s="2" t="s">
        <v>227</v>
      </c>
      <c r="M1197" s="2" t="s">
        <v>95</v>
      </c>
      <c r="N1197" s="3">
        <v>452.27</v>
      </c>
      <c r="O1197" s="3" t="s">
        <v>228</v>
      </c>
      <c r="P1197" s="4">
        <f>IF(O1197="吨",N1197*1000,IF(O1197="万立方米",N1197*10000,""))</f>
        <v>4522700.0</v>
      </c>
      <c r="Q1197" s="2" t="s">
        <v>229</v>
      </c>
      <c r="R1197" s="2" t="s">
        <v>230</v>
      </c>
      <c r="S1197" s="2" t="s">
        <v>622</v>
      </c>
      <c r="T1197" s="2" t="s">
        <v>75</v>
      </c>
      <c r="U1197" s="4">
        <f>0.03</f>
        <v>0.03</v>
      </c>
      <c r="V1197" s="2" t="s">
        <v>232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0.135681</v>
      </c>
      <c r="AD1197" s="4">
        <f>AC1197*(1-Z1197/100)</f>
        <v>0.135681</v>
      </c>
      <c r="AE1197" s="2" t="s">
        <v>66</v>
      </c>
      <c r="AF1197" s="2" t="s">
        <v>67</v>
      </c>
      <c r="AG1197" s="2" t="s">
        <v>233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1879</v>
      </c>
      <c r="B1198" s="2" t="s">
        <v>1873</v>
      </c>
      <c r="C1198" s="2" t="s">
        <v>47</v>
      </c>
      <c r="D1198" s="2" t="s">
        <v>1237</v>
      </c>
      <c r="E1198" s="2" t="s">
        <v>277</v>
      </c>
      <c r="F1198" s="2" t="s">
        <v>278</v>
      </c>
      <c r="G1198" s="2" t="s">
        <v>225</v>
      </c>
      <c r="H1198" s="2" t="s">
        <v>912</v>
      </c>
      <c r="I1198" s="2" t="s">
        <v>53</v>
      </c>
      <c r="J1198" s="2" t="s">
        <v>611</v>
      </c>
      <c r="K1198" s="2" t="s">
        <v>611</v>
      </c>
      <c r="L1198" s="2" t="s">
        <v>227</v>
      </c>
      <c r="M1198" s="2" t="s">
        <v>99</v>
      </c>
      <c r="N1198" s="3">
        <v>452.27</v>
      </c>
      <c r="O1198" s="3" t="s">
        <v>228</v>
      </c>
      <c r="P1198" s="4">
        <f>IF(O1198="吨",N1198*1000,IF(O1198="万立方米",N1198*10000,""))</f>
        <v>4522700.0</v>
      </c>
      <c r="Q1198" s="2" t="s">
        <v>229</v>
      </c>
      <c r="R1198" s="2" t="s">
        <v>230</v>
      </c>
      <c r="S1198" s="2" t="s">
        <v>624</v>
      </c>
      <c r="T1198" s="2" t="s">
        <v>75</v>
      </c>
      <c r="U1198" s="4">
        <f>0.0</f>
        <v>0.0</v>
      </c>
      <c r="V1198" s="2" t="s">
        <v>232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</v>
      </c>
      <c r="AD1198" s="4">
        <f>AC1198*(1-Z1198/100)</f>
        <v>0.0</v>
      </c>
      <c r="AE1198" s="2" t="s">
        <v>66</v>
      </c>
      <c r="AF1198" s="2" t="s">
        <v>67</v>
      </c>
      <c r="AG1198" s="2" t="s">
        <v>233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1880</v>
      </c>
      <c r="B1199" s="2" t="s">
        <v>1873</v>
      </c>
      <c r="C1199" s="2" t="s">
        <v>47</v>
      </c>
      <c r="D1199" s="2" t="s">
        <v>1237</v>
      </c>
      <c r="E1199" s="2" t="s">
        <v>277</v>
      </c>
      <c r="F1199" s="2" t="s">
        <v>278</v>
      </c>
      <c r="G1199" s="2" t="s">
        <v>225</v>
      </c>
      <c r="H1199" s="2" t="s">
        <v>912</v>
      </c>
      <c r="I1199" s="2" t="s">
        <v>53</v>
      </c>
      <c r="J1199" s="2" t="s">
        <v>611</v>
      </c>
      <c r="K1199" s="2" t="s">
        <v>611</v>
      </c>
      <c r="L1199" s="2" t="s">
        <v>227</v>
      </c>
      <c r="M1199" s="2" t="s">
        <v>104</v>
      </c>
      <c r="N1199" s="3">
        <v>452.27</v>
      </c>
      <c r="O1199" s="3" t="s">
        <v>228</v>
      </c>
      <c r="P1199" s="4">
        <f>IF(O1199="吨",N1199*1000,IF(O1199="万立方米",N1199*10000,""))</f>
        <v>4522700.0</v>
      </c>
      <c r="Q1199" s="2" t="s">
        <v>229</v>
      </c>
      <c r="R1199" s="2" t="s">
        <v>230</v>
      </c>
      <c r="S1199" s="2" t="s">
        <v>626</v>
      </c>
      <c r="T1199" s="2" t="s">
        <v>75</v>
      </c>
      <c r="U1199" s="4">
        <f>0.02</f>
        <v>0.02</v>
      </c>
      <c r="V1199" s="2" t="s">
        <v>232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 t="s">
        <v>236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1881</v>
      </c>
      <c r="B1200" s="2" t="s">
        <v>1873</v>
      </c>
      <c r="C1200" s="2" t="s">
        <v>47</v>
      </c>
      <c r="D1200" s="2" t="s">
        <v>1237</v>
      </c>
      <c r="E1200" s="2" t="s">
        <v>277</v>
      </c>
      <c r="F1200" s="2" t="s">
        <v>278</v>
      </c>
      <c r="G1200" s="2" t="s">
        <v>225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f>IF(O1200="吨",N1200*1000,IF(O1200="万立方米",N1200*10000,""))</f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138</v>
      </c>
      <c r="AH1200" s="2" t="s">
        <v>114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1882</v>
      </c>
      <c r="B1201" s="2" t="s">
        <v>1883</v>
      </c>
      <c r="C1201" s="2" t="s">
        <v>47</v>
      </c>
      <c r="D1201" s="2" t="s">
        <v>1884</v>
      </c>
      <c r="E1201" s="2" t="s">
        <v>1707</v>
      </c>
      <c r="F1201" s="2" t="s">
        <v>278</v>
      </c>
      <c r="G1201" s="2" t="s">
        <v>120</v>
      </c>
      <c r="H1201" s="2" t="s">
        <v>52</v>
      </c>
      <c r="I1201" s="2" t="s">
        <v>53</v>
      </c>
      <c r="J1201" s="2" t="s">
        <v>280</v>
      </c>
      <c r="K1201" s="2"/>
      <c r="L1201" s="2" t="s">
        <v>122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124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271</v>
      </c>
      <c r="AF1201" s="2" t="s">
        <v>281</v>
      </c>
      <c r="AG1201" s="2" t="s">
        <v>282</v>
      </c>
      <c r="AH1201" s="2" t="s">
        <v>128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1885</v>
      </c>
      <c r="B1202" s="2" t="s">
        <v>1883</v>
      </c>
      <c r="C1202" s="2" t="s">
        <v>47</v>
      </c>
      <c r="D1202" s="2" t="s">
        <v>1884</v>
      </c>
      <c r="E1202" s="2" t="s">
        <v>1707</v>
      </c>
      <c r="F1202" s="2" t="s">
        <v>278</v>
      </c>
      <c r="G1202" s="2" t="s">
        <v>120</v>
      </c>
      <c r="H1202" s="2" t="s">
        <v>52</v>
      </c>
      <c r="I1202" s="2" t="s">
        <v>53</v>
      </c>
      <c r="J1202" s="2" t="s">
        <v>280</v>
      </c>
      <c r="K1202" s="2"/>
      <c r="L1202" s="2" t="s">
        <v>122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124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271</v>
      </c>
      <c r="AF1202" s="2" t="s">
        <v>281</v>
      </c>
      <c r="AG1202" s="2" t="s">
        <v>284</v>
      </c>
      <c r="AH1202" s="2" t="s">
        <v>128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1886</v>
      </c>
      <c r="B1203" s="2" t="s">
        <v>1883</v>
      </c>
      <c r="C1203" s="2" t="s">
        <v>47</v>
      </c>
      <c r="D1203" s="2" t="s">
        <v>1884</v>
      </c>
      <c r="E1203" s="2" t="s">
        <v>1707</v>
      </c>
      <c r="F1203" s="2" t="s">
        <v>278</v>
      </c>
      <c r="G1203" s="2" t="s">
        <v>120</v>
      </c>
      <c r="H1203" s="2" t="s">
        <v>52</v>
      </c>
      <c r="I1203" s="2" t="s">
        <v>53</v>
      </c>
      <c r="J1203" s="2" t="s">
        <v>280</v>
      </c>
      <c r="K1203" s="2"/>
      <c r="L1203" s="2" t="s">
        <v>122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124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271</v>
      </c>
      <c r="AF1203" s="2" t="s">
        <v>281</v>
      </c>
      <c r="AG1203" s="2" t="s">
        <v>282</v>
      </c>
      <c r="AH1203" s="2" t="s">
        <v>128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1887</v>
      </c>
      <c r="B1204" s="2" t="s">
        <v>1883</v>
      </c>
      <c r="C1204" s="2" t="s">
        <v>47</v>
      </c>
      <c r="D1204" s="2" t="s">
        <v>1884</v>
      </c>
      <c r="E1204" s="2" t="s">
        <v>1707</v>
      </c>
      <c r="F1204" s="2" t="s">
        <v>278</v>
      </c>
      <c r="G1204" s="2" t="s">
        <v>120</v>
      </c>
      <c r="H1204" s="2" t="s">
        <v>52</v>
      </c>
      <c r="I1204" s="2" t="s">
        <v>53</v>
      </c>
      <c r="J1204" s="2" t="s">
        <v>280</v>
      </c>
      <c r="K1204" s="2"/>
      <c r="L1204" s="2" t="s">
        <v>122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124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271</v>
      </c>
      <c r="AF1204" s="2" t="s">
        <v>281</v>
      </c>
      <c r="AG1204" s="2" t="s">
        <v>282</v>
      </c>
      <c r="AH1204" s="2" t="s">
        <v>128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1888</v>
      </c>
      <c r="B1205" s="2" t="s">
        <v>1883</v>
      </c>
      <c r="C1205" s="2" t="s">
        <v>47</v>
      </c>
      <c r="D1205" s="2" t="s">
        <v>1884</v>
      </c>
      <c r="E1205" s="2" t="s">
        <v>1707</v>
      </c>
      <c r="F1205" s="2" t="s">
        <v>278</v>
      </c>
      <c r="G1205" s="2" t="s">
        <v>120</v>
      </c>
      <c r="H1205" s="2" t="s">
        <v>52</v>
      </c>
      <c r="I1205" s="2" t="s">
        <v>53</v>
      </c>
      <c r="J1205" s="2" t="s">
        <v>280</v>
      </c>
      <c r="K1205" s="2"/>
      <c r="L1205" s="2" t="s">
        <v>122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124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271</v>
      </c>
      <c r="AF1205" s="2" t="s">
        <v>281</v>
      </c>
      <c r="AG1205" s="2" t="s">
        <v>282</v>
      </c>
      <c r="AH1205" s="2" t="s">
        <v>128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1889</v>
      </c>
      <c r="B1206" s="2" t="s">
        <v>1883</v>
      </c>
      <c r="C1206" s="2" t="s">
        <v>47</v>
      </c>
      <c r="D1206" s="2" t="s">
        <v>1884</v>
      </c>
      <c r="E1206" s="2" t="s">
        <v>1707</v>
      </c>
      <c r="F1206" s="2" t="s">
        <v>278</v>
      </c>
      <c r="G1206" s="2" t="s">
        <v>120</v>
      </c>
      <c r="H1206" s="2" t="s">
        <v>52</v>
      </c>
      <c r="I1206" s="2" t="s">
        <v>53</v>
      </c>
      <c r="J1206" s="2" t="s">
        <v>280</v>
      </c>
      <c r="K1206" s="2"/>
      <c r="L1206" s="2" t="s">
        <v>122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124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271</v>
      </c>
      <c r="AF1206" s="2" t="s">
        <v>281</v>
      </c>
      <c r="AG1206" s="2" t="s">
        <v>282</v>
      </c>
      <c r="AH1206" s="2" t="s">
        <v>128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1890</v>
      </c>
      <c r="B1207" s="2" t="s">
        <v>1883</v>
      </c>
      <c r="C1207" s="2" t="s">
        <v>47</v>
      </c>
      <c r="D1207" s="2" t="s">
        <v>1884</v>
      </c>
      <c r="E1207" s="2" t="s">
        <v>1707</v>
      </c>
      <c r="F1207" s="2" t="s">
        <v>278</v>
      </c>
      <c r="G1207" s="2" t="s">
        <v>120</v>
      </c>
      <c r="H1207" s="2" t="s">
        <v>52</v>
      </c>
      <c r="I1207" s="2" t="s">
        <v>53</v>
      </c>
      <c r="J1207" s="2" t="s">
        <v>280</v>
      </c>
      <c r="K1207" s="2"/>
      <c r="L1207" s="2" t="s">
        <v>122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124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271</v>
      </c>
      <c r="AF1207" s="2" t="s">
        <v>281</v>
      </c>
      <c r="AG1207" s="2" t="s">
        <v>282</v>
      </c>
      <c r="AH1207" s="2" t="s">
        <v>128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1891</v>
      </c>
      <c r="B1208" s="2" t="s">
        <v>1883</v>
      </c>
      <c r="C1208" s="2" t="s">
        <v>47</v>
      </c>
      <c r="D1208" s="2" t="s">
        <v>1884</v>
      </c>
      <c r="E1208" s="2" t="s">
        <v>1707</v>
      </c>
      <c r="F1208" s="2" t="s">
        <v>278</v>
      </c>
      <c r="G1208" s="2" t="s">
        <v>120</v>
      </c>
      <c r="H1208" s="2" t="s">
        <v>52</v>
      </c>
      <c r="I1208" s="2" t="s">
        <v>53</v>
      </c>
      <c r="J1208" s="2" t="s">
        <v>280</v>
      </c>
      <c r="K1208" s="2"/>
      <c r="L1208" s="2" t="s">
        <v>122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124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271</v>
      </c>
      <c r="AF1208" s="2" t="s">
        <v>281</v>
      </c>
      <c r="AG1208" s="2" t="s">
        <v>284</v>
      </c>
      <c r="AH1208" s="2" t="s">
        <v>128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1892</v>
      </c>
      <c r="B1209" s="2" t="s">
        <v>1883</v>
      </c>
      <c r="C1209" s="2" t="s">
        <v>47</v>
      </c>
      <c r="D1209" s="2" t="s">
        <v>1884</v>
      </c>
      <c r="E1209" s="2" t="s">
        <v>1707</v>
      </c>
      <c r="F1209" s="2" t="s">
        <v>278</v>
      </c>
      <c r="G1209" s="2" t="s">
        <v>120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f>IF(O1209="吨",N1209*1000,IF(O1209="万立方米",N1209*10000,""))</f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138</v>
      </c>
      <c r="AH1209" s="2" t="s">
        <v>114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1893</v>
      </c>
      <c r="B1210" s="2" t="s">
        <v>1894</v>
      </c>
      <c r="C1210" s="2" t="s">
        <v>47</v>
      </c>
      <c r="D1210" s="2" t="s">
        <v>1459</v>
      </c>
      <c r="E1210" s="2" t="s">
        <v>491</v>
      </c>
      <c r="F1210" s="2" t="s">
        <v>278</v>
      </c>
      <c r="G1210" s="2" t="s">
        <v>120</v>
      </c>
      <c r="H1210" s="2" t="s">
        <v>297</v>
      </c>
      <c r="I1210" s="2" t="s">
        <v>53</v>
      </c>
      <c r="J1210" s="2" t="s">
        <v>280</v>
      </c>
      <c r="K1210" s="2"/>
      <c r="L1210" s="2" t="s">
        <v>122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124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271</v>
      </c>
      <c r="AF1210" s="2" t="s">
        <v>281</v>
      </c>
      <c r="AG1210" s="2" t="s">
        <v>282</v>
      </c>
      <c r="AH1210" s="2" t="s">
        <v>128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1895</v>
      </c>
      <c r="B1211" s="2" t="s">
        <v>1894</v>
      </c>
      <c r="C1211" s="2" t="s">
        <v>47</v>
      </c>
      <c r="D1211" s="2" t="s">
        <v>1459</v>
      </c>
      <c r="E1211" s="2" t="s">
        <v>491</v>
      </c>
      <c r="F1211" s="2" t="s">
        <v>278</v>
      </c>
      <c r="G1211" s="2" t="s">
        <v>120</v>
      </c>
      <c r="H1211" s="2" t="s">
        <v>297</v>
      </c>
      <c r="I1211" s="2" t="s">
        <v>53</v>
      </c>
      <c r="J1211" s="2" t="s">
        <v>280</v>
      </c>
      <c r="K1211" s="2"/>
      <c r="L1211" s="2" t="s">
        <v>122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124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271</v>
      </c>
      <c r="AF1211" s="2" t="s">
        <v>281</v>
      </c>
      <c r="AG1211" s="2" t="s">
        <v>284</v>
      </c>
      <c r="AH1211" s="2" t="s">
        <v>128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1896</v>
      </c>
      <c r="B1212" s="2" t="s">
        <v>1894</v>
      </c>
      <c r="C1212" s="2" t="s">
        <v>47</v>
      </c>
      <c r="D1212" s="2" t="s">
        <v>1459</v>
      </c>
      <c r="E1212" s="2" t="s">
        <v>491</v>
      </c>
      <c r="F1212" s="2" t="s">
        <v>278</v>
      </c>
      <c r="G1212" s="2" t="s">
        <v>120</v>
      </c>
      <c r="H1212" s="2" t="s">
        <v>297</v>
      </c>
      <c r="I1212" s="2" t="s">
        <v>53</v>
      </c>
      <c r="J1212" s="2" t="s">
        <v>280</v>
      </c>
      <c r="K1212" s="2"/>
      <c r="L1212" s="2" t="s">
        <v>122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124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271</v>
      </c>
      <c r="AF1212" s="2" t="s">
        <v>281</v>
      </c>
      <c r="AG1212" s="2" t="s">
        <v>286</v>
      </c>
      <c r="AH1212" s="2" t="s">
        <v>128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1897</v>
      </c>
      <c r="B1213" s="2" t="s">
        <v>1894</v>
      </c>
      <c r="C1213" s="2" t="s">
        <v>47</v>
      </c>
      <c r="D1213" s="2" t="s">
        <v>1459</v>
      </c>
      <c r="E1213" s="2" t="s">
        <v>491</v>
      </c>
      <c r="F1213" s="2" t="s">
        <v>278</v>
      </c>
      <c r="G1213" s="2" t="s">
        <v>120</v>
      </c>
      <c r="H1213" s="2" t="s">
        <v>297</v>
      </c>
      <c r="I1213" s="2" t="s">
        <v>53</v>
      </c>
      <c r="J1213" s="2" t="s">
        <v>280</v>
      </c>
      <c r="K1213" s="2"/>
      <c r="L1213" s="2" t="s">
        <v>122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124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271</v>
      </c>
      <c r="AF1213" s="2" t="s">
        <v>281</v>
      </c>
      <c r="AG1213" s="2" t="s">
        <v>282</v>
      </c>
      <c r="AH1213" s="2" t="s">
        <v>128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1898</v>
      </c>
      <c r="B1214" s="2" t="s">
        <v>1894</v>
      </c>
      <c r="C1214" s="2" t="s">
        <v>47</v>
      </c>
      <c r="D1214" s="2" t="s">
        <v>1459</v>
      </c>
      <c r="E1214" s="2" t="s">
        <v>491</v>
      </c>
      <c r="F1214" s="2" t="s">
        <v>278</v>
      </c>
      <c r="G1214" s="2" t="s">
        <v>120</v>
      </c>
      <c r="H1214" s="2" t="s">
        <v>297</v>
      </c>
      <c r="I1214" s="2" t="s">
        <v>53</v>
      </c>
      <c r="J1214" s="2" t="s">
        <v>280</v>
      </c>
      <c r="K1214" s="2"/>
      <c r="L1214" s="2" t="s">
        <v>122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124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271</v>
      </c>
      <c r="AF1214" s="2" t="s">
        <v>281</v>
      </c>
      <c r="AG1214" s="2" t="s">
        <v>282</v>
      </c>
      <c r="AH1214" s="2" t="s">
        <v>128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1899</v>
      </c>
      <c r="B1215" s="2" t="s">
        <v>1894</v>
      </c>
      <c r="C1215" s="2" t="s">
        <v>47</v>
      </c>
      <c r="D1215" s="2" t="s">
        <v>1459</v>
      </c>
      <c r="E1215" s="2" t="s">
        <v>491</v>
      </c>
      <c r="F1215" s="2" t="s">
        <v>278</v>
      </c>
      <c r="G1215" s="2" t="s">
        <v>120</v>
      </c>
      <c r="H1215" s="2" t="s">
        <v>297</v>
      </c>
      <c r="I1215" s="2" t="s">
        <v>53</v>
      </c>
      <c r="J1215" s="2" t="s">
        <v>280</v>
      </c>
      <c r="K1215" s="2"/>
      <c r="L1215" s="2" t="s">
        <v>122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124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271</v>
      </c>
      <c r="AF1215" s="2" t="s">
        <v>281</v>
      </c>
      <c r="AG1215" s="2" t="s">
        <v>282</v>
      </c>
      <c r="AH1215" s="2" t="s">
        <v>128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1900</v>
      </c>
      <c r="B1216" s="2" t="s">
        <v>1894</v>
      </c>
      <c r="C1216" s="2" t="s">
        <v>47</v>
      </c>
      <c r="D1216" s="2" t="s">
        <v>1459</v>
      </c>
      <c r="E1216" s="2" t="s">
        <v>491</v>
      </c>
      <c r="F1216" s="2" t="s">
        <v>278</v>
      </c>
      <c r="G1216" s="2" t="s">
        <v>120</v>
      </c>
      <c r="H1216" s="2" t="s">
        <v>297</v>
      </c>
      <c r="I1216" s="2" t="s">
        <v>53</v>
      </c>
      <c r="J1216" s="2" t="s">
        <v>280</v>
      </c>
      <c r="K1216" s="2"/>
      <c r="L1216" s="2" t="s">
        <v>122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124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271</v>
      </c>
      <c r="AF1216" s="2" t="s">
        <v>281</v>
      </c>
      <c r="AG1216" s="2" t="s">
        <v>282</v>
      </c>
      <c r="AH1216" s="2" t="s">
        <v>128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1901</v>
      </c>
      <c r="B1217" s="2" t="s">
        <v>1894</v>
      </c>
      <c r="C1217" s="2" t="s">
        <v>47</v>
      </c>
      <c r="D1217" s="2" t="s">
        <v>1459</v>
      </c>
      <c r="E1217" s="2" t="s">
        <v>491</v>
      </c>
      <c r="F1217" s="2" t="s">
        <v>278</v>
      </c>
      <c r="G1217" s="2" t="s">
        <v>120</v>
      </c>
      <c r="H1217" s="2" t="s">
        <v>297</v>
      </c>
      <c r="I1217" s="2" t="s">
        <v>53</v>
      </c>
      <c r="J1217" s="2" t="s">
        <v>280</v>
      </c>
      <c r="K1217" s="2"/>
      <c r="L1217" s="2" t="s">
        <v>122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124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271</v>
      </c>
      <c r="AF1217" s="2" t="s">
        <v>281</v>
      </c>
      <c r="AG1217" s="2" t="s">
        <v>284</v>
      </c>
      <c r="AH1217" s="2" t="s">
        <v>128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1902</v>
      </c>
      <c r="B1218" s="2" t="s">
        <v>1894</v>
      </c>
      <c r="C1218" s="2" t="s">
        <v>47</v>
      </c>
      <c r="D1218" s="2" t="s">
        <v>1459</v>
      </c>
      <c r="E1218" s="2" t="s">
        <v>491</v>
      </c>
      <c r="F1218" s="2" t="s">
        <v>278</v>
      </c>
      <c r="G1218" s="2" t="s">
        <v>120</v>
      </c>
      <c r="H1218" s="2" t="s">
        <v>297</v>
      </c>
      <c r="I1218" s="2" t="s">
        <v>198</v>
      </c>
      <c r="J1218" s="2" t="s">
        <v>226</v>
      </c>
      <c r="K1218" s="2" t="s">
        <v>226</v>
      </c>
      <c r="L1218" s="2" t="s">
        <v>227</v>
      </c>
      <c r="M1218" s="2" t="s">
        <v>57</v>
      </c>
      <c r="N1218" s="3">
        <v>7.889</v>
      </c>
      <c r="O1218" s="3" t="s">
        <v>228</v>
      </c>
      <c r="P1218" s="4">
        <f>IF(O1218="吨",N1218*1000,IF(O1218="万立方米",N1218*10000,""))</f>
        <v>78890.0</v>
      </c>
      <c r="Q1218" s="2" t="s">
        <v>229</v>
      </c>
      <c r="R1218" s="2" t="s">
        <v>230</v>
      </c>
      <c r="S1218" s="2" t="s">
        <v>231</v>
      </c>
      <c r="T1218" s="2" t="s">
        <v>75</v>
      </c>
      <c r="U1218" s="4">
        <f>0.0</f>
        <v>0.0</v>
      </c>
      <c r="V1218" s="2" t="s">
        <v>232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233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1903</v>
      </c>
      <c r="B1219" s="2" t="s">
        <v>1894</v>
      </c>
      <c r="C1219" s="2" t="s">
        <v>47</v>
      </c>
      <c r="D1219" s="2" t="s">
        <v>1459</v>
      </c>
      <c r="E1219" s="2" t="s">
        <v>491</v>
      </c>
      <c r="F1219" s="2" t="s">
        <v>278</v>
      </c>
      <c r="G1219" s="2" t="s">
        <v>120</v>
      </c>
      <c r="H1219" s="2" t="s">
        <v>297</v>
      </c>
      <c r="I1219" s="2" t="s">
        <v>198</v>
      </c>
      <c r="J1219" s="2" t="s">
        <v>226</v>
      </c>
      <c r="K1219" s="2" t="s">
        <v>226</v>
      </c>
      <c r="L1219" s="2" t="s">
        <v>227</v>
      </c>
      <c r="M1219" s="2" t="s">
        <v>73</v>
      </c>
      <c r="N1219" s="3">
        <v>7.889</v>
      </c>
      <c r="O1219" s="3" t="s">
        <v>228</v>
      </c>
      <c r="P1219" s="4">
        <f>IF(O1219="吨",N1219*1000,IF(O1219="万立方米",N1219*10000,""))</f>
        <v>78890.0</v>
      </c>
      <c r="Q1219" s="2" t="s">
        <v>229</v>
      </c>
      <c r="R1219" s="2" t="s">
        <v>230</v>
      </c>
      <c r="S1219" s="2" t="s">
        <v>235</v>
      </c>
      <c r="T1219" s="2" t="s">
        <v>75</v>
      </c>
      <c r="U1219" s="4">
        <f>1.3</f>
        <v>1.3</v>
      </c>
      <c r="V1219" s="2" t="s">
        <v>232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4">
        <f>P1219*U1219/1000000</f>
        <v>0.102557</v>
      </c>
      <c r="AD1219" s="4">
        <f>AC1219*(1-Z1219/100)</f>
        <v>0.102557</v>
      </c>
      <c r="AE1219" s="2" t="s">
        <v>66</v>
      </c>
      <c r="AF1219" s="2" t="s">
        <v>67</v>
      </c>
      <c r="AG1219" s="2" t="s">
        <v>236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1904</v>
      </c>
      <c r="B1220" s="2" t="s">
        <v>1894</v>
      </c>
      <c r="C1220" s="2" t="s">
        <v>47</v>
      </c>
      <c r="D1220" s="2" t="s">
        <v>1459</v>
      </c>
      <c r="E1220" s="2" t="s">
        <v>491</v>
      </c>
      <c r="F1220" s="2" t="s">
        <v>278</v>
      </c>
      <c r="G1220" s="2" t="s">
        <v>120</v>
      </c>
      <c r="H1220" s="2" t="s">
        <v>297</v>
      </c>
      <c r="I1220" s="2" t="s">
        <v>198</v>
      </c>
      <c r="J1220" s="2" t="s">
        <v>226</v>
      </c>
      <c r="K1220" s="2" t="s">
        <v>226</v>
      </c>
      <c r="L1220" s="2" t="s">
        <v>227</v>
      </c>
      <c r="M1220" s="2" t="s">
        <v>79</v>
      </c>
      <c r="N1220" s="3">
        <v>7.889</v>
      </c>
      <c r="O1220" s="3" t="s">
        <v>228</v>
      </c>
      <c r="P1220" s="4">
        <f>IF(O1220="吨",N1220*1000,IF(O1220="万立方米",N1220*10000,""))</f>
        <v>78890.0</v>
      </c>
      <c r="Q1220" s="2" t="s">
        <v>229</v>
      </c>
      <c r="R1220" s="2" t="s">
        <v>230</v>
      </c>
      <c r="S1220" s="2" t="s">
        <v>238</v>
      </c>
      <c r="T1220" s="2" t="s">
        <v>75</v>
      </c>
      <c r="U1220" s="4">
        <f>4.1</f>
        <v>4.1</v>
      </c>
      <c r="V1220" s="2" t="s">
        <v>232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4">
        <f>P1220*U1220/1000000</f>
        <v>0.323449</v>
      </c>
      <c r="AD1220" s="4">
        <f>AC1220*(1-Z1220/100)</f>
        <v>0.25229022</v>
      </c>
      <c r="AE1220" s="2" t="s">
        <v>66</v>
      </c>
      <c r="AF1220" s="2" t="s">
        <v>67</v>
      </c>
      <c r="AG1220" s="2" t="s">
        <v>239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1905</v>
      </c>
      <c r="B1221" s="2" t="s">
        <v>1894</v>
      </c>
      <c r="C1221" s="2" t="s">
        <v>47</v>
      </c>
      <c r="D1221" s="2" t="s">
        <v>1459</v>
      </c>
      <c r="E1221" s="2" t="s">
        <v>491</v>
      </c>
      <c r="F1221" s="2" t="s">
        <v>278</v>
      </c>
      <c r="G1221" s="2" t="s">
        <v>120</v>
      </c>
      <c r="H1221" s="2" t="s">
        <v>297</v>
      </c>
      <c r="I1221" s="2" t="s">
        <v>198</v>
      </c>
      <c r="J1221" s="2" t="s">
        <v>226</v>
      </c>
      <c r="K1221" s="2" t="s">
        <v>226</v>
      </c>
      <c r="L1221" s="2" t="s">
        <v>227</v>
      </c>
      <c r="M1221" s="2" t="s">
        <v>87</v>
      </c>
      <c r="N1221" s="3">
        <v>7.889</v>
      </c>
      <c r="O1221" s="3" t="s">
        <v>228</v>
      </c>
      <c r="P1221" s="4">
        <f>IF(O1221="吨",N1221*1000,IF(O1221="万立方米",N1221*10000,""))</f>
        <v>78890.0</v>
      </c>
      <c r="Q1221" s="2" t="s">
        <v>229</v>
      </c>
      <c r="R1221" s="2" t="s">
        <v>230</v>
      </c>
      <c r="S1221" s="2" t="s">
        <v>241</v>
      </c>
      <c r="T1221" s="2" t="s">
        <v>75</v>
      </c>
      <c r="U1221" s="4">
        <f>0.0</f>
        <v>0.0</v>
      </c>
      <c r="V1221" s="2" t="s">
        <v>232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233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1906</v>
      </c>
      <c r="B1222" s="2" t="s">
        <v>1894</v>
      </c>
      <c r="C1222" s="2" t="s">
        <v>47</v>
      </c>
      <c r="D1222" s="2" t="s">
        <v>1459</v>
      </c>
      <c r="E1222" s="2" t="s">
        <v>491</v>
      </c>
      <c r="F1222" s="2" t="s">
        <v>278</v>
      </c>
      <c r="G1222" s="2" t="s">
        <v>120</v>
      </c>
      <c r="H1222" s="2" t="s">
        <v>297</v>
      </c>
      <c r="I1222" s="2" t="s">
        <v>198</v>
      </c>
      <c r="J1222" s="2" t="s">
        <v>226</v>
      </c>
      <c r="K1222" s="2" t="s">
        <v>226</v>
      </c>
      <c r="L1222" s="2" t="s">
        <v>227</v>
      </c>
      <c r="M1222" s="2" t="s">
        <v>91</v>
      </c>
      <c r="N1222" s="3">
        <v>7.889</v>
      </c>
      <c r="O1222" s="3" t="s">
        <v>228</v>
      </c>
      <c r="P1222" s="4">
        <f>IF(O1222="吨",N1222*1000,IF(O1222="万立方米",N1222*10000,""))</f>
        <v>78890.0</v>
      </c>
      <c r="Q1222" s="2" t="s">
        <v>229</v>
      </c>
      <c r="R1222" s="2" t="s">
        <v>230</v>
      </c>
      <c r="S1222" s="2" t="s">
        <v>243</v>
      </c>
      <c r="T1222" s="2" t="s">
        <v>75</v>
      </c>
      <c r="U1222" s="4">
        <f>0.03</f>
        <v>0.03</v>
      </c>
      <c r="V1222" s="2" t="s">
        <v>232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4">
        <f>P1222*U1222/1000000</f>
        <v>0.0023667</v>
      </c>
      <c r="AD1222" s="4">
        <f>AC1223*(1-AA1222/100)+(AC1222-AC1223)*(1-AB1222/100)</f>
        <v>0.0023667</v>
      </c>
      <c r="AE1222" s="2" t="s">
        <v>66</v>
      </c>
      <c r="AF1222" s="2" t="s">
        <v>67</v>
      </c>
      <c r="AG1222" s="2" t="s">
        <v>233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1907</v>
      </c>
      <c r="B1223" s="2" t="s">
        <v>1894</v>
      </c>
      <c r="C1223" s="2" t="s">
        <v>47</v>
      </c>
      <c r="D1223" s="2" t="s">
        <v>1459</v>
      </c>
      <c r="E1223" s="2" t="s">
        <v>491</v>
      </c>
      <c r="F1223" s="2" t="s">
        <v>278</v>
      </c>
      <c r="G1223" s="2" t="s">
        <v>120</v>
      </c>
      <c r="H1223" s="2" t="s">
        <v>297</v>
      </c>
      <c r="I1223" s="2" t="s">
        <v>198</v>
      </c>
      <c r="J1223" s="2" t="s">
        <v>226</v>
      </c>
      <c r="K1223" s="2" t="s">
        <v>226</v>
      </c>
      <c r="L1223" s="2" t="s">
        <v>227</v>
      </c>
      <c r="M1223" s="2" t="s">
        <v>95</v>
      </c>
      <c r="N1223" s="3">
        <v>7.889</v>
      </c>
      <c r="O1223" s="3" t="s">
        <v>228</v>
      </c>
      <c r="P1223" s="4">
        <f>IF(O1223="吨",N1223*1000,IF(O1223="万立方米",N1223*10000,""))</f>
        <v>78890.0</v>
      </c>
      <c r="Q1223" s="2" t="s">
        <v>229</v>
      </c>
      <c r="R1223" s="2" t="s">
        <v>230</v>
      </c>
      <c r="S1223" s="2" t="s">
        <v>245</v>
      </c>
      <c r="T1223" s="2" t="s">
        <v>75</v>
      </c>
      <c r="U1223" s="4">
        <f>0.03</f>
        <v>0.03</v>
      </c>
      <c r="V1223" s="2" t="s">
        <v>232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0.0023667</v>
      </c>
      <c r="AD1223" s="4">
        <f>AC1223*(1-Z1223/100)</f>
        <v>0.0023667</v>
      </c>
      <c r="AE1223" s="2" t="s">
        <v>66</v>
      </c>
      <c r="AF1223" s="2" t="s">
        <v>67</v>
      </c>
      <c r="AG1223" s="2" t="s">
        <v>233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1908</v>
      </c>
      <c r="B1224" s="2" t="s">
        <v>1894</v>
      </c>
      <c r="C1224" s="2" t="s">
        <v>47</v>
      </c>
      <c r="D1224" s="2" t="s">
        <v>1459</v>
      </c>
      <c r="E1224" s="2" t="s">
        <v>491</v>
      </c>
      <c r="F1224" s="2" t="s">
        <v>278</v>
      </c>
      <c r="G1224" s="2" t="s">
        <v>120</v>
      </c>
      <c r="H1224" s="2" t="s">
        <v>297</v>
      </c>
      <c r="I1224" s="2" t="s">
        <v>198</v>
      </c>
      <c r="J1224" s="2" t="s">
        <v>226</v>
      </c>
      <c r="K1224" s="2" t="s">
        <v>226</v>
      </c>
      <c r="L1224" s="2" t="s">
        <v>227</v>
      </c>
      <c r="M1224" s="2" t="s">
        <v>99</v>
      </c>
      <c r="N1224" s="3">
        <v>7.889</v>
      </c>
      <c r="O1224" s="3" t="s">
        <v>228</v>
      </c>
      <c r="P1224" s="4">
        <f>IF(O1224="吨",N1224*1000,IF(O1224="万立方米",N1224*10000,""))</f>
        <v>78890.0</v>
      </c>
      <c r="Q1224" s="2" t="s">
        <v>229</v>
      </c>
      <c r="R1224" s="2" t="s">
        <v>230</v>
      </c>
      <c r="S1224" s="2" t="s">
        <v>247</v>
      </c>
      <c r="T1224" s="2" t="s">
        <v>75</v>
      </c>
      <c r="U1224" s="4">
        <f>0.0</f>
        <v>0.0</v>
      </c>
      <c r="V1224" s="2" t="s">
        <v>232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233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1909</v>
      </c>
      <c r="B1225" s="2" t="s">
        <v>1894</v>
      </c>
      <c r="C1225" s="2" t="s">
        <v>47</v>
      </c>
      <c r="D1225" s="2" t="s">
        <v>1459</v>
      </c>
      <c r="E1225" s="2" t="s">
        <v>491</v>
      </c>
      <c r="F1225" s="2" t="s">
        <v>278</v>
      </c>
      <c r="G1225" s="2" t="s">
        <v>120</v>
      </c>
      <c r="H1225" s="2" t="s">
        <v>297</v>
      </c>
      <c r="I1225" s="2" t="s">
        <v>198</v>
      </c>
      <c r="J1225" s="2" t="s">
        <v>226</v>
      </c>
      <c r="K1225" s="2" t="s">
        <v>226</v>
      </c>
      <c r="L1225" s="2" t="s">
        <v>227</v>
      </c>
      <c r="M1225" s="2" t="s">
        <v>104</v>
      </c>
      <c r="N1225" s="3">
        <v>7.889</v>
      </c>
      <c r="O1225" s="3" t="s">
        <v>228</v>
      </c>
      <c r="P1225" s="4">
        <f>IF(O1225="吨",N1225*1000,IF(O1225="万立方米",N1225*10000,""))</f>
        <v>78890.0</v>
      </c>
      <c r="Q1225" s="2" t="s">
        <v>229</v>
      </c>
      <c r="R1225" s="2" t="s">
        <v>230</v>
      </c>
      <c r="S1225" s="2" t="s">
        <v>249</v>
      </c>
      <c r="T1225" s="2" t="s">
        <v>75</v>
      </c>
      <c r="U1225" s="4">
        <f>0.02</f>
        <v>0.02</v>
      </c>
      <c r="V1225" s="2" t="s">
        <v>232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 t="s">
        <v>236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1910</v>
      </c>
      <c r="B1226" s="2" t="s">
        <v>1894</v>
      </c>
      <c r="C1226" s="2" t="s">
        <v>47</v>
      </c>
      <c r="D1226" s="2" t="s">
        <v>1459</v>
      </c>
      <c r="E1226" s="2" t="s">
        <v>491</v>
      </c>
      <c r="F1226" s="2" t="s">
        <v>278</v>
      </c>
      <c r="G1226" s="2" t="s">
        <v>120</v>
      </c>
      <c r="H1226" s="2" t="s">
        <v>297</v>
      </c>
      <c r="I1226" s="2"/>
      <c r="J1226" s="2"/>
      <c r="K1226" s="2"/>
      <c r="L1226" s="2"/>
      <c r="M1226" s="2" t="s">
        <v>107</v>
      </c>
      <c r="N1226" s="3"/>
      <c r="O1226" s="3"/>
      <c r="P1226" s="4">
        <f>IF(O1226="吨",N1226*1000,IF(O1226="万立方米",N1226*10000,""))</f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138</v>
      </c>
      <c r="AH1226" s="2" t="s">
        <v>114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1911</v>
      </c>
      <c r="B1227" s="2" t="s">
        <v>1912</v>
      </c>
      <c r="C1227" s="2" t="s">
        <v>47</v>
      </c>
      <c r="D1227" s="2" t="s">
        <v>1913</v>
      </c>
      <c r="E1227" s="2" t="s">
        <v>491</v>
      </c>
      <c r="F1227" s="2" t="s">
        <v>278</v>
      </c>
      <c r="G1227" s="2" t="s">
        <v>120</v>
      </c>
      <c r="H1227" s="2" t="s">
        <v>418</v>
      </c>
      <c r="I1227" s="2" t="s">
        <v>53</v>
      </c>
      <c r="J1227" s="2" t="s">
        <v>280</v>
      </c>
      <c r="K1227" s="2"/>
      <c r="L1227" s="2" t="s">
        <v>122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124</v>
      </c>
      <c r="X1227" s="2" t="s">
        <v>298</v>
      </c>
      <c r="Y1227" s="2" t="s">
        <v>1914</v>
      </c>
      <c r="Z1227" s="2">
        <v>94.5</v>
      </c>
      <c r="AA1227" s="2"/>
      <c r="AB1227" s="2"/>
      <c r="AC1227" s="2"/>
      <c r="AD1227" s="2"/>
      <c r="AE1227" s="2" t="s">
        <v>271</v>
      </c>
      <c r="AF1227" s="2" t="s">
        <v>281</v>
      </c>
      <c r="AG1227" s="2" t="s">
        <v>1915</v>
      </c>
      <c r="AH1227" s="2" t="s">
        <v>128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1916</v>
      </c>
      <c r="B1228" s="2" t="s">
        <v>1912</v>
      </c>
      <c r="C1228" s="2" t="s">
        <v>47</v>
      </c>
      <c r="D1228" s="2" t="s">
        <v>1913</v>
      </c>
      <c r="E1228" s="2" t="s">
        <v>491</v>
      </c>
      <c r="F1228" s="2" t="s">
        <v>278</v>
      </c>
      <c r="G1228" s="2" t="s">
        <v>120</v>
      </c>
      <c r="H1228" s="2" t="s">
        <v>418</v>
      </c>
      <c r="I1228" s="2" t="s">
        <v>53</v>
      </c>
      <c r="J1228" s="2" t="s">
        <v>280</v>
      </c>
      <c r="K1228" s="2"/>
      <c r="L1228" s="2" t="s">
        <v>122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124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271</v>
      </c>
      <c r="AF1228" s="2" t="s">
        <v>281</v>
      </c>
      <c r="AG1228" s="2" t="s">
        <v>1917</v>
      </c>
      <c r="AH1228" s="2" t="s">
        <v>128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1918</v>
      </c>
      <c r="B1229" s="2" t="s">
        <v>1912</v>
      </c>
      <c r="C1229" s="2" t="s">
        <v>47</v>
      </c>
      <c r="D1229" s="2" t="s">
        <v>1913</v>
      </c>
      <c r="E1229" s="2" t="s">
        <v>491</v>
      </c>
      <c r="F1229" s="2" t="s">
        <v>278</v>
      </c>
      <c r="G1229" s="2" t="s">
        <v>120</v>
      </c>
      <c r="H1229" s="2" t="s">
        <v>418</v>
      </c>
      <c r="I1229" s="2" t="s">
        <v>53</v>
      </c>
      <c r="J1229" s="2" t="s">
        <v>280</v>
      </c>
      <c r="K1229" s="2"/>
      <c r="L1229" s="2" t="s">
        <v>122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124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271</v>
      </c>
      <c r="AF1229" s="2" t="s">
        <v>281</v>
      </c>
      <c r="AG1229" s="2" t="s">
        <v>1919</v>
      </c>
      <c r="AH1229" s="2" t="s">
        <v>128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1920</v>
      </c>
      <c r="B1230" s="2" t="s">
        <v>1912</v>
      </c>
      <c r="C1230" s="2" t="s">
        <v>47</v>
      </c>
      <c r="D1230" s="2" t="s">
        <v>1913</v>
      </c>
      <c r="E1230" s="2" t="s">
        <v>491</v>
      </c>
      <c r="F1230" s="2" t="s">
        <v>278</v>
      </c>
      <c r="G1230" s="2" t="s">
        <v>120</v>
      </c>
      <c r="H1230" s="2" t="s">
        <v>418</v>
      </c>
      <c r="I1230" s="2" t="s">
        <v>53</v>
      </c>
      <c r="J1230" s="2" t="s">
        <v>280</v>
      </c>
      <c r="K1230" s="2"/>
      <c r="L1230" s="2" t="s">
        <v>122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124</v>
      </c>
      <c r="X1230" s="2" t="s">
        <v>298</v>
      </c>
      <c r="Y1230" s="2" t="s">
        <v>1921</v>
      </c>
      <c r="Z1230" s="2">
        <v>94.5</v>
      </c>
      <c r="AA1230" s="2"/>
      <c r="AB1230" s="2"/>
      <c r="AC1230" s="2"/>
      <c r="AD1230" s="2"/>
      <c r="AE1230" s="2" t="s">
        <v>271</v>
      </c>
      <c r="AF1230" s="2" t="s">
        <v>281</v>
      </c>
      <c r="AG1230" s="2" t="s">
        <v>1915</v>
      </c>
      <c r="AH1230" s="2" t="s">
        <v>128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1922</v>
      </c>
      <c r="B1231" s="2" t="s">
        <v>1912</v>
      </c>
      <c r="C1231" s="2" t="s">
        <v>47</v>
      </c>
      <c r="D1231" s="2" t="s">
        <v>1913</v>
      </c>
      <c r="E1231" s="2" t="s">
        <v>491</v>
      </c>
      <c r="F1231" s="2" t="s">
        <v>278</v>
      </c>
      <c r="G1231" s="2" t="s">
        <v>120</v>
      </c>
      <c r="H1231" s="2" t="s">
        <v>418</v>
      </c>
      <c r="I1231" s="2" t="s">
        <v>53</v>
      </c>
      <c r="J1231" s="2" t="s">
        <v>280</v>
      </c>
      <c r="K1231" s="2"/>
      <c r="L1231" s="2" t="s">
        <v>122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124</v>
      </c>
      <c r="X1231" s="2" t="s">
        <v>298</v>
      </c>
      <c r="Y1231" s="2" t="s">
        <v>1923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271</v>
      </c>
      <c r="AF1231" s="2" t="s">
        <v>281</v>
      </c>
      <c r="AG1231" s="2" t="s">
        <v>1915</v>
      </c>
      <c r="AH1231" s="2" t="s">
        <v>128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1924</v>
      </c>
      <c r="B1232" s="2" t="s">
        <v>1912</v>
      </c>
      <c r="C1232" s="2" t="s">
        <v>47</v>
      </c>
      <c r="D1232" s="2" t="s">
        <v>1913</v>
      </c>
      <c r="E1232" s="2" t="s">
        <v>491</v>
      </c>
      <c r="F1232" s="2" t="s">
        <v>278</v>
      </c>
      <c r="G1232" s="2" t="s">
        <v>120</v>
      </c>
      <c r="H1232" s="2" t="s">
        <v>418</v>
      </c>
      <c r="I1232" s="2" t="s">
        <v>53</v>
      </c>
      <c r="J1232" s="2" t="s">
        <v>280</v>
      </c>
      <c r="K1232" s="2"/>
      <c r="L1232" s="2" t="s">
        <v>122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124</v>
      </c>
      <c r="X1232" s="2" t="s">
        <v>298</v>
      </c>
      <c r="Y1232" s="2" t="s">
        <v>1925</v>
      </c>
      <c r="Z1232" s="2">
        <v>94.5</v>
      </c>
      <c r="AA1232" s="2"/>
      <c r="AB1232" s="2"/>
      <c r="AC1232" s="2"/>
      <c r="AD1232" s="2"/>
      <c r="AE1232" s="2" t="s">
        <v>271</v>
      </c>
      <c r="AF1232" s="2" t="s">
        <v>281</v>
      </c>
      <c r="AG1232" s="2" t="s">
        <v>1915</v>
      </c>
      <c r="AH1232" s="2" t="s">
        <v>128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1926</v>
      </c>
      <c r="B1233" s="2" t="s">
        <v>1912</v>
      </c>
      <c r="C1233" s="2" t="s">
        <v>47</v>
      </c>
      <c r="D1233" s="2" t="s">
        <v>1913</v>
      </c>
      <c r="E1233" s="2" t="s">
        <v>491</v>
      </c>
      <c r="F1233" s="2" t="s">
        <v>278</v>
      </c>
      <c r="G1233" s="2" t="s">
        <v>120</v>
      </c>
      <c r="H1233" s="2" t="s">
        <v>418</v>
      </c>
      <c r="I1233" s="2" t="s">
        <v>53</v>
      </c>
      <c r="J1233" s="2" t="s">
        <v>280</v>
      </c>
      <c r="K1233" s="2"/>
      <c r="L1233" s="2" t="s">
        <v>122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124</v>
      </c>
      <c r="X1233" s="2" t="s">
        <v>314</v>
      </c>
      <c r="Y1233" s="2" t="s">
        <v>315</v>
      </c>
      <c r="Z1233" s="2">
        <v>80</v>
      </c>
      <c r="AA1233" s="2"/>
      <c r="AB1233" s="2"/>
      <c r="AC1233" s="2"/>
      <c r="AD1233" s="2"/>
      <c r="AE1233" s="2" t="s">
        <v>271</v>
      </c>
      <c r="AF1233" s="2" t="s">
        <v>281</v>
      </c>
      <c r="AG1233" s="2" t="s">
        <v>1919</v>
      </c>
      <c r="AH1233" s="2" t="s">
        <v>128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1927</v>
      </c>
      <c r="B1234" s="2" t="s">
        <v>1912</v>
      </c>
      <c r="C1234" s="2" t="s">
        <v>47</v>
      </c>
      <c r="D1234" s="2" t="s">
        <v>1913</v>
      </c>
      <c r="E1234" s="2" t="s">
        <v>491</v>
      </c>
      <c r="F1234" s="2" t="s">
        <v>278</v>
      </c>
      <c r="G1234" s="2" t="s">
        <v>120</v>
      </c>
      <c r="H1234" s="2" t="s">
        <v>418</v>
      </c>
      <c r="I1234" s="2" t="s">
        <v>53</v>
      </c>
      <c r="J1234" s="2" t="s">
        <v>280</v>
      </c>
      <c r="K1234" s="2"/>
      <c r="L1234" s="2" t="s">
        <v>122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124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271</v>
      </c>
      <c r="AF1234" s="2" t="s">
        <v>281</v>
      </c>
      <c r="AG1234" s="2" t="s">
        <v>1917</v>
      </c>
      <c r="AH1234" s="2" t="s">
        <v>128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1928</v>
      </c>
      <c r="B1235" s="2" t="s">
        <v>1912</v>
      </c>
      <c r="C1235" s="2" t="s">
        <v>47</v>
      </c>
      <c r="D1235" s="2" t="s">
        <v>1913</v>
      </c>
      <c r="E1235" s="2" t="s">
        <v>491</v>
      </c>
      <c r="F1235" s="2" t="s">
        <v>278</v>
      </c>
      <c r="G1235" s="2" t="s">
        <v>120</v>
      </c>
      <c r="H1235" s="2" t="s">
        <v>418</v>
      </c>
      <c r="I1235" s="2"/>
      <c r="J1235" s="2"/>
      <c r="K1235" s="2" t="s">
        <v>55</v>
      </c>
      <c r="L1235" s="2" t="s">
        <v>551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552</v>
      </c>
      <c r="T1235" s="2" t="s">
        <v>165</v>
      </c>
      <c r="U1235" s="2"/>
      <c r="V1235" s="2" t="s">
        <v>111</v>
      </c>
      <c r="W1235" s="2" t="s">
        <v>553</v>
      </c>
      <c r="X1235" s="2" t="s">
        <v>551</v>
      </c>
      <c r="Y1235" s="2" t="s">
        <v>554</v>
      </c>
      <c r="Z1235" s="2">
        <v>0</v>
      </c>
      <c r="AA1235" s="2"/>
      <c r="AB1235" s="2"/>
      <c r="AC1235" s="2"/>
      <c r="AD1235" s="2"/>
      <c r="AE1235" s="2" t="s">
        <v>271</v>
      </c>
      <c r="AF1235" s="2" t="s">
        <v>555</v>
      </c>
      <c r="AG1235" s="2" t="s">
        <v>556</v>
      </c>
      <c r="AH1235" s="2" t="s">
        <v>168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1929</v>
      </c>
      <c r="B1236" s="2" t="s">
        <v>1930</v>
      </c>
      <c r="C1236" s="2" t="s">
        <v>47</v>
      </c>
      <c r="D1236" s="2" t="s">
        <v>1855</v>
      </c>
      <c r="E1236" s="2" t="s">
        <v>924</v>
      </c>
      <c r="F1236" s="2" t="s">
        <v>278</v>
      </c>
      <c r="G1236" s="2" t="s">
        <v>120</v>
      </c>
      <c r="H1236" s="2" t="s">
        <v>418</v>
      </c>
      <c r="I1236" s="2" t="s">
        <v>53</v>
      </c>
      <c r="J1236" s="2" t="s">
        <v>280</v>
      </c>
      <c r="K1236" s="2"/>
      <c r="L1236" s="2" t="s">
        <v>122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124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271</v>
      </c>
      <c r="AF1236" s="2" t="s">
        <v>281</v>
      </c>
      <c r="AG1236" s="2" t="s">
        <v>880</v>
      </c>
      <c r="AH1236" s="2" t="s">
        <v>128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1931</v>
      </c>
      <c r="B1237" s="2" t="s">
        <v>1930</v>
      </c>
      <c r="C1237" s="2" t="s">
        <v>47</v>
      </c>
      <c r="D1237" s="2" t="s">
        <v>1855</v>
      </c>
      <c r="E1237" s="2" t="s">
        <v>924</v>
      </c>
      <c r="F1237" s="2" t="s">
        <v>278</v>
      </c>
      <c r="G1237" s="2" t="s">
        <v>120</v>
      </c>
      <c r="H1237" s="2" t="s">
        <v>418</v>
      </c>
      <c r="I1237" s="2" t="s">
        <v>53</v>
      </c>
      <c r="J1237" s="2" t="s">
        <v>280</v>
      </c>
      <c r="K1237" s="2"/>
      <c r="L1237" s="2" t="s">
        <v>122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124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271</v>
      </c>
      <c r="AF1237" s="2" t="s">
        <v>281</v>
      </c>
      <c r="AG1237" s="2" t="s">
        <v>882</v>
      </c>
      <c r="AH1237" s="2" t="s">
        <v>128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1932</v>
      </c>
      <c r="B1238" s="2" t="s">
        <v>1930</v>
      </c>
      <c r="C1238" s="2" t="s">
        <v>47</v>
      </c>
      <c r="D1238" s="2" t="s">
        <v>1855</v>
      </c>
      <c r="E1238" s="2" t="s">
        <v>924</v>
      </c>
      <c r="F1238" s="2" t="s">
        <v>278</v>
      </c>
      <c r="G1238" s="2" t="s">
        <v>120</v>
      </c>
      <c r="H1238" s="2" t="s">
        <v>418</v>
      </c>
      <c r="I1238" s="2" t="s">
        <v>53</v>
      </c>
      <c r="J1238" s="2" t="s">
        <v>280</v>
      </c>
      <c r="K1238" s="2"/>
      <c r="L1238" s="2" t="s">
        <v>122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124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271</v>
      </c>
      <c r="AF1238" s="2" t="s">
        <v>281</v>
      </c>
      <c r="AG1238" s="2" t="s">
        <v>1320</v>
      </c>
      <c r="AH1238" s="2" t="s">
        <v>128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1933</v>
      </c>
      <c r="B1239" s="2" t="s">
        <v>1930</v>
      </c>
      <c r="C1239" s="2" t="s">
        <v>47</v>
      </c>
      <c r="D1239" s="2" t="s">
        <v>1855</v>
      </c>
      <c r="E1239" s="2" t="s">
        <v>924</v>
      </c>
      <c r="F1239" s="2" t="s">
        <v>278</v>
      </c>
      <c r="G1239" s="2" t="s">
        <v>120</v>
      </c>
      <c r="H1239" s="2" t="s">
        <v>418</v>
      </c>
      <c r="I1239" s="2" t="s">
        <v>53</v>
      </c>
      <c r="J1239" s="2" t="s">
        <v>280</v>
      </c>
      <c r="K1239" s="2"/>
      <c r="L1239" s="2" t="s">
        <v>122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124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271</v>
      </c>
      <c r="AF1239" s="2" t="s">
        <v>281</v>
      </c>
      <c r="AG1239" s="2" t="s">
        <v>880</v>
      </c>
      <c r="AH1239" s="2" t="s">
        <v>128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1934</v>
      </c>
      <c r="B1240" s="2" t="s">
        <v>1930</v>
      </c>
      <c r="C1240" s="2" t="s">
        <v>47</v>
      </c>
      <c r="D1240" s="2" t="s">
        <v>1855</v>
      </c>
      <c r="E1240" s="2" t="s">
        <v>924</v>
      </c>
      <c r="F1240" s="2" t="s">
        <v>278</v>
      </c>
      <c r="G1240" s="2" t="s">
        <v>120</v>
      </c>
      <c r="H1240" s="2" t="s">
        <v>418</v>
      </c>
      <c r="I1240" s="2" t="s">
        <v>53</v>
      </c>
      <c r="J1240" s="2" t="s">
        <v>280</v>
      </c>
      <c r="K1240" s="2"/>
      <c r="L1240" s="2" t="s">
        <v>122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124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271</v>
      </c>
      <c r="AF1240" s="2" t="s">
        <v>281</v>
      </c>
      <c r="AG1240" s="2" t="s">
        <v>880</v>
      </c>
      <c r="AH1240" s="2" t="s">
        <v>128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1935</v>
      </c>
      <c r="B1241" s="2" t="s">
        <v>1930</v>
      </c>
      <c r="C1241" s="2" t="s">
        <v>47</v>
      </c>
      <c r="D1241" s="2" t="s">
        <v>1855</v>
      </c>
      <c r="E1241" s="2" t="s">
        <v>924</v>
      </c>
      <c r="F1241" s="2" t="s">
        <v>278</v>
      </c>
      <c r="G1241" s="2" t="s">
        <v>120</v>
      </c>
      <c r="H1241" s="2" t="s">
        <v>418</v>
      </c>
      <c r="I1241" s="2" t="s">
        <v>53</v>
      </c>
      <c r="J1241" s="2" t="s">
        <v>280</v>
      </c>
      <c r="K1241" s="2"/>
      <c r="L1241" s="2" t="s">
        <v>122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124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271</v>
      </c>
      <c r="AF1241" s="2" t="s">
        <v>281</v>
      </c>
      <c r="AG1241" s="2" t="s">
        <v>880</v>
      </c>
      <c r="AH1241" s="2" t="s">
        <v>128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1936</v>
      </c>
      <c r="B1242" s="2" t="s">
        <v>1930</v>
      </c>
      <c r="C1242" s="2" t="s">
        <v>47</v>
      </c>
      <c r="D1242" s="2" t="s">
        <v>1855</v>
      </c>
      <c r="E1242" s="2" t="s">
        <v>924</v>
      </c>
      <c r="F1242" s="2" t="s">
        <v>278</v>
      </c>
      <c r="G1242" s="2" t="s">
        <v>120</v>
      </c>
      <c r="H1242" s="2" t="s">
        <v>418</v>
      </c>
      <c r="I1242" s="2" t="s">
        <v>53</v>
      </c>
      <c r="J1242" s="2" t="s">
        <v>280</v>
      </c>
      <c r="K1242" s="2"/>
      <c r="L1242" s="2" t="s">
        <v>122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124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271</v>
      </c>
      <c r="AF1242" s="2" t="s">
        <v>281</v>
      </c>
      <c r="AG1242" s="2" t="s">
        <v>880</v>
      </c>
      <c r="AH1242" s="2" t="s">
        <v>128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1937</v>
      </c>
      <c r="B1243" s="2" t="s">
        <v>1930</v>
      </c>
      <c r="C1243" s="2" t="s">
        <v>47</v>
      </c>
      <c r="D1243" s="2" t="s">
        <v>1855</v>
      </c>
      <c r="E1243" s="2" t="s">
        <v>924</v>
      </c>
      <c r="F1243" s="2" t="s">
        <v>278</v>
      </c>
      <c r="G1243" s="2" t="s">
        <v>120</v>
      </c>
      <c r="H1243" s="2" t="s">
        <v>418</v>
      </c>
      <c r="I1243" s="2" t="s">
        <v>53</v>
      </c>
      <c r="J1243" s="2" t="s">
        <v>280</v>
      </c>
      <c r="K1243" s="2"/>
      <c r="L1243" s="2" t="s">
        <v>122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124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271</v>
      </c>
      <c r="AF1243" s="2" t="s">
        <v>281</v>
      </c>
      <c r="AG1243" s="2" t="s">
        <v>882</v>
      </c>
      <c r="AH1243" s="2" t="s">
        <v>128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1938</v>
      </c>
      <c r="B1244" s="2" t="s">
        <v>1930</v>
      </c>
      <c r="C1244" s="2" t="s">
        <v>47</v>
      </c>
      <c r="D1244" s="2" t="s">
        <v>1855</v>
      </c>
      <c r="E1244" s="2" t="s">
        <v>924</v>
      </c>
      <c r="F1244" s="2" t="s">
        <v>278</v>
      </c>
      <c r="G1244" s="2" t="s">
        <v>120</v>
      </c>
      <c r="H1244" s="2" t="s">
        <v>418</v>
      </c>
      <c r="I1244" s="2" t="s">
        <v>198</v>
      </c>
      <c r="J1244" s="2" t="s">
        <v>226</v>
      </c>
      <c r="K1244" s="2" t="s">
        <v>226</v>
      </c>
      <c r="L1244" s="2" t="s">
        <v>227</v>
      </c>
      <c r="M1244" s="2" t="s">
        <v>57</v>
      </c>
      <c r="N1244" s="3">
        <v>60.233</v>
      </c>
      <c r="O1244" s="3" t="s">
        <v>228</v>
      </c>
      <c r="P1244" s="4">
        <f>IF(O1244="吨",N1244*1000,IF(O1244="万立方米",N1244*10000,""))</f>
        <v>602330.0</v>
      </c>
      <c r="Q1244" s="2" t="s">
        <v>229</v>
      </c>
      <c r="R1244" s="2" t="s">
        <v>230</v>
      </c>
      <c r="S1244" s="2" t="s">
        <v>231</v>
      </c>
      <c r="T1244" s="2" t="s">
        <v>75</v>
      </c>
      <c r="U1244" s="4">
        <f>0.0</f>
        <v>0.0</v>
      </c>
      <c r="V1244" s="2" t="s">
        <v>232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1939</v>
      </c>
      <c r="B1245" s="2" t="s">
        <v>1930</v>
      </c>
      <c r="C1245" s="2" t="s">
        <v>47</v>
      </c>
      <c r="D1245" s="2" t="s">
        <v>1855</v>
      </c>
      <c r="E1245" s="2" t="s">
        <v>924</v>
      </c>
      <c r="F1245" s="2" t="s">
        <v>278</v>
      </c>
      <c r="G1245" s="2" t="s">
        <v>120</v>
      </c>
      <c r="H1245" s="2" t="s">
        <v>418</v>
      </c>
      <c r="I1245" s="2" t="s">
        <v>198</v>
      </c>
      <c r="J1245" s="2" t="s">
        <v>226</v>
      </c>
      <c r="K1245" s="2" t="s">
        <v>226</v>
      </c>
      <c r="L1245" s="2" t="s">
        <v>227</v>
      </c>
      <c r="M1245" s="2" t="s">
        <v>73</v>
      </c>
      <c r="N1245" s="3">
        <v>60.233</v>
      </c>
      <c r="O1245" s="3" t="s">
        <v>228</v>
      </c>
      <c r="P1245" s="4">
        <f>IF(O1245="吨",N1245*1000,IF(O1245="万立方米",N1245*10000,""))</f>
        <v>602330.0</v>
      </c>
      <c r="Q1245" s="2" t="s">
        <v>229</v>
      </c>
      <c r="R1245" s="2" t="s">
        <v>230</v>
      </c>
      <c r="S1245" s="2" t="s">
        <v>235</v>
      </c>
      <c r="T1245" s="2" t="s">
        <v>75</v>
      </c>
      <c r="U1245" s="4">
        <f>1.3</f>
        <v>1.3</v>
      </c>
      <c r="V1245" s="2" t="s">
        <v>232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0.783029</v>
      </c>
      <c r="AD1245" s="4">
        <f>AC1245*(1-Z1245/100)</f>
        <v>0.783029</v>
      </c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1940</v>
      </c>
      <c r="B1246" s="2" t="s">
        <v>1930</v>
      </c>
      <c r="C1246" s="2" t="s">
        <v>47</v>
      </c>
      <c r="D1246" s="2" t="s">
        <v>1855</v>
      </c>
      <c r="E1246" s="2" t="s">
        <v>924</v>
      </c>
      <c r="F1246" s="2" t="s">
        <v>278</v>
      </c>
      <c r="G1246" s="2" t="s">
        <v>120</v>
      </c>
      <c r="H1246" s="2" t="s">
        <v>418</v>
      </c>
      <c r="I1246" s="2" t="s">
        <v>198</v>
      </c>
      <c r="J1246" s="2" t="s">
        <v>226</v>
      </c>
      <c r="K1246" s="2" t="s">
        <v>226</v>
      </c>
      <c r="L1246" s="2" t="s">
        <v>227</v>
      </c>
      <c r="M1246" s="2" t="s">
        <v>79</v>
      </c>
      <c r="N1246" s="3">
        <v>60.233</v>
      </c>
      <c r="O1246" s="3" t="s">
        <v>228</v>
      </c>
      <c r="P1246" s="4">
        <f>IF(O1246="吨",N1246*1000,IF(O1246="万立方米",N1246*10000,""))</f>
        <v>602330.0</v>
      </c>
      <c r="Q1246" s="2" t="s">
        <v>229</v>
      </c>
      <c r="R1246" s="2" t="s">
        <v>230</v>
      </c>
      <c r="S1246" s="2" t="s">
        <v>238</v>
      </c>
      <c r="T1246" s="2" t="s">
        <v>75</v>
      </c>
      <c r="U1246" s="4">
        <f>4.1</f>
        <v>4.1</v>
      </c>
      <c r="V1246" s="2" t="s">
        <v>232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4">
        <f>P1246*U1246/1000000</f>
        <v>2.469553</v>
      </c>
      <c r="AD1246" s="4">
        <f>AC1246*(1-Z1246/100)</f>
        <v>1.9262513399999999</v>
      </c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1941</v>
      </c>
      <c r="B1247" s="2" t="s">
        <v>1930</v>
      </c>
      <c r="C1247" s="2" t="s">
        <v>47</v>
      </c>
      <c r="D1247" s="2" t="s">
        <v>1855</v>
      </c>
      <c r="E1247" s="2" t="s">
        <v>924</v>
      </c>
      <c r="F1247" s="2" t="s">
        <v>278</v>
      </c>
      <c r="G1247" s="2" t="s">
        <v>120</v>
      </c>
      <c r="H1247" s="2" t="s">
        <v>418</v>
      </c>
      <c r="I1247" s="2" t="s">
        <v>198</v>
      </c>
      <c r="J1247" s="2" t="s">
        <v>226</v>
      </c>
      <c r="K1247" s="2" t="s">
        <v>226</v>
      </c>
      <c r="L1247" s="2" t="s">
        <v>227</v>
      </c>
      <c r="M1247" s="2" t="s">
        <v>87</v>
      </c>
      <c r="N1247" s="3">
        <v>60.233</v>
      </c>
      <c r="O1247" s="3" t="s">
        <v>228</v>
      </c>
      <c r="P1247" s="4">
        <f>IF(O1247="吨",N1247*1000,IF(O1247="万立方米",N1247*10000,""))</f>
        <v>602330.0</v>
      </c>
      <c r="Q1247" s="2" t="s">
        <v>229</v>
      </c>
      <c r="R1247" s="2" t="s">
        <v>230</v>
      </c>
      <c r="S1247" s="2" t="s">
        <v>241</v>
      </c>
      <c r="T1247" s="2" t="s">
        <v>75</v>
      </c>
      <c r="U1247" s="4">
        <f>0.0</f>
        <v>0.0</v>
      </c>
      <c r="V1247" s="2" t="s">
        <v>232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</v>
      </c>
      <c r="AD1247" s="4">
        <f>AC1247*(1-Z1247/100)</f>
        <v>0.0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1942</v>
      </c>
      <c r="B1248" s="2" t="s">
        <v>1930</v>
      </c>
      <c r="C1248" s="2" t="s">
        <v>47</v>
      </c>
      <c r="D1248" s="2" t="s">
        <v>1855</v>
      </c>
      <c r="E1248" s="2" t="s">
        <v>924</v>
      </c>
      <c r="F1248" s="2" t="s">
        <v>278</v>
      </c>
      <c r="G1248" s="2" t="s">
        <v>120</v>
      </c>
      <c r="H1248" s="2" t="s">
        <v>418</v>
      </c>
      <c r="I1248" s="2" t="s">
        <v>198</v>
      </c>
      <c r="J1248" s="2" t="s">
        <v>226</v>
      </c>
      <c r="K1248" s="2" t="s">
        <v>226</v>
      </c>
      <c r="L1248" s="2" t="s">
        <v>227</v>
      </c>
      <c r="M1248" s="2" t="s">
        <v>91</v>
      </c>
      <c r="N1248" s="3">
        <v>60.233</v>
      </c>
      <c r="O1248" s="3" t="s">
        <v>228</v>
      </c>
      <c r="P1248" s="4">
        <f>IF(O1248="吨",N1248*1000,IF(O1248="万立方米",N1248*10000,""))</f>
        <v>602330.0</v>
      </c>
      <c r="Q1248" s="2" t="s">
        <v>229</v>
      </c>
      <c r="R1248" s="2" t="s">
        <v>230</v>
      </c>
      <c r="S1248" s="2" t="s">
        <v>243</v>
      </c>
      <c r="T1248" s="2" t="s">
        <v>75</v>
      </c>
      <c r="U1248" s="4">
        <f>0.03</f>
        <v>0.03</v>
      </c>
      <c r="V1248" s="2" t="s">
        <v>232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4">
        <f>P1248*U1248/1000000</f>
        <v>0.018069899999999996</v>
      </c>
      <c r="AD1248" s="4">
        <f>AC1249*(1-AA1248/100)+(AC1248-AC1249)*(1-AB1248/100)</f>
        <v>0.018069899999999996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1943</v>
      </c>
      <c r="B1249" s="2" t="s">
        <v>1930</v>
      </c>
      <c r="C1249" s="2" t="s">
        <v>47</v>
      </c>
      <c r="D1249" s="2" t="s">
        <v>1855</v>
      </c>
      <c r="E1249" s="2" t="s">
        <v>924</v>
      </c>
      <c r="F1249" s="2" t="s">
        <v>278</v>
      </c>
      <c r="G1249" s="2" t="s">
        <v>120</v>
      </c>
      <c r="H1249" s="2" t="s">
        <v>418</v>
      </c>
      <c r="I1249" s="2" t="s">
        <v>198</v>
      </c>
      <c r="J1249" s="2" t="s">
        <v>226</v>
      </c>
      <c r="K1249" s="2" t="s">
        <v>226</v>
      </c>
      <c r="L1249" s="2" t="s">
        <v>227</v>
      </c>
      <c r="M1249" s="2" t="s">
        <v>95</v>
      </c>
      <c r="N1249" s="3">
        <v>60.233</v>
      </c>
      <c r="O1249" s="3" t="s">
        <v>228</v>
      </c>
      <c r="P1249" s="4">
        <f>IF(O1249="吨",N1249*1000,IF(O1249="万立方米",N1249*10000,""))</f>
        <v>602330.0</v>
      </c>
      <c r="Q1249" s="2" t="s">
        <v>229</v>
      </c>
      <c r="R1249" s="2" t="s">
        <v>230</v>
      </c>
      <c r="S1249" s="2" t="s">
        <v>245</v>
      </c>
      <c r="T1249" s="2" t="s">
        <v>75</v>
      </c>
      <c r="U1249" s="4">
        <f>0.03</f>
        <v>0.03</v>
      </c>
      <c r="V1249" s="2" t="s">
        <v>232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0.018069899999999996</v>
      </c>
      <c r="AD1249" s="4">
        <f>AC1249*(1-Z1249/100)</f>
        <v>0.018069899999999996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1944</v>
      </c>
      <c r="B1250" s="2" t="s">
        <v>1930</v>
      </c>
      <c r="C1250" s="2" t="s">
        <v>47</v>
      </c>
      <c r="D1250" s="2" t="s">
        <v>1855</v>
      </c>
      <c r="E1250" s="2" t="s">
        <v>924</v>
      </c>
      <c r="F1250" s="2" t="s">
        <v>278</v>
      </c>
      <c r="G1250" s="2" t="s">
        <v>120</v>
      </c>
      <c r="H1250" s="2" t="s">
        <v>418</v>
      </c>
      <c r="I1250" s="2" t="s">
        <v>198</v>
      </c>
      <c r="J1250" s="2" t="s">
        <v>226</v>
      </c>
      <c r="K1250" s="2" t="s">
        <v>226</v>
      </c>
      <c r="L1250" s="2" t="s">
        <v>227</v>
      </c>
      <c r="M1250" s="2" t="s">
        <v>99</v>
      </c>
      <c r="N1250" s="3">
        <v>60.233</v>
      </c>
      <c r="O1250" s="3" t="s">
        <v>228</v>
      </c>
      <c r="P1250" s="4">
        <f>IF(O1250="吨",N1250*1000,IF(O1250="万立方米",N1250*10000,""))</f>
        <v>602330.0</v>
      </c>
      <c r="Q1250" s="2" t="s">
        <v>229</v>
      </c>
      <c r="R1250" s="2" t="s">
        <v>230</v>
      </c>
      <c r="S1250" s="2" t="s">
        <v>247</v>
      </c>
      <c r="T1250" s="2" t="s">
        <v>75</v>
      </c>
      <c r="U1250" s="4">
        <f>0.0</f>
        <v>0.0</v>
      </c>
      <c r="V1250" s="2" t="s">
        <v>232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1945</v>
      </c>
      <c r="B1251" s="2" t="s">
        <v>1930</v>
      </c>
      <c r="C1251" s="2" t="s">
        <v>47</v>
      </c>
      <c r="D1251" s="2" t="s">
        <v>1855</v>
      </c>
      <c r="E1251" s="2" t="s">
        <v>924</v>
      </c>
      <c r="F1251" s="2" t="s">
        <v>278</v>
      </c>
      <c r="G1251" s="2" t="s">
        <v>120</v>
      </c>
      <c r="H1251" s="2" t="s">
        <v>418</v>
      </c>
      <c r="I1251" s="2" t="s">
        <v>198</v>
      </c>
      <c r="J1251" s="2" t="s">
        <v>226</v>
      </c>
      <c r="K1251" s="2" t="s">
        <v>226</v>
      </c>
      <c r="L1251" s="2" t="s">
        <v>227</v>
      </c>
      <c r="M1251" s="2" t="s">
        <v>104</v>
      </c>
      <c r="N1251" s="3">
        <v>60.233</v>
      </c>
      <c r="O1251" s="3" t="s">
        <v>228</v>
      </c>
      <c r="P1251" s="4">
        <f>IF(O1251="吨",N1251*1000,IF(O1251="万立方米",N1251*10000,""))</f>
        <v>602330.0</v>
      </c>
      <c r="Q1251" s="2" t="s">
        <v>229</v>
      </c>
      <c r="R1251" s="2" t="s">
        <v>230</v>
      </c>
      <c r="S1251" s="2" t="s">
        <v>249</v>
      </c>
      <c r="T1251" s="2" t="s">
        <v>75</v>
      </c>
      <c r="U1251" s="4">
        <f>0.02</f>
        <v>0.02</v>
      </c>
      <c r="V1251" s="2" t="s">
        <v>232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1946</v>
      </c>
      <c r="B1252" s="2" t="s">
        <v>1930</v>
      </c>
      <c r="C1252" s="2" t="s">
        <v>47</v>
      </c>
      <c r="D1252" s="2" t="s">
        <v>1855</v>
      </c>
      <c r="E1252" s="2" t="s">
        <v>924</v>
      </c>
      <c r="F1252" s="2" t="s">
        <v>278</v>
      </c>
      <c r="G1252" s="2" t="s">
        <v>120</v>
      </c>
      <c r="H1252" s="2" t="s">
        <v>418</v>
      </c>
      <c r="I1252" s="2"/>
      <c r="J1252" s="2"/>
      <c r="K1252" s="2"/>
      <c r="L1252" s="2"/>
      <c r="M1252" s="2" t="s">
        <v>107</v>
      </c>
      <c r="N1252" s="3"/>
      <c r="O1252" s="3"/>
      <c r="P1252" s="4">
        <f>IF(O1252="吨",N1252*1000,IF(O1252="万立方米",N1252*10000,""))</f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113</v>
      </c>
      <c r="AH1252" s="2" t="s">
        <v>114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514</v>
      </c>
      <c r="F1253" s="2" t="s">
        <v>278</v>
      </c>
      <c r="G1253" s="2" t="s">
        <v>120</v>
      </c>
      <c r="H1253" s="2" t="s">
        <v>52</v>
      </c>
      <c r="I1253" s="2" t="s">
        <v>53</v>
      </c>
      <c r="J1253" s="2" t="s">
        <v>280</v>
      </c>
      <c r="K1253" s="2"/>
      <c r="L1253" s="2" t="s">
        <v>122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124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271</v>
      </c>
      <c r="AF1253" s="2" t="s">
        <v>281</v>
      </c>
      <c r="AG1253" s="2" t="s">
        <v>282</v>
      </c>
      <c r="AH1253" s="2" t="s">
        <v>128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514</v>
      </c>
      <c r="F1254" s="2" t="s">
        <v>278</v>
      </c>
      <c r="G1254" s="2" t="s">
        <v>120</v>
      </c>
      <c r="H1254" s="2" t="s">
        <v>52</v>
      </c>
      <c r="I1254" s="2" t="s">
        <v>53</v>
      </c>
      <c r="J1254" s="2" t="s">
        <v>280</v>
      </c>
      <c r="K1254" s="2"/>
      <c r="L1254" s="2" t="s">
        <v>122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124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271</v>
      </c>
      <c r="AF1254" s="2" t="s">
        <v>281</v>
      </c>
      <c r="AG1254" s="2" t="s">
        <v>284</v>
      </c>
      <c r="AH1254" s="2" t="s">
        <v>128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514</v>
      </c>
      <c r="F1255" s="2" t="s">
        <v>278</v>
      </c>
      <c r="G1255" s="2" t="s">
        <v>120</v>
      </c>
      <c r="H1255" s="2" t="s">
        <v>52</v>
      </c>
      <c r="I1255" s="2" t="s">
        <v>53</v>
      </c>
      <c r="J1255" s="2" t="s">
        <v>280</v>
      </c>
      <c r="K1255" s="2"/>
      <c r="L1255" s="2" t="s">
        <v>122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124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271</v>
      </c>
      <c r="AF1255" s="2" t="s">
        <v>281</v>
      </c>
      <c r="AG1255" s="2" t="s">
        <v>286</v>
      </c>
      <c r="AH1255" s="2" t="s">
        <v>128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514</v>
      </c>
      <c r="F1256" s="2" t="s">
        <v>278</v>
      </c>
      <c r="G1256" s="2" t="s">
        <v>120</v>
      </c>
      <c r="H1256" s="2" t="s">
        <v>52</v>
      </c>
      <c r="I1256" s="2" t="s">
        <v>53</v>
      </c>
      <c r="J1256" s="2" t="s">
        <v>280</v>
      </c>
      <c r="K1256" s="2"/>
      <c r="L1256" s="2" t="s">
        <v>122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124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271</v>
      </c>
      <c r="AF1256" s="2" t="s">
        <v>281</v>
      </c>
      <c r="AG1256" s="2" t="s">
        <v>282</v>
      </c>
      <c r="AH1256" s="2" t="s">
        <v>128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514</v>
      </c>
      <c r="F1257" s="2" t="s">
        <v>278</v>
      </c>
      <c r="G1257" s="2" t="s">
        <v>120</v>
      </c>
      <c r="H1257" s="2" t="s">
        <v>52</v>
      </c>
      <c r="I1257" s="2" t="s">
        <v>53</v>
      </c>
      <c r="J1257" s="2" t="s">
        <v>280</v>
      </c>
      <c r="K1257" s="2"/>
      <c r="L1257" s="2" t="s">
        <v>122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124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271</v>
      </c>
      <c r="AF1257" s="2" t="s">
        <v>281</v>
      </c>
      <c r="AG1257" s="2" t="s">
        <v>282</v>
      </c>
      <c r="AH1257" s="2" t="s">
        <v>128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514</v>
      </c>
      <c r="F1258" s="2" t="s">
        <v>278</v>
      </c>
      <c r="G1258" s="2" t="s">
        <v>120</v>
      </c>
      <c r="H1258" s="2" t="s">
        <v>52</v>
      </c>
      <c r="I1258" s="2" t="s">
        <v>53</v>
      </c>
      <c r="J1258" s="2" t="s">
        <v>280</v>
      </c>
      <c r="K1258" s="2"/>
      <c r="L1258" s="2" t="s">
        <v>122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124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271</v>
      </c>
      <c r="AF1258" s="2" t="s">
        <v>281</v>
      </c>
      <c r="AG1258" s="2" t="s">
        <v>282</v>
      </c>
      <c r="AH1258" s="2" t="s">
        <v>128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514</v>
      </c>
      <c r="F1259" s="2" t="s">
        <v>278</v>
      </c>
      <c r="G1259" s="2" t="s">
        <v>120</v>
      </c>
      <c r="H1259" s="2" t="s">
        <v>52</v>
      </c>
      <c r="I1259" s="2" t="s">
        <v>53</v>
      </c>
      <c r="J1259" s="2" t="s">
        <v>280</v>
      </c>
      <c r="K1259" s="2"/>
      <c r="L1259" s="2" t="s">
        <v>122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124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271</v>
      </c>
      <c r="AF1259" s="2" t="s">
        <v>281</v>
      </c>
      <c r="AG1259" s="2" t="s">
        <v>282</v>
      </c>
      <c r="AH1259" s="2" t="s">
        <v>128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514</v>
      </c>
      <c r="F1260" s="2" t="s">
        <v>278</v>
      </c>
      <c r="G1260" s="2" t="s">
        <v>120</v>
      </c>
      <c r="H1260" s="2" t="s">
        <v>52</v>
      </c>
      <c r="I1260" s="2" t="s">
        <v>53</v>
      </c>
      <c r="J1260" s="2" t="s">
        <v>280</v>
      </c>
      <c r="K1260" s="2"/>
      <c r="L1260" s="2" t="s">
        <v>122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124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271</v>
      </c>
      <c r="AF1260" s="2" t="s">
        <v>281</v>
      </c>
      <c r="AG1260" s="2" t="s">
        <v>284</v>
      </c>
      <c r="AH1260" s="2" t="s">
        <v>128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514</v>
      </c>
      <c r="F1261" s="2" t="s">
        <v>278</v>
      </c>
      <c r="G1261" s="2" t="s">
        <v>120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f>IF(O1261="吨",N1261*1000,IF(O1261="万立方米",N1261*10000,""))</f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138</v>
      </c>
      <c r="AH1261" s="2" t="s">
        <v>114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1960</v>
      </c>
      <c r="E1262" s="2" t="s">
        <v>1106</v>
      </c>
      <c r="F1262" s="2" t="s">
        <v>278</v>
      </c>
      <c r="G1262" s="2" t="s">
        <v>225</v>
      </c>
      <c r="H1262" s="2" t="s">
        <v>52</v>
      </c>
      <c r="I1262" s="2" t="s">
        <v>53</v>
      </c>
      <c r="J1262" s="2" t="s">
        <v>121</v>
      </c>
      <c r="K1262" s="2"/>
      <c r="L1262" s="2" t="s">
        <v>122</v>
      </c>
      <c r="M1262" s="2" t="s">
        <v>57</v>
      </c>
      <c r="N1262" s="3">
        <v>51.4</v>
      </c>
      <c r="O1262" s="3" t="s">
        <v>123</v>
      </c>
      <c r="P1262" s="2"/>
      <c r="Q1262" s="2"/>
      <c r="R1262" s="2"/>
      <c r="S1262" s="2"/>
      <c r="T1262" s="2"/>
      <c r="U1262" s="2"/>
      <c r="V1262" s="2"/>
      <c r="W1262" s="2" t="s">
        <v>124</v>
      </c>
      <c r="X1262" s="2"/>
      <c r="Y1262" s="2" t="s">
        <v>65</v>
      </c>
      <c r="Z1262" s="2">
        <v>0</v>
      </c>
      <c r="AA1262" s="2"/>
      <c r="AB1262" s="2"/>
      <c r="AC1262" s="4">
        <f>P1262*U1262/1000000</f>
        <v>0.0</v>
      </c>
      <c r="AD1262" s="4">
        <f>AC1262*(1-Z1262/100)</f>
        <v>0.0</v>
      </c>
      <c r="AE1262" s="2" t="s">
        <v>125</v>
      </c>
      <c r="AF1262" s="2" t="s">
        <v>126</v>
      </c>
      <c r="AG1262" s="2" t="s">
        <v>127</v>
      </c>
      <c r="AH1262" s="2" t="s">
        <v>128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1961</v>
      </c>
      <c r="B1263" s="2" t="s">
        <v>1959</v>
      </c>
      <c r="C1263" s="2" t="s">
        <v>47</v>
      </c>
      <c r="D1263" s="2" t="s">
        <v>1960</v>
      </c>
      <c r="E1263" s="2" t="s">
        <v>1106</v>
      </c>
      <c r="F1263" s="2" t="s">
        <v>278</v>
      </c>
      <c r="G1263" s="2" t="s">
        <v>225</v>
      </c>
      <c r="H1263" s="2" t="s">
        <v>52</v>
      </c>
      <c r="I1263" s="2" t="s">
        <v>53</v>
      </c>
      <c r="J1263" s="2" t="s">
        <v>121</v>
      </c>
      <c r="K1263" s="2"/>
      <c r="L1263" s="2" t="s">
        <v>122</v>
      </c>
      <c r="M1263" s="2" t="s">
        <v>73</v>
      </c>
      <c r="N1263" s="3">
        <v>51.4</v>
      </c>
      <c r="O1263" s="3" t="s">
        <v>123</v>
      </c>
      <c r="P1263" s="2"/>
      <c r="Q1263" s="2"/>
      <c r="R1263" s="2"/>
      <c r="S1263" s="2"/>
      <c r="T1263" s="2"/>
      <c r="U1263" s="2"/>
      <c r="V1263" s="2"/>
      <c r="W1263" s="2" t="s">
        <v>124</v>
      </c>
      <c r="X1263" s="2"/>
      <c r="Y1263" s="2" t="s">
        <v>65</v>
      </c>
      <c r="Z1263" s="2">
        <v>0</v>
      </c>
      <c r="AA1263" s="2"/>
      <c r="AB1263" s="2"/>
      <c r="AC1263" s="4">
        <f>P1263*U1263/1000000</f>
        <v>0.0</v>
      </c>
      <c r="AD1263" s="4">
        <f>AC1263*(1-Z1263/100)</f>
        <v>0.0</v>
      </c>
      <c r="AE1263" s="2" t="s">
        <v>125</v>
      </c>
      <c r="AF1263" s="2" t="s">
        <v>126</v>
      </c>
      <c r="AG1263" s="2" t="s">
        <v>130</v>
      </c>
      <c r="AH1263" s="2" t="s">
        <v>128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1962</v>
      </c>
      <c r="B1264" s="2" t="s">
        <v>1959</v>
      </c>
      <c r="C1264" s="2" t="s">
        <v>47</v>
      </c>
      <c r="D1264" s="2" t="s">
        <v>1960</v>
      </c>
      <c r="E1264" s="2" t="s">
        <v>1106</v>
      </c>
      <c r="F1264" s="2" t="s">
        <v>278</v>
      </c>
      <c r="G1264" s="2" t="s">
        <v>225</v>
      </c>
      <c r="H1264" s="2" t="s">
        <v>52</v>
      </c>
      <c r="I1264" s="2" t="s">
        <v>53</v>
      </c>
      <c r="J1264" s="2" t="s">
        <v>121</v>
      </c>
      <c r="K1264" s="2"/>
      <c r="L1264" s="2" t="s">
        <v>122</v>
      </c>
      <c r="M1264" s="2" t="s">
        <v>79</v>
      </c>
      <c r="N1264" s="3">
        <v>51.4</v>
      </c>
      <c r="O1264" s="3" t="s">
        <v>123</v>
      </c>
      <c r="P1264" s="2"/>
      <c r="Q1264" s="2"/>
      <c r="R1264" s="2"/>
      <c r="S1264" s="2"/>
      <c r="T1264" s="2"/>
      <c r="U1264" s="2"/>
      <c r="V1264" s="2"/>
      <c r="W1264" s="2" t="s">
        <v>124</v>
      </c>
      <c r="X1264" s="2"/>
      <c r="Y1264" s="2" t="s">
        <v>65</v>
      </c>
      <c r="Z1264" s="2">
        <v>0</v>
      </c>
      <c r="AA1264" s="2"/>
      <c r="AB1264" s="2"/>
      <c r="AC1264" s="4">
        <f>P1264*U1264/1000000</f>
        <v>0.0</v>
      </c>
      <c r="AD1264" s="4">
        <f>AC1264*(1-Z1264/100)</f>
        <v>0.0</v>
      </c>
      <c r="AE1264" s="2" t="s">
        <v>125</v>
      </c>
      <c r="AF1264" s="2" t="s">
        <v>126</v>
      </c>
      <c r="AG1264" s="2" t="s">
        <v>127</v>
      </c>
      <c r="AH1264" s="2" t="s">
        <v>128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1963</v>
      </c>
      <c r="B1265" s="2" t="s">
        <v>1959</v>
      </c>
      <c r="C1265" s="2" t="s">
        <v>47</v>
      </c>
      <c r="D1265" s="2" t="s">
        <v>1960</v>
      </c>
      <c r="E1265" s="2" t="s">
        <v>1106</v>
      </c>
      <c r="F1265" s="2" t="s">
        <v>278</v>
      </c>
      <c r="G1265" s="2" t="s">
        <v>225</v>
      </c>
      <c r="H1265" s="2" t="s">
        <v>52</v>
      </c>
      <c r="I1265" s="2" t="s">
        <v>53</v>
      </c>
      <c r="J1265" s="2" t="s">
        <v>121</v>
      </c>
      <c r="K1265" s="2"/>
      <c r="L1265" s="2" t="s">
        <v>122</v>
      </c>
      <c r="M1265" s="2" t="s">
        <v>87</v>
      </c>
      <c r="N1265" s="3">
        <v>51.4</v>
      </c>
      <c r="O1265" s="3" t="s">
        <v>123</v>
      </c>
      <c r="P1265" s="2"/>
      <c r="Q1265" s="2"/>
      <c r="R1265" s="2"/>
      <c r="S1265" s="2"/>
      <c r="T1265" s="2"/>
      <c r="U1265" s="2"/>
      <c r="V1265" s="2"/>
      <c r="W1265" s="2" t="s">
        <v>124</v>
      </c>
      <c r="X1265" s="2"/>
      <c r="Y1265" s="2" t="s">
        <v>65</v>
      </c>
      <c r="Z1265" s="2">
        <v>0</v>
      </c>
      <c r="AA1265" s="2"/>
      <c r="AB1265" s="2"/>
      <c r="AC1265" s="4">
        <f>P1265*U1265/1000000</f>
        <v>0.0</v>
      </c>
      <c r="AD1265" s="4">
        <f>AC1265*(1-Z1265/100)</f>
        <v>0.0</v>
      </c>
      <c r="AE1265" s="2" t="s">
        <v>125</v>
      </c>
      <c r="AF1265" s="2" t="s">
        <v>126</v>
      </c>
      <c r="AG1265" s="2" t="s">
        <v>127</v>
      </c>
      <c r="AH1265" s="2" t="s">
        <v>128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1964</v>
      </c>
      <c r="B1266" s="2" t="s">
        <v>1959</v>
      </c>
      <c r="C1266" s="2" t="s">
        <v>47</v>
      </c>
      <c r="D1266" s="2" t="s">
        <v>1960</v>
      </c>
      <c r="E1266" s="2" t="s">
        <v>1106</v>
      </c>
      <c r="F1266" s="2" t="s">
        <v>278</v>
      </c>
      <c r="G1266" s="2" t="s">
        <v>225</v>
      </c>
      <c r="H1266" s="2" t="s">
        <v>52</v>
      </c>
      <c r="I1266" s="2" t="s">
        <v>53</v>
      </c>
      <c r="J1266" s="2" t="s">
        <v>121</v>
      </c>
      <c r="K1266" s="2"/>
      <c r="L1266" s="2" t="s">
        <v>122</v>
      </c>
      <c r="M1266" s="2" t="s">
        <v>91</v>
      </c>
      <c r="N1266" s="3">
        <v>51.4</v>
      </c>
      <c r="O1266" s="3" t="s">
        <v>123</v>
      </c>
      <c r="P1266" s="2"/>
      <c r="Q1266" s="2"/>
      <c r="R1266" s="2"/>
      <c r="S1266" s="2"/>
      <c r="T1266" s="2"/>
      <c r="U1266" s="2"/>
      <c r="V1266" s="2"/>
      <c r="W1266" s="2" t="s">
        <v>124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4">
        <f>P1266*U1266/1000000</f>
        <v>0.0</v>
      </c>
      <c r="AD1266" s="4">
        <f>AC1267*(1-AA1266/100)+(AC1266-AC1267)*(1-AB1266/100)</f>
        <v>0.0</v>
      </c>
      <c r="AE1266" s="2" t="s">
        <v>125</v>
      </c>
      <c r="AF1266" s="2" t="s">
        <v>126</v>
      </c>
      <c r="AG1266" s="2" t="s">
        <v>127</v>
      </c>
      <c r="AH1266" s="2" t="s">
        <v>128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1965</v>
      </c>
      <c r="B1267" s="2" t="s">
        <v>1959</v>
      </c>
      <c r="C1267" s="2" t="s">
        <v>47</v>
      </c>
      <c r="D1267" s="2" t="s">
        <v>1960</v>
      </c>
      <c r="E1267" s="2" t="s">
        <v>1106</v>
      </c>
      <c r="F1267" s="2" t="s">
        <v>278</v>
      </c>
      <c r="G1267" s="2" t="s">
        <v>225</v>
      </c>
      <c r="H1267" s="2" t="s">
        <v>52</v>
      </c>
      <c r="I1267" s="2" t="s">
        <v>53</v>
      </c>
      <c r="J1267" s="2" t="s">
        <v>121</v>
      </c>
      <c r="K1267" s="2"/>
      <c r="L1267" s="2" t="s">
        <v>122</v>
      </c>
      <c r="M1267" s="2" t="s">
        <v>95</v>
      </c>
      <c r="N1267" s="3">
        <v>51.4</v>
      </c>
      <c r="O1267" s="3" t="s">
        <v>123</v>
      </c>
      <c r="P1267" s="2"/>
      <c r="Q1267" s="2"/>
      <c r="R1267" s="2"/>
      <c r="S1267" s="2"/>
      <c r="T1267" s="2"/>
      <c r="U1267" s="2"/>
      <c r="V1267" s="2"/>
      <c r="W1267" s="2" t="s">
        <v>124</v>
      </c>
      <c r="X1267" s="2"/>
      <c r="Y1267" s="2" t="s">
        <v>65</v>
      </c>
      <c r="Z1267" s="2">
        <v>0</v>
      </c>
      <c r="AA1267" s="2"/>
      <c r="AB1267" s="2"/>
      <c r="AC1267" s="4">
        <f>P1267*U1267/1000000</f>
        <v>0.0</v>
      </c>
      <c r="AD1267" s="4">
        <f>AC1267*(1-Z1267/100)</f>
        <v>0.0</v>
      </c>
      <c r="AE1267" s="2" t="s">
        <v>125</v>
      </c>
      <c r="AF1267" s="2" t="s">
        <v>126</v>
      </c>
      <c r="AG1267" s="2" t="s">
        <v>127</v>
      </c>
      <c r="AH1267" s="2" t="s">
        <v>128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1966</v>
      </c>
      <c r="B1268" s="2" t="s">
        <v>1959</v>
      </c>
      <c r="C1268" s="2" t="s">
        <v>47</v>
      </c>
      <c r="D1268" s="2" t="s">
        <v>1960</v>
      </c>
      <c r="E1268" s="2" t="s">
        <v>1106</v>
      </c>
      <c r="F1268" s="2" t="s">
        <v>278</v>
      </c>
      <c r="G1268" s="2" t="s">
        <v>225</v>
      </c>
      <c r="H1268" s="2" t="s">
        <v>52</v>
      </c>
      <c r="I1268" s="2" t="s">
        <v>53</v>
      </c>
      <c r="J1268" s="2" t="s">
        <v>121</v>
      </c>
      <c r="K1268" s="2"/>
      <c r="L1268" s="2" t="s">
        <v>122</v>
      </c>
      <c r="M1268" s="2" t="s">
        <v>99</v>
      </c>
      <c r="N1268" s="3">
        <v>51.4</v>
      </c>
      <c r="O1268" s="3" t="s">
        <v>123</v>
      </c>
      <c r="P1268" s="2"/>
      <c r="Q1268" s="2"/>
      <c r="R1268" s="2"/>
      <c r="S1268" s="2"/>
      <c r="T1268" s="2"/>
      <c r="U1268" s="2"/>
      <c r="V1268" s="2"/>
      <c r="W1268" s="2" t="s">
        <v>124</v>
      </c>
      <c r="X1268" s="2"/>
      <c r="Y1268" s="2" t="s">
        <v>65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125</v>
      </c>
      <c r="AF1268" s="2" t="s">
        <v>126</v>
      </c>
      <c r="AG1268" s="2" t="s">
        <v>127</v>
      </c>
      <c r="AH1268" s="2" t="s">
        <v>128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1967</v>
      </c>
      <c r="B1269" s="2" t="s">
        <v>1959</v>
      </c>
      <c r="C1269" s="2" t="s">
        <v>47</v>
      </c>
      <c r="D1269" s="2" t="s">
        <v>1960</v>
      </c>
      <c r="E1269" s="2" t="s">
        <v>1106</v>
      </c>
      <c r="F1269" s="2" t="s">
        <v>278</v>
      </c>
      <c r="G1269" s="2" t="s">
        <v>225</v>
      </c>
      <c r="H1269" s="2" t="s">
        <v>52</v>
      </c>
      <c r="I1269" s="2" t="s">
        <v>53</v>
      </c>
      <c r="J1269" s="2" t="s">
        <v>121</v>
      </c>
      <c r="K1269" s="2"/>
      <c r="L1269" s="2" t="s">
        <v>122</v>
      </c>
      <c r="M1269" s="2" t="s">
        <v>104</v>
      </c>
      <c r="N1269" s="3">
        <v>51.4</v>
      </c>
      <c r="O1269" s="3" t="s">
        <v>123</v>
      </c>
      <c r="P1269" s="2"/>
      <c r="Q1269" s="2"/>
      <c r="R1269" s="2"/>
      <c r="S1269" s="2"/>
      <c r="T1269" s="2"/>
      <c r="U1269" s="2"/>
      <c r="V1269" s="2"/>
      <c r="W1269" s="2" t="s">
        <v>124</v>
      </c>
      <c r="X1269" s="2"/>
      <c r="Y1269" s="2" t="s">
        <v>65</v>
      </c>
      <c r="Z1269" s="2">
        <v>0</v>
      </c>
      <c r="AA1269" s="2"/>
      <c r="AB1269" s="2"/>
      <c r="AC1269" s="4">
        <f>P1269*U1269/1000000</f>
        <v>0.0</v>
      </c>
      <c r="AD1269" s="4">
        <f>AC1269*(1-Z1269/100)</f>
        <v>0.0</v>
      </c>
      <c r="AE1269" s="2" t="s">
        <v>125</v>
      </c>
      <c r="AF1269" s="2" t="s">
        <v>126</v>
      </c>
      <c r="AG1269" s="2" t="s">
        <v>130</v>
      </c>
      <c r="AH1269" s="2" t="s">
        <v>128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1968</v>
      </c>
      <c r="B1270" s="2" t="s">
        <v>1959</v>
      </c>
      <c r="C1270" s="2" t="s">
        <v>47</v>
      </c>
      <c r="D1270" s="2" t="s">
        <v>1960</v>
      </c>
      <c r="E1270" s="2" t="s">
        <v>1106</v>
      </c>
      <c r="F1270" s="2" t="s">
        <v>278</v>
      </c>
      <c r="G1270" s="2" t="s">
        <v>225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f>IF(O1270="吨",N1270*1000,IF(O1270="万立方米",N1270*10000,""))</f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138</v>
      </c>
      <c r="AH1270" s="2" t="s">
        <v>114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1969</v>
      </c>
      <c r="B1271" s="2" t="s">
        <v>1970</v>
      </c>
      <c r="C1271" s="2" t="s">
        <v>47</v>
      </c>
      <c r="D1271" s="2" t="s">
        <v>1170</v>
      </c>
      <c r="E1271" s="2" t="s">
        <v>118</v>
      </c>
      <c r="F1271" s="2" t="s">
        <v>278</v>
      </c>
      <c r="G1271" s="2" t="s">
        <v>120</v>
      </c>
      <c r="H1271" s="2" t="s">
        <v>142</v>
      </c>
      <c r="I1271" s="2" t="s">
        <v>53</v>
      </c>
      <c r="J1271" s="2" t="s">
        <v>280</v>
      </c>
      <c r="K1271" s="2"/>
      <c r="L1271" s="2" t="s">
        <v>122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124</v>
      </c>
      <c r="X1271" s="2" t="s">
        <v>314</v>
      </c>
      <c r="Y1271" s="2" t="s">
        <v>673</v>
      </c>
      <c r="Z1271" s="2">
        <v>57</v>
      </c>
      <c r="AA1271" s="2"/>
      <c r="AB1271" s="2"/>
      <c r="AC1271" s="2"/>
      <c r="AD1271" s="2"/>
      <c r="AE1271" s="2" t="s">
        <v>271</v>
      </c>
      <c r="AF1271" s="2" t="s">
        <v>281</v>
      </c>
      <c r="AG1271" s="2" t="s">
        <v>674</v>
      </c>
      <c r="AH1271" s="2" t="s">
        <v>128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1971</v>
      </c>
      <c r="B1272" s="2" t="s">
        <v>1970</v>
      </c>
      <c r="C1272" s="2" t="s">
        <v>47</v>
      </c>
      <c r="D1272" s="2" t="s">
        <v>1170</v>
      </c>
      <c r="E1272" s="2" t="s">
        <v>118</v>
      </c>
      <c r="F1272" s="2" t="s">
        <v>278</v>
      </c>
      <c r="G1272" s="2" t="s">
        <v>120</v>
      </c>
      <c r="H1272" s="2" t="s">
        <v>142</v>
      </c>
      <c r="I1272" s="2" t="s">
        <v>53</v>
      </c>
      <c r="J1272" s="2" t="s">
        <v>280</v>
      </c>
      <c r="K1272" s="2"/>
      <c r="L1272" s="2" t="s">
        <v>122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124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271</v>
      </c>
      <c r="AF1272" s="2" t="s">
        <v>281</v>
      </c>
      <c r="AG1272" s="2" t="s">
        <v>676</v>
      </c>
      <c r="AH1272" s="2" t="s">
        <v>128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1972</v>
      </c>
      <c r="B1273" s="2" t="s">
        <v>1970</v>
      </c>
      <c r="C1273" s="2" t="s">
        <v>47</v>
      </c>
      <c r="D1273" s="2" t="s">
        <v>1170</v>
      </c>
      <c r="E1273" s="2" t="s">
        <v>118</v>
      </c>
      <c r="F1273" s="2" t="s">
        <v>278</v>
      </c>
      <c r="G1273" s="2" t="s">
        <v>120</v>
      </c>
      <c r="H1273" s="2" t="s">
        <v>142</v>
      </c>
      <c r="I1273" s="2" t="s">
        <v>53</v>
      </c>
      <c r="J1273" s="2" t="s">
        <v>280</v>
      </c>
      <c r="K1273" s="2"/>
      <c r="L1273" s="2" t="s">
        <v>122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124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271</v>
      </c>
      <c r="AF1273" s="2" t="s">
        <v>281</v>
      </c>
      <c r="AG1273" s="2" t="s">
        <v>674</v>
      </c>
      <c r="AH1273" s="2" t="s">
        <v>128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1973</v>
      </c>
      <c r="B1274" s="2" t="s">
        <v>1970</v>
      </c>
      <c r="C1274" s="2" t="s">
        <v>47</v>
      </c>
      <c r="D1274" s="2" t="s">
        <v>1170</v>
      </c>
      <c r="E1274" s="2" t="s">
        <v>118</v>
      </c>
      <c r="F1274" s="2" t="s">
        <v>278</v>
      </c>
      <c r="G1274" s="2" t="s">
        <v>120</v>
      </c>
      <c r="H1274" s="2" t="s">
        <v>142</v>
      </c>
      <c r="I1274" s="2" t="s">
        <v>53</v>
      </c>
      <c r="J1274" s="2" t="s">
        <v>280</v>
      </c>
      <c r="K1274" s="2"/>
      <c r="L1274" s="2" t="s">
        <v>122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124</v>
      </c>
      <c r="X1274" s="2" t="s">
        <v>314</v>
      </c>
      <c r="Y1274" s="2" t="s">
        <v>679</v>
      </c>
      <c r="Z1274" s="2">
        <v>57</v>
      </c>
      <c r="AA1274" s="2"/>
      <c r="AB1274" s="2"/>
      <c r="AC1274" s="2"/>
      <c r="AD1274" s="2"/>
      <c r="AE1274" s="2" t="s">
        <v>271</v>
      </c>
      <c r="AF1274" s="2" t="s">
        <v>281</v>
      </c>
      <c r="AG1274" s="2" t="s">
        <v>674</v>
      </c>
      <c r="AH1274" s="2" t="s">
        <v>128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1974</v>
      </c>
      <c r="B1275" s="2" t="s">
        <v>1970</v>
      </c>
      <c r="C1275" s="2" t="s">
        <v>47</v>
      </c>
      <c r="D1275" s="2" t="s">
        <v>1170</v>
      </c>
      <c r="E1275" s="2" t="s">
        <v>118</v>
      </c>
      <c r="F1275" s="2" t="s">
        <v>278</v>
      </c>
      <c r="G1275" s="2" t="s">
        <v>120</v>
      </c>
      <c r="H1275" s="2" t="s">
        <v>142</v>
      </c>
      <c r="I1275" s="2" t="s">
        <v>53</v>
      </c>
      <c r="J1275" s="2" t="s">
        <v>280</v>
      </c>
      <c r="K1275" s="2"/>
      <c r="L1275" s="2" t="s">
        <v>122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124</v>
      </c>
      <c r="X1275" s="2" t="s">
        <v>314</v>
      </c>
      <c r="Y1275" s="2" t="s">
        <v>681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271</v>
      </c>
      <c r="AF1275" s="2" t="s">
        <v>281</v>
      </c>
      <c r="AG1275" s="2" t="s">
        <v>674</v>
      </c>
      <c r="AH1275" s="2" t="s">
        <v>128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1975</v>
      </c>
      <c r="B1276" s="2" t="s">
        <v>1970</v>
      </c>
      <c r="C1276" s="2" t="s">
        <v>47</v>
      </c>
      <c r="D1276" s="2" t="s">
        <v>1170</v>
      </c>
      <c r="E1276" s="2" t="s">
        <v>118</v>
      </c>
      <c r="F1276" s="2" t="s">
        <v>278</v>
      </c>
      <c r="G1276" s="2" t="s">
        <v>120</v>
      </c>
      <c r="H1276" s="2" t="s">
        <v>142</v>
      </c>
      <c r="I1276" s="2" t="s">
        <v>53</v>
      </c>
      <c r="J1276" s="2" t="s">
        <v>280</v>
      </c>
      <c r="K1276" s="2"/>
      <c r="L1276" s="2" t="s">
        <v>122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124</v>
      </c>
      <c r="X1276" s="2" t="s">
        <v>314</v>
      </c>
      <c r="Y1276" s="2" t="s">
        <v>683</v>
      </c>
      <c r="Z1276" s="2">
        <v>57</v>
      </c>
      <c r="AA1276" s="2"/>
      <c r="AB1276" s="2"/>
      <c r="AC1276" s="2"/>
      <c r="AD1276" s="2"/>
      <c r="AE1276" s="2" t="s">
        <v>271</v>
      </c>
      <c r="AF1276" s="2" t="s">
        <v>281</v>
      </c>
      <c r="AG1276" s="2" t="s">
        <v>674</v>
      </c>
      <c r="AH1276" s="2" t="s">
        <v>128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1976</v>
      </c>
      <c r="B1277" s="2" t="s">
        <v>1970</v>
      </c>
      <c r="C1277" s="2" t="s">
        <v>47</v>
      </c>
      <c r="D1277" s="2" t="s">
        <v>1170</v>
      </c>
      <c r="E1277" s="2" t="s">
        <v>118</v>
      </c>
      <c r="F1277" s="2" t="s">
        <v>278</v>
      </c>
      <c r="G1277" s="2" t="s">
        <v>120</v>
      </c>
      <c r="H1277" s="2" t="s">
        <v>142</v>
      </c>
      <c r="I1277" s="2" t="s">
        <v>53</v>
      </c>
      <c r="J1277" s="2" t="s">
        <v>280</v>
      </c>
      <c r="K1277" s="2"/>
      <c r="L1277" s="2" t="s">
        <v>122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124</v>
      </c>
      <c r="X1277" s="2" t="s">
        <v>314</v>
      </c>
      <c r="Y1277" s="2" t="s">
        <v>315</v>
      </c>
      <c r="Z1277" s="2">
        <v>80</v>
      </c>
      <c r="AA1277" s="2"/>
      <c r="AB1277" s="2"/>
      <c r="AC1277" s="2"/>
      <c r="AD1277" s="2"/>
      <c r="AE1277" s="2" t="s">
        <v>271</v>
      </c>
      <c r="AF1277" s="2" t="s">
        <v>281</v>
      </c>
      <c r="AG1277" s="2" t="s">
        <v>674</v>
      </c>
      <c r="AH1277" s="2" t="s">
        <v>128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1977</v>
      </c>
      <c r="B1278" s="2" t="s">
        <v>1970</v>
      </c>
      <c r="C1278" s="2" t="s">
        <v>47</v>
      </c>
      <c r="D1278" s="2" t="s">
        <v>1170</v>
      </c>
      <c r="E1278" s="2" t="s">
        <v>118</v>
      </c>
      <c r="F1278" s="2" t="s">
        <v>278</v>
      </c>
      <c r="G1278" s="2" t="s">
        <v>120</v>
      </c>
      <c r="H1278" s="2" t="s">
        <v>142</v>
      </c>
      <c r="I1278" s="2" t="s">
        <v>53</v>
      </c>
      <c r="J1278" s="2" t="s">
        <v>280</v>
      </c>
      <c r="K1278" s="2"/>
      <c r="L1278" s="2" t="s">
        <v>122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124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271</v>
      </c>
      <c r="AF1278" s="2" t="s">
        <v>281</v>
      </c>
      <c r="AG1278" s="2" t="s">
        <v>676</v>
      </c>
      <c r="AH1278" s="2" t="s">
        <v>128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1978</v>
      </c>
      <c r="B1279" s="2" t="s">
        <v>1970</v>
      </c>
      <c r="C1279" s="2" t="s">
        <v>47</v>
      </c>
      <c r="D1279" s="2" t="s">
        <v>1170</v>
      </c>
      <c r="E1279" s="2" t="s">
        <v>118</v>
      </c>
      <c r="F1279" s="2" t="s">
        <v>278</v>
      </c>
      <c r="G1279" s="2" t="s">
        <v>120</v>
      </c>
      <c r="H1279" s="2" t="s">
        <v>142</v>
      </c>
      <c r="I1279" s="2" t="s">
        <v>198</v>
      </c>
      <c r="J1279" s="2" t="s">
        <v>357</v>
      </c>
      <c r="K1279" s="2" t="s">
        <v>357</v>
      </c>
      <c r="L1279" s="2" t="s">
        <v>200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358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314</v>
      </c>
      <c r="Y1279" s="2" t="s">
        <v>673</v>
      </c>
      <c r="Z1279" s="2">
        <v>57</v>
      </c>
      <c r="AA1279" s="2"/>
      <c r="AB1279" s="2"/>
      <c r="AC1279" s="4">
        <f>P1279*U1279/1000000</f>
        <v>0.00045</v>
      </c>
      <c r="AD1279" s="4">
        <f>AC1279*(1-Z1279/100)</f>
        <v>0.00019350000000000001</v>
      </c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1979</v>
      </c>
      <c r="B1280" s="2" t="s">
        <v>1970</v>
      </c>
      <c r="C1280" s="2" t="s">
        <v>47</v>
      </c>
      <c r="D1280" s="2" t="s">
        <v>1170</v>
      </c>
      <c r="E1280" s="2" t="s">
        <v>118</v>
      </c>
      <c r="F1280" s="2" t="s">
        <v>278</v>
      </c>
      <c r="G1280" s="2" t="s">
        <v>120</v>
      </c>
      <c r="H1280" s="2" t="s">
        <v>142</v>
      </c>
      <c r="I1280" s="2" t="s">
        <v>198</v>
      </c>
      <c r="J1280" s="2" t="s">
        <v>357</v>
      </c>
      <c r="K1280" s="2" t="s">
        <v>357</v>
      </c>
      <c r="L1280" s="2" t="s">
        <v>200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360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0.027</v>
      </c>
      <c r="AD1280" s="4">
        <f>AC1280*(1-Z1280/100)</f>
        <v>0.027</v>
      </c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1980</v>
      </c>
      <c r="B1281" s="2" t="s">
        <v>1970</v>
      </c>
      <c r="C1281" s="2" t="s">
        <v>47</v>
      </c>
      <c r="D1281" s="2" t="s">
        <v>1170</v>
      </c>
      <c r="E1281" s="2" t="s">
        <v>118</v>
      </c>
      <c r="F1281" s="2" t="s">
        <v>278</v>
      </c>
      <c r="G1281" s="2" t="s">
        <v>120</v>
      </c>
      <c r="H1281" s="2" t="s">
        <v>142</v>
      </c>
      <c r="I1281" s="2" t="s">
        <v>198</v>
      </c>
      <c r="J1281" s="2" t="s">
        <v>357</v>
      </c>
      <c r="K1281" s="2" t="s">
        <v>357</v>
      </c>
      <c r="L1281" s="2" t="s">
        <v>200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362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4">
        <f>P1281*U1281/1000000</f>
        <v>0.333</v>
      </c>
      <c r="AD1281" s="4">
        <f>AC1281*(1-Z1281/100)</f>
        <v>0.25974</v>
      </c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1981</v>
      </c>
      <c r="B1282" s="2" t="s">
        <v>1970</v>
      </c>
      <c r="C1282" s="2" t="s">
        <v>47</v>
      </c>
      <c r="D1282" s="2" t="s">
        <v>1170</v>
      </c>
      <c r="E1282" s="2" t="s">
        <v>118</v>
      </c>
      <c r="F1282" s="2" t="s">
        <v>278</v>
      </c>
      <c r="G1282" s="2" t="s">
        <v>120</v>
      </c>
      <c r="H1282" s="2" t="s">
        <v>142</v>
      </c>
      <c r="I1282" s="2" t="s">
        <v>198</v>
      </c>
      <c r="J1282" s="2" t="s">
        <v>357</v>
      </c>
      <c r="K1282" s="2" t="s">
        <v>357</v>
      </c>
      <c r="L1282" s="2" t="s">
        <v>200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364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314</v>
      </c>
      <c r="Y1282" s="2" t="s">
        <v>679</v>
      </c>
      <c r="Z1282" s="2">
        <v>57</v>
      </c>
      <c r="AA1282" s="2"/>
      <c r="AB1282" s="2"/>
      <c r="AC1282" s="4">
        <f>P1282*U1282/1000000</f>
        <v>0.0018</v>
      </c>
      <c r="AD1282" s="4">
        <f>AC1282*(1-Z1282/100)</f>
        <v>0.0007740000000000001</v>
      </c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1982</v>
      </c>
      <c r="B1283" s="2" t="s">
        <v>1970</v>
      </c>
      <c r="C1283" s="2" t="s">
        <v>47</v>
      </c>
      <c r="D1283" s="2" t="s">
        <v>1170</v>
      </c>
      <c r="E1283" s="2" t="s">
        <v>118</v>
      </c>
      <c r="F1283" s="2" t="s">
        <v>278</v>
      </c>
      <c r="G1283" s="2" t="s">
        <v>120</v>
      </c>
      <c r="H1283" s="2" t="s">
        <v>142</v>
      </c>
      <c r="I1283" s="2" t="s">
        <v>198</v>
      </c>
      <c r="J1283" s="2" t="s">
        <v>357</v>
      </c>
      <c r="K1283" s="2" t="s">
        <v>357</v>
      </c>
      <c r="L1283" s="2" t="s">
        <v>200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366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314</v>
      </c>
      <c r="Y1283" s="2" t="s">
        <v>681</v>
      </c>
      <c r="Z1283" s="2">
        <v>75</v>
      </c>
      <c r="AA1283" s="2">
        <v>57</v>
      </c>
      <c r="AB1283" s="2">
        <v>75</v>
      </c>
      <c r="AC1283" s="4">
        <f>P1283*U1283/1000000</f>
        <v>0.0225</v>
      </c>
      <c r="AD1283" s="4">
        <f>AC1284*(1-AA1283/100)+(AC1283-AC1284)*(1-AB1283/100)</f>
        <v>0.009675000000000001</v>
      </c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1983</v>
      </c>
      <c r="B1284" s="2" t="s">
        <v>1970</v>
      </c>
      <c r="C1284" s="2" t="s">
        <v>47</v>
      </c>
      <c r="D1284" s="2" t="s">
        <v>1170</v>
      </c>
      <c r="E1284" s="2" t="s">
        <v>118</v>
      </c>
      <c r="F1284" s="2" t="s">
        <v>278</v>
      </c>
      <c r="G1284" s="2" t="s">
        <v>120</v>
      </c>
      <c r="H1284" s="2" t="s">
        <v>142</v>
      </c>
      <c r="I1284" s="2" t="s">
        <v>198</v>
      </c>
      <c r="J1284" s="2" t="s">
        <v>357</v>
      </c>
      <c r="K1284" s="2" t="s">
        <v>357</v>
      </c>
      <c r="L1284" s="2" t="s">
        <v>200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368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314</v>
      </c>
      <c r="Y1284" s="2" t="s">
        <v>683</v>
      </c>
      <c r="Z1284" s="2">
        <v>57</v>
      </c>
      <c r="AA1284" s="2"/>
      <c r="AB1284" s="2"/>
      <c r="AC1284" s="4">
        <f>P1284*U1284/1000000</f>
        <v>0.0225</v>
      </c>
      <c r="AD1284" s="4">
        <f>AC1284*(1-Z1284/100)</f>
        <v>0.009675000000000001</v>
      </c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1984</v>
      </c>
      <c r="B1285" s="2" t="s">
        <v>1970</v>
      </c>
      <c r="C1285" s="2" t="s">
        <v>47</v>
      </c>
      <c r="D1285" s="2" t="s">
        <v>1170</v>
      </c>
      <c r="E1285" s="2" t="s">
        <v>118</v>
      </c>
      <c r="F1285" s="2" t="s">
        <v>278</v>
      </c>
      <c r="G1285" s="2" t="s">
        <v>120</v>
      </c>
      <c r="H1285" s="2" t="s">
        <v>142</v>
      </c>
      <c r="I1285" s="2" t="s">
        <v>198</v>
      </c>
      <c r="J1285" s="2" t="s">
        <v>357</v>
      </c>
      <c r="K1285" s="2" t="s">
        <v>357</v>
      </c>
      <c r="L1285" s="2" t="s">
        <v>200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370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314</v>
      </c>
      <c r="Y1285" s="2" t="s">
        <v>315</v>
      </c>
      <c r="Z1285" s="2">
        <v>80</v>
      </c>
      <c r="AA1285" s="2"/>
      <c r="AB1285" s="2"/>
      <c r="AC1285" s="4">
        <f>P1285*U1285/1000000</f>
        <v>0.135</v>
      </c>
      <c r="AD1285" s="4">
        <f>AC1285*(1-Z1285/100)</f>
        <v>0.026999999999999996</v>
      </c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1985</v>
      </c>
      <c r="B1286" s="2" t="s">
        <v>1970</v>
      </c>
      <c r="C1286" s="2" t="s">
        <v>47</v>
      </c>
      <c r="D1286" s="2" t="s">
        <v>1170</v>
      </c>
      <c r="E1286" s="2" t="s">
        <v>118</v>
      </c>
      <c r="F1286" s="2" t="s">
        <v>278</v>
      </c>
      <c r="G1286" s="2" t="s">
        <v>120</v>
      </c>
      <c r="H1286" s="2" t="s">
        <v>142</v>
      </c>
      <c r="I1286" s="2" t="s">
        <v>198</v>
      </c>
      <c r="J1286" s="2" t="s">
        <v>357</v>
      </c>
      <c r="K1286" s="2" t="s">
        <v>357</v>
      </c>
      <c r="L1286" s="2" t="s">
        <v>200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372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0.00585</v>
      </c>
      <c r="AD1286" s="4">
        <f>AC1286*(1-Z1286/100)</f>
        <v>0.00585</v>
      </c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1986</v>
      </c>
      <c r="B1287" s="2" t="s">
        <v>1970</v>
      </c>
      <c r="C1287" s="2" t="s">
        <v>47</v>
      </c>
      <c r="D1287" s="2" t="s">
        <v>1170</v>
      </c>
      <c r="E1287" s="2" t="s">
        <v>118</v>
      </c>
      <c r="F1287" s="2" t="s">
        <v>278</v>
      </c>
      <c r="G1287" s="2" t="s">
        <v>120</v>
      </c>
      <c r="H1287" s="2" t="s">
        <v>142</v>
      </c>
      <c r="I1287" s="2"/>
      <c r="J1287" s="2"/>
      <c r="K1287" s="2"/>
      <c r="L1287" s="2"/>
      <c r="M1287" s="2" t="s">
        <v>107</v>
      </c>
      <c r="N1287" s="3"/>
      <c r="O1287" s="3"/>
      <c r="P1287" s="4">
        <f>IF(O1287="吨",N1287*1000,IF(O1287="万立方米",N1287*10000,""))</f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217</v>
      </c>
      <c r="X1287" s="2"/>
      <c r="Y1287" s="2" t="s">
        <v>65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125</v>
      </c>
      <c r="AF1287" s="2" t="s">
        <v>218</v>
      </c>
      <c r="AG1287" s="2" t="s">
        <v>219</v>
      </c>
      <c r="AH1287" s="2" t="s">
        <v>114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1987</v>
      </c>
      <c r="B1288" s="2" t="s">
        <v>1988</v>
      </c>
      <c r="C1288" s="2" t="s">
        <v>47</v>
      </c>
      <c r="D1288" s="2" t="s">
        <v>1596</v>
      </c>
      <c r="E1288" s="2" t="s">
        <v>924</v>
      </c>
      <c r="F1288" s="2" t="s">
        <v>278</v>
      </c>
      <c r="G1288" s="2" t="s">
        <v>120</v>
      </c>
      <c r="H1288" s="2" t="s">
        <v>560</v>
      </c>
      <c r="I1288" s="2" t="s">
        <v>53</v>
      </c>
      <c r="J1288" s="2" t="s">
        <v>280</v>
      </c>
      <c r="K1288" s="2"/>
      <c r="L1288" s="2" t="s">
        <v>122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124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271</v>
      </c>
      <c r="AF1288" s="2" t="s">
        <v>281</v>
      </c>
      <c r="AG1288" s="2" t="s">
        <v>880</v>
      </c>
      <c r="AH1288" s="2" t="s">
        <v>128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1989</v>
      </c>
      <c r="B1289" s="2" t="s">
        <v>1988</v>
      </c>
      <c r="C1289" s="2" t="s">
        <v>47</v>
      </c>
      <c r="D1289" s="2" t="s">
        <v>1596</v>
      </c>
      <c r="E1289" s="2" t="s">
        <v>924</v>
      </c>
      <c r="F1289" s="2" t="s">
        <v>278</v>
      </c>
      <c r="G1289" s="2" t="s">
        <v>120</v>
      </c>
      <c r="H1289" s="2" t="s">
        <v>560</v>
      </c>
      <c r="I1289" s="2" t="s">
        <v>53</v>
      </c>
      <c r="J1289" s="2" t="s">
        <v>280</v>
      </c>
      <c r="K1289" s="2"/>
      <c r="L1289" s="2" t="s">
        <v>122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124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271</v>
      </c>
      <c r="AF1289" s="2" t="s">
        <v>281</v>
      </c>
      <c r="AG1289" s="2" t="s">
        <v>882</v>
      </c>
      <c r="AH1289" s="2" t="s">
        <v>128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1990</v>
      </c>
      <c r="B1290" s="2" t="s">
        <v>1988</v>
      </c>
      <c r="C1290" s="2" t="s">
        <v>47</v>
      </c>
      <c r="D1290" s="2" t="s">
        <v>1596</v>
      </c>
      <c r="E1290" s="2" t="s">
        <v>924</v>
      </c>
      <c r="F1290" s="2" t="s">
        <v>278</v>
      </c>
      <c r="G1290" s="2" t="s">
        <v>120</v>
      </c>
      <c r="H1290" s="2" t="s">
        <v>560</v>
      </c>
      <c r="I1290" s="2" t="s">
        <v>53</v>
      </c>
      <c r="J1290" s="2" t="s">
        <v>280</v>
      </c>
      <c r="K1290" s="2"/>
      <c r="L1290" s="2" t="s">
        <v>122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124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271</v>
      </c>
      <c r="AF1290" s="2" t="s">
        <v>281</v>
      </c>
      <c r="AG1290" s="2" t="s">
        <v>1320</v>
      </c>
      <c r="AH1290" s="2" t="s">
        <v>128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1991</v>
      </c>
      <c r="B1291" s="2" t="s">
        <v>1988</v>
      </c>
      <c r="C1291" s="2" t="s">
        <v>47</v>
      </c>
      <c r="D1291" s="2" t="s">
        <v>1596</v>
      </c>
      <c r="E1291" s="2" t="s">
        <v>924</v>
      </c>
      <c r="F1291" s="2" t="s">
        <v>278</v>
      </c>
      <c r="G1291" s="2" t="s">
        <v>120</v>
      </c>
      <c r="H1291" s="2" t="s">
        <v>560</v>
      </c>
      <c r="I1291" s="2" t="s">
        <v>53</v>
      </c>
      <c r="J1291" s="2" t="s">
        <v>280</v>
      </c>
      <c r="K1291" s="2"/>
      <c r="L1291" s="2" t="s">
        <v>122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124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271</v>
      </c>
      <c r="AF1291" s="2" t="s">
        <v>281</v>
      </c>
      <c r="AG1291" s="2" t="s">
        <v>880</v>
      </c>
      <c r="AH1291" s="2" t="s">
        <v>128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1992</v>
      </c>
      <c r="B1292" s="2" t="s">
        <v>1988</v>
      </c>
      <c r="C1292" s="2" t="s">
        <v>47</v>
      </c>
      <c r="D1292" s="2" t="s">
        <v>1596</v>
      </c>
      <c r="E1292" s="2" t="s">
        <v>924</v>
      </c>
      <c r="F1292" s="2" t="s">
        <v>278</v>
      </c>
      <c r="G1292" s="2" t="s">
        <v>120</v>
      </c>
      <c r="H1292" s="2" t="s">
        <v>560</v>
      </c>
      <c r="I1292" s="2" t="s">
        <v>53</v>
      </c>
      <c r="J1292" s="2" t="s">
        <v>280</v>
      </c>
      <c r="K1292" s="2"/>
      <c r="L1292" s="2" t="s">
        <v>122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124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271</v>
      </c>
      <c r="AF1292" s="2" t="s">
        <v>281</v>
      </c>
      <c r="AG1292" s="2" t="s">
        <v>880</v>
      </c>
      <c r="AH1292" s="2" t="s">
        <v>128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1993</v>
      </c>
      <c r="B1293" s="2" t="s">
        <v>1988</v>
      </c>
      <c r="C1293" s="2" t="s">
        <v>47</v>
      </c>
      <c r="D1293" s="2" t="s">
        <v>1596</v>
      </c>
      <c r="E1293" s="2" t="s">
        <v>924</v>
      </c>
      <c r="F1293" s="2" t="s">
        <v>278</v>
      </c>
      <c r="G1293" s="2" t="s">
        <v>120</v>
      </c>
      <c r="H1293" s="2" t="s">
        <v>560</v>
      </c>
      <c r="I1293" s="2" t="s">
        <v>53</v>
      </c>
      <c r="J1293" s="2" t="s">
        <v>280</v>
      </c>
      <c r="K1293" s="2"/>
      <c r="L1293" s="2" t="s">
        <v>122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124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271</v>
      </c>
      <c r="AF1293" s="2" t="s">
        <v>281</v>
      </c>
      <c r="AG1293" s="2" t="s">
        <v>880</v>
      </c>
      <c r="AH1293" s="2" t="s">
        <v>128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1994</v>
      </c>
      <c r="B1294" s="2" t="s">
        <v>1988</v>
      </c>
      <c r="C1294" s="2" t="s">
        <v>47</v>
      </c>
      <c r="D1294" s="2" t="s">
        <v>1596</v>
      </c>
      <c r="E1294" s="2" t="s">
        <v>924</v>
      </c>
      <c r="F1294" s="2" t="s">
        <v>278</v>
      </c>
      <c r="G1294" s="2" t="s">
        <v>120</v>
      </c>
      <c r="H1294" s="2" t="s">
        <v>560</v>
      </c>
      <c r="I1294" s="2" t="s">
        <v>53</v>
      </c>
      <c r="J1294" s="2" t="s">
        <v>280</v>
      </c>
      <c r="K1294" s="2"/>
      <c r="L1294" s="2" t="s">
        <v>122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124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271</v>
      </c>
      <c r="AF1294" s="2" t="s">
        <v>281</v>
      </c>
      <c r="AG1294" s="2" t="s">
        <v>880</v>
      </c>
      <c r="AH1294" s="2" t="s">
        <v>128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1995</v>
      </c>
      <c r="B1295" s="2" t="s">
        <v>1988</v>
      </c>
      <c r="C1295" s="2" t="s">
        <v>47</v>
      </c>
      <c r="D1295" s="2" t="s">
        <v>1596</v>
      </c>
      <c r="E1295" s="2" t="s">
        <v>924</v>
      </c>
      <c r="F1295" s="2" t="s">
        <v>278</v>
      </c>
      <c r="G1295" s="2" t="s">
        <v>120</v>
      </c>
      <c r="H1295" s="2" t="s">
        <v>560</v>
      </c>
      <c r="I1295" s="2" t="s">
        <v>53</v>
      </c>
      <c r="J1295" s="2" t="s">
        <v>280</v>
      </c>
      <c r="K1295" s="2"/>
      <c r="L1295" s="2" t="s">
        <v>122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124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271</v>
      </c>
      <c r="AF1295" s="2" t="s">
        <v>281</v>
      </c>
      <c r="AG1295" s="2" t="s">
        <v>882</v>
      </c>
      <c r="AH1295" s="2" t="s">
        <v>128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1996</v>
      </c>
      <c r="B1296" s="2" t="s">
        <v>1988</v>
      </c>
      <c r="C1296" s="2" t="s">
        <v>47</v>
      </c>
      <c r="D1296" s="2" t="s">
        <v>1596</v>
      </c>
      <c r="E1296" s="2" t="s">
        <v>924</v>
      </c>
      <c r="F1296" s="2" t="s">
        <v>278</v>
      </c>
      <c r="G1296" s="2" t="s">
        <v>120</v>
      </c>
      <c r="H1296" s="2" t="s">
        <v>560</v>
      </c>
      <c r="I1296" s="2" t="s">
        <v>198</v>
      </c>
      <c r="J1296" s="2" t="s">
        <v>226</v>
      </c>
      <c r="K1296" s="2" t="s">
        <v>226</v>
      </c>
      <c r="L1296" s="2" t="s">
        <v>227</v>
      </c>
      <c r="M1296" s="2" t="s">
        <v>57</v>
      </c>
      <c r="N1296" s="3">
        <v>33.314</v>
      </c>
      <c r="O1296" s="3" t="s">
        <v>228</v>
      </c>
      <c r="P1296" s="4">
        <f>IF(O1296="吨",N1296*1000,IF(O1296="万立方米",N1296*10000,""))</f>
        <v>333140.0</v>
      </c>
      <c r="Q1296" s="2" t="s">
        <v>229</v>
      </c>
      <c r="R1296" s="2" t="s">
        <v>230</v>
      </c>
      <c r="S1296" s="2" t="s">
        <v>231</v>
      </c>
      <c r="T1296" s="2" t="s">
        <v>75</v>
      </c>
      <c r="U1296" s="4">
        <f>0.0</f>
        <v>0.0</v>
      </c>
      <c r="V1296" s="2" t="s">
        <v>232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1997</v>
      </c>
      <c r="B1297" s="2" t="s">
        <v>1988</v>
      </c>
      <c r="C1297" s="2" t="s">
        <v>47</v>
      </c>
      <c r="D1297" s="2" t="s">
        <v>1596</v>
      </c>
      <c r="E1297" s="2" t="s">
        <v>924</v>
      </c>
      <c r="F1297" s="2" t="s">
        <v>278</v>
      </c>
      <c r="G1297" s="2" t="s">
        <v>120</v>
      </c>
      <c r="H1297" s="2" t="s">
        <v>560</v>
      </c>
      <c r="I1297" s="2" t="s">
        <v>198</v>
      </c>
      <c r="J1297" s="2" t="s">
        <v>226</v>
      </c>
      <c r="K1297" s="2" t="s">
        <v>226</v>
      </c>
      <c r="L1297" s="2" t="s">
        <v>227</v>
      </c>
      <c r="M1297" s="2" t="s">
        <v>73</v>
      </c>
      <c r="N1297" s="3">
        <v>33.314</v>
      </c>
      <c r="O1297" s="3" t="s">
        <v>228</v>
      </c>
      <c r="P1297" s="4">
        <f>IF(O1297="吨",N1297*1000,IF(O1297="万立方米",N1297*10000,""))</f>
        <v>333140.0</v>
      </c>
      <c r="Q1297" s="2" t="s">
        <v>229</v>
      </c>
      <c r="R1297" s="2" t="s">
        <v>230</v>
      </c>
      <c r="S1297" s="2" t="s">
        <v>235</v>
      </c>
      <c r="T1297" s="2" t="s">
        <v>75</v>
      </c>
      <c r="U1297" s="4">
        <f>1.3</f>
        <v>1.3</v>
      </c>
      <c r="V1297" s="2" t="s">
        <v>232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0.433082</v>
      </c>
      <c r="AD1297" s="4">
        <f>AC1297*(1-Z1297/100)</f>
        <v>0.433082</v>
      </c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1998</v>
      </c>
      <c r="B1298" s="2" t="s">
        <v>1988</v>
      </c>
      <c r="C1298" s="2" t="s">
        <v>47</v>
      </c>
      <c r="D1298" s="2" t="s">
        <v>1596</v>
      </c>
      <c r="E1298" s="2" t="s">
        <v>924</v>
      </c>
      <c r="F1298" s="2" t="s">
        <v>278</v>
      </c>
      <c r="G1298" s="2" t="s">
        <v>120</v>
      </c>
      <c r="H1298" s="2" t="s">
        <v>560</v>
      </c>
      <c r="I1298" s="2" t="s">
        <v>198</v>
      </c>
      <c r="J1298" s="2" t="s">
        <v>226</v>
      </c>
      <c r="K1298" s="2" t="s">
        <v>226</v>
      </c>
      <c r="L1298" s="2" t="s">
        <v>227</v>
      </c>
      <c r="M1298" s="2" t="s">
        <v>79</v>
      </c>
      <c r="N1298" s="3">
        <v>33.314</v>
      </c>
      <c r="O1298" s="3" t="s">
        <v>228</v>
      </c>
      <c r="P1298" s="4">
        <f>IF(O1298="吨",N1298*1000,IF(O1298="万立方米",N1298*10000,""))</f>
        <v>333140.0</v>
      </c>
      <c r="Q1298" s="2" t="s">
        <v>229</v>
      </c>
      <c r="R1298" s="2" t="s">
        <v>230</v>
      </c>
      <c r="S1298" s="2" t="s">
        <v>238</v>
      </c>
      <c r="T1298" s="2" t="s">
        <v>75</v>
      </c>
      <c r="U1298" s="4">
        <f>4.1</f>
        <v>4.1</v>
      </c>
      <c r="V1298" s="2" t="s">
        <v>232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4">
        <f>P1298*U1298/1000000</f>
        <v>1.3658739999999998</v>
      </c>
      <c r="AD1298" s="4">
        <f>AC1298*(1-Z1298/100)</f>
        <v>1.06538172</v>
      </c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1999</v>
      </c>
      <c r="B1299" s="2" t="s">
        <v>1988</v>
      </c>
      <c r="C1299" s="2" t="s">
        <v>47</v>
      </c>
      <c r="D1299" s="2" t="s">
        <v>1596</v>
      </c>
      <c r="E1299" s="2" t="s">
        <v>924</v>
      </c>
      <c r="F1299" s="2" t="s">
        <v>278</v>
      </c>
      <c r="G1299" s="2" t="s">
        <v>120</v>
      </c>
      <c r="H1299" s="2" t="s">
        <v>560</v>
      </c>
      <c r="I1299" s="2" t="s">
        <v>198</v>
      </c>
      <c r="J1299" s="2" t="s">
        <v>226</v>
      </c>
      <c r="K1299" s="2" t="s">
        <v>226</v>
      </c>
      <c r="L1299" s="2" t="s">
        <v>227</v>
      </c>
      <c r="M1299" s="2" t="s">
        <v>87</v>
      </c>
      <c r="N1299" s="3">
        <v>33.314</v>
      </c>
      <c r="O1299" s="3" t="s">
        <v>228</v>
      </c>
      <c r="P1299" s="4">
        <f>IF(O1299="吨",N1299*1000,IF(O1299="万立方米",N1299*10000,""))</f>
        <v>333140.0</v>
      </c>
      <c r="Q1299" s="2" t="s">
        <v>229</v>
      </c>
      <c r="R1299" s="2" t="s">
        <v>230</v>
      </c>
      <c r="S1299" s="2" t="s">
        <v>241</v>
      </c>
      <c r="T1299" s="2" t="s">
        <v>75</v>
      </c>
      <c r="U1299" s="4">
        <f>0.0</f>
        <v>0.0</v>
      </c>
      <c r="V1299" s="2" t="s">
        <v>232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2000</v>
      </c>
      <c r="B1300" s="2" t="s">
        <v>1988</v>
      </c>
      <c r="C1300" s="2" t="s">
        <v>47</v>
      </c>
      <c r="D1300" s="2" t="s">
        <v>1596</v>
      </c>
      <c r="E1300" s="2" t="s">
        <v>924</v>
      </c>
      <c r="F1300" s="2" t="s">
        <v>278</v>
      </c>
      <c r="G1300" s="2" t="s">
        <v>120</v>
      </c>
      <c r="H1300" s="2" t="s">
        <v>560</v>
      </c>
      <c r="I1300" s="2" t="s">
        <v>198</v>
      </c>
      <c r="J1300" s="2" t="s">
        <v>226</v>
      </c>
      <c r="K1300" s="2" t="s">
        <v>226</v>
      </c>
      <c r="L1300" s="2" t="s">
        <v>227</v>
      </c>
      <c r="M1300" s="2" t="s">
        <v>91</v>
      </c>
      <c r="N1300" s="3">
        <v>33.314</v>
      </c>
      <c r="O1300" s="3" t="s">
        <v>228</v>
      </c>
      <c r="P1300" s="4">
        <f>IF(O1300="吨",N1300*1000,IF(O1300="万立方米",N1300*10000,""))</f>
        <v>333140.0</v>
      </c>
      <c r="Q1300" s="2" t="s">
        <v>229</v>
      </c>
      <c r="R1300" s="2" t="s">
        <v>230</v>
      </c>
      <c r="S1300" s="2" t="s">
        <v>243</v>
      </c>
      <c r="T1300" s="2" t="s">
        <v>75</v>
      </c>
      <c r="U1300" s="4">
        <f>0.03</f>
        <v>0.03</v>
      </c>
      <c r="V1300" s="2" t="s">
        <v>232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4">
        <f>P1300*U1300/1000000</f>
        <v>0.009994199999999998</v>
      </c>
      <c r="AD1300" s="4">
        <f>AC1301*(1-AA1300/100)+(AC1300-AC1301)*(1-AB1300/100)</f>
        <v>0.009994199999999998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2001</v>
      </c>
      <c r="B1301" s="2" t="s">
        <v>1988</v>
      </c>
      <c r="C1301" s="2" t="s">
        <v>47</v>
      </c>
      <c r="D1301" s="2" t="s">
        <v>1596</v>
      </c>
      <c r="E1301" s="2" t="s">
        <v>924</v>
      </c>
      <c r="F1301" s="2" t="s">
        <v>278</v>
      </c>
      <c r="G1301" s="2" t="s">
        <v>120</v>
      </c>
      <c r="H1301" s="2" t="s">
        <v>560</v>
      </c>
      <c r="I1301" s="2" t="s">
        <v>198</v>
      </c>
      <c r="J1301" s="2" t="s">
        <v>226</v>
      </c>
      <c r="K1301" s="2" t="s">
        <v>226</v>
      </c>
      <c r="L1301" s="2" t="s">
        <v>227</v>
      </c>
      <c r="M1301" s="2" t="s">
        <v>95</v>
      </c>
      <c r="N1301" s="3">
        <v>33.314</v>
      </c>
      <c r="O1301" s="3" t="s">
        <v>228</v>
      </c>
      <c r="P1301" s="4">
        <f>IF(O1301="吨",N1301*1000,IF(O1301="万立方米",N1301*10000,""))</f>
        <v>333140.0</v>
      </c>
      <c r="Q1301" s="2" t="s">
        <v>229</v>
      </c>
      <c r="R1301" s="2" t="s">
        <v>230</v>
      </c>
      <c r="S1301" s="2" t="s">
        <v>245</v>
      </c>
      <c r="T1301" s="2" t="s">
        <v>75</v>
      </c>
      <c r="U1301" s="4">
        <f>0.03</f>
        <v>0.03</v>
      </c>
      <c r="V1301" s="2" t="s">
        <v>232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0.009994199999999998</v>
      </c>
      <c r="AD1301" s="4">
        <f>AC1301*(1-Z1301/100)</f>
        <v>0.009994199999999998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2002</v>
      </c>
      <c r="B1302" s="2" t="s">
        <v>1988</v>
      </c>
      <c r="C1302" s="2" t="s">
        <v>47</v>
      </c>
      <c r="D1302" s="2" t="s">
        <v>1596</v>
      </c>
      <c r="E1302" s="2" t="s">
        <v>924</v>
      </c>
      <c r="F1302" s="2" t="s">
        <v>278</v>
      </c>
      <c r="G1302" s="2" t="s">
        <v>120</v>
      </c>
      <c r="H1302" s="2" t="s">
        <v>560</v>
      </c>
      <c r="I1302" s="2" t="s">
        <v>198</v>
      </c>
      <c r="J1302" s="2" t="s">
        <v>226</v>
      </c>
      <c r="K1302" s="2" t="s">
        <v>226</v>
      </c>
      <c r="L1302" s="2" t="s">
        <v>227</v>
      </c>
      <c r="M1302" s="2" t="s">
        <v>99</v>
      </c>
      <c r="N1302" s="3">
        <v>33.314</v>
      </c>
      <c r="O1302" s="3" t="s">
        <v>228</v>
      </c>
      <c r="P1302" s="4">
        <f>IF(O1302="吨",N1302*1000,IF(O1302="万立方米",N1302*10000,""))</f>
        <v>333140.0</v>
      </c>
      <c r="Q1302" s="2" t="s">
        <v>229</v>
      </c>
      <c r="R1302" s="2" t="s">
        <v>230</v>
      </c>
      <c r="S1302" s="2" t="s">
        <v>247</v>
      </c>
      <c r="T1302" s="2" t="s">
        <v>75</v>
      </c>
      <c r="U1302" s="4">
        <f>0.0</f>
        <v>0.0</v>
      </c>
      <c r="V1302" s="2" t="s">
        <v>232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2003</v>
      </c>
      <c r="B1303" s="2" t="s">
        <v>1988</v>
      </c>
      <c r="C1303" s="2" t="s">
        <v>47</v>
      </c>
      <c r="D1303" s="2" t="s">
        <v>1596</v>
      </c>
      <c r="E1303" s="2" t="s">
        <v>924</v>
      </c>
      <c r="F1303" s="2" t="s">
        <v>278</v>
      </c>
      <c r="G1303" s="2" t="s">
        <v>120</v>
      </c>
      <c r="H1303" s="2" t="s">
        <v>560</v>
      </c>
      <c r="I1303" s="2" t="s">
        <v>198</v>
      </c>
      <c r="J1303" s="2" t="s">
        <v>226</v>
      </c>
      <c r="K1303" s="2" t="s">
        <v>226</v>
      </c>
      <c r="L1303" s="2" t="s">
        <v>227</v>
      </c>
      <c r="M1303" s="2" t="s">
        <v>104</v>
      </c>
      <c r="N1303" s="3">
        <v>33.314</v>
      </c>
      <c r="O1303" s="3" t="s">
        <v>228</v>
      </c>
      <c r="P1303" s="4">
        <f>IF(O1303="吨",N1303*1000,IF(O1303="万立方米",N1303*10000,""))</f>
        <v>333140.0</v>
      </c>
      <c r="Q1303" s="2" t="s">
        <v>229</v>
      </c>
      <c r="R1303" s="2" t="s">
        <v>230</v>
      </c>
      <c r="S1303" s="2" t="s">
        <v>249</v>
      </c>
      <c r="T1303" s="2" t="s">
        <v>75</v>
      </c>
      <c r="U1303" s="4">
        <f>0.02</f>
        <v>0.02</v>
      </c>
      <c r="V1303" s="2" t="s">
        <v>232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2004</v>
      </c>
      <c r="B1304" s="2" t="s">
        <v>1988</v>
      </c>
      <c r="C1304" s="2" t="s">
        <v>47</v>
      </c>
      <c r="D1304" s="2" t="s">
        <v>1596</v>
      </c>
      <c r="E1304" s="2" t="s">
        <v>924</v>
      </c>
      <c r="F1304" s="2" t="s">
        <v>278</v>
      </c>
      <c r="G1304" s="2" t="s">
        <v>120</v>
      </c>
      <c r="H1304" s="2" t="s">
        <v>560</v>
      </c>
      <c r="I1304" s="2"/>
      <c r="J1304" s="2"/>
      <c r="K1304" s="2"/>
      <c r="L1304" s="2"/>
      <c r="M1304" s="2" t="s">
        <v>107</v>
      </c>
      <c r="N1304" s="3"/>
      <c r="O1304" s="3"/>
      <c r="P1304" s="4">
        <f>IF(O1304="吨",N1304*1000,IF(O1304="万立方米",N1304*10000,""))</f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113</v>
      </c>
      <c r="AH1304" s="2" t="s">
        <v>114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2005</v>
      </c>
      <c r="B1305" s="2" t="s">
        <v>2006</v>
      </c>
      <c r="C1305" s="2" t="s">
        <v>47</v>
      </c>
      <c r="D1305" s="2" t="s">
        <v>1363</v>
      </c>
      <c r="E1305" s="2" t="s">
        <v>277</v>
      </c>
      <c r="F1305" s="2" t="s">
        <v>278</v>
      </c>
      <c r="G1305" s="2" t="s">
        <v>120</v>
      </c>
      <c r="H1305" s="2" t="s">
        <v>297</v>
      </c>
      <c r="I1305" s="2" t="s">
        <v>53</v>
      </c>
      <c r="J1305" s="2" t="s">
        <v>691</v>
      </c>
      <c r="K1305" s="2"/>
      <c r="L1305" s="2" t="s">
        <v>122</v>
      </c>
      <c r="M1305" s="2" t="s">
        <v>57</v>
      </c>
      <c r="N1305" s="3">
        <v>2606.9</v>
      </c>
      <c r="O1305" s="3" t="s">
        <v>123</v>
      </c>
      <c r="P1305" s="2"/>
      <c r="Q1305" s="2"/>
      <c r="R1305" s="2"/>
      <c r="S1305" s="2"/>
      <c r="T1305" s="2"/>
      <c r="U1305" s="2"/>
      <c r="V1305" s="2"/>
      <c r="W1305" s="2" t="s">
        <v>124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271</v>
      </c>
      <c r="AF1305" s="2" t="s">
        <v>692</v>
      </c>
      <c r="AG1305" s="2" t="s">
        <v>693</v>
      </c>
      <c r="AH1305" s="2" t="s">
        <v>128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2007</v>
      </c>
      <c r="B1306" s="2" t="s">
        <v>2006</v>
      </c>
      <c r="C1306" s="2" t="s">
        <v>47</v>
      </c>
      <c r="D1306" s="2" t="s">
        <v>1363</v>
      </c>
      <c r="E1306" s="2" t="s">
        <v>277</v>
      </c>
      <c r="F1306" s="2" t="s">
        <v>278</v>
      </c>
      <c r="G1306" s="2" t="s">
        <v>120</v>
      </c>
      <c r="H1306" s="2" t="s">
        <v>297</v>
      </c>
      <c r="I1306" s="2" t="s">
        <v>53</v>
      </c>
      <c r="J1306" s="2" t="s">
        <v>691</v>
      </c>
      <c r="K1306" s="2"/>
      <c r="L1306" s="2" t="s">
        <v>122</v>
      </c>
      <c r="M1306" s="2" t="s">
        <v>73</v>
      </c>
      <c r="N1306" s="3">
        <v>2606.9</v>
      </c>
      <c r="O1306" s="3" t="s">
        <v>123</v>
      </c>
      <c r="P1306" s="2"/>
      <c r="Q1306" s="2"/>
      <c r="R1306" s="2"/>
      <c r="S1306" s="2"/>
      <c r="T1306" s="2"/>
      <c r="U1306" s="2"/>
      <c r="V1306" s="2"/>
      <c r="W1306" s="2" t="s">
        <v>124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271</v>
      </c>
      <c r="AF1306" s="2" t="s">
        <v>692</v>
      </c>
      <c r="AG1306" s="2" t="s">
        <v>695</v>
      </c>
      <c r="AH1306" s="2" t="s">
        <v>128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2008</v>
      </c>
      <c r="B1307" s="2" t="s">
        <v>2006</v>
      </c>
      <c r="C1307" s="2" t="s">
        <v>47</v>
      </c>
      <c r="D1307" s="2" t="s">
        <v>1363</v>
      </c>
      <c r="E1307" s="2" t="s">
        <v>277</v>
      </c>
      <c r="F1307" s="2" t="s">
        <v>278</v>
      </c>
      <c r="G1307" s="2" t="s">
        <v>120</v>
      </c>
      <c r="H1307" s="2" t="s">
        <v>297</v>
      </c>
      <c r="I1307" s="2" t="s">
        <v>53</v>
      </c>
      <c r="J1307" s="2" t="s">
        <v>691</v>
      </c>
      <c r="K1307" s="2"/>
      <c r="L1307" s="2" t="s">
        <v>122</v>
      </c>
      <c r="M1307" s="2" t="s">
        <v>79</v>
      </c>
      <c r="N1307" s="3">
        <v>2606.9</v>
      </c>
      <c r="O1307" s="3" t="s">
        <v>123</v>
      </c>
      <c r="P1307" s="2"/>
      <c r="Q1307" s="2"/>
      <c r="R1307" s="2"/>
      <c r="S1307" s="2"/>
      <c r="T1307" s="2"/>
      <c r="U1307" s="2"/>
      <c r="V1307" s="2"/>
      <c r="W1307" s="2" t="s">
        <v>124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271</v>
      </c>
      <c r="AF1307" s="2" t="s">
        <v>692</v>
      </c>
      <c r="AG1307" s="2" t="s">
        <v>693</v>
      </c>
      <c r="AH1307" s="2" t="s">
        <v>128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2009</v>
      </c>
      <c r="B1308" s="2" t="s">
        <v>2006</v>
      </c>
      <c r="C1308" s="2" t="s">
        <v>47</v>
      </c>
      <c r="D1308" s="2" t="s">
        <v>1363</v>
      </c>
      <c r="E1308" s="2" t="s">
        <v>277</v>
      </c>
      <c r="F1308" s="2" t="s">
        <v>278</v>
      </c>
      <c r="G1308" s="2" t="s">
        <v>120</v>
      </c>
      <c r="H1308" s="2" t="s">
        <v>297</v>
      </c>
      <c r="I1308" s="2" t="s">
        <v>53</v>
      </c>
      <c r="J1308" s="2" t="s">
        <v>691</v>
      </c>
      <c r="K1308" s="2"/>
      <c r="L1308" s="2" t="s">
        <v>122</v>
      </c>
      <c r="M1308" s="2" t="s">
        <v>87</v>
      </c>
      <c r="N1308" s="3">
        <v>2606.9</v>
      </c>
      <c r="O1308" s="3" t="s">
        <v>123</v>
      </c>
      <c r="P1308" s="2"/>
      <c r="Q1308" s="2"/>
      <c r="R1308" s="2"/>
      <c r="S1308" s="2"/>
      <c r="T1308" s="2"/>
      <c r="U1308" s="2"/>
      <c r="V1308" s="2"/>
      <c r="W1308" s="2" t="s">
        <v>124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271</v>
      </c>
      <c r="AF1308" s="2" t="s">
        <v>692</v>
      </c>
      <c r="AG1308" s="2" t="s">
        <v>693</v>
      </c>
      <c r="AH1308" s="2" t="s">
        <v>128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2010</v>
      </c>
      <c r="B1309" s="2" t="s">
        <v>2006</v>
      </c>
      <c r="C1309" s="2" t="s">
        <v>47</v>
      </c>
      <c r="D1309" s="2" t="s">
        <v>1363</v>
      </c>
      <c r="E1309" s="2" t="s">
        <v>277</v>
      </c>
      <c r="F1309" s="2" t="s">
        <v>278</v>
      </c>
      <c r="G1309" s="2" t="s">
        <v>120</v>
      </c>
      <c r="H1309" s="2" t="s">
        <v>297</v>
      </c>
      <c r="I1309" s="2" t="s">
        <v>53</v>
      </c>
      <c r="J1309" s="2" t="s">
        <v>691</v>
      </c>
      <c r="K1309" s="2"/>
      <c r="L1309" s="2" t="s">
        <v>122</v>
      </c>
      <c r="M1309" s="2" t="s">
        <v>91</v>
      </c>
      <c r="N1309" s="3">
        <v>2606.9</v>
      </c>
      <c r="O1309" s="3" t="s">
        <v>123</v>
      </c>
      <c r="P1309" s="2"/>
      <c r="Q1309" s="2"/>
      <c r="R1309" s="2"/>
      <c r="S1309" s="2"/>
      <c r="T1309" s="2"/>
      <c r="U1309" s="2"/>
      <c r="V1309" s="2"/>
      <c r="W1309" s="2" t="s">
        <v>124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271</v>
      </c>
      <c r="AF1309" s="2" t="s">
        <v>692</v>
      </c>
      <c r="AG1309" s="2" t="s">
        <v>693</v>
      </c>
      <c r="AH1309" s="2" t="s">
        <v>128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2011</v>
      </c>
      <c r="B1310" s="2" t="s">
        <v>2006</v>
      </c>
      <c r="C1310" s="2" t="s">
        <v>47</v>
      </c>
      <c r="D1310" s="2" t="s">
        <v>1363</v>
      </c>
      <c r="E1310" s="2" t="s">
        <v>277</v>
      </c>
      <c r="F1310" s="2" t="s">
        <v>278</v>
      </c>
      <c r="G1310" s="2" t="s">
        <v>120</v>
      </c>
      <c r="H1310" s="2" t="s">
        <v>297</v>
      </c>
      <c r="I1310" s="2" t="s">
        <v>53</v>
      </c>
      <c r="J1310" s="2" t="s">
        <v>691</v>
      </c>
      <c r="K1310" s="2"/>
      <c r="L1310" s="2" t="s">
        <v>122</v>
      </c>
      <c r="M1310" s="2" t="s">
        <v>95</v>
      </c>
      <c r="N1310" s="3">
        <v>2606.9</v>
      </c>
      <c r="O1310" s="3" t="s">
        <v>123</v>
      </c>
      <c r="P1310" s="2"/>
      <c r="Q1310" s="2"/>
      <c r="R1310" s="2"/>
      <c r="S1310" s="2"/>
      <c r="T1310" s="2"/>
      <c r="U1310" s="2"/>
      <c r="V1310" s="2"/>
      <c r="W1310" s="2" t="s">
        <v>124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271</v>
      </c>
      <c r="AF1310" s="2" t="s">
        <v>692</v>
      </c>
      <c r="AG1310" s="2" t="s">
        <v>693</v>
      </c>
      <c r="AH1310" s="2" t="s">
        <v>128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2012</v>
      </c>
      <c r="B1311" s="2" t="s">
        <v>2006</v>
      </c>
      <c r="C1311" s="2" t="s">
        <v>47</v>
      </c>
      <c r="D1311" s="2" t="s">
        <v>1363</v>
      </c>
      <c r="E1311" s="2" t="s">
        <v>277</v>
      </c>
      <c r="F1311" s="2" t="s">
        <v>278</v>
      </c>
      <c r="G1311" s="2" t="s">
        <v>120</v>
      </c>
      <c r="H1311" s="2" t="s">
        <v>297</v>
      </c>
      <c r="I1311" s="2" t="s">
        <v>53</v>
      </c>
      <c r="J1311" s="2" t="s">
        <v>691</v>
      </c>
      <c r="K1311" s="2"/>
      <c r="L1311" s="2" t="s">
        <v>122</v>
      </c>
      <c r="M1311" s="2" t="s">
        <v>99</v>
      </c>
      <c r="N1311" s="3">
        <v>2606.9</v>
      </c>
      <c r="O1311" s="3" t="s">
        <v>123</v>
      </c>
      <c r="P1311" s="2"/>
      <c r="Q1311" s="2"/>
      <c r="R1311" s="2"/>
      <c r="S1311" s="2"/>
      <c r="T1311" s="2"/>
      <c r="U1311" s="2"/>
      <c r="V1311" s="2"/>
      <c r="W1311" s="2" t="s">
        <v>124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271</v>
      </c>
      <c r="AF1311" s="2" t="s">
        <v>692</v>
      </c>
      <c r="AG1311" s="2" t="s">
        <v>693</v>
      </c>
      <c r="AH1311" s="2" t="s">
        <v>128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2013</v>
      </c>
      <c r="B1312" s="2" t="s">
        <v>2006</v>
      </c>
      <c r="C1312" s="2" t="s">
        <v>47</v>
      </c>
      <c r="D1312" s="2" t="s">
        <v>1363</v>
      </c>
      <c r="E1312" s="2" t="s">
        <v>277</v>
      </c>
      <c r="F1312" s="2" t="s">
        <v>278</v>
      </c>
      <c r="G1312" s="2" t="s">
        <v>120</v>
      </c>
      <c r="H1312" s="2" t="s">
        <v>297</v>
      </c>
      <c r="I1312" s="2" t="s">
        <v>53</v>
      </c>
      <c r="J1312" s="2" t="s">
        <v>691</v>
      </c>
      <c r="K1312" s="2"/>
      <c r="L1312" s="2" t="s">
        <v>122</v>
      </c>
      <c r="M1312" s="2" t="s">
        <v>104</v>
      </c>
      <c r="N1312" s="3">
        <v>2606.9</v>
      </c>
      <c r="O1312" s="3" t="s">
        <v>123</v>
      </c>
      <c r="P1312" s="2"/>
      <c r="Q1312" s="2"/>
      <c r="R1312" s="2"/>
      <c r="S1312" s="2"/>
      <c r="T1312" s="2"/>
      <c r="U1312" s="2"/>
      <c r="V1312" s="2"/>
      <c r="W1312" s="2" t="s">
        <v>124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271</v>
      </c>
      <c r="AF1312" s="2" t="s">
        <v>692</v>
      </c>
      <c r="AG1312" s="2" t="s">
        <v>695</v>
      </c>
      <c r="AH1312" s="2" t="s">
        <v>128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2014</v>
      </c>
      <c r="B1313" s="2" t="s">
        <v>2006</v>
      </c>
      <c r="C1313" s="2" t="s">
        <v>47</v>
      </c>
      <c r="D1313" s="2" t="s">
        <v>1363</v>
      </c>
      <c r="E1313" s="2" t="s">
        <v>277</v>
      </c>
      <c r="F1313" s="2" t="s">
        <v>278</v>
      </c>
      <c r="G1313" s="2" t="s">
        <v>120</v>
      </c>
      <c r="H1313" s="2" t="s">
        <v>297</v>
      </c>
      <c r="I1313" s="2"/>
      <c r="J1313" s="2"/>
      <c r="K1313" s="2"/>
      <c r="L1313" s="2"/>
      <c r="M1313" s="2" t="s">
        <v>107</v>
      </c>
      <c r="N1313" s="3"/>
      <c r="O1313" s="3"/>
      <c r="P1313" s="4">
        <f>IF(O1313="吨",N1313*1000,IF(O1313="万立方米",N1313*10000,""))</f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138</v>
      </c>
      <c r="AH1313" s="2" t="s">
        <v>114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2015</v>
      </c>
      <c r="B1314" s="2" t="s">
        <v>2016</v>
      </c>
      <c r="C1314" s="2" t="s">
        <v>47</v>
      </c>
      <c r="D1314" s="2" t="s">
        <v>2017</v>
      </c>
      <c r="E1314" s="2" t="s">
        <v>760</v>
      </c>
      <c r="F1314" s="2" t="s">
        <v>119</v>
      </c>
      <c r="G1314" s="2" t="s">
        <v>120</v>
      </c>
      <c r="H1314" s="2" t="s">
        <v>52</v>
      </c>
      <c r="I1314" s="2" t="s">
        <v>53</v>
      </c>
      <c r="J1314" s="2" t="s">
        <v>121</v>
      </c>
      <c r="K1314" s="2"/>
      <c r="L1314" s="2" t="s">
        <v>122</v>
      </c>
      <c r="M1314" s="2" t="s">
        <v>57</v>
      </c>
      <c r="N1314" s="3">
        <v>6306</v>
      </c>
      <c r="O1314" s="3" t="s">
        <v>123</v>
      </c>
      <c r="P1314" s="2"/>
      <c r="Q1314" s="2"/>
      <c r="R1314" s="2"/>
      <c r="S1314" s="2"/>
      <c r="T1314" s="2"/>
      <c r="U1314" s="2"/>
      <c r="V1314" s="2"/>
      <c r="W1314" s="2" t="s">
        <v>124</v>
      </c>
      <c r="X1314" s="2"/>
      <c r="Y1314" s="2" t="s">
        <v>65</v>
      </c>
      <c r="Z1314" s="2">
        <v>0</v>
      </c>
      <c r="AA1314" s="2"/>
      <c r="AB1314" s="2"/>
      <c r="AC1314" s="4">
        <f>P1314*U1314/1000000</f>
        <v>0.0</v>
      </c>
      <c r="AD1314" s="4">
        <f>AC1314*(1-Z1314/100)</f>
        <v>0.0</v>
      </c>
      <c r="AE1314" s="2" t="s">
        <v>125</v>
      </c>
      <c r="AF1314" s="2" t="s">
        <v>126</v>
      </c>
      <c r="AG1314" s="2" t="s">
        <v>127</v>
      </c>
      <c r="AH1314" s="2" t="s">
        <v>128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2018</v>
      </c>
      <c r="B1315" s="2" t="s">
        <v>2016</v>
      </c>
      <c r="C1315" s="2" t="s">
        <v>47</v>
      </c>
      <c r="D1315" s="2" t="s">
        <v>2017</v>
      </c>
      <c r="E1315" s="2" t="s">
        <v>760</v>
      </c>
      <c r="F1315" s="2" t="s">
        <v>119</v>
      </c>
      <c r="G1315" s="2" t="s">
        <v>120</v>
      </c>
      <c r="H1315" s="2" t="s">
        <v>52</v>
      </c>
      <c r="I1315" s="2" t="s">
        <v>53</v>
      </c>
      <c r="J1315" s="2" t="s">
        <v>121</v>
      </c>
      <c r="K1315" s="2"/>
      <c r="L1315" s="2" t="s">
        <v>122</v>
      </c>
      <c r="M1315" s="2" t="s">
        <v>73</v>
      </c>
      <c r="N1315" s="3">
        <v>6306</v>
      </c>
      <c r="O1315" s="3" t="s">
        <v>123</v>
      </c>
      <c r="P1315" s="2"/>
      <c r="Q1315" s="2"/>
      <c r="R1315" s="2"/>
      <c r="S1315" s="2"/>
      <c r="T1315" s="2"/>
      <c r="U1315" s="2"/>
      <c r="V1315" s="2"/>
      <c r="W1315" s="2" t="s">
        <v>124</v>
      </c>
      <c r="X1315" s="2"/>
      <c r="Y1315" s="2" t="s">
        <v>65</v>
      </c>
      <c r="Z1315" s="2">
        <v>0</v>
      </c>
      <c r="AA1315" s="2"/>
      <c r="AB1315" s="2"/>
      <c r="AC1315" s="4">
        <f>P1315*U1315/1000000</f>
        <v>0.0</v>
      </c>
      <c r="AD1315" s="4">
        <f>AC1315*(1-Z1315/100)</f>
        <v>0.0</v>
      </c>
      <c r="AE1315" s="2" t="s">
        <v>125</v>
      </c>
      <c r="AF1315" s="2" t="s">
        <v>126</v>
      </c>
      <c r="AG1315" s="2" t="s">
        <v>130</v>
      </c>
      <c r="AH1315" s="2" t="s">
        <v>128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2019</v>
      </c>
      <c r="B1316" s="2" t="s">
        <v>2016</v>
      </c>
      <c r="C1316" s="2" t="s">
        <v>47</v>
      </c>
      <c r="D1316" s="2" t="s">
        <v>2017</v>
      </c>
      <c r="E1316" s="2" t="s">
        <v>760</v>
      </c>
      <c r="F1316" s="2" t="s">
        <v>119</v>
      </c>
      <c r="G1316" s="2" t="s">
        <v>120</v>
      </c>
      <c r="H1316" s="2" t="s">
        <v>52</v>
      </c>
      <c r="I1316" s="2" t="s">
        <v>53</v>
      </c>
      <c r="J1316" s="2" t="s">
        <v>121</v>
      </c>
      <c r="K1316" s="2"/>
      <c r="L1316" s="2" t="s">
        <v>122</v>
      </c>
      <c r="M1316" s="2" t="s">
        <v>79</v>
      </c>
      <c r="N1316" s="3">
        <v>6306</v>
      </c>
      <c r="O1316" s="3" t="s">
        <v>123</v>
      </c>
      <c r="P1316" s="2"/>
      <c r="Q1316" s="2"/>
      <c r="R1316" s="2"/>
      <c r="S1316" s="2"/>
      <c r="T1316" s="2"/>
      <c r="U1316" s="2"/>
      <c r="V1316" s="2"/>
      <c r="W1316" s="2" t="s">
        <v>124</v>
      </c>
      <c r="X1316" s="2" t="s">
        <v>83</v>
      </c>
      <c r="Y1316" s="2" t="s">
        <v>84</v>
      </c>
      <c r="Z1316" s="2">
        <v>22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125</v>
      </c>
      <c r="AF1316" s="2" t="s">
        <v>126</v>
      </c>
      <c r="AG1316" s="2" t="s">
        <v>1096</v>
      </c>
      <c r="AH1316" s="2" t="s">
        <v>128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2020</v>
      </c>
      <c r="B1317" s="2" t="s">
        <v>2016</v>
      </c>
      <c r="C1317" s="2" t="s">
        <v>47</v>
      </c>
      <c r="D1317" s="2" t="s">
        <v>2017</v>
      </c>
      <c r="E1317" s="2" t="s">
        <v>760</v>
      </c>
      <c r="F1317" s="2" t="s">
        <v>119</v>
      </c>
      <c r="G1317" s="2" t="s">
        <v>120</v>
      </c>
      <c r="H1317" s="2" t="s">
        <v>52</v>
      </c>
      <c r="I1317" s="2" t="s">
        <v>53</v>
      </c>
      <c r="J1317" s="2" t="s">
        <v>121</v>
      </c>
      <c r="K1317" s="2"/>
      <c r="L1317" s="2" t="s">
        <v>122</v>
      </c>
      <c r="M1317" s="2" t="s">
        <v>87</v>
      </c>
      <c r="N1317" s="3">
        <v>6306</v>
      </c>
      <c r="O1317" s="3" t="s">
        <v>123</v>
      </c>
      <c r="P1317" s="2"/>
      <c r="Q1317" s="2"/>
      <c r="R1317" s="2"/>
      <c r="S1317" s="2"/>
      <c r="T1317" s="2"/>
      <c r="U1317" s="2"/>
      <c r="V1317" s="2"/>
      <c r="W1317" s="2" t="s">
        <v>124</v>
      </c>
      <c r="X1317" s="2"/>
      <c r="Y1317" s="2" t="s">
        <v>65</v>
      </c>
      <c r="Z1317" s="2">
        <v>0</v>
      </c>
      <c r="AA1317" s="2"/>
      <c r="AB1317" s="2"/>
      <c r="AC1317" s="4">
        <f>P1317*U1317/1000000</f>
        <v>0.0</v>
      </c>
      <c r="AD1317" s="4">
        <f>AC1317*(1-Z1317/100)</f>
        <v>0.0</v>
      </c>
      <c r="AE1317" s="2" t="s">
        <v>125</v>
      </c>
      <c r="AF1317" s="2" t="s">
        <v>126</v>
      </c>
      <c r="AG1317" s="2" t="s">
        <v>127</v>
      </c>
      <c r="AH1317" s="2" t="s">
        <v>128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2021</v>
      </c>
      <c r="B1318" s="2" t="s">
        <v>2016</v>
      </c>
      <c r="C1318" s="2" t="s">
        <v>47</v>
      </c>
      <c r="D1318" s="2" t="s">
        <v>2017</v>
      </c>
      <c r="E1318" s="2" t="s">
        <v>760</v>
      </c>
      <c r="F1318" s="2" t="s">
        <v>119</v>
      </c>
      <c r="G1318" s="2" t="s">
        <v>120</v>
      </c>
      <c r="H1318" s="2" t="s">
        <v>52</v>
      </c>
      <c r="I1318" s="2" t="s">
        <v>53</v>
      </c>
      <c r="J1318" s="2" t="s">
        <v>121</v>
      </c>
      <c r="K1318" s="2"/>
      <c r="L1318" s="2" t="s">
        <v>122</v>
      </c>
      <c r="M1318" s="2" t="s">
        <v>91</v>
      </c>
      <c r="N1318" s="3">
        <v>6306</v>
      </c>
      <c r="O1318" s="3" t="s">
        <v>123</v>
      </c>
      <c r="P1318" s="2"/>
      <c r="Q1318" s="2"/>
      <c r="R1318" s="2"/>
      <c r="S1318" s="2"/>
      <c r="T1318" s="2"/>
      <c r="U1318" s="2"/>
      <c r="V1318" s="2"/>
      <c r="W1318" s="2" t="s">
        <v>124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4">
        <f>P1318*U1318/1000000</f>
        <v>0.0</v>
      </c>
      <c r="AD1318" s="4">
        <f>AC1319*(1-AA1318/100)+(AC1318-AC1319)*(1-AB1318/100)</f>
        <v>0.0</v>
      </c>
      <c r="AE1318" s="2" t="s">
        <v>125</v>
      </c>
      <c r="AF1318" s="2" t="s">
        <v>126</v>
      </c>
      <c r="AG1318" s="2" t="s">
        <v>127</v>
      </c>
      <c r="AH1318" s="2" t="s">
        <v>128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2022</v>
      </c>
      <c r="B1319" s="2" t="s">
        <v>2016</v>
      </c>
      <c r="C1319" s="2" t="s">
        <v>47</v>
      </c>
      <c r="D1319" s="2" t="s">
        <v>2017</v>
      </c>
      <c r="E1319" s="2" t="s">
        <v>760</v>
      </c>
      <c r="F1319" s="2" t="s">
        <v>119</v>
      </c>
      <c r="G1319" s="2" t="s">
        <v>120</v>
      </c>
      <c r="H1319" s="2" t="s">
        <v>52</v>
      </c>
      <c r="I1319" s="2" t="s">
        <v>53</v>
      </c>
      <c r="J1319" s="2" t="s">
        <v>121</v>
      </c>
      <c r="K1319" s="2"/>
      <c r="L1319" s="2" t="s">
        <v>122</v>
      </c>
      <c r="M1319" s="2" t="s">
        <v>95</v>
      </c>
      <c r="N1319" s="3">
        <v>6306</v>
      </c>
      <c r="O1319" s="3" t="s">
        <v>123</v>
      </c>
      <c r="P1319" s="2"/>
      <c r="Q1319" s="2"/>
      <c r="R1319" s="2"/>
      <c r="S1319" s="2"/>
      <c r="T1319" s="2"/>
      <c r="U1319" s="2"/>
      <c r="V1319" s="2"/>
      <c r="W1319" s="2" t="s">
        <v>124</v>
      </c>
      <c r="X1319" s="2"/>
      <c r="Y1319" s="2" t="s">
        <v>65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125</v>
      </c>
      <c r="AF1319" s="2" t="s">
        <v>126</v>
      </c>
      <c r="AG1319" s="2" t="s">
        <v>127</v>
      </c>
      <c r="AH1319" s="2" t="s">
        <v>128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2023</v>
      </c>
      <c r="B1320" s="2" t="s">
        <v>2016</v>
      </c>
      <c r="C1320" s="2" t="s">
        <v>47</v>
      </c>
      <c r="D1320" s="2" t="s">
        <v>2017</v>
      </c>
      <c r="E1320" s="2" t="s">
        <v>760</v>
      </c>
      <c r="F1320" s="2" t="s">
        <v>119</v>
      </c>
      <c r="G1320" s="2" t="s">
        <v>120</v>
      </c>
      <c r="H1320" s="2" t="s">
        <v>52</v>
      </c>
      <c r="I1320" s="2" t="s">
        <v>53</v>
      </c>
      <c r="J1320" s="2" t="s">
        <v>121</v>
      </c>
      <c r="K1320" s="2"/>
      <c r="L1320" s="2" t="s">
        <v>122</v>
      </c>
      <c r="M1320" s="2" t="s">
        <v>99</v>
      </c>
      <c r="N1320" s="3">
        <v>6306</v>
      </c>
      <c r="O1320" s="3" t="s">
        <v>123</v>
      </c>
      <c r="P1320" s="2"/>
      <c r="Q1320" s="2"/>
      <c r="R1320" s="2"/>
      <c r="S1320" s="2"/>
      <c r="T1320" s="2"/>
      <c r="U1320" s="2"/>
      <c r="V1320" s="2"/>
      <c r="W1320" s="2" t="s">
        <v>124</v>
      </c>
      <c r="X1320" s="2"/>
      <c r="Y1320" s="2" t="s">
        <v>65</v>
      </c>
      <c r="Z1320" s="2">
        <v>0</v>
      </c>
      <c r="AA1320" s="2"/>
      <c r="AB1320" s="2"/>
      <c r="AC1320" s="4">
        <f>P1320*U1320/1000000</f>
        <v>0.0</v>
      </c>
      <c r="AD1320" s="4">
        <f>AC1320*(1-Z1320/100)</f>
        <v>0.0</v>
      </c>
      <c r="AE1320" s="2" t="s">
        <v>125</v>
      </c>
      <c r="AF1320" s="2" t="s">
        <v>126</v>
      </c>
      <c r="AG1320" s="2" t="s">
        <v>127</v>
      </c>
      <c r="AH1320" s="2" t="s">
        <v>128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2024</v>
      </c>
      <c r="B1321" s="2" t="s">
        <v>2016</v>
      </c>
      <c r="C1321" s="2" t="s">
        <v>47</v>
      </c>
      <c r="D1321" s="2" t="s">
        <v>2017</v>
      </c>
      <c r="E1321" s="2" t="s">
        <v>760</v>
      </c>
      <c r="F1321" s="2" t="s">
        <v>119</v>
      </c>
      <c r="G1321" s="2" t="s">
        <v>120</v>
      </c>
      <c r="H1321" s="2" t="s">
        <v>52</v>
      </c>
      <c r="I1321" s="2" t="s">
        <v>53</v>
      </c>
      <c r="J1321" s="2" t="s">
        <v>121</v>
      </c>
      <c r="K1321" s="2"/>
      <c r="L1321" s="2" t="s">
        <v>122</v>
      </c>
      <c r="M1321" s="2" t="s">
        <v>104</v>
      </c>
      <c r="N1321" s="3">
        <v>6306</v>
      </c>
      <c r="O1321" s="3" t="s">
        <v>123</v>
      </c>
      <c r="P1321" s="2"/>
      <c r="Q1321" s="2"/>
      <c r="R1321" s="2"/>
      <c r="S1321" s="2"/>
      <c r="T1321" s="2"/>
      <c r="U1321" s="2"/>
      <c r="V1321" s="2"/>
      <c r="W1321" s="2" t="s">
        <v>124</v>
      </c>
      <c r="X1321" s="2"/>
      <c r="Y1321" s="2" t="s">
        <v>65</v>
      </c>
      <c r="Z1321" s="2">
        <v>0</v>
      </c>
      <c r="AA1321" s="2"/>
      <c r="AB1321" s="2"/>
      <c r="AC1321" s="4">
        <f>P1321*U1321/1000000</f>
        <v>0.0</v>
      </c>
      <c r="AD1321" s="4">
        <f>AC1321*(1-Z1321/100)</f>
        <v>0.0</v>
      </c>
      <c r="AE1321" s="2" t="s">
        <v>125</v>
      </c>
      <c r="AF1321" s="2" t="s">
        <v>126</v>
      </c>
      <c r="AG1321" s="2" t="s">
        <v>130</v>
      </c>
      <c r="AH1321" s="2" t="s">
        <v>128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2025</v>
      </c>
      <c r="B1322" s="2" t="s">
        <v>2016</v>
      </c>
      <c r="C1322" s="2" t="s">
        <v>47</v>
      </c>
      <c r="D1322" s="2" t="s">
        <v>2017</v>
      </c>
      <c r="E1322" s="2" t="s">
        <v>760</v>
      </c>
      <c r="F1322" s="2" t="s">
        <v>119</v>
      </c>
      <c r="G1322" s="2" t="s">
        <v>120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f>IF(O1322="吨",N1322*1000,IF(O1322="万立方米",N1322*10000,""))</f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138</v>
      </c>
      <c r="AH1322" s="2" t="s">
        <v>114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2026</v>
      </c>
      <c r="B1323" s="2" t="s">
        <v>2027</v>
      </c>
      <c r="C1323" s="2" t="s">
        <v>47</v>
      </c>
      <c r="D1323" s="2" t="s">
        <v>342</v>
      </c>
      <c r="E1323" s="2" t="s">
        <v>223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343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344</v>
      </c>
      <c r="Y1323" s="2" t="s">
        <v>345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66</v>
      </c>
      <c r="AF1323" s="2" t="s">
        <v>67</v>
      </c>
      <c r="AG1323" s="2" t="s">
        <v>327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2028</v>
      </c>
      <c r="B1324" s="2" t="s">
        <v>2027</v>
      </c>
      <c r="C1324" s="2" t="s">
        <v>47</v>
      </c>
      <c r="D1324" s="2" t="s">
        <v>342</v>
      </c>
      <c r="E1324" s="2" t="s">
        <v>223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343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66</v>
      </c>
      <c r="AF1324" s="2" t="s">
        <v>67</v>
      </c>
      <c r="AG1324" s="2" t="s">
        <v>329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2029</v>
      </c>
      <c r="B1325" s="2" t="s">
        <v>2027</v>
      </c>
      <c r="C1325" s="2" t="s">
        <v>47</v>
      </c>
      <c r="D1325" s="2" t="s">
        <v>342</v>
      </c>
      <c r="E1325" s="2" t="s">
        <v>223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343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149</v>
      </c>
      <c r="Y1325" s="2" t="s">
        <v>150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66</v>
      </c>
      <c r="AF1325" s="2" t="s">
        <v>67</v>
      </c>
      <c r="AG1325" s="2" t="s">
        <v>167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2030</v>
      </c>
      <c r="B1326" s="2" t="s">
        <v>2027</v>
      </c>
      <c r="C1326" s="2" t="s">
        <v>47</v>
      </c>
      <c r="D1326" s="2" t="s">
        <v>342</v>
      </c>
      <c r="E1326" s="2" t="s">
        <v>223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343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344</v>
      </c>
      <c r="Y1326" s="2" t="s">
        <v>349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66</v>
      </c>
      <c r="AF1326" s="2" t="s">
        <v>67</v>
      </c>
      <c r="AG1326" s="2" t="s">
        <v>327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2031</v>
      </c>
      <c r="B1327" s="2" t="s">
        <v>2027</v>
      </c>
      <c r="C1327" s="2" t="s">
        <v>47</v>
      </c>
      <c r="D1327" s="2" t="s">
        <v>342</v>
      </c>
      <c r="E1327" s="2" t="s">
        <v>223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343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344</v>
      </c>
      <c r="Y1327" s="2" t="s">
        <v>351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66</v>
      </c>
      <c r="AF1327" s="2" t="s">
        <v>67</v>
      </c>
      <c r="AG1327" s="2" t="s">
        <v>327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2032</v>
      </c>
      <c r="B1328" s="2" t="s">
        <v>2027</v>
      </c>
      <c r="C1328" s="2" t="s">
        <v>47</v>
      </c>
      <c r="D1328" s="2" t="s">
        <v>342</v>
      </c>
      <c r="E1328" s="2" t="s">
        <v>223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343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344</v>
      </c>
      <c r="Y1328" s="2" t="s">
        <v>353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66</v>
      </c>
      <c r="AF1328" s="2" t="s">
        <v>67</v>
      </c>
      <c r="AG1328" s="2" t="s">
        <v>327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2033</v>
      </c>
      <c r="B1329" s="2" t="s">
        <v>2027</v>
      </c>
      <c r="C1329" s="2" t="s">
        <v>47</v>
      </c>
      <c r="D1329" s="2" t="s">
        <v>342</v>
      </c>
      <c r="E1329" s="2" t="s">
        <v>223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343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314</v>
      </c>
      <c r="Y1329" s="2" t="s">
        <v>315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66</v>
      </c>
      <c r="AF1329" s="2" t="s">
        <v>67</v>
      </c>
      <c r="AG1329" s="2" t="s">
        <v>167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2034</v>
      </c>
      <c r="B1330" s="2" t="s">
        <v>2027</v>
      </c>
      <c r="C1330" s="2" t="s">
        <v>47</v>
      </c>
      <c r="D1330" s="2" t="s">
        <v>342</v>
      </c>
      <c r="E1330" s="2" t="s">
        <v>223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343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66</v>
      </c>
      <c r="AF1330" s="2" t="s">
        <v>67</v>
      </c>
      <c r="AG1330" s="2" t="s">
        <v>329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2035</v>
      </c>
      <c r="B1331" s="2" t="s">
        <v>2027</v>
      </c>
      <c r="C1331" s="2" t="s">
        <v>47</v>
      </c>
      <c r="D1331" s="2" t="s">
        <v>342</v>
      </c>
      <c r="E1331" s="2" t="s">
        <v>223</v>
      </c>
      <c r="F1331" s="2" t="s">
        <v>50</v>
      </c>
      <c r="G1331" s="2" t="s">
        <v>51</v>
      </c>
      <c r="H1331" s="2" t="s">
        <v>52</v>
      </c>
      <c r="I1331" s="2" t="s">
        <v>198</v>
      </c>
      <c r="J1331" s="2" t="s">
        <v>357</v>
      </c>
      <c r="K1331" s="2" t="s">
        <v>357</v>
      </c>
      <c r="L1331" s="2" t="s">
        <v>200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358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344</v>
      </c>
      <c r="Y1331" s="2" t="s">
        <v>345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66</v>
      </c>
      <c r="AF1331" s="2" t="s">
        <v>67</v>
      </c>
      <c r="AG1331" s="2" t="s">
        <v>327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2036</v>
      </c>
      <c r="B1332" s="2" t="s">
        <v>2027</v>
      </c>
      <c r="C1332" s="2" t="s">
        <v>47</v>
      </c>
      <c r="D1332" s="2" t="s">
        <v>342</v>
      </c>
      <c r="E1332" s="2" t="s">
        <v>223</v>
      </c>
      <c r="F1332" s="2" t="s">
        <v>50</v>
      </c>
      <c r="G1332" s="2" t="s">
        <v>51</v>
      </c>
      <c r="H1332" s="2" t="s">
        <v>52</v>
      </c>
      <c r="I1332" s="2" t="s">
        <v>198</v>
      </c>
      <c r="J1332" s="2" t="s">
        <v>357</v>
      </c>
      <c r="K1332" s="2" t="s">
        <v>357</v>
      </c>
      <c r="L1332" s="2" t="s">
        <v>200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360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66</v>
      </c>
      <c r="AF1332" s="2" t="s">
        <v>67</v>
      </c>
      <c r="AG1332" s="2" t="s">
        <v>329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2037</v>
      </c>
      <c r="B1333" s="2" t="s">
        <v>2027</v>
      </c>
      <c r="C1333" s="2" t="s">
        <v>47</v>
      </c>
      <c r="D1333" s="2" t="s">
        <v>342</v>
      </c>
      <c r="E1333" s="2" t="s">
        <v>223</v>
      </c>
      <c r="F1333" s="2" t="s">
        <v>50</v>
      </c>
      <c r="G1333" s="2" t="s">
        <v>51</v>
      </c>
      <c r="H1333" s="2" t="s">
        <v>52</v>
      </c>
      <c r="I1333" s="2" t="s">
        <v>198</v>
      </c>
      <c r="J1333" s="2" t="s">
        <v>357</v>
      </c>
      <c r="K1333" s="2" t="s">
        <v>357</v>
      </c>
      <c r="L1333" s="2" t="s">
        <v>200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362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149</v>
      </c>
      <c r="Y1333" s="2" t="s">
        <v>150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66</v>
      </c>
      <c r="AF1333" s="2" t="s">
        <v>67</v>
      </c>
      <c r="AG1333" s="2" t="s">
        <v>167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2038</v>
      </c>
      <c r="B1334" s="2" t="s">
        <v>2027</v>
      </c>
      <c r="C1334" s="2" t="s">
        <v>47</v>
      </c>
      <c r="D1334" s="2" t="s">
        <v>342</v>
      </c>
      <c r="E1334" s="2" t="s">
        <v>223</v>
      </c>
      <c r="F1334" s="2" t="s">
        <v>50</v>
      </c>
      <c r="G1334" s="2" t="s">
        <v>51</v>
      </c>
      <c r="H1334" s="2" t="s">
        <v>52</v>
      </c>
      <c r="I1334" s="2" t="s">
        <v>198</v>
      </c>
      <c r="J1334" s="2" t="s">
        <v>357</v>
      </c>
      <c r="K1334" s="2" t="s">
        <v>357</v>
      </c>
      <c r="L1334" s="2" t="s">
        <v>200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364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344</v>
      </c>
      <c r="Y1334" s="2" t="s">
        <v>349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66</v>
      </c>
      <c r="AF1334" s="2" t="s">
        <v>67</v>
      </c>
      <c r="AG1334" s="2" t="s">
        <v>327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2039</v>
      </c>
      <c r="B1335" s="2" t="s">
        <v>2027</v>
      </c>
      <c r="C1335" s="2" t="s">
        <v>47</v>
      </c>
      <c r="D1335" s="2" t="s">
        <v>342</v>
      </c>
      <c r="E1335" s="2" t="s">
        <v>223</v>
      </c>
      <c r="F1335" s="2" t="s">
        <v>50</v>
      </c>
      <c r="G1335" s="2" t="s">
        <v>51</v>
      </c>
      <c r="H1335" s="2" t="s">
        <v>52</v>
      </c>
      <c r="I1335" s="2" t="s">
        <v>198</v>
      </c>
      <c r="J1335" s="2" t="s">
        <v>357</v>
      </c>
      <c r="K1335" s="2" t="s">
        <v>357</v>
      </c>
      <c r="L1335" s="2" t="s">
        <v>200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366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344</v>
      </c>
      <c r="Y1335" s="2" t="s">
        <v>351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66</v>
      </c>
      <c r="AF1335" s="2" t="s">
        <v>67</v>
      </c>
      <c r="AG1335" s="2" t="s">
        <v>327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2040</v>
      </c>
      <c r="B1336" s="2" t="s">
        <v>2027</v>
      </c>
      <c r="C1336" s="2" t="s">
        <v>47</v>
      </c>
      <c r="D1336" s="2" t="s">
        <v>342</v>
      </c>
      <c r="E1336" s="2" t="s">
        <v>223</v>
      </c>
      <c r="F1336" s="2" t="s">
        <v>50</v>
      </c>
      <c r="G1336" s="2" t="s">
        <v>51</v>
      </c>
      <c r="H1336" s="2" t="s">
        <v>52</v>
      </c>
      <c r="I1336" s="2" t="s">
        <v>198</v>
      </c>
      <c r="J1336" s="2" t="s">
        <v>357</v>
      </c>
      <c r="K1336" s="2" t="s">
        <v>357</v>
      </c>
      <c r="L1336" s="2" t="s">
        <v>200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368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344</v>
      </c>
      <c r="Y1336" s="2" t="s">
        <v>353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66</v>
      </c>
      <c r="AF1336" s="2" t="s">
        <v>67</v>
      </c>
      <c r="AG1336" s="2" t="s">
        <v>327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2041</v>
      </c>
      <c r="B1337" s="2" t="s">
        <v>2027</v>
      </c>
      <c r="C1337" s="2" t="s">
        <v>47</v>
      </c>
      <c r="D1337" s="2" t="s">
        <v>342</v>
      </c>
      <c r="E1337" s="2" t="s">
        <v>223</v>
      </c>
      <c r="F1337" s="2" t="s">
        <v>50</v>
      </c>
      <c r="G1337" s="2" t="s">
        <v>51</v>
      </c>
      <c r="H1337" s="2" t="s">
        <v>52</v>
      </c>
      <c r="I1337" s="2" t="s">
        <v>198</v>
      </c>
      <c r="J1337" s="2" t="s">
        <v>357</v>
      </c>
      <c r="K1337" s="2" t="s">
        <v>357</v>
      </c>
      <c r="L1337" s="2" t="s">
        <v>200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370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314</v>
      </c>
      <c r="Y1337" s="2" t="s">
        <v>315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66</v>
      </c>
      <c r="AF1337" s="2" t="s">
        <v>67</v>
      </c>
      <c r="AG1337" s="2" t="s">
        <v>167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2042</v>
      </c>
      <c r="B1338" s="2" t="s">
        <v>2027</v>
      </c>
      <c r="C1338" s="2" t="s">
        <v>47</v>
      </c>
      <c r="D1338" s="2" t="s">
        <v>342</v>
      </c>
      <c r="E1338" s="2" t="s">
        <v>223</v>
      </c>
      <c r="F1338" s="2" t="s">
        <v>50</v>
      </c>
      <c r="G1338" s="2" t="s">
        <v>51</v>
      </c>
      <c r="H1338" s="2" t="s">
        <v>52</v>
      </c>
      <c r="I1338" s="2" t="s">
        <v>198</v>
      </c>
      <c r="J1338" s="2" t="s">
        <v>357</v>
      </c>
      <c r="K1338" s="2" t="s">
        <v>357</v>
      </c>
      <c r="L1338" s="2" t="s">
        <v>200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372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66</v>
      </c>
      <c r="AF1338" s="2" t="s">
        <v>67</v>
      </c>
      <c r="AG1338" s="2" t="s">
        <v>329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2043</v>
      </c>
      <c r="B1339" s="2" t="s">
        <v>2027</v>
      </c>
      <c r="C1339" s="2" t="s">
        <v>47</v>
      </c>
      <c r="D1339" s="2" t="s">
        <v>342</v>
      </c>
      <c r="E1339" s="2" t="s">
        <v>223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163</v>
      </c>
      <c r="M1339" s="2" t="s">
        <v>107</v>
      </c>
      <c r="N1339" s="3"/>
      <c r="O1339" s="3"/>
      <c r="P1339" s="4">
        <f>IF(O1339="吨",N1339*1000,IF(O1339="万立方米",N1339*10000,""))</f>
        <v>1550882000.0</v>
      </c>
      <c r="Q1339" s="2" t="s">
        <v>108</v>
      </c>
      <c r="R1339" s="2" t="s">
        <v>109</v>
      </c>
      <c r="S1339" s="2" t="s">
        <v>164</v>
      </c>
      <c r="T1339" s="2" t="s">
        <v>165</v>
      </c>
      <c r="U1339" s="4">
        <f>0.16</f>
        <v>0.16</v>
      </c>
      <c r="V1339" s="2" t="s">
        <v>111</v>
      </c>
      <c r="W1339" s="2" t="s">
        <v>164</v>
      </c>
      <c r="X1339" s="2" t="s">
        <v>163</v>
      </c>
      <c r="Y1339" s="2" t="s">
        <v>166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66</v>
      </c>
      <c r="AF1339" s="2" t="s">
        <v>67</v>
      </c>
      <c r="AG1339" s="2" t="s">
        <v>167</v>
      </c>
      <c r="AH1339" s="2" t="s">
        <v>168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2044</v>
      </c>
      <c r="B1340" s="2" t="s">
        <v>2045</v>
      </c>
      <c r="C1340" s="2" t="s">
        <v>47</v>
      </c>
      <c r="D1340" s="2" t="s">
        <v>1374</v>
      </c>
      <c r="E1340" s="2" t="s">
        <v>118</v>
      </c>
      <c r="F1340" s="2" t="s">
        <v>278</v>
      </c>
      <c r="G1340" s="2" t="s">
        <v>120</v>
      </c>
      <c r="H1340" s="2" t="s">
        <v>2046</v>
      </c>
      <c r="I1340" s="2" t="s">
        <v>53</v>
      </c>
      <c r="J1340" s="2" t="s">
        <v>121</v>
      </c>
      <c r="K1340" s="2"/>
      <c r="L1340" s="2" t="s">
        <v>122</v>
      </c>
      <c r="M1340" s="2" t="s">
        <v>57</v>
      </c>
      <c r="N1340" s="3">
        <v>161569.22</v>
      </c>
      <c r="O1340" s="3" t="s">
        <v>123</v>
      </c>
      <c r="P1340" s="2"/>
      <c r="Q1340" s="2"/>
      <c r="R1340" s="2"/>
      <c r="S1340" s="2"/>
      <c r="T1340" s="2"/>
      <c r="U1340" s="2"/>
      <c r="V1340" s="2"/>
      <c r="W1340" s="2" t="s">
        <v>124</v>
      </c>
      <c r="X1340" s="2" t="s">
        <v>298</v>
      </c>
      <c r="Y1340" s="2" t="s">
        <v>527</v>
      </c>
      <c r="Z1340" s="2">
        <v>94.5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125</v>
      </c>
      <c r="AF1340" s="2" t="s">
        <v>126</v>
      </c>
      <c r="AG1340" s="2" t="s">
        <v>1375</v>
      </c>
      <c r="AH1340" s="2" t="s">
        <v>128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2047</v>
      </c>
      <c r="B1341" s="2" t="s">
        <v>2045</v>
      </c>
      <c r="C1341" s="2" t="s">
        <v>47</v>
      </c>
      <c r="D1341" s="2" t="s">
        <v>1374</v>
      </c>
      <c r="E1341" s="2" t="s">
        <v>118</v>
      </c>
      <c r="F1341" s="2" t="s">
        <v>278</v>
      </c>
      <c r="G1341" s="2" t="s">
        <v>120</v>
      </c>
      <c r="H1341" s="2" t="s">
        <v>2046</v>
      </c>
      <c r="I1341" s="2" t="s">
        <v>53</v>
      </c>
      <c r="J1341" s="2" t="s">
        <v>121</v>
      </c>
      <c r="K1341" s="2"/>
      <c r="L1341" s="2" t="s">
        <v>122</v>
      </c>
      <c r="M1341" s="2" t="s">
        <v>73</v>
      </c>
      <c r="N1341" s="3">
        <v>161569.22</v>
      </c>
      <c r="O1341" s="3" t="s">
        <v>123</v>
      </c>
      <c r="P1341" s="2"/>
      <c r="Q1341" s="2"/>
      <c r="R1341" s="2"/>
      <c r="S1341" s="2"/>
      <c r="T1341" s="2"/>
      <c r="U1341" s="2"/>
      <c r="V1341" s="2"/>
      <c r="W1341" s="2" t="s">
        <v>124</v>
      </c>
      <c r="X1341" s="2"/>
      <c r="Y1341" s="2" t="s">
        <v>65</v>
      </c>
      <c r="Z1341" s="2">
        <v>0</v>
      </c>
      <c r="AA1341" s="2"/>
      <c r="AB1341" s="2"/>
      <c r="AC1341" s="4">
        <f>P1341*U1341/1000000</f>
        <v>0.0</v>
      </c>
      <c r="AD1341" s="4">
        <f>AC1341*(1-Z1341/100)</f>
        <v>0.0</v>
      </c>
      <c r="AE1341" s="2" t="s">
        <v>125</v>
      </c>
      <c r="AF1341" s="2" t="s">
        <v>126</v>
      </c>
      <c r="AG1341" s="2" t="s">
        <v>1377</v>
      </c>
      <c r="AH1341" s="2" t="s">
        <v>128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2048</v>
      </c>
      <c r="B1342" s="2" t="s">
        <v>2045</v>
      </c>
      <c r="C1342" s="2" t="s">
        <v>47</v>
      </c>
      <c r="D1342" s="2" t="s">
        <v>1374</v>
      </c>
      <c r="E1342" s="2" t="s">
        <v>118</v>
      </c>
      <c r="F1342" s="2" t="s">
        <v>278</v>
      </c>
      <c r="G1342" s="2" t="s">
        <v>120</v>
      </c>
      <c r="H1342" s="2" t="s">
        <v>2046</v>
      </c>
      <c r="I1342" s="2" t="s">
        <v>53</v>
      </c>
      <c r="J1342" s="2" t="s">
        <v>121</v>
      </c>
      <c r="K1342" s="2"/>
      <c r="L1342" s="2" t="s">
        <v>122</v>
      </c>
      <c r="M1342" s="2" t="s">
        <v>79</v>
      </c>
      <c r="N1342" s="3">
        <v>161569.22</v>
      </c>
      <c r="O1342" s="3" t="s">
        <v>123</v>
      </c>
      <c r="P1342" s="2"/>
      <c r="Q1342" s="2"/>
      <c r="R1342" s="2"/>
      <c r="S1342" s="2"/>
      <c r="T1342" s="2"/>
      <c r="U1342" s="2"/>
      <c r="V1342" s="2"/>
      <c r="W1342" s="2" t="s">
        <v>124</v>
      </c>
      <c r="X1342" s="2" t="s">
        <v>83</v>
      </c>
      <c r="Y1342" s="2" t="s">
        <v>84</v>
      </c>
      <c r="Z1342" s="2">
        <v>22</v>
      </c>
      <c r="AA1342" s="2"/>
      <c r="AB1342" s="2"/>
      <c r="AC1342" s="4">
        <f>P1342*U1342/1000000</f>
        <v>0.0</v>
      </c>
      <c r="AD1342" s="4">
        <f>AC1342*(1-Z1342/100)</f>
        <v>0.0</v>
      </c>
      <c r="AE1342" s="2" t="s">
        <v>125</v>
      </c>
      <c r="AF1342" s="2" t="s">
        <v>126</v>
      </c>
      <c r="AG1342" s="2" t="s">
        <v>1375</v>
      </c>
      <c r="AH1342" s="2" t="s">
        <v>128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2049</v>
      </c>
      <c r="B1343" s="2" t="s">
        <v>2045</v>
      </c>
      <c r="C1343" s="2" t="s">
        <v>47</v>
      </c>
      <c r="D1343" s="2" t="s">
        <v>1374</v>
      </c>
      <c r="E1343" s="2" t="s">
        <v>118</v>
      </c>
      <c r="F1343" s="2" t="s">
        <v>278</v>
      </c>
      <c r="G1343" s="2" t="s">
        <v>120</v>
      </c>
      <c r="H1343" s="2" t="s">
        <v>2046</v>
      </c>
      <c r="I1343" s="2" t="s">
        <v>53</v>
      </c>
      <c r="J1343" s="2" t="s">
        <v>121</v>
      </c>
      <c r="K1343" s="2"/>
      <c r="L1343" s="2" t="s">
        <v>122</v>
      </c>
      <c r="M1343" s="2" t="s">
        <v>87</v>
      </c>
      <c r="N1343" s="3">
        <v>161569.22</v>
      </c>
      <c r="O1343" s="3" t="s">
        <v>123</v>
      </c>
      <c r="P1343" s="2"/>
      <c r="Q1343" s="2"/>
      <c r="R1343" s="2"/>
      <c r="S1343" s="2"/>
      <c r="T1343" s="2"/>
      <c r="U1343" s="2"/>
      <c r="V1343" s="2"/>
      <c r="W1343" s="2" t="s">
        <v>124</v>
      </c>
      <c r="X1343" s="2" t="s">
        <v>298</v>
      </c>
      <c r="Y1343" s="2" t="s">
        <v>533</v>
      </c>
      <c r="Z1343" s="2">
        <v>94.5</v>
      </c>
      <c r="AA1343" s="2"/>
      <c r="AB1343" s="2"/>
      <c r="AC1343" s="4">
        <f>P1343*U1343/1000000</f>
        <v>0.0</v>
      </c>
      <c r="AD1343" s="4">
        <f>AC1343*(1-Z1343/100)</f>
        <v>0.0</v>
      </c>
      <c r="AE1343" s="2" t="s">
        <v>125</v>
      </c>
      <c r="AF1343" s="2" t="s">
        <v>126</v>
      </c>
      <c r="AG1343" s="2" t="s">
        <v>1375</v>
      </c>
      <c r="AH1343" s="2" t="s">
        <v>128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2050</v>
      </c>
      <c r="B1344" s="2" t="s">
        <v>2045</v>
      </c>
      <c r="C1344" s="2" t="s">
        <v>47</v>
      </c>
      <c r="D1344" s="2" t="s">
        <v>1374</v>
      </c>
      <c r="E1344" s="2" t="s">
        <v>118</v>
      </c>
      <c r="F1344" s="2" t="s">
        <v>278</v>
      </c>
      <c r="G1344" s="2" t="s">
        <v>120</v>
      </c>
      <c r="H1344" s="2" t="s">
        <v>2046</v>
      </c>
      <c r="I1344" s="2" t="s">
        <v>53</v>
      </c>
      <c r="J1344" s="2" t="s">
        <v>121</v>
      </c>
      <c r="K1344" s="2"/>
      <c r="L1344" s="2" t="s">
        <v>122</v>
      </c>
      <c r="M1344" s="2" t="s">
        <v>91</v>
      </c>
      <c r="N1344" s="3">
        <v>161569.22</v>
      </c>
      <c r="O1344" s="3" t="s">
        <v>123</v>
      </c>
      <c r="P1344" s="2"/>
      <c r="Q1344" s="2"/>
      <c r="R1344" s="2"/>
      <c r="S1344" s="2"/>
      <c r="T1344" s="2"/>
      <c r="U1344" s="2"/>
      <c r="V1344" s="2"/>
      <c r="W1344" s="2" t="s">
        <v>124</v>
      </c>
      <c r="X1344" s="2" t="s">
        <v>298</v>
      </c>
      <c r="Y1344" s="2" t="s">
        <v>535</v>
      </c>
      <c r="Z1344" s="2">
        <v>95</v>
      </c>
      <c r="AA1344" s="2">
        <v>94.5</v>
      </c>
      <c r="AB1344" s="2">
        <v>95</v>
      </c>
      <c r="AC1344" s="4">
        <f>P1344*U1344/1000000</f>
        <v>0.0</v>
      </c>
      <c r="AD1344" s="4">
        <f>AC1345*(1-AA1344/100)+(AC1344-AC1345)*(1-AB1344/100)</f>
        <v>0.0</v>
      </c>
      <c r="AE1344" s="2" t="s">
        <v>125</v>
      </c>
      <c r="AF1344" s="2" t="s">
        <v>126</v>
      </c>
      <c r="AG1344" s="2" t="s">
        <v>1375</v>
      </c>
      <c r="AH1344" s="2" t="s">
        <v>128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2051</v>
      </c>
      <c r="B1345" s="2" t="s">
        <v>2045</v>
      </c>
      <c r="C1345" s="2" t="s">
        <v>47</v>
      </c>
      <c r="D1345" s="2" t="s">
        <v>1374</v>
      </c>
      <c r="E1345" s="2" t="s">
        <v>118</v>
      </c>
      <c r="F1345" s="2" t="s">
        <v>278</v>
      </c>
      <c r="G1345" s="2" t="s">
        <v>120</v>
      </c>
      <c r="H1345" s="2" t="s">
        <v>2046</v>
      </c>
      <c r="I1345" s="2" t="s">
        <v>53</v>
      </c>
      <c r="J1345" s="2" t="s">
        <v>121</v>
      </c>
      <c r="K1345" s="2"/>
      <c r="L1345" s="2" t="s">
        <v>122</v>
      </c>
      <c r="M1345" s="2" t="s">
        <v>95</v>
      </c>
      <c r="N1345" s="3">
        <v>161569.22</v>
      </c>
      <c r="O1345" s="3" t="s">
        <v>123</v>
      </c>
      <c r="P1345" s="2"/>
      <c r="Q1345" s="2"/>
      <c r="R1345" s="2"/>
      <c r="S1345" s="2"/>
      <c r="T1345" s="2"/>
      <c r="U1345" s="2"/>
      <c r="V1345" s="2"/>
      <c r="W1345" s="2" t="s">
        <v>124</v>
      </c>
      <c r="X1345" s="2" t="s">
        <v>298</v>
      </c>
      <c r="Y1345" s="2" t="s">
        <v>537</v>
      </c>
      <c r="Z1345" s="2">
        <v>94.5</v>
      </c>
      <c r="AA1345" s="2"/>
      <c r="AB1345" s="2"/>
      <c r="AC1345" s="4">
        <f>P1345*U1345/1000000</f>
        <v>0.0</v>
      </c>
      <c r="AD1345" s="4">
        <f>AC1345*(1-Z1345/100)</f>
        <v>0.0</v>
      </c>
      <c r="AE1345" s="2" t="s">
        <v>125</v>
      </c>
      <c r="AF1345" s="2" t="s">
        <v>126</v>
      </c>
      <c r="AG1345" s="2" t="s">
        <v>1375</v>
      </c>
      <c r="AH1345" s="2" t="s">
        <v>128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2052</v>
      </c>
      <c r="B1346" s="2" t="s">
        <v>2045</v>
      </c>
      <c r="C1346" s="2" t="s">
        <v>47</v>
      </c>
      <c r="D1346" s="2" t="s">
        <v>1374</v>
      </c>
      <c r="E1346" s="2" t="s">
        <v>118</v>
      </c>
      <c r="F1346" s="2" t="s">
        <v>278</v>
      </c>
      <c r="G1346" s="2" t="s">
        <v>120</v>
      </c>
      <c r="H1346" s="2" t="s">
        <v>2046</v>
      </c>
      <c r="I1346" s="2" t="s">
        <v>53</v>
      </c>
      <c r="J1346" s="2" t="s">
        <v>121</v>
      </c>
      <c r="K1346" s="2"/>
      <c r="L1346" s="2" t="s">
        <v>122</v>
      </c>
      <c r="M1346" s="2" t="s">
        <v>99</v>
      </c>
      <c r="N1346" s="3">
        <v>161569.22</v>
      </c>
      <c r="O1346" s="3" t="s">
        <v>123</v>
      </c>
      <c r="P1346" s="2"/>
      <c r="Q1346" s="2"/>
      <c r="R1346" s="2"/>
      <c r="S1346" s="2"/>
      <c r="T1346" s="2"/>
      <c r="U1346" s="2"/>
      <c r="V1346" s="2"/>
      <c r="W1346" s="2" t="s">
        <v>124</v>
      </c>
      <c r="X1346" s="2"/>
      <c r="Y1346" s="2" t="s">
        <v>65</v>
      </c>
      <c r="Z1346" s="2">
        <v>0</v>
      </c>
      <c r="AA1346" s="2"/>
      <c r="AB1346" s="2"/>
      <c r="AC1346" s="4">
        <f>P1346*U1346/1000000</f>
        <v>0.0</v>
      </c>
      <c r="AD1346" s="4">
        <f>AC1346*(1-Z1346/100)</f>
        <v>0.0</v>
      </c>
      <c r="AE1346" s="2" t="s">
        <v>125</v>
      </c>
      <c r="AF1346" s="2" t="s">
        <v>126</v>
      </c>
      <c r="AG1346" s="2" t="s">
        <v>1383</v>
      </c>
      <c r="AH1346" s="2" t="s">
        <v>128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2053</v>
      </c>
      <c r="B1347" s="2" t="s">
        <v>2045</v>
      </c>
      <c r="C1347" s="2" t="s">
        <v>47</v>
      </c>
      <c r="D1347" s="2" t="s">
        <v>1374</v>
      </c>
      <c r="E1347" s="2" t="s">
        <v>118</v>
      </c>
      <c r="F1347" s="2" t="s">
        <v>278</v>
      </c>
      <c r="G1347" s="2" t="s">
        <v>120</v>
      </c>
      <c r="H1347" s="2" t="s">
        <v>2046</v>
      </c>
      <c r="I1347" s="2" t="s">
        <v>53</v>
      </c>
      <c r="J1347" s="2" t="s">
        <v>121</v>
      </c>
      <c r="K1347" s="2"/>
      <c r="L1347" s="2" t="s">
        <v>122</v>
      </c>
      <c r="M1347" s="2" t="s">
        <v>104</v>
      </c>
      <c r="N1347" s="3">
        <v>161569.22</v>
      </c>
      <c r="O1347" s="3" t="s">
        <v>123</v>
      </c>
      <c r="P1347" s="2"/>
      <c r="Q1347" s="2"/>
      <c r="R1347" s="2"/>
      <c r="S1347" s="2"/>
      <c r="T1347" s="2"/>
      <c r="U1347" s="2"/>
      <c r="V1347" s="2"/>
      <c r="W1347" s="2" t="s">
        <v>124</v>
      </c>
      <c r="X1347" s="2"/>
      <c r="Y1347" s="2" t="s">
        <v>65</v>
      </c>
      <c r="Z1347" s="2">
        <v>0</v>
      </c>
      <c r="AA1347" s="2"/>
      <c r="AB1347" s="2"/>
      <c r="AC1347" s="4">
        <f>P1347*U1347/1000000</f>
        <v>0.0</v>
      </c>
      <c r="AD1347" s="4">
        <f>AC1347*(1-Z1347/100)</f>
        <v>0.0</v>
      </c>
      <c r="AE1347" s="2" t="s">
        <v>125</v>
      </c>
      <c r="AF1347" s="2" t="s">
        <v>126</v>
      </c>
      <c r="AG1347" s="2" t="s">
        <v>1377</v>
      </c>
      <c r="AH1347" s="2" t="s">
        <v>128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2054</v>
      </c>
      <c r="B1348" s="2" t="s">
        <v>2045</v>
      </c>
      <c r="C1348" s="2" t="s">
        <v>47</v>
      </c>
      <c r="D1348" s="2" t="s">
        <v>1374</v>
      </c>
      <c r="E1348" s="2" t="s">
        <v>118</v>
      </c>
      <c r="F1348" s="2" t="s">
        <v>278</v>
      </c>
      <c r="G1348" s="2" t="s">
        <v>120</v>
      </c>
      <c r="H1348" s="2" t="s">
        <v>2046</v>
      </c>
      <c r="I1348" s="2"/>
      <c r="J1348" s="2"/>
      <c r="K1348" s="2"/>
      <c r="L1348" s="2"/>
      <c r="M1348" s="2" t="s">
        <v>107</v>
      </c>
      <c r="N1348" s="3"/>
      <c r="O1348" s="3"/>
      <c r="P1348" s="4">
        <f>IF(O1348="吨",N1348*1000,IF(O1348="万立方米",N1348*10000,""))</f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217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125</v>
      </c>
      <c r="AF1348" s="2" t="s">
        <v>218</v>
      </c>
      <c r="AG1348" s="2" t="s">
        <v>219</v>
      </c>
      <c r="AH1348" s="2" t="s">
        <v>114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2055</v>
      </c>
      <c r="B1349" s="2" t="s">
        <v>2056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31.5367059069</v>
      </c>
      <c r="AD1349" s="4">
        <f>AC1349*(1-Z1349/100)</f>
        <v>31.5367059069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2057</v>
      </c>
      <c r="B1350" s="2" t="s">
        <v>2056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4970.32402</v>
      </c>
      <c r="AD1350" s="4">
        <f>AC1350*(1-Z1350/100)</f>
        <v>4970.32402</v>
      </c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2058</v>
      </c>
      <c r="B1351" s="2" t="s">
        <v>2056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4">
        <f>P1351*U1351/1000000</f>
        <v>17918.0180921</v>
      </c>
      <c r="AD1351" s="4">
        <f>AC1351*(1-Z1351/100)</f>
        <v>13976.054111838</v>
      </c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2059</v>
      </c>
      <c r="B1352" s="2" t="s">
        <v>2056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2060</v>
      </c>
      <c r="B1353" s="2" t="s">
        <v>2056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60445.35298822501</v>
      </c>
      <c r="AD1353" s="4">
        <f>AC1354*(1-AA1353/100)+(AC1353-AC1354)*(1-AB1353/100)</f>
        <v>60445.35298822501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2061</v>
      </c>
      <c r="B1354" s="2" t="s">
        <v>2056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15768.35295345</v>
      </c>
      <c r="AD1354" s="4">
        <f>AC1354*(1-Z1354/100)</f>
        <v>15768.35295345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2062</v>
      </c>
      <c r="B1355" s="2" t="s">
        <v>2056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29573.427919</v>
      </c>
      <c r="AD1355" s="4">
        <f>AC1355*(1-Z1355/100)</f>
        <v>29573.427919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2063</v>
      </c>
      <c r="B1356" s="2" t="s">
        <v>2056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99.4064804</v>
      </c>
      <c r="AD1356" s="4">
        <f>AC1356*(1-Z1356/100)</f>
        <v>99.4064804</v>
      </c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2064</v>
      </c>
      <c r="B1357" s="2" t="s">
        <v>2056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f>IF(O1357="吨",N1357*1000,IF(O1357="万立方米",N1357*10000,""))</f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113</v>
      </c>
      <c r="AH1357" s="2" t="s">
        <v>114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2065</v>
      </c>
      <c r="B1358" s="2" t="s">
        <v>2066</v>
      </c>
      <c r="C1358" s="2" t="s">
        <v>47</v>
      </c>
      <c r="D1358" s="2" t="s">
        <v>2067</v>
      </c>
      <c r="E1358" s="2" t="s">
        <v>984</v>
      </c>
      <c r="F1358" s="2" t="s">
        <v>224</v>
      </c>
      <c r="G1358" s="2" t="s">
        <v>51</v>
      </c>
      <c r="H1358" s="2" t="s">
        <v>912</v>
      </c>
      <c r="I1358" s="2" t="s">
        <v>53</v>
      </c>
      <c r="J1358" s="2" t="s">
        <v>343</v>
      </c>
      <c r="K1358" s="2" t="s">
        <v>55</v>
      </c>
      <c r="L1358" s="2" t="s">
        <v>173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174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344</v>
      </c>
      <c r="Y1358" s="2" t="s">
        <v>580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66</v>
      </c>
      <c r="AF1358" s="2" t="s">
        <v>67</v>
      </c>
      <c r="AG1358" s="2" t="s">
        <v>327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2068</v>
      </c>
      <c r="B1359" s="2" t="s">
        <v>2066</v>
      </c>
      <c r="C1359" s="2" t="s">
        <v>47</v>
      </c>
      <c r="D1359" s="2" t="s">
        <v>2067</v>
      </c>
      <c r="E1359" s="2" t="s">
        <v>984</v>
      </c>
      <c r="F1359" s="2" t="s">
        <v>224</v>
      </c>
      <c r="G1359" s="2" t="s">
        <v>51</v>
      </c>
      <c r="H1359" s="2" t="s">
        <v>912</v>
      </c>
      <c r="I1359" s="2" t="s">
        <v>53</v>
      </c>
      <c r="J1359" s="2" t="s">
        <v>343</v>
      </c>
      <c r="K1359" s="2" t="s">
        <v>55</v>
      </c>
      <c r="L1359" s="2" t="s">
        <v>173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179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66</v>
      </c>
      <c r="AF1359" s="2" t="s">
        <v>67</v>
      </c>
      <c r="AG1359" s="2" t="s">
        <v>329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2069</v>
      </c>
      <c r="B1360" s="2" t="s">
        <v>2066</v>
      </c>
      <c r="C1360" s="2" t="s">
        <v>47</v>
      </c>
      <c r="D1360" s="2" t="s">
        <v>2067</v>
      </c>
      <c r="E1360" s="2" t="s">
        <v>984</v>
      </c>
      <c r="F1360" s="2" t="s">
        <v>224</v>
      </c>
      <c r="G1360" s="2" t="s">
        <v>51</v>
      </c>
      <c r="H1360" s="2" t="s">
        <v>912</v>
      </c>
      <c r="I1360" s="2" t="s">
        <v>53</v>
      </c>
      <c r="J1360" s="2" t="s">
        <v>343</v>
      </c>
      <c r="K1360" s="2" t="s">
        <v>55</v>
      </c>
      <c r="L1360" s="2" t="s">
        <v>173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182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149</v>
      </c>
      <c r="Y1360" s="2" t="s">
        <v>150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66</v>
      </c>
      <c r="AF1360" s="2" t="s">
        <v>67</v>
      </c>
      <c r="AG1360" s="2" t="s">
        <v>167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2070</v>
      </c>
      <c r="B1361" s="2" t="s">
        <v>2066</v>
      </c>
      <c r="C1361" s="2" t="s">
        <v>47</v>
      </c>
      <c r="D1361" s="2" t="s">
        <v>2067</v>
      </c>
      <c r="E1361" s="2" t="s">
        <v>984</v>
      </c>
      <c r="F1361" s="2" t="s">
        <v>224</v>
      </c>
      <c r="G1361" s="2" t="s">
        <v>51</v>
      </c>
      <c r="H1361" s="2" t="s">
        <v>912</v>
      </c>
      <c r="I1361" s="2" t="s">
        <v>53</v>
      </c>
      <c r="J1361" s="2" t="s">
        <v>343</v>
      </c>
      <c r="K1361" s="2" t="s">
        <v>55</v>
      </c>
      <c r="L1361" s="2" t="s">
        <v>173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185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344</v>
      </c>
      <c r="Y1361" s="2" t="s">
        <v>584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327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2071</v>
      </c>
      <c r="B1362" s="2" t="s">
        <v>2066</v>
      </c>
      <c r="C1362" s="2" t="s">
        <v>47</v>
      </c>
      <c r="D1362" s="2" t="s">
        <v>2067</v>
      </c>
      <c r="E1362" s="2" t="s">
        <v>984</v>
      </c>
      <c r="F1362" s="2" t="s">
        <v>224</v>
      </c>
      <c r="G1362" s="2" t="s">
        <v>51</v>
      </c>
      <c r="H1362" s="2" t="s">
        <v>912</v>
      </c>
      <c r="I1362" s="2" t="s">
        <v>53</v>
      </c>
      <c r="J1362" s="2" t="s">
        <v>343</v>
      </c>
      <c r="K1362" s="2" t="s">
        <v>55</v>
      </c>
      <c r="L1362" s="2" t="s">
        <v>173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188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344</v>
      </c>
      <c r="Y1362" s="2" t="s">
        <v>586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66</v>
      </c>
      <c r="AF1362" s="2" t="s">
        <v>67</v>
      </c>
      <c r="AG1362" s="2" t="s">
        <v>327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2072</v>
      </c>
      <c r="B1363" s="2" t="s">
        <v>2066</v>
      </c>
      <c r="C1363" s="2" t="s">
        <v>47</v>
      </c>
      <c r="D1363" s="2" t="s">
        <v>2067</v>
      </c>
      <c r="E1363" s="2" t="s">
        <v>984</v>
      </c>
      <c r="F1363" s="2" t="s">
        <v>224</v>
      </c>
      <c r="G1363" s="2" t="s">
        <v>51</v>
      </c>
      <c r="H1363" s="2" t="s">
        <v>912</v>
      </c>
      <c r="I1363" s="2" t="s">
        <v>53</v>
      </c>
      <c r="J1363" s="2" t="s">
        <v>343</v>
      </c>
      <c r="K1363" s="2" t="s">
        <v>55</v>
      </c>
      <c r="L1363" s="2" t="s">
        <v>173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191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344</v>
      </c>
      <c r="Y1363" s="2" t="s">
        <v>588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66</v>
      </c>
      <c r="AF1363" s="2" t="s">
        <v>67</v>
      </c>
      <c r="AG1363" s="2" t="s">
        <v>327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2073</v>
      </c>
      <c r="B1364" s="2" t="s">
        <v>2066</v>
      </c>
      <c r="C1364" s="2" t="s">
        <v>47</v>
      </c>
      <c r="D1364" s="2" t="s">
        <v>2067</v>
      </c>
      <c r="E1364" s="2" t="s">
        <v>984</v>
      </c>
      <c r="F1364" s="2" t="s">
        <v>224</v>
      </c>
      <c r="G1364" s="2" t="s">
        <v>51</v>
      </c>
      <c r="H1364" s="2" t="s">
        <v>912</v>
      </c>
      <c r="I1364" s="2" t="s">
        <v>53</v>
      </c>
      <c r="J1364" s="2" t="s">
        <v>343</v>
      </c>
      <c r="K1364" s="2" t="s">
        <v>55</v>
      </c>
      <c r="L1364" s="2" t="s">
        <v>173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194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314</v>
      </c>
      <c r="Y1364" s="2" t="s">
        <v>315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66</v>
      </c>
      <c r="AF1364" s="2" t="s">
        <v>67</v>
      </c>
      <c r="AG1364" s="2" t="s">
        <v>167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2074</v>
      </c>
      <c r="B1365" s="2" t="s">
        <v>2066</v>
      </c>
      <c r="C1365" s="2" t="s">
        <v>47</v>
      </c>
      <c r="D1365" s="2" t="s">
        <v>2067</v>
      </c>
      <c r="E1365" s="2" t="s">
        <v>984</v>
      </c>
      <c r="F1365" s="2" t="s">
        <v>224</v>
      </c>
      <c r="G1365" s="2" t="s">
        <v>51</v>
      </c>
      <c r="H1365" s="2" t="s">
        <v>912</v>
      </c>
      <c r="I1365" s="2" t="s">
        <v>53</v>
      </c>
      <c r="J1365" s="2" t="s">
        <v>343</v>
      </c>
      <c r="K1365" s="2" t="s">
        <v>55</v>
      </c>
      <c r="L1365" s="2" t="s">
        <v>173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196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66</v>
      </c>
      <c r="AF1365" s="2" t="s">
        <v>67</v>
      </c>
      <c r="AG1365" s="2" t="s">
        <v>329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2075</v>
      </c>
      <c r="B1366" s="2" t="s">
        <v>2066</v>
      </c>
      <c r="C1366" s="2" t="s">
        <v>47</v>
      </c>
      <c r="D1366" s="2" t="s">
        <v>2067</v>
      </c>
      <c r="E1366" s="2" t="s">
        <v>984</v>
      </c>
      <c r="F1366" s="2" t="s">
        <v>224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163</v>
      </c>
      <c r="M1366" s="2" t="s">
        <v>107</v>
      </c>
      <c r="N1366" s="3"/>
      <c r="O1366" s="3"/>
      <c r="P1366" s="4">
        <f>IF(O1366="吨",N1366*1000,IF(O1366="万立方米",N1366*10000,""))</f>
        <v>39857769.0</v>
      </c>
      <c r="Q1366" s="2" t="s">
        <v>108</v>
      </c>
      <c r="R1366" s="2" t="s">
        <v>109</v>
      </c>
      <c r="S1366" s="2" t="s">
        <v>164</v>
      </c>
      <c r="T1366" s="2" t="s">
        <v>165</v>
      </c>
      <c r="U1366" s="4">
        <f>0.16</f>
        <v>0.16</v>
      </c>
      <c r="V1366" s="2" t="s">
        <v>111</v>
      </c>
      <c r="W1366" s="2" t="s">
        <v>164</v>
      </c>
      <c r="X1366" s="2" t="s">
        <v>163</v>
      </c>
      <c r="Y1366" s="2" t="s">
        <v>166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66</v>
      </c>
      <c r="AF1366" s="2" t="s">
        <v>67</v>
      </c>
      <c r="AG1366" s="2" t="s">
        <v>167</v>
      </c>
      <c r="AH1366" s="2" t="s">
        <v>168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2076</v>
      </c>
      <c r="B1367" s="2" t="s">
        <v>2077</v>
      </c>
      <c r="C1367" s="2" t="s">
        <v>47</v>
      </c>
      <c r="D1367" s="2" t="s">
        <v>1105</v>
      </c>
      <c r="E1367" s="2" t="s">
        <v>1106</v>
      </c>
      <c r="F1367" s="2" t="s">
        <v>119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1107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1108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4">
        <f>P1367*U1367/1000000</f>
        <v>0.05422500000000002</v>
      </c>
      <c r="AD1367" s="4">
        <f>AC1367*(1-Z1367/100)</f>
        <v>0.05422500000000002</v>
      </c>
      <c r="AE1367" s="2" t="s">
        <v>66</v>
      </c>
      <c r="AF1367" s="2" t="s">
        <v>67</v>
      </c>
      <c r="AG1367" s="2" t="s">
        <v>233</v>
      </c>
      <c r="AH1367" s="2" t="s">
        <v>998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2078</v>
      </c>
      <c r="B1368" s="2" t="s">
        <v>2077</v>
      </c>
      <c r="C1368" s="2" t="s">
        <v>47</v>
      </c>
      <c r="D1368" s="2" t="s">
        <v>1105</v>
      </c>
      <c r="E1368" s="2" t="s">
        <v>1106</v>
      </c>
      <c r="F1368" s="2" t="s">
        <v>119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1107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1110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200.0</v>
      </c>
      <c r="AD1368" s="4">
        <f>AC1368*(1-Z1368/100)</f>
        <v>200.0</v>
      </c>
      <c r="AE1368" s="2" t="s">
        <v>66</v>
      </c>
      <c r="AF1368" s="2" t="s">
        <v>67</v>
      </c>
      <c r="AG1368" s="2" t="s">
        <v>236</v>
      </c>
      <c r="AH1368" s="2" t="s">
        <v>998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2079</v>
      </c>
      <c r="B1369" s="2" t="s">
        <v>2077</v>
      </c>
      <c r="C1369" s="2" t="s">
        <v>47</v>
      </c>
      <c r="D1369" s="2" t="s">
        <v>1105</v>
      </c>
      <c r="E1369" s="2" t="s">
        <v>1106</v>
      </c>
      <c r="F1369" s="2" t="s">
        <v>119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1107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1112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4">
        <f>P1369*U1369/1000000</f>
        <v>100.0</v>
      </c>
      <c r="AD1369" s="4">
        <f>AC1369*(1-Z1369/100)</f>
        <v>100.0</v>
      </c>
      <c r="AE1369" s="2" t="s">
        <v>66</v>
      </c>
      <c r="AF1369" s="2" t="s">
        <v>67</v>
      </c>
      <c r="AG1369" s="2" t="s">
        <v>233</v>
      </c>
      <c r="AH1369" s="2" t="s">
        <v>998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2080</v>
      </c>
      <c r="B1370" s="2" t="s">
        <v>2077</v>
      </c>
      <c r="C1370" s="2" t="s">
        <v>47</v>
      </c>
      <c r="D1370" s="2" t="s">
        <v>1105</v>
      </c>
      <c r="E1370" s="2" t="s">
        <v>1106</v>
      </c>
      <c r="F1370" s="2" t="s">
        <v>119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1107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1114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66</v>
      </c>
      <c r="AF1370" s="2" t="s">
        <v>67</v>
      </c>
      <c r="AG1370" s="2" t="s">
        <v>233</v>
      </c>
      <c r="AH1370" s="2" t="s">
        <v>998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2081</v>
      </c>
      <c r="B1371" s="2" t="s">
        <v>2077</v>
      </c>
      <c r="C1371" s="2" t="s">
        <v>47</v>
      </c>
      <c r="D1371" s="2" t="s">
        <v>1105</v>
      </c>
      <c r="E1371" s="2" t="s">
        <v>1106</v>
      </c>
      <c r="F1371" s="2" t="s">
        <v>119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1107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1116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4">
        <f>P1371*U1371/1000000</f>
        <v>89.47125000000003</v>
      </c>
      <c r="AD1371" s="4">
        <f>AC1372*(1-AA1371/100)+(AC1371-AC1372)*(1-AB1371/100)</f>
        <v>89.47125000000003</v>
      </c>
      <c r="AE1371" s="2" t="s">
        <v>66</v>
      </c>
      <c r="AF1371" s="2" t="s">
        <v>67</v>
      </c>
      <c r="AG1371" s="2" t="s">
        <v>233</v>
      </c>
      <c r="AH1371" s="2" t="s">
        <v>998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2082</v>
      </c>
      <c r="B1372" s="2" t="s">
        <v>2077</v>
      </c>
      <c r="C1372" s="2" t="s">
        <v>47</v>
      </c>
      <c r="D1372" s="2" t="s">
        <v>1105</v>
      </c>
      <c r="E1372" s="2" t="s">
        <v>1106</v>
      </c>
      <c r="F1372" s="2" t="s">
        <v>119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1107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1118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4">
        <f>P1372*U1372/1000000</f>
        <v>27.11250000000001</v>
      </c>
      <c r="AD1372" s="4">
        <f>AC1372*(1-Z1372/100)</f>
        <v>27.11250000000001</v>
      </c>
      <c r="AE1372" s="2" t="s">
        <v>66</v>
      </c>
      <c r="AF1372" s="2" t="s">
        <v>67</v>
      </c>
      <c r="AG1372" s="2" t="s">
        <v>233</v>
      </c>
      <c r="AH1372" s="2" t="s">
        <v>998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2083</v>
      </c>
      <c r="B1373" s="2" t="s">
        <v>2077</v>
      </c>
      <c r="C1373" s="2" t="s">
        <v>47</v>
      </c>
      <c r="D1373" s="2" t="s">
        <v>1105</v>
      </c>
      <c r="E1373" s="2" t="s">
        <v>1106</v>
      </c>
      <c r="F1373" s="2" t="s">
        <v>119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1107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1120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4">
        <f>P1373*U1373/1000000</f>
        <v>148.75</v>
      </c>
      <c r="AD1373" s="4">
        <f>AC1373*(1-Z1373/100)</f>
        <v>148.75</v>
      </c>
      <c r="AE1373" s="2" t="s">
        <v>66</v>
      </c>
      <c r="AF1373" s="2" t="s">
        <v>67</v>
      </c>
      <c r="AG1373" s="2" t="s">
        <v>233</v>
      </c>
      <c r="AH1373" s="2" t="s">
        <v>998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2084</v>
      </c>
      <c r="B1374" s="2" t="s">
        <v>2077</v>
      </c>
      <c r="C1374" s="2" t="s">
        <v>47</v>
      </c>
      <c r="D1374" s="2" t="s">
        <v>1105</v>
      </c>
      <c r="E1374" s="2" t="s">
        <v>1106</v>
      </c>
      <c r="F1374" s="2" t="s">
        <v>119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1107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1122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4.5</v>
      </c>
      <c r="AD1374" s="4">
        <f>AC1374*(1-Z1374/100)</f>
        <v>4.5</v>
      </c>
      <c r="AE1374" s="2" t="s">
        <v>66</v>
      </c>
      <c r="AF1374" s="2" t="s">
        <v>67</v>
      </c>
      <c r="AG1374" s="2" t="s">
        <v>236</v>
      </c>
      <c r="AH1374" s="2" t="s">
        <v>998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2085</v>
      </c>
      <c r="B1375" s="2" t="s">
        <v>2077</v>
      </c>
      <c r="C1375" s="2" t="s">
        <v>47</v>
      </c>
      <c r="D1375" s="2" t="s">
        <v>1105</v>
      </c>
      <c r="E1375" s="2" t="s">
        <v>1106</v>
      </c>
      <c r="F1375" s="2" t="s">
        <v>119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f>IF(O1375="吨",N1375*1000,IF(O1375="万立方米",N1375*10000,""))</f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138</v>
      </c>
      <c r="AH1375" s="2" t="s">
        <v>114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2086</v>
      </c>
      <c r="B1376" s="2" t="s">
        <v>2087</v>
      </c>
      <c r="C1376" s="2" t="s">
        <v>47</v>
      </c>
      <c r="D1376" s="2" t="s">
        <v>276</v>
      </c>
      <c r="E1376" s="2" t="s">
        <v>277</v>
      </c>
      <c r="F1376" s="2" t="s">
        <v>278</v>
      </c>
      <c r="G1376" s="2" t="s">
        <v>120</v>
      </c>
      <c r="H1376" s="2" t="s">
        <v>798</v>
      </c>
      <c r="I1376" s="2" t="s">
        <v>53</v>
      </c>
      <c r="J1376" s="2" t="s">
        <v>280</v>
      </c>
      <c r="K1376" s="2"/>
      <c r="L1376" s="2" t="s">
        <v>122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124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271</v>
      </c>
      <c r="AF1376" s="2" t="s">
        <v>281</v>
      </c>
      <c r="AG1376" s="2" t="s">
        <v>282</v>
      </c>
      <c r="AH1376" s="2" t="s">
        <v>128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2088</v>
      </c>
      <c r="B1377" s="2" t="s">
        <v>2087</v>
      </c>
      <c r="C1377" s="2" t="s">
        <v>47</v>
      </c>
      <c r="D1377" s="2" t="s">
        <v>276</v>
      </c>
      <c r="E1377" s="2" t="s">
        <v>277</v>
      </c>
      <c r="F1377" s="2" t="s">
        <v>278</v>
      </c>
      <c r="G1377" s="2" t="s">
        <v>120</v>
      </c>
      <c r="H1377" s="2" t="s">
        <v>798</v>
      </c>
      <c r="I1377" s="2" t="s">
        <v>53</v>
      </c>
      <c r="J1377" s="2" t="s">
        <v>280</v>
      </c>
      <c r="K1377" s="2"/>
      <c r="L1377" s="2" t="s">
        <v>122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124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271</v>
      </c>
      <c r="AF1377" s="2" t="s">
        <v>281</v>
      </c>
      <c r="AG1377" s="2" t="s">
        <v>284</v>
      </c>
      <c r="AH1377" s="2" t="s">
        <v>128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2089</v>
      </c>
      <c r="B1378" s="2" t="s">
        <v>2087</v>
      </c>
      <c r="C1378" s="2" t="s">
        <v>47</v>
      </c>
      <c r="D1378" s="2" t="s">
        <v>276</v>
      </c>
      <c r="E1378" s="2" t="s">
        <v>277</v>
      </c>
      <c r="F1378" s="2" t="s">
        <v>278</v>
      </c>
      <c r="G1378" s="2" t="s">
        <v>120</v>
      </c>
      <c r="H1378" s="2" t="s">
        <v>798</v>
      </c>
      <c r="I1378" s="2" t="s">
        <v>53</v>
      </c>
      <c r="J1378" s="2" t="s">
        <v>280</v>
      </c>
      <c r="K1378" s="2"/>
      <c r="L1378" s="2" t="s">
        <v>122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124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271</v>
      </c>
      <c r="AF1378" s="2" t="s">
        <v>281</v>
      </c>
      <c r="AG1378" s="2" t="s">
        <v>286</v>
      </c>
      <c r="AH1378" s="2" t="s">
        <v>128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2090</v>
      </c>
      <c r="B1379" s="2" t="s">
        <v>2087</v>
      </c>
      <c r="C1379" s="2" t="s">
        <v>47</v>
      </c>
      <c r="D1379" s="2" t="s">
        <v>276</v>
      </c>
      <c r="E1379" s="2" t="s">
        <v>277</v>
      </c>
      <c r="F1379" s="2" t="s">
        <v>278</v>
      </c>
      <c r="G1379" s="2" t="s">
        <v>120</v>
      </c>
      <c r="H1379" s="2" t="s">
        <v>798</v>
      </c>
      <c r="I1379" s="2" t="s">
        <v>53</v>
      </c>
      <c r="J1379" s="2" t="s">
        <v>280</v>
      </c>
      <c r="K1379" s="2"/>
      <c r="L1379" s="2" t="s">
        <v>122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124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271</v>
      </c>
      <c r="AF1379" s="2" t="s">
        <v>281</v>
      </c>
      <c r="AG1379" s="2" t="s">
        <v>282</v>
      </c>
      <c r="AH1379" s="2" t="s">
        <v>128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2091</v>
      </c>
      <c r="B1380" s="2" t="s">
        <v>2087</v>
      </c>
      <c r="C1380" s="2" t="s">
        <v>47</v>
      </c>
      <c r="D1380" s="2" t="s">
        <v>276</v>
      </c>
      <c r="E1380" s="2" t="s">
        <v>277</v>
      </c>
      <c r="F1380" s="2" t="s">
        <v>278</v>
      </c>
      <c r="G1380" s="2" t="s">
        <v>120</v>
      </c>
      <c r="H1380" s="2" t="s">
        <v>798</v>
      </c>
      <c r="I1380" s="2" t="s">
        <v>53</v>
      </c>
      <c r="J1380" s="2" t="s">
        <v>280</v>
      </c>
      <c r="K1380" s="2"/>
      <c r="L1380" s="2" t="s">
        <v>122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124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271</v>
      </c>
      <c r="AF1380" s="2" t="s">
        <v>281</v>
      </c>
      <c r="AG1380" s="2" t="s">
        <v>282</v>
      </c>
      <c r="AH1380" s="2" t="s">
        <v>128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2092</v>
      </c>
      <c r="B1381" s="2" t="s">
        <v>2087</v>
      </c>
      <c r="C1381" s="2" t="s">
        <v>47</v>
      </c>
      <c r="D1381" s="2" t="s">
        <v>276</v>
      </c>
      <c r="E1381" s="2" t="s">
        <v>277</v>
      </c>
      <c r="F1381" s="2" t="s">
        <v>278</v>
      </c>
      <c r="G1381" s="2" t="s">
        <v>120</v>
      </c>
      <c r="H1381" s="2" t="s">
        <v>798</v>
      </c>
      <c r="I1381" s="2" t="s">
        <v>53</v>
      </c>
      <c r="J1381" s="2" t="s">
        <v>280</v>
      </c>
      <c r="K1381" s="2"/>
      <c r="L1381" s="2" t="s">
        <v>122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124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271</v>
      </c>
      <c r="AF1381" s="2" t="s">
        <v>281</v>
      </c>
      <c r="AG1381" s="2" t="s">
        <v>282</v>
      </c>
      <c r="AH1381" s="2" t="s">
        <v>128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2093</v>
      </c>
      <c r="B1382" s="2" t="s">
        <v>2087</v>
      </c>
      <c r="C1382" s="2" t="s">
        <v>47</v>
      </c>
      <c r="D1382" s="2" t="s">
        <v>276</v>
      </c>
      <c r="E1382" s="2" t="s">
        <v>277</v>
      </c>
      <c r="F1382" s="2" t="s">
        <v>278</v>
      </c>
      <c r="G1382" s="2" t="s">
        <v>120</v>
      </c>
      <c r="H1382" s="2" t="s">
        <v>798</v>
      </c>
      <c r="I1382" s="2" t="s">
        <v>53</v>
      </c>
      <c r="J1382" s="2" t="s">
        <v>280</v>
      </c>
      <c r="K1382" s="2"/>
      <c r="L1382" s="2" t="s">
        <v>122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124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271</v>
      </c>
      <c r="AF1382" s="2" t="s">
        <v>281</v>
      </c>
      <c r="AG1382" s="2" t="s">
        <v>282</v>
      </c>
      <c r="AH1382" s="2" t="s">
        <v>128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2094</v>
      </c>
      <c r="B1383" s="2" t="s">
        <v>2087</v>
      </c>
      <c r="C1383" s="2" t="s">
        <v>47</v>
      </c>
      <c r="D1383" s="2" t="s">
        <v>276</v>
      </c>
      <c r="E1383" s="2" t="s">
        <v>277</v>
      </c>
      <c r="F1383" s="2" t="s">
        <v>278</v>
      </c>
      <c r="G1383" s="2" t="s">
        <v>120</v>
      </c>
      <c r="H1383" s="2" t="s">
        <v>798</v>
      </c>
      <c r="I1383" s="2" t="s">
        <v>53</v>
      </c>
      <c r="J1383" s="2" t="s">
        <v>280</v>
      </c>
      <c r="K1383" s="2"/>
      <c r="L1383" s="2" t="s">
        <v>122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124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271</v>
      </c>
      <c r="AF1383" s="2" t="s">
        <v>281</v>
      </c>
      <c r="AG1383" s="2" t="s">
        <v>284</v>
      </c>
      <c r="AH1383" s="2" t="s">
        <v>128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2095</v>
      </c>
      <c r="B1384" s="2" t="s">
        <v>2087</v>
      </c>
      <c r="C1384" s="2" t="s">
        <v>47</v>
      </c>
      <c r="D1384" s="2" t="s">
        <v>276</v>
      </c>
      <c r="E1384" s="2" t="s">
        <v>277</v>
      </c>
      <c r="F1384" s="2" t="s">
        <v>278</v>
      </c>
      <c r="G1384" s="2" t="s">
        <v>120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f>IF(O1384="吨",N1384*1000,IF(O1384="万立方米",N1384*10000,""))</f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138</v>
      </c>
      <c r="AH1384" s="2" t="s">
        <v>114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2096</v>
      </c>
      <c r="B1385" s="2" t="s">
        <v>2097</v>
      </c>
      <c r="C1385" s="2" t="s">
        <v>47</v>
      </c>
      <c r="D1385" s="2" t="s">
        <v>2098</v>
      </c>
      <c r="E1385" s="2" t="s">
        <v>277</v>
      </c>
      <c r="F1385" s="2" t="s">
        <v>224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143</v>
      </c>
      <c r="Y1385" s="2" t="s">
        <v>326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66</v>
      </c>
      <c r="AF1385" s="2" t="s">
        <v>67</v>
      </c>
      <c r="AG1385" s="2" t="s">
        <v>327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2099</v>
      </c>
      <c r="B1386" s="2" t="s">
        <v>2097</v>
      </c>
      <c r="C1386" s="2" t="s">
        <v>47</v>
      </c>
      <c r="D1386" s="2" t="s">
        <v>2098</v>
      </c>
      <c r="E1386" s="2" t="s">
        <v>277</v>
      </c>
      <c r="F1386" s="2" t="s">
        <v>224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66</v>
      </c>
      <c r="AF1386" s="2" t="s">
        <v>67</v>
      </c>
      <c r="AG1386" s="2" t="s">
        <v>329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2100</v>
      </c>
      <c r="B1387" s="2" t="s">
        <v>2097</v>
      </c>
      <c r="C1387" s="2" t="s">
        <v>47</v>
      </c>
      <c r="D1387" s="2" t="s">
        <v>2098</v>
      </c>
      <c r="E1387" s="2" t="s">
        <v>277</v>
      </c>
      <c r="F1387" s="2" t="s">
        <v>224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149</v>
      </c>
      <c r="Y1387" s="2" t="s">
        <v>150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66</v>
      </c>
      <c r="AF1387" s="2" t="s">
        <v>67</v>
      </c>
      <c r="AG1387" s="2" t="s">
        <v>167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2101</v>
      </c>
      <c r="B1388" s="2" t="s">
        <v>2097</v>
      </c>
      <c r="C1388" s="2" t="s">
        <v>47</v>
      </c>
      <c r="D1388" s="2" t="s">
        <v>2098</v>
      </c>
      <c r="E1388" s="2" t="s">
        <v>277</v>
      </c>
      <c r="F1388" s="2" t="s">
        <v>224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143</v>
      </c>
      <c r="Y1388" s="2" t="s">
        <v>332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327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2102</v>
      </c>
      <c r="B1389" s="2" t="s">
        <v>2097</v>
      </c>
      <c r="C1389" s="2" t="s">
        <v>47</v>
      </c>
      <c r="D1389" s="2" t="s">
        <v>2098</v>
      </c>
      <c r="E1389" s="2" t="s">
        <v>277</v>
      </c>
      <c r="F1389" s="2" t="s">
        <v>224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143</v>
      </c>
      <c r="Y1389" s="2" t="s">
        <v>334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66</v>
      </c>
      <c r="AF1389" s="2" t="s">
        <v>67</v>
      </c>
      <c r="AG1389" s="2" t="s">
        <v>327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2103</v>
      </c>
      <c r="B1390" s="2" t="s">
        <v>2097</v>
      </c>
      <c r="C1390" s="2" t="s">
        <v>47</v>
      </c>
      <c r="D1390" s="2" t="s">
        <v>2098</v>
      </c>
      <c r="E1390" s="2" t="s">
        <v>277</v>
      </c>
      <c r="F1390" s="2" t="s">
        <v>224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143</v>
      </c>
      <c r="Y1390" s="2" t="s">
        <v>336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66</v>
      </c>
      <c r="AF1390" s="2" t="s">
        <v>67</v>
      </c>
      <c r="AG1390" s="2" t="s">
        <v>327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2104</v>
      </c>
      <c r="B1391" s="2" t="s">
        <v>2097</v>
      </c>
      <c r="C1391" s="2" t="s">
        <v>47</v>
      </c>
      <c r="D1391" s="2" t="s">
        <v>2098</v>
      </c>
      <c r="E1391" s="2" t="s">
        <v>277</v>
      </c>
      <c r="F1391" s="2" t="s">
        <v>224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314</v>
      </c>
      <c r="Y1391" s="2" t="s">
        <v>315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66</v>
      </c>
      <c r="AF1391" s="2" t="s">
        <v>67</v>
      </c>
      <c r="AG1391" s="2" t="s">
        <v>167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2105</v>
      </c>
      <c r="B1392" s="2" t="s">
        <v>2097</v>
      </c>
      <c r="C1392" s="2" t="s">
        <v>47</v>
      </c>
      <c r="D1392" s="2" t="s">
        <v>2098</v>
      </c>
      <c r="E1392" s="2" t="s">
        <v>277</v>
      </c>
      <c r="F1392" s="2" t="s">
        <v>224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66</v>
      </c>
      <c r="AF1392" s="2" t="s">
        <v>67</v>
      </c>
      <c r="AG1392" s="2" t="s">
        <v>329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2106</v>
      </c>
      <c r="B1393" s="2" t="s">
        <v>2097</v>
      </c>
      <c r="C1393" s="2" t="s">
        <v>47</v>
      </c>
      <c r="D1393" s="2" t="s">
        <v>2098</v>
      </c>
      <c r="E1393" s="2" t="s">
        <v>277</v>
      </c>
      <c r="F1393" s="2" t="s">
        <v>224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163</v>
      </c>
      <c r="M1393" s="2" t="s">
        <v>107</v>
      </c>
      <c r="N1393" s="3"/>
      <c r="O1393" s="3"/>
      <c r="P1393" s="4">
        <f>IF(O1393="吨",N1393*1000,IF(O1393="万立方米",N1393*10000,""))</f>
        <v>1090165000.0</v>
      </c>
      <c r="Q1393" s="2" t="s">
        <v>108</v>
      </c>
      <c r="R1393" s="2" t="s">
        <v>109</v>
      </c>
      <c r="S1393" s="2" t="s">
        <v>164</v>
      </c>
      <c r="T1393" s="2" t="s">
        <v>165</v>
      </c>
      <c r="U1393" s="4">
        <f>0.16</f>
        <v>0.16</v>
      </c>
      <c r="V1393" s="2" t="s">
        <v>111</v>
      </c>
      <c r="W1393" s="2" t="s">
        <v>164</v>
      </c>
      <c r="X1393" s="2" t="s">
        <v>163</v>
      </c>
      <c r="Y1393" s="2" t="s">
        <v>166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66</v>
      </c>
      <c r="AF1393" s="2" t="s">
        <v>67</v>
      </c>
      <c r="AG1393" s="2" t="s">
        <v>167</v>
      </c>
      <c r="AH1393" s="2" t="s">
        <v>168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2107</v>
      </c>
      <c r="B1394" s="2" t="s">
        <v>2108</v>
      </c>
      <c r="C1394" s="2" t="s">
        <v>47</v>
      </c>
      <c r="D1394" s="2" t="s">
        <v>2109</v>
      </c>
      <c r="E1394" s="2" t="s">
        <v>277</v>
      </c>
      <c r="F1394" s="2" t="s">
        <v>119</v>
      </c>
      <c r="G1394" s="2" t="s">
        <v>227</v>
      </c>
      <c r="H1394" s="2" t="s">
        <v>52</v>
      </c>
      <c r="I1394" s="2" t="s">
        <v>53</v>
      </c>
      <c r="J1394" s="2" t="s">
        <v>1667</v>
      </c>
      <c r="K1394" s="2" t="s">
        <v>1667</v>
      </c>
      <c r="L1394" s="2" t="s">
        <v>227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2110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0.0019436000000000002</v>
      </c>
      <c r="AD1394" s="4">
        <f>AC1394*(1-Z1394/100)</f>
        <v>0.0019436000000000002</v>
      </c>
      <c r="AE1394" s="2" t="s">
        <v>66</v>
      </c>
      <c r="AF1394" s="2" t="s">
        <v>67</v>
      </c>
      <c r="AG1394" s="2" t="s">
        <v>233</v>
      </c>
      <c r="AH1394" s="2" t="s">
        <v>449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2111</v>
      </c>
      <c r="B1395" s="2" t="s">
        <v>2108</v>
      </c>
      <c r="C1395" s="2" t="s">
        <v>47</v>
      </c>
      <c r="D1395" s="2" t="s">
        <v>2109</v>
      </c>
      <c r="E1395" s="2" t="s">
        <v>277</v>
      </c>
      <c r="F1395" s="2" t="s">
        <v>119</v>
      </c>
      <c r="G1395" s="2" t="s">
        <v>227</v>
      </c>
      <c r="H1395" s="2" t="s">
        <v>52</v>
      </c>
      <c r="I1395" s="2" t="s">
        <v>53</v>
      </c>
      <c r="J1395" s="2" t="s">
        <v>1667</v>
      </c>
      <c r="K1395" s="2" t="s">
        <v>1667</v>
      </c>
      <c r="L1395" s="2" t="s">
        <v>227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2112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0.034984799999999996</v>
      </c>
      <c r="AD1395" s="4">
        <f>AC1395*(1-Z1395/100)</f>
        <v>0.034984799999999996</v>
      </c>
      <c r="AE1395" s="2" t="s">
        <v>66</v>
      </c>
      <c r="AF1395" s="2" t="s">
        <v>67</v>
      </c>
      <c r="AG1395" s="2" t="s">
        <v>236</v>
      </c>
      <c r="AH1395" s="2" t="s">
        <v>449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2113</v>
      </c>
      <c r="B1396" s="2" t="s">
        <v>2108</v>
      </c>
      <c r="C1396" s="2" t="s">
        <v>47</v>
      </c>
      <c r="D1396" s="2" t="s">
        <v>2109</v>
      </c>
      <c r="E1396" s="2" t="s">
        <v>277</v>
      </c>
      <c r="F1396" s="2" t="s">
        <v>119</v>
      </c>
      <c r="G1396" s="2" t="s">
        <v>227</v>
      </c>
      <c r="H1396" s="2" t="s">
        <v>52</v>
      </c>
      <c r="I1396" s="2" t="s">
        <v>53</v>
      </c>
      <c r="J1396" s="2" t="s">
        <v>1667</v>
      </c>
      <c r="K1396" s="2" t="s">
        <v>1667</v>
      </c>
      <c r="L1396" s="2" t="s">
        <v>227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2114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0.36345320000000003</v>
      </c>
      <c r="AD1396" s="4">
        <f>AC1396*(1-Z1396/100)</f>
        <v>0.36345320000000003</v>
      </c>
      <c r="AE1396" s="2" t="s">
        <v>66</v>
      </c>
      <c r="AF1396" s="2" t="s">
        <v>67</v>
      </c>
      <c r="AG1396" s="2" t="s">
        <v>233</v>
      </c>
      <c r="AH1396" s="2" t="s">
        <v>449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2115</v>
      </c>
      <c r="B1397" s="2" t="s">
        <v>2108</v>
      </c>
      <c r="C1397" s="2" t="s">
        <v>47</v>
      </c>
      <c r="D1397" s="2" t="s">
        <v>2109</v>
      </c>
      <c r="E1397" s="2" t="s">
        <v>277</v>
      </c>
      <c r="F1397" s="2" t="s">
        <v>119</v>
      </c>
      <c r="G1397" s="2" t="s">
        <v>227</v>
      </c>
      <c r="H1397" s="2" t="s">
        <v>52</v>
      </c>
      <c r="I1397" s="2" t="s">
        <v>53</v>
      </c>
      <c r="J1397" s="2" t="s">
        <v>1667</v>
      </c>
      <c r="K1397" s="2" t="s">
        <v>1667</v>
      </c>
      <c r="L1397" s="2" t="s">
        <v>227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2116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0.008746199999999999</v>
      </c>
      <c r="AD1397" s="4">
        <f>AC1397*(1-Z1397/100)</f>
        <v>0.008746199999999999</v>
      </c>
      <c r="AE1397" s="2" t="s">
        <v>66</v>
      </c>
      <c r="AF1397" s="2" t="s">
        <v>67</v>
      </c>
      <c r="AG1397" s="2" t="s">
        <v>233</v>
      </c>
      <c r="AH1397" s="2" t="s">
        <v>449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2117</v>
      </c>
      <c r="B1398" s="2" t="s">
        <v>2108</v>
      </c>
      <c r="C1398" s="2" t="s">
        <v>47</v>
      </c>
      <c r="D1398" s="2" t="s">
        <v>2109</v>
      </c>
      <c r="E1398" s="2" t="s">
        <v>277</v>
      </c>
      <c r="F1398" s="2" t="s">
        <v>119</v>
      </c>
      <c r="G1398" s="2" t="s">
        <v>227</v>
      </c>
      <c r="H1398" s="2" t="s">
        <v>52</v>
      </c>
      <c r="I1398" s="2" t="s">
        <v>53</v>
      </c>
      <c r="J1398" s="2" t="s">
        <v>1667</v>
      </c>
      <c r="K1398" s="2" t="s">
        <v>1667</v>
      </c>
      <c r="L1398" s="2" t="s">
        <v>227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2118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0.016520600000000003</v>
      </c>
      <c r="AD1398" s="4">
        <f>AC1399*(1-AA1398/100)+(AC1398-AC1399)*(1-AB1398/100)</f>
        <v>0.016520600000000003</v>
      </c>
      <c r="AE1398" s="2" t="s">
        <v>66</v>
      </c>
      <c r="AF1398" s="2" t="s">
        <v>67</v>
      </c>
      <c r="AG1398" s="2" t="s">
        <v>233</v>
      </c>
      <c r="AH1398" s="2" t="s">
        <v>449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2119</v>
      </c>
      <c r="B1399" s="2" t="s">
        <v>2108</v>
      </c>
      <c r="C1399" s="2" t="s">
        <v>47</v>
      </c>
      <c r="D1399" s="2" t="s">
        <v>2109</v>
      </c>
      <c r="E1399" s="2" t="s">
        <v>277</v>
      </c>
      <c r="F1399" s="2" t="s">
        <v>119</v>
      </c>
      <c r="G1399" s="2" t="s">
        <v>227</v>
      </c>
      <c r="H1399" s="2" t="s">
        <v>52</v>
      </c>
      <c r="I1399" s="2" t="s">
        <v>53</v>
      </c>
      <c r="J1399" s="2" t="s">
        <v>1667</v>
      </c>
      <c r="K1399" s="2" t="s">
        <v>1667</v>
      </c>
      <c r="L1399" s="2" t="s">
        <v>227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2120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0.016520600000000003</v>
      </c>
      <c r="AD1399" s="4">
        <f>AC1399*(1-Z1399/100)</f>
        <v>0.016520600000000003</v>
      </c>
      <c r="AE1399" s="2" t="s">
        <v>66</v>
      </c>
      <c r="AF1399" s="2" t="s">
        <v>67</v>
      </c>
      <c r="AG1399" s="2" t="s">
        <v>233</v>
      </c>
      <c r="AH1399" s="2" t="s">
        <v>449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2121</v>
      </c>
      <c r="B1400" s="2" t="s">
        <v>2108</v>
      </c>
      <c r="C1400" s="2" t="s">
        <v>47</v>
      </c>
      <c r="D1400" s="2" t="s">
        <v>2109</v>
      </c>
      <c r="E1400" s="2" t="s">
        <v>277</v>
      </c>
      <c r="F1400" s="2" t="s">
        <v>119</v>
      </c>
      <c r="G1400" s="2" t="s">
        <v>227</v>
      </c>
      <c r="H1400" s="2" t="s">
        <v>52</v>
      </c>
      <c r="I1400" s="2" t="s">
        <v>53</v>
      </c>
      <c r="J1400" s="2" t="s">
        <v>1667</v>
      </c>
      <c r="K1400" s="2" t="s">
        <v>1667</v>
      </c>
      <c r="L1400" s="2" t="s">
        <v>227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2122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233</v>
      </c>
      <c r="AH1400" s="2" t="s">
        <v>449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2123</v>
      </c>
      <c r="B1401" s="2" t="s">
        <v>2108</v>
      </c>
      <c r="C1401" s="2" t="s">
        <v>47</v>
      </c>
      <c r="D1401" s="2" t="s">
        <v>2109</v>
      </c>
      <c r="E1401" s="2" t="s">
        <v>277</v>
      </c>
      <c r="F1401" s="2" t="s">
        <v>119</v>
      </c>
      <c r="G1401" s="2" t="s">
        <v>227</v>
      </c>
      <c r="H1401" s="2" t="s">
        <v>52</v>
      </c>
      <c r="I1401" s="2" t="s">
        <v>53</v>
      </c>
      <c r="J1401" s="2" t="s">
        <v>1667</v>
      </c>
      <c r="K1401" s="2" t="s">
        <v>1667</v>
      </c>
      <c r="L1401" s="2" t="s">
        <v>227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2124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3.20694</v>
      </c>
      <c r="AD1401" s="4">
        <f>AC1401*(1-Z1401/100)</f>
        <v>3.20694</v>
      </c>
      <c r="AE1401" s="2" t="s">
        <v>66</v>
      </c>
      <c r="AF1401" s="2" t="s">
        <v>67</v>
      </c>
      <c r="AG1401" s="2" t="s">
        <v>236</v>
      </c>
      <c r="AH1401" s="2" t="s">
        <v>449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2125</v>
      </c>
      <c r="B1402" s="2" t="s">
        <v>2108</v>
      </c>
      <c r="C1402" s="2" t="s">
        <v>47</v>
      </c>
      <c r="D1402" s="2" t="s">
        <v>2109</v>
      </c>
      <c r="E1402" s="2" t="s">
        <v>277</v>
      </c>
      <c r="F1402" s="2" t="s">
        <v>119</v>
      </c>
      <c r="G1402" s="2" t="s">
        <v>227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f>IF(O1402="吨",N1402*1000,IF(O1402="万立方米",N1402*10000,""))</f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138</v>
      </c>
      <c r="AH1402" s="2" t="s">
        <v>114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2126</v>
      </c>
      <c r="B1403" s="2" t="s">
        <v>2127</v>
      </c>
      <c r="C1403" s="2" t="s">
        <v>47</v>
      </c>
      <c r="D1403" s="2" t="s">
        <v>1796</v>
      </c>
      <c r="E1403" s="2" t="s">
        <v>277</v>
      </c>
      <c r="F1403" s="2" t="s">
        <v>50</v>
      </c>
      <c r="G1403" s="2" t="s">
        <v>51</v>
      </c>
      <c r="H1403" s="2" t="s">
        <v>142</v>
      </c>
      <c r="I1403" s="2" t="s">
        <v>53</v>
      </c>
      <c r="J1403" s="2" t="s">
        <v>343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298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66</v>
      </c>
      <c r="AF1403" s="2" t="s">
        <v>67</v>
      </c>
      <c r="AG1403" s="2" t="s">
        <v>327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2128</v>
      </c>
      <c r="B1404" s="2" t="s">
        <v>2127</v>
      </c>
      <c r="C1404" s="2" t="s">
        <v>47</v>
      </c>
      <c r="D1404" s="2" t="s">
        <v>1796</v>
      </c>
      <c r="E1404" s="2" t="s">
        <v>277</v>
      </c>
      <c r="F1404" s="2" t="s">
        <v>50</v>
      </c>
      <c r="G1404" s="2" t="s">
        <v>51</v>
      </c>
      <c r="H1404" s="2" t="s">
        <v>142</v>
      </c>
      <c r="I1404" s="2" t="s">
        <v>53</v>
      </c>
      <c r="J1404" s="2" t="s">
        <v>343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66</v>
      </c>
      <c r="AF1404" s="2" t="s">
        <v>67</v>
      </c>
      <c r="AG1404" s="2" t="s">
        <v>329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2129</v>
      </c>
      <c r="B1405" s="2" t="s">
        <v>2127</v>
      </c>
      <c r="C1405" s="2" t="s">
        <v>47</v>
      </c>
      <c r="D1405" s="2" t="s">
        <v>1796</v>
      </c>
      <c r="E1405" s="2" t="s">
        <v>277</v>
      </c>
      <c r="F1405" s="2" t="s">
        <v>50</v>
      </c>
      <c r="G1405" s="2" t="s">
        <v>51</v>
      </c>
      <c r="H1405" s="2" t="s">
        <v>142</v>
      </c>
      <c r="I1405" s="2" t="s">
        <v>53</v>
      </c>
      <c r="J1405" s="2" t="s">
        <v>343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149</v>
      </c>
      <c r="Y1405" s="2" t="s">
        <v>150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66</v>
      </c>
      <c r="AF1405" s="2" t="s">
        <v>67</v>
      </c>
      <c r="AG1405" s="2" t="s">
        <v>167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2130</v>
      </c>
      <c r="B1406" s="2" t="s">
        <v>2127</v>
      </c>
      <c r="C1406" s="2" t="s">
        <v>47</v>
      </c>
      <c r="D1406" s="2" t="s">
        <v>1796</v>
      </c>
      <c r="E1406" s="2" t="s">
        <v>277</v>
      </c>
      <c r="F1406" s="2" t="s">
        <v>50</v>
      </c>
      <c r="G1406" s="2" t="s">
        <v>51</v>
      </c>
      <c r="H1406" s="2" t="s">
        <v>142</v>
      </c>
      <c r="I1406" s="2" t="s">
        <v>53</v>
      </c>
      <c r="J1406" s="2" t="s">
        <v>343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298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327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2131</v>
      </c>
      <c r="B1407" s="2" t="s">
        <v>2127</v>
      </c>
      <c r="C1407" s="2" t="s">
        <v>47</v>
      </c>
      <c r="D1407" s="2" t="s">
        <v>1796</v>
      </c>
      <c r="E1407" s="2" t="s">
        <v>277</v>
      </c>
      <c r="F1407" s="2" t="s">
        <v>50</v>
      </c>
      <c r="G1407" s="2" t="s">
        <v>51</v>
      </c>
      <c r="H1407" s="2" t="s">
        <v>142</v>
      </c>
      <c r="I1407" s="2" t="s">
        <v>53</v>
      </c>
      <c r="J1407" s="2" t="s">
        <v>343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298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66</v>
      </c>
      <c r="AF1407" s="2" t="s">
        <v>67</v>
      </c>
      <c r="AG1407" s="2" t="s">
        <v>327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2132</v>
      </c>
      <c r="B1408" s="2" t="s">
        <v>2127</v>
      </c>
      <c r="C1408" s="2" t="s">
        <v>47</v>
      </c>
      <c r="D1408" s="2" t="s">
        <v>1796</v>
      </c>
      <c r="E1408" s="2" t="s">
        <v>277</v>
      </c>
      <c r="F1408" s="2" t="s">
        <v>50</v>
      </c>
      <c r="G1408" s="2" t="s">
        <v>51</v>
      </c>
      <c r="H1408" s="2" t="s">
        <v>142</v>
      </c>
      <c r="I1408" s="2" t="s">
        <v>53</v>
      </c>
      <c r="J1408" s="2" t="s">
        <v>343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298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66</v>
      </c>
      <c r="AF1408" s="2" t="s">
        <v>67</v>
      </c>
      <c r="AG1408" s="2" t="s">
        <v>327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2133</v>
      </c>
      <c r="B1409" s="2" t="s">
        <v>2127</v>
      </c>
      <c r="C1409" s="2" t="s">
        <v>47</v>
      </c>
      <c r="D1409" s="2" t="s">
        <v>1796</v>
      </c>
      <c r="E1409" s="2" t="s">
        <v>277</v>
      </c>
      <c r="F1409" s="2" t="s">
        <v>50</v>
      </c>
      <c r="G1409" s="2" t="s">
        <v>51</v>
      </c>
      <c r="H1409" s="2" t="s">
        <v>142</v>
      </c>
      <c r="I1409" s="2" t="s">
        <v>53</v>
      </c>
      <c r="J1409" s="2" t="s">
        <v>343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314</v>
      </c>
      <c r="Y1409" s="2" t="s">
        <v>315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66</v>
      </c>
      <c r="AF1409" s="2" t="s">
        <v>67</v>
      </c>
      <c r="AG1409" s="2" t="s">
        <v>167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2134</v>
      </c>
      <c r="B1410" s="2" t="s">
        <v>2127</v>
      </c>
      <c r="C1410" s="2" t="s">
        <v>47</v>
      </c>
      <c r="D1410" s="2" t="s">
        <v>1796</v>
      </c>
      <c r="E1410" s="2" t="s">
        <v>277</v>
      </c>
      <c r="F1410" s="2" t="s">
        <v>50</v>
      </c>
      <c r="G1410" s="2" t="s">
        <v>51</v>
      </c>
      <c r="H1410" s="2" t="s">
        <v>142</v>
      </c>
      <c r="I1410" s="2" t="s">
        <v>53</v>
      </c>
      <c r="J1410" s="2" t="s">
        <v>343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66</v>
      </c>
      <c r="AF1410" s="2" t="s">
        <v>67</v>
      </c>
      <c r="AG1410" s="2" t="s">
        <v>329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2135</v>
      </c>
      <c r="B1411" s="2" t="s">
        <v>2127</v>
      </c>
      <c r="C1411" s="2" t="s">
        <v>47</v>
      </c>
      <c r="D1411" s="2" t="s">
        <v>1796</v>
      </c>
      <c r="E1411" s="2" t="s">
        <v>277</v>
      </c>
      <c r="F1411" s="2" t="s">
        <v>50</v>
      </c>
      <c r="G1411" s="2" t="s">
        <v>51</v>
      </c>
      <c r="H1411" s="2" t="s">
        <v>142</v>
      </c>
      <c r="I1411" s="2" t="s">
        <v>198</v>
      </c>
      <c r="J1411" s="2" t="s">
        <v>1805</v>
      </c>
      <c r="K1411" s="2" t="s">
        <v>1805</v>
      </c>
      <c r="L1411" s="2" t="s">
        <v>200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1806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298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66</v>
      </c>
      <c r="AF1411" s="2" t="s">
        <v>67</v>
      </c>
      <c r="AG1411" s="2" t="s">
        <v>327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2136</v>
      </c>
      <c r="B1412" s="2" t="s">
        <v>2127</v>
      </c>
      <c r="C1412" s="2" t="s">
        <v>47</v>
      </c>
      <c r="D1412" s="2" t="s">
        <v>1796</v>
      </c>
      <c r="E1412" s="2" t="s">
        <v>277</v>
      </c>
      <c r="F1412" s="2" t="s">
        <v>50</v>
      </c>
      <c r="G1412" s="2" t="s">
        <v>51</v>
      </c>
      <c r="H1412" s="2" t="s">
        <v>142</v>
      </c>
      <c r="I1412" s="2" t="s">
        <v>198</v>
      </c>
      <c r="J1412" s="2" t="s">
        <v>1805</v>
      </c>
      <c r="K1412" s="2" t="s">
        <v>1805</v>
      </c>
      <c r="L1412" s="2" t="s">
        <v>200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1808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66</v>
      </c>
      <c r="AF1412" s="2" t="s">
        <v>67</v>
      </c>
      <c r="AG1412" s="2" t="s">
        <v>329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2137</v>
      </c>
      <c r="B1413" s="2" t="s">
        <v>2127</v>
      </c>
      <c r="C1413" s="2" t="s">
        <v>47</v>
      </c>
      <c r="D1413" s="2" t="s">
        <v>1796</v>
      </c>
      <c r="E1413" s="2" t="s">
        <v>277</v>
      </c>
      <c r="F1413" s="2" t="s">
        <v>50</v>
      </c>
      <c r="G1413" s="2" t="s">
        <v>51</v>
      </c>
      <c r="H1413" s="2" t="s">
        <v>142</v>
      </c>
      <c r="I1413" s="2" t="s">
        <v>198</v>
      </c>
      <c r="J1413" s="2" t="s">
        <v>1805</v>
      </c>
      <c r="K1413" s="2" t="s">
        <v>1805</v>
      </c>
      <c r="L1413" s="2" t="s">
        <v>200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1810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149</v>
      </c>
      <c r="Y1413" s="2" t="s">
        <v>150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66</v>
      </c>
      <c r="AF1413" s="2" t="s">
        <v>67</v>
      </c>
      <c r="AG1413" s="2" t="s">
        <v>167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2138</v>
      </c>
      <c r="B1414" s="2" t="s">
        <v>2127</v>
      </c>
      <c r="C1414" s="2" t="s">
        <v>47</v>
      </c>
      <c r="D1414" s="2" t="s">
        <v>1796</v>
      </c>
      <c r="E1414" s="2" t="s">
        <v>277</v>
      </c>
      <c r="F1414" s="2" t="s">
        <v>50</v>
      </c>
      <c r="G1414" s="2" t="s">
        <v>51</v>
      </c>
      <c r="H1414" s="2" t="s">
        <v>142</v>
      </c>
      <c r="I1414" s="2" t="s">
        <v>198</v>
      </c>
      <c r="J1414" s="2" t="s">
        <v>1805</v>
      </c>
      <c r="K1414" s="2" t="s">
        <v>1805</v>
      </c>
      <c r="L1414" s="2" t="s">
        <v>200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1812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298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66</v>
      </c>
      <c r="AF1414" s="2" t="s">
        <v>67</v>
      </c>
      <c r="AG1414" s="2" t="s">
        <v>327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2139</v>
      </c>
      <c r="B1415" s="2" t="s">
        <v>2127</v>
      </c>
      <c r="C1415" s="2" t="s">
        <v>47</v>
      </c>
      <c r="D1415" s="2" t="s">
        <v>1796</v>
      </c>
      <c r="E1415" s="2" t="s">
        <v>277</v>
      </c>
      <c r="F1415" s="2" t="s">
        <v>50</v>
      </c>
      <c r="G1415" s="2" t="s">
        <v>51</v>
      </c>
      <c r="H1415" s="2" t="s">
        <v>142</v>
      </c>
      <c r="I1415" s="2" t="s">
        <v>198</v>
      </c>
      <c r="J1415" s="2" t="s">
        <v>1805</v>
      </c>
      <c r="K1415" s="2" t="s">
        <v>1805</v>
      </c>
      <c r="L1415" s="2" t="s">
        <v>200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1814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298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66</v>
      </c>
      <c r="AF1415" s="2" t="s">
        <v>67</v>
      </c>
      <c r="AG1415" s="2" t="s">
        <v>327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2140</v>
      </c>
      <c r="B1416" s="2" t="s">
        <v>2127</v>
      </c>
      <c r="C1416" s="2" t="s">
        <v>47</v>
      </c>
      <c r="D1416" s="2" t="s">
        <v>1796</v>
      </c>
      <c r="E1416" s="2" t="s">
        <v>277</v>
      </c>
      <c r="F1416" s="2" t="s">
        <v>50</v>
      </c>
      <c r="G1416" s="2" t="s">
        <v>51</v>
      </c>
      <c r="H1416" s="2" t="s">
        <v>142</v>
      </c>
      <c r="I1416" s="2" t="s">
        <v>198</v>
      </c>
      <c r="J1416" s="2" t="s">
        <v>1805</v>
      </c>
      <c r="K1416" s="2" t="s">
        <v>1805</v>
      </c>
      <c r="L1416" s="2" t="s">
        <v>200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1816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298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66</v>
      </c>
      <c r="AF1416" s="2" t="s">
        <v>67</v>
      </c>
      <c r="AG1416" s="2" t="s">
        <v>327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2141</v>
      </c>
      <c r="B1417" s="2" t="s">
        <v>2127</v>
      </c>
      <c r="C1417" s="2" t="s">
        <v>47</v>
      </c>
      <c r="D1417" s="2" t="s">
        <v>1796</v>
      </c>
      <c r="E1417" s="2" t="s">
        <v>277</v>
      </c>
      <c r="F1417" s="2" t="s">
        <v>50</v>
      </c>
      <c r="G1417" s="2" t="s">
        <v>51</v>
      </c>
      <c r="H1417" s="2" t="s">
        <v>142</v>
      </c>
      <c r="I1417" s="2" t="s">
        <v>198</v>
      </c>
      <c r="J1417" s="2" t="s">
        <v>1805</v>
      </c>
      <c r="K1417" s="2" t="s">
        <v>1805</v>
      </c>
      <c r="L1417" s="2" t="s">
        <v>200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1818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314</v>
      </c>
      <c r="Y1417" s="2" t="s">
        <v>315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66</v>
      </c>
      <c r="AF1417" s="2" t="s">
        <v>67</v>
      </c>
      <c r="AG1417" s="2" t="s">
        <v>167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2142</v>
      </c>
      <c r="B1418" s="2" t="s">
        <v>2127</v>
      </c>
      <c r="C1418" s="2" t="s">
        <v>47</v>
      </c>
      <c r="D1418" s="2" t="s">
        <v>1796</v>
      </c>
      <c r="E1418" s="2" t="s">
        <v>277</v>
      </c>
      <c r="F1418" s="2" t="s">
        <v>50</v>
      </c>
      <c r="G1418" s="2" t="s">
        <v>51</v>
      </c>
      <c r="H1418" s="2" t="s">
        <v>142</v>
      </c>
      <c r="I1418" s="2" t="s">
        <v>198</v>
      </c>
      <c r="J1418" s="2" t="s">
        <v>1805</v>
      </c>
      <c r="K1418" s="2" t="s">
        <v>1805</v>
      </c>
      <c r="L1418" s="2" t="s">
        <v>200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1820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66</v>
      </c>
      <c r="AF1418" s="2" t="s">
        <v>67</v>
      </c>
      <c r="AG1418" s="2" t="s">
        <v>329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2143</v>
      </c>
      <c r="B1419" s="2" t="s">
        <v>2127</v>
      </c>
      <c r="C1419" s="2" t="s">
        <v>47</v>
      </c>
      <c r="D1419" s="2" t="s">
        <v>1796</v>
      </c>
      <c r="E1419" s="2" t="s">
        <v>277</v>
      </c>
      <c r="F1419" s="2" t="s">
        <v>50</v>
      </c>
      <c r="G1419" s="2" t="s">
        <v>51</v>
      </c>
      <c r="H1419" s="2" t="s">
        <v>142</v>
      </c>
      <c r="I1419" s="2"/>
      <c r="J1419" s="2"/>
      <c r="K1419" s="2" t="s">
        <v>55</v>
      </c>
      <c r="L1419" s="2" t="s">
        <v>163</v>
      </c>
      <c r="M1419" s="2" t="s">
        <v>107</v>
      </c>
      <c r="N1419" s="3"/>
      <c r="O1419" s="3"/>
      <c r="P1419" s="4">
        <f>IF(O1419="吨",N1419*1000,IF(O1419="万立方米",N1419*10000,""))</f>
        <v>642747360.0</v>
      </c>
      <c r="Q1419" s="2" t="s">
        <v>108</v>
      </c>
      <c r="R1419" s="2" t="s">
        <v>109</v>
      </c>
      <c r="S1419" s="2" t="s">
        <v>164</v>
      </c>
      <c r="T1419" s="2" t="s">
        <v>165</v>
      </c>
      <c r="U1419" s="4">
        <f>0.16</f>
        <v>0.16</v>
      </c>
      <c r="V1419" s="2" t="s">
        <v>111</v>
      </c>
      <c r="W1419" s="2" t="s">
        <v>164</v>
      </c>
      <c r="X1419" s="2" t="s">
        <v>163</v>
      </c>
      <c r="Y1419" s="2" t="s">
        <v>166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66</v>
      </c>
      <c r="AF1419" s="2" t="s">
        <v>67</v>
      </c>
      <c r="AG1419" s="2" t="s">
        <v>167</v>
      </c>
      <c r="AH1419" s="2" t="s">
        <v>168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2144</v>
      </c>
      <c r="B1420" s="2" t="s">
        <v>2145</v>
      </c>
      <c r="C1420" s="2" t="s">
        <v>47</v>
      </c>
      <c r="D1420" s="2" t="s">
        <v>2146</v>
      </c>
      <c r="E1420" s="2" t="s">
        <v>223</v>
      </c>
      <c r="F1420" s="2" t="s">
        <v>50</v>
      </c>
      <c r="G1420" s="2" t="s">
        <v>225</v>
      </c>
      <c r="H1420" s="2" t="s">
        <v>52</v>
      </c>
      <c r="I1420" s="2" t="s">
        <v>53</v>
      </c>
      <c r="J1420" s="2" t="s">
        <v>226</v>
      </c>
      <c r="K1420" s="2" t="s">
        <v>226</v>
      </c>
      <c r="L1420" s="2" t="s">
        <v>227</v>
      </c>
      <c r="M1420" s="2" t="s">
        <v>57</v>
      </c>
      <c r="N1420" s="3">
        <v>2343.511</v>
      </c>
      <c r="O1420" s="3" t="s">
        <v>228</v>
      </c>
      <c r="P1420" s="4">
        <f>IF(O1420="吨",N1420*1000,IF(O1420="万立方米",N1420*10000,""))</f>
        <v>23435110.0</v>
      </c>
      <c r="Q1420" s="2" t="s">
        <v>229</v>
      </c>
      <c r="R1420" s="2" t="s">
        <v>230</v>
      </c>
      <c r="S1420" s="2" t="s">
        <v>231</v>
      </c>
      <c r="T1420" s="2" t="s">
        <v>75</v>
      </c>
      <c r="U1420" s="4">
        <f>0.0</f>
        <v>0.0</v>
      </c>
      <c r="V1420" s="2" t="s">
        <v>232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233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2147</v>
      </c>
      <c r="B1421" s="2" t="s">
        <v>2145</v>
      </c>
      <c r="C1421" s="2" t="s">
        <v>47</v>
      </c>
      <c r="D1421" s="2" t="s">
        <v>2146</v>
      </c>
      <c r="E1421" s="2" t="s">
        <v>223</v>
      </c>
      <c r="F1421" s="2" t="s">
        <v>50</v>
      </c>
      <c r="G1421" s="2" t="s">
        <v>225</v>
      </c>
      <c r="H1421" s="2" t="s">
        <v>52</v>
      </c>
      <c r="I1421" s="2" t="s">
        <v>53</v>
      </c>
      <c r="J1421" s="2" t="s">
        <v>226</v>
      </c>
      <c r="K1421" s="2" t="s">
        <v>226</v>
      </c>
      <c r="L1421" s="2" t="s">
        <v>227</v>
      </c>
      <c r="M1421" s="2" t="s">
        <v>73</v>
      </c>
      <c r="N1421" s="3">
        <v>2343.511</v>
      </c>
      <c r="O1421" s="3" t="s">
        <v>228</v>
      </c>
      <c r="P1421" s="4">
        <f>IF(O1421="吨",N1421*1000,IF(O1421="万立方米",N1421*10000,""))</f>
        <v>23435110.0</v>
      </c>
      <c r="Q1421" s="2" t="s">
        <v>229</v>
      </c>
      <c r="R1421" s="2" t="s">
        <v>230</v>
      </c>
      <c r="S1421" s="2" t="s">
        <v>235</v>
      </c>
      <c r="T1421" s="2" t="s">
        <v>75</v>
      </c>
      <c r="U1421" s="4">
        <f>1.3</f>
        <v>1.3</v>
      </c>
      <c r="V1421" s="2" t="s">
        <v>232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30.465643</v>
      </c>
      <c r="AD1421" s="4">
        <f>AC1421*(1-Z1421/100)</f>
        <v>30.465643</v>
      </c>
      <c r="AE1421" s="2" t="s">
        <v>66</v>
      </c>
      <c r="AF1421" s="2" t="s">
        <v>67</v>
      </c>
      <c r="AG1421" s="2" t="s">
        <v>236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2148</v>
      </c>
      <c r="B1422" s="2" t="s">
        <v>2145</v>
      </c>
      <c r="C1422" s="2" t="s">
        <v>47</v>
      </c>
      <c r="D1422" s="2" t="s">
        <v>2146</v>
      </c>
      <c r="E1422" s="2" t="s">
        <v>223</v>
      </c>
      <c r="F1422" s="2" t="s">
        <v>50</v>
      </c>
      <c r="G1422" s="2" t="s">
        <v>225</v>
      </c>
      <c r="H1422" s="2" t="s">
        <v>52</v>
      </c>
      <c r="I1422" s="2" t="s">
        <v>53</v>
      </c>
      <c r="J1422" s="2" t="s">
        <v>226</v>
      </c>
      <c r="K1422" s="2" t="s">
        <v>226</v>
      </c>
      <c r="L1422" s="2" t="s">
        <v>227</v>
      </c>
      <c r="M1422" s="2" t="s">
        <v>79</v>
      </c>
      <c r="N1422" s="3">
        <v>2343.511</v>
      </c>
      <c r="O1422" s="3" t="s">
        <v>228</v>
      </c>
      <c r="P1422" s="4">
        <f>IF(O1422="吨",N1422*1000,IF(O1422="万立方米",N1422*10000,""))</f>
        <v>23435110.0</v>
      </c>
      <c r="Q1422" s="2" t="s">
        <v>229</v>
      </c>
      <c r="R1422" s="2" t="s">
        <v>230</v>
      </c>
      <c r="S1422" s="2" t="s">
        <v>238</v>
      </c>
      <c r="T1422" s="2" t="s">
        <v>75</v>
      </c>
      <c r="U1422" s="4">
        <f>4.1</f>
        <v>4.1</v>
      </c>
      <c r="V1422" s="2" t="s">
        <v>232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4">
        <f>P1422*U1422/1000000</f>
        <v>96.08395099999998</v>
      </c>
      <c r="AD1422" s="4">
        <f>AC1422*(1-Z1422/100)</f>
        <v>74.94548178</v>
      </c>
      <c r="AE1422" s="2" t="s">
        <v>66</v>
      </c>
      <c r="AF1422" s="2" t="s">
        <v>67</v>
      </c>
      <c r="AG1422" s="2" t="s">
        <v>239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2149</v>
      </c>
      <c r="B1423" s="2" t="s">
        <v>2145</v>
      </c>
      <c r="C1423" s="2" t="s">
        <v>47</v>
      </c>
      <c r="D1423" s="2" t="s">
        <v>2146</v>
      </c>
      <c r="E1423" s="2" t="s">
        <v>223</v>
      </c>
      <c r="F1423" s="2" t="s">
        <v>50</v>
      </c>
      <c r="G1423" s="2" t="s">
        <v>225</v>
      </c>
      <c r="H1423" s="2" t="s">
        <v>52</v>
      </c>
      <c r="I1423" s="2" t="s">
        <v>53</v>
      </c>
      <c r="J1423" s="2" t="s">
        <v>226</v>
      </c>
      <c r="K1423" s="2" t="s">
        <v>226</v>
      </c>
      <c r="L1423" s="2" t="s">
        <v>227</v>
      </c>
      <c r="M1423" s="2" t="s">
        <v>87</v>
      </c>
      <c r="N1423" s="3">
        <v>2343.511</v>
      </c>
      <c r="O1423" s="3" t="s">
        <v>228</v>
      </c>
      <c r="P1423" s="4">
        <f>IF(O1423="吨",N1423*1000,IF(O1423="万立方米",N1423*10000,""))</f>
        <v>23435110.0</v>
      </c>
      <c r="Q1423" s="2" t="s">
        <v>229</v>
      </c>
      <c r="R1423" s="2" t="s">
        <v>230</v>
      </c>
      <c r="S1423" s="2" t="s">
        <v>241</v>
      </c>
      <c r="T1423" s="2" t="s">
        <v>75</v>
      </c>
      <c r="U1423" s="4">
        <f>0.0</f>
        <v>0.0</v>
      </c>
      <c r="V1423" s="2" t="s">
        <v>232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66</v>
      </c>
      <c r="AF1423" s="2" t="s">
        <v>67</v>
      </c>
      <c r="AG1423" s="2" t="s">
        <v>233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2150</v>
      </c>
      <c r="B1424" s="2" t="s">
        <v>2145</v>
      </c>
      <c r="C1424" s="2" t="s">
        <v>47</v>
      </c>
      <c r="D1424" s="2" t="s">
        <v>2146</v>
      </c>
      <c r="E1424" s="2" t="s">
        <v>223</v>
      </c>
      <c r="F1424" s="2" t="s">
        <v>50</v>
      </c>
      <c r="G1424" s="2" t="s">
        <v>225</v>
      </c>
      <c r="H1424" s="2" t="s">
        <v>52</v>
      </c>
      <c r="I1424" s="2" t="s">
        <v>53</v>
      </c>
      <c r="J1424" s="2" t="s">
        <v>226</v>
      </c>
      <c r="K1424" s="2" t="s">
        <v>226</v>
      </c>
      <c r="L1424" s="2" t="s">
        <v>227</v>
      </c>
      <c r="M1424" s="2" t="s">
        <v>91</v>
      </c>
      <c r="N1424" s="3">
        <v>2343.511</v>
      </c>
      <c r="O1424" s="3" t="s">
        <v>228</v>
      </c>
      <c r="P1424" s="4">
        <f>IF(O1424="吨",N1424*1000,IF(O1424="万立方米",N1424*10000,""))</f>
        <v>23435110.0</v>
      </c>
      <c r="Q1424" s="2" t="s">
        <v>229</v>
      </c>
      <c r="R1424" s="2" t="s">
        <v>230</v>
      </c>
      <c r="S1424" s="2" t="s">
        <v>243</v>
      </c>
      <c r="T1424" s="2" t="s">
        <v>75</v>
      </c>
      <c r="U1424" s="4">
        <f>0.03</f>
        <v>0.03</v>
      </c>
      <c r="V1424" s="2" t="s">
        <v>232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4">
        <f>P1424*U1424/1000000</f>
        <v>0.7030532999999999</v>
      </c>
      <c r="AD1424" s="4">
        <f>AC1425*(1-AA1424/100)+(AC1424-AC1425)*(1-AB1424/100)</f>
        <v>0.7030532999999999</v>
      </c>
      <c r="AE1424" s="2" t="s">
        <v>66</v>
      </c>
      <c r="AF1424" s="2" t="s">
        <v>67</v>
      </c>
      <c r="AG1424" s="2" t="s">
        <v>233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2151</v>
      </c>
      <c r="B1425" s="2" t="s">
        <v>2145</v>
      </c>
      <c r="C1425" s="2" t="s">
        <v>47</v>
      </c>
      <c r="D1425" s="2" t="s">
        <v>2146</v>
      </c>
      <c r="E1425" s="2" t="s">
        <v>223</v>
      </c>
      <c r="F1425" s="2" t="s">
        <v>50</v>
      </c>
      <c r="G1425" s="2" t="s">
        <v>225</v>
      </c>
      <c r="H1425" s="2" t="s">
        <v>52</v>
      </c>
      <c r="I1425" s="2" t="s">
        <v>53</v>
      </c>
      <c r="J1425" s="2" t="s">
        <v>226</v>
      </c>
      <c r="K1425" s="2" t="s">
        <v>226</v>
      </c>
      <c r="L1425" s="2" t="s">
        <v>227</v>
      </c>
      <c r="M1425" s="2" t="s">
        <v>95</v>
      </c>
      <c r="N1425" s="3">
        <v>2343.511</v>
      </c>
      <c r="O1425" s="3" t="s">
        <v>228</v>
      </c>
      <c r="P1425" s="4">
        <f>IF(O1425="吨",N1425*1000,IF(O1425="万立方米",N1425*10000,""))</f>
        <v>23435110.0</v>
      </c>
      <c r="Q1425" s="2" t="s">
        <v>229</v>
      </c>
      <c r="R1425" s="2" t="s">
        <v>230</v>
      </c>
      <c r="S1425" s="2" t="s">
        <v>245</v>
      </c>
      <c r="T1425" s="2" t="s">
        <v>75</v>
      </c>
      <c r="U1425" s="4">
        <f>0.03</f>
        <v>0.03</v>
      </c>
      <c r="V1425" s="2" t="s">
        <v>232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4">
        <f>P1425*U1425/1000000</f>
        <v>0.7030532999999999</v>
      </c>
      <c r="AD1425" s="4">
        <f>AC1425*(1-Z1425/100)</f>
        <v>0.7030532999999999</v>
      </c>
      <c r="AE1425" s="2" t="s">
        <v>66</v>
      </c>
      <c r="AF1425" s="2" t="s">
        <v>67</v>
      </c>
      <c r="AG1425" s="2" t="s">
        <v>233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2152</v>
      </c>
      <c r="B1426" s="2" t="s">
        <v>2145</v>
      </c>
      <c r="C1426" s="2" t="s">
        <v>47</v>
      </c>
      <c r="D1426" s="2" t="s">
        <v>2146</v>
      </c>
      <c r="E1426" s="2" t="s">
        <v>223</v>
      </c>
      <c r="F1426" s="2" t="s">
        <v>50</v>
      </c>
      <c r="G1426" s="2" t="s">
        <v>225</v>
      </c>
      <c r="H1426" s="2" t="s">
        <v>52</v>
      </c>
      <c r="I1426" s="2" t="s">
        <v>53</v>
      </c>
      <c r="J1426" s="2" t="s">
        <v>226</v>
      </c>
      <c r="K1426" s="2" t="s">
        <v>226</v>
      </c>
      <c r="L1426" s="2" t="s">
        <v>227</v>
      </c>
      <c r="M1426" s="2" t="s">
        <v>99</v>
      </c>
      <c r="N1426" s="3">
        <v>2343.511</v>
      </c>
      <c r="O1426" s="3" t="s">
        <v>228</v>
      </c>
      <c r="P1426" s="4">
        <f>IF(O1426="吨",N1426*1000,IF(O1426="万立方米",N1426*10000,""))</f>
        <v>23435110.0</v>
      </c>
      <c r="Q1426" s="2" t="s">
        <v>229</v>
      </c>
      <c r="R1426" s="2" t="s">
        <v>230</v>
      </c>
      <c r="S1426" s="2" t="s">
        <v>247</v>
      </c>
      <c r="T1426" s="2" t="s">
        <v>75</v>
      </c>
      <c r="U1426" s="4">
        <f>0.0</f>
        <v>0.0</v>
      </c>
      <c r="V1426" s="2" t="s">
        <v>232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66</v>
      </c>
      <c r="AF1426" s="2" t="s">
        <v>67</v>
      </c>
      <c r="AG1426" s="2" t="s">
        <v>233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2153</v>
      </c>
      <c r="B1427" s="2" t="s">
        <v>2145</v>
      </c>
      <c r="C1427" s="2" t="s">
        <v>47</v>
      </c>
      <c r="D1427" s="2" t="s">
        <v>2146</v>
      </c>
      <c r="E1427" s="2" t="s">
        <v>223</v>
      </c>
      <c r="F1427" s="2" t="s">
        <v>50</v>
      </c>
      <c r="G1427" s="2" t="s">
        <v>225</v>
      </c>
      <c r="H1427" s="2" t="s">
        <v>52</v>
      </c>
      <c r="I1427" s="2" t="s">
        <v>53</v>
      </c>
      <c r="J1427" s="2" t="s">
        <v>226</v>
      </c>
      <c r="K1427" s="2" t="s">
        <v>226</v>
      </c>
      <c r="L1427" s="2" t="s">
        <v>227</v>
      </c>
      <c r="M1427" s="2" t="s">
        <v>104</v>
      </c>
      <c r="N1427" s="3">
        <v>2343.511</v>
      </c>
      <c r="O1427" s="3" t="s">
        <v>228</v>
      </c>
      <c r="P1427" s="4">
        <f>IF(O1427="吨",N1427*1000,IF(O1427="万立方米",N1427*10000,""))</f>
        <v>23435110.0</v>
      </c>
      <c r="Q1427" s="2" t="s">
        <v>229</v>
      </c>
      <c r="R1427" s="2" t="s">
        <v>230</v>
      </c>
      <c r="S1427" s="2" t="s">
        <v>249</v>
      </c>
      <c r="T1427" s="2" t="s">
        <v>75</v>
      </c>
      <c r="U1427" s="4">
        <f>0.02</f>
        <v>0.02</v>
      </c>
      <c r="V1427" s="2" t="s">
        <v>232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 t="s">
        <v>236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2154</v>
      </c>
      <c r="B1428" s="2" t="s">
        <v>2145</v>
      </c>
      <c r="C1428" s="2" t="s">
        <v>47</v>
      </c>
      <c r="D1428" s="2" t="s">
        <v>2146</v>
      </c>
      <c r="E1428" s="2" t="s">
        <v>223</v>
      </c>
      <c r="F1428" s="2" t="s">
        <v>50</v>
      </c>
      <c r="G1428" s="2" t="s">
        <v>225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f>IF(O1428="吨",N1428*1000,IF(O1428="万立方米",N1428*10000,""))</f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138</v>
      </c>
      <c r="AH1428" s="2" t="s">
        <v>114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2155</v>
      </c>
      <c r="B1429" s="2" t="s">
        <v>2156</v>
      </c>
      <c r="C1429" s="2" t="s">
        <v>47</v>
      </c>
      <c r="D1429" s="2" t="s">
        <v>2157</v>
      </c>
      <c r="E1429" s="2" t="s">
        <v>514</v>
      </c>
      <c r="F1429" s="2" t="s">
        <v>278</v>
      </c>
      <c r="G1429" s="2" t="s">
        <v>225</v>
      </c>
      <c r="H1429" s="2" t="s">
        <v>52</v>
      </c>
      <c r="I1429" s="2" t="s">
        <v>53</v>
      </c>
      <c r="J1429" s="2" t="s">
        <v>691</v>
      </c>
      <c r="K1429" s="2"/>
      <c r="L1429" s="2" t="s">
        <v>122</v>
      </c>
      <c r="M1429" s="2" t="s">
        <v>57</v>
      </c>
      <c r="N1429" s="3">
        <v>10873.2</v>
      </c>
      <c r="O1429" s="3" t="s">
        <v>123</v>
      </c>
      <c r="P1429" s="2"/>
      <c r="Q1429" s="2"/>
      <c r="R1429" s="2"/>
      <c r="S1429" s="2"/>
      <c r="T1429" s="2"/>
      <c r="U1429" s="2"/>
      <c r="V1429" s="2"/>
      <c r="W1429" s="2" t="s">
        <v>124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271</v>
      </c>
      <c r="AF1429" s="2" t="s">
        <v>692</v>
      </c>
      <c r="AG1429" s="2" t="s">
        <v>693</v>
      </c>
      <c r="AH1429" s="2" t="s">
        <v>128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2158</v>
      </c>
      <c r="B1430" s="2" t="s">
        <v>2156</v>
      </c>
      <c r="C1430" s="2" t="s">
        <v>47</v>
      </c>
      <c r="D1430" s="2" t="s">
        <v>2157</v>
      </c>
      <c r="E1430" s="2" t="s">
        <v>514</v>
      </c>
      <c r="F1430" s="2" t="s">
        <v>278</v>
      </c>
      <c r="G1430" s="2" t="s">
        <v>225</v>
      </c>
      <c r="H1430" s="2" t="s">
        <v>52</v>
      </c>
      <c r="I1430" s="2" t="s">
        <v>53</v>
      </c>
      <c r="J1430" s="2" t="s">
        <v>691</v>
      </c>
      <c r="K1430" s="2"/>
      <c r="L1430" s="2" t="s">
        <v>122</v>
      </c>
      <c r="M1430" s="2" t="s">
        <v>73</v>
      </c>
      <c r="N1430" s="3">
        <v>10873.2</v>
      </c>
      <c r="O1430" s="3" t="s">
        <v>123</v>
      </c>
      <c r="P1430" s="2"/>
      <c r="Q1430" s="2"/>
      <c r="R1430" s="2"/>
      <c r="S1430" s="2"/>
      <c r="T1430" s="2"/>
      <c r="U1430" s="2"/>
      <c r="V1430" s="2"/>
      <c r="W1430" s="2" t="s">
        <v>124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271</v>
      </c>
      <c r="AF1430" s="2" t="s">
        <v>692</v>
      </c>
      <c r="AG1430" s="2" t="s">
        <v>695</v>
      </c>
      <c r="AH1430" s="2" t="s">
        <v>128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2159</v>
      </c>
      <c r="B1431" s="2" t="s">
        <v>2156</v>
      </c>
      <c r="C1431" s="2" t="s">
        <v>47</v>
      </c>
      <c r="D1431" s="2" t="s">
        <v>2157</v>
      </c>
      <c r="E1431" s="2" t="s">
        <v>514</v>
      </c>
      <c r="F1431" s="2" t="s">
        <v>278</v>
      </c>
      <c r="G1431" s="2" t="s">
        <v>225</v>
      </c>
      <c r="H1431" s="2" t="s">
        <v>52</v>
      </c>
      <c r="I1431" s="2" t="s">
        <v>53</v>
      </c>
      <c r="J1431" s="2" t="s">
        <v>691</v>
      </c>
      <c r="K1431" s="2"/>
      <c r="L1431" s="2" t="s">
        <v>122</v>
      </c>
      <c r="M1431" s="2" t="s">
        <v>79</v>
      </c>
      <c r="N1431" s="3">
        <v>10873.2</v>
      </c>
      <c r="O1431" s="3" t="s">
        <v>123</v>
      </c>
      <c r="P1431" s="2"/>
      <c r="Q1431" s="2"/>
      <c r="R1431" s="2"/>
      <c r="S1431" s="2"/>
      <c r="T1431" s="2"/>
      <c r="U1431" s="2"/>
      <c r="V1431" s="2"/>
      <c r="W1431" s="2" t="s">
        <v>124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271</v>
      </c>
      <c r="AF1431" s="2" t="s">
        <v>692</v>
      </c>
      <c r="AG1431" s="2" t="s">
        <v>697</v>
      </c>
      <c r="AH1431" s="2" t="s">
        <v>128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2160</v>
      </c>
      <c r="B1432" s="2" t="s">
        <v>2156</v>
      </c>
      <c r="C1432" s="2" t="s">
        <v>47</v>
      </c>
      <c r="D1432" s="2" t="s">
        <v>2157</v>
      </c>
      <c r="E1432" s="2" t="s">
        <v>514</v>
      </c>
      <c r="F1432" s="2" t="s">
        <v>278</v>
      </c>
      <c r="G1432" s="2" t="s">
        <v>225</v>
      </c>
      <c r="H1432" s="2" t="s">
        <v>52</v>
      </c>
      <c r="I1432" s="2" t="s">
        <v>53</v>
      </c>
      <c r="J1432" s="2" t="s">
        <v>691</v>
      </c>
      <c r="K1432" s="2"/>
      <c r="L1432" s="2" t="s">
        <v>122</v>
      </c>
      <c r="M1432" s="2" t="s">
        <v>87</v>
      </c>
      <c r="N1432" s="3">
        <v>10873.2</v>
      </c>
      <c r="O1432" s="3" t="s">
        <v>123</v>
      </c>
      <c r="P1432" s="2"/>
      <c r="Q1432" s="2"/>
      <c r="R1432" s="2"/>
      <c r="S1432" s="2"/>
      <c r="T1432" s="2"/>
      <c r="U1432" s="2"/>
      <c r="V1432" s="2"/>
      <c r="W1432" s="2" t="s">
        <v>124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271</v>
      </c>
      <c r="AF1432" s="2" t="s">
        <v>692</v>
      </c>
      <c r="AG1432" s="2" t="s">
        <v>693</v>
      </c>
      <c r="AH1432" s="2" t="s">
        <v>128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2161</v>
      </c>
      <c r="B1433" s="2" t="s">
        <v>2156</v>
      </c>
      <c r="C1433" s="2" t="s">
        <v>47</v>
      </c>
      <c r="D1433" s="2" t="s">
        <v>2157</v>
      </c>
      <c r="E1433" s="2" t="s">
        <v>514</v>
      </c>
      <c r="F1433" s="2" t="s">
        <v>278</v>
      </c>
      <c r="G1433" s="2" t="s">
        <v>225</v>
      </c>
      <c r="H1433" s="2" t="s">
        <v>52</v>
      </c>
      <c r="I1433" s="2" t="s">
        <v>53</v>
      </c>
      <c r="J1433" s="2" t="s">
        <v>691</v>
      </c>
      <c r="K1433" s="2"/>
      <c r="L1433" s="2" t="s">
        <v>122</v>
      </c>
      <c r="M1433" s="2" t="s">
        <v>91</v>
      </c>
      <c r="N1433" s="3">
        <v>10873.2</v>
      </c>
      <c r="O1433" s="3" t="s">
        <v>123</v>
      </c>
      <c r="P1433" s="2"/>
      <c r="Q1433" s="2"/>
      <c r="R1433" s="2"/>
      <c r="S1433" s="2"/>
      <c r="T1433" s="2"/>
      <c r="U1433" s="2"/>
      <c r="V1433" s="2"/>
      <c r="W1433" s="2" t="s">
        <v>124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271</v>
      </c>
      <c r="AF1433" s="2" t="s">
        <v>692</v>
      </c>
      <c r="AG1433" s="2" t="s">
        <v>693</v>
      </c>
      <c r="AH1433" s="2" t="s">
        <v>128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2162</v>
      </c>
      <c r="B1434" s="2" t="s">
        <v>2156</v>
      </c>
      <c r="C1434" s="2" t="s">
        <v>47</v>
      </c>
      <c r="D1434" s="2" t="s">
        <v>2157</v>
      </c>
      <c r="E1434" s="2" t="s">
        <v>514</v>
      </c>
      <c r="F1434" s="2" t="s">
        <v>278</v>
      </c>
      <c r="G1434" s="2" t="s">
        <v>225</v>
      </c>
      <c r="H1434" s="2" t="s">
        <v>52</v>
      </c>
      <c r="I1434" s="2" t="s">
        <v>53</v>
      </c>
      <c r="J1434" s="2" t="s">
        <v>691</v>
      </c>
      <c r="K1434" s="2"/>
      <c r="L1434" s="2" t="s">
        <v>122</v>
      </c>
      <c r="M1434" s="2" t="s">
        <v>95</v>
      </c>
      <c r="N1434" s="3">
        <v>10873.2</v>
      </c>
      <c r="O1434" s="3" t="s">
        <v>123</v>
      </c>
      <c r="P1434" s="2"/>
      <c r="Q1434" s="2"/>
      <c r="R1434" s="2"/>
      <c r="S1434" s="2"/>
      <c r="T1434" s="2"/>
      <c r="U1434" s="2"/>
      <c r="V1434" s="2"/>
      <c r="W1434" s="2" t="s">
        <v>124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271</v>
      </c>
      <c r="AF1434" s="2" t="s">
        <v>692</v>
      </c>
      <c r="AG1434" s="2" t="s">
        <v>693</v>
      </c>
      <c r="AH1434" s="2" t="s">
        <v>128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2163</v>
      </c>
      <c r="B1435" s="2" t="s">
        <v>2156</v>
      </c>
      <c r="C1435" s="2" t="s">
        <v>47</v>
      </c>
      <c r="D1435" s="2" t="s">
        <v>2157</v>
      </c>
      <c r="E1435" s="2" t="s">
        <v>514</v>
      </c>
      <c r="F1435" s="2" t="s">
        <v>278</v>
      </c>
      <c r="G1435" s="2" t="s">
        <v>225</v>
      </c>
      <c r="H1435" s="2" t="s">
        <v>52</v>
      </c>
      <c r="I1435" s="2" t="s">
        <v>53</v>
      </c>
      <c r="J1435" s="2" t="s">
        <v>691</v>
      </c>
      <c r="K1435" s="2"/>
      <c r="L1435" s="2" t="s">
        <v>122</v>
      </c>
      <c r="M1435" s="2" t="s">
        <v>99</v>
      </c>
      <c r="N1435" s="3">
        <v>10873.2</v>
      </c>
      <c r="O1435" s="3" t="s">
        <v>123</v>
      </c>
      <c r="P1435" s="2"/>
      <c r="Q1435" s="2"/>
      <c r="R1435" s="2"/>
      <c r="S1435" s="2"/>
      <c r="T1435" s="2"/>
      <c r="U1435" s="2"/>
      <c r="V1435" s="2"/>
      <c r="W1435" s="2" t="s">
        <v>124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271</v>
      </c>
      <c r="AF1435" s="2" t="s">
        <v>692</v>
      </c>
      <c r="AG1435" s="2" t="s">
        <v>693</v>
      </c>
      <c r="AH1435" s="2" t="s">
        <v>128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2164</v>
      </c>
      <c r="B1436" s="2" t="s">
        <v>2156</v>
      </c>
      <c r="C1436" s="2" t="s">
        <v>47</v>
      </c>
      <c r="D1436" s="2" t="s">
        <v>2157</v>
      </c>
      <c r="E1436" s="2" t="s">
        <v>514</v>
      </c>
      <c r="F1436" s="2" t="s">
        <v>278</v>
      </c>
      <c r="G1436" s="2" t="s">
        <v>225</v>
      </c>
      <c r="H1436" s="2" t="s">
        <v>52</v>
      </c>
      <c r="I1436" s="2" t="s">
        <v>53</v>
      </c>
      <c r="J1436" s="2" t="s">
        <v>691</v>
      </c>
      <c r="K1436" s="2"/>
      <c r="L1436" s="2" t="s">
        <v>122</v>
      </c>
      <c r="M1436" s="2" t="s">
        <v>104</v>
      </c>
      <c r="N1436" s="3">
        <v>10873.2</v>
      </c>
      <c r="O1436" s="3" t="s">
        <v>123</v>
      </c>
      <c r="P1436" s="2"/>
      <c r="Q1436" s="2"/>
      <c r="R1436" s="2"/>
      <c r="S1436" s="2"/>
      <c r="T1436" s="2"/>
      <c r="U1436" s="2"/>
      <c r="V1436" s="2"/>
      <c r="W1436" s="2" t="s">
        <v>124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271</v>
      </c>
      <c r="AF1436" s="2" t="s">
        <v>692</v>
      </c>
      <c r="AG1436" s="2" t="s">
        <v>695</v>
      </c>
      <c r="AH1436" s="2" t="s">
        <v>128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2165</v>
      </c>
      <c r="B1437" s="2" t="s">
        <v>2156</v>
      </c>
      <c r="C1437" s="2" t="s">
        <v>47</v>
      </c>
      <c r="D1437" s="2" t="s">
        <v>2157</v>
      </c>
      <c r="E1437" s="2" t="s">
        <v>514</v>
      </c>
      <c r="F1437" s="2" t="s">
        <v>278</v>
      </c>
      <c r="G1437" s="2" t="s">
        <v>225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f>IF(O1437="吨",N1437*1000,IF(O1437="万立方米",N1437*10000,""))</f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138</v>
      </c>
      <c r="AH1437" s="2" t="s">
        <v>114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2166</v>
      </c>
      <c r="B1438" s="2" t="s">
        <v>2167</v>
      </c>
      <c r="C1438" s="2" t="s">
        <v>47</v>
      </c>
      <c r="D1438" s="2" t="s">
        <v>1105</v>
      </c>
      <c r="E1438" s="2" t="s">
        <v>1106</v>
      </c>
      <c r="F1438" s="2" t="s">
        <v>119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1107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1108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0.08676000000000003</v>
      </c>
      <c r="AD1438" s="4">
        <f>AC1438*(1-Z1438/100)</f>
        <v>0.08676000000000003</v>
      </c>
      <c r="AE1438" s="2" t="s">
        <v>66</v>
      </c>
      <c r="AF1438" s="2" t="s">
        <v>67</v>
      </c>
      <c r="AG1438" s="2" t="s">
        <v>233</v>
      </c>
      <c r="AH1438" s="2" t="s">
        <v>998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2168</v>
      </c>
      <c r="B1439" s="2" t="s">
        <v>2167</v>
      </c>
      <c r="C1439" s="2" t="s">
        <v>47</v>
      </c>
      <c r="D1439" s="2" t="s">
        <v>1105</v>
      </c>
      <c r="E1439" s="2" t="s">
        <v>1106</v>
      </c>
      <c r="F1439" s="2" t="s">
        <v>119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1107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1110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320.0</v>
      </c>
      <c r="AD1439" s="4">
        <f>AC1439*(1-Z1439/100)</f>
        <v>320.0</v>
      </c>
      <c r="AE1439" s="2" t="s">
        <v>66</v>
      </c>
      <c r="AF1439" s="2" t="s">
        <v>67</v>
      </c>
      <c r="AG1439" s="2" t="s">
        <v>236</v>
      </c>
      <c r="AH1439" s="2" t="s">
        <v>998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2169</v>
      </c>
      <c r="B1440" s="2" t="s">
        <v>2167</v>
      </c>
      <c r="C1440" s="2" t="s">
        <v>47</v>
      </c>
      <c r="D1440" s="2" t="s">
        <v>1105</v>
      </c>
      <c r="E1440" s="2" t="s">
        <v>1106</v>
      </c>
      <c r="F1440" s="2" t="s">
        <v>119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1107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1112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160.0</v>
      </c>
      <c r="AD1440" s="4">
        <f>AC1440*(1-Z1440/100)</f>
        <v>160.0</v>
      </c>
      <c r="AE1440" s="2" t="s">
        <v>66</v>
      </c>
      <c r="AF1440" s="2" t="s">
        <v>67</v>
      </c>
      <c r="AG1440" s="2" t="s">
        <v>233</v>
      </c>
      <c r="AH1440" s="2" t="s">
        <v>998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2170</v>
      </c>
      <c r="B1441" s="2" t="s">
        <v>2167</v>
      </c>
      <c r="C1441" s="2" t="s">
        <v>47</v>
      </c>
      <c r="D1441" s="2" t="s">
        <v>1105</v>
      </c>
      <c r="E1441" s="2" t="s">
        <v>1106</v>
      </c>
      <c r="F1441" s="2" t="s">
        <v>119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1107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1114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66</v>
      </c>
      <c r="AF1441" s="2" t="s">
        <v>67</v>
      </c>
      <c r="AG1441" s="2" t="s">
        <v>233</v>
      </c>
      <c r="AH1441" s="2" t="s">
        <v>998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2171</v>
      </c>
      <c r="B1442" s="2" t="s">
        <v>2167</v>
      </c>
      <c r="C1442" s="2" t="s">
        <v>47</v>
      </c>
      <c r="D1442" s="2" t="s">
        <v>1105</v>
      </c>
      <c r="E1442" s="2" t="s">
        <v>1106</v>
      </c>
      <c r="F1442" s="2" t="s">
        <v>119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1107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1116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4">
        <f>P1442*U1442/1000000</f>
        <v>143.15400000000005</v>
      </c>
      <c r="AD1442" s="4">
        <f>AC1443*(1-AA1442/100)+(AC1442-AC1443)*(1-AB1442/100)</f>
        <v>143.15400000000005</v>
      </c>
      <c r="AE1442" s="2" t="s">
        <v>66</v>
      </c>
      <c r="AF1442" s="2" t="s">
        <v>67</v>
      </c>
      <c r="AG1442" s="2" t="s">
        <v>233</v>
      </c>
      <c r="AH1442" s="2" t="s">
        <v>998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2172</v>
      </c>
      <c r="B1443" s="2" t="s">
        <v>2167</v>
      </c>
      <c r="C1443" s="2" t="s">
        <v>47</v>
      </c>
      <c r="D1443" s="2" t="s">
        <v>1105</v>
      </c>
      <c r="E1443" s="2" t="s">
        <v>1106</v>
      </c>
      <c r="F1443" s="2" t="s">
        <v>119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1107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1118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4">
        <f>P1443*U1443/1000000</f>
        <v>43.38000000000002</v>
      </c>
      <c r="AD1443" s="4">
        <f>AC1443*(1-Z1443/100)</f>
        <v>43.38000000000002</v>
      </c>
      <c r="AE1443" s="2" t="s">
        <v>66</v>
      </c>
      <c r="AF1443" s="2" t="s">
        <v>67</v>
      </c>
      <c r="AG1443" s="2" t="s">
        <v>233</v>
      </c>
      <c r="AH1443" s="2" t="s">
        <v>998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2173</v>
      </c>
      <c r="B1444" s="2" t="s">
        <v>2167</v>
      </c>
      <c r="C1444" s="2" t="s">
        <v>47</v>
      </c>
      <c r="D1444" s="2" t="s">
        <v>1105</v>
      </c>
      <c r="E1444" s="2" t="s">
        <v>1106</v>
      </c>
      <c r="F1444" s="2" t="s">
        <v>119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1107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1120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238.0</v>
      </c>
      <c r="AD1444" s="4">
        <f>AC1444*(1-Z1444/100)</f>
        <v>238.0</v>
      </c>
      <c r="AE1444" s="2" t="s">
        <v>66</v>
      </c>
      <c r="AF1444" s="2" t="s">
        <v>67</v>
      </c>
      <c r="AG1444" s="2" t="s">
        <v>233</v>
      </c>
      <c r="AH1444" s="2" t="s">
        <v>998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2174</v>
      </c>
      <c r="B1445" s="2" t="s">
        <v>2167</v>
      </c>
      <c r="C1445" s="2" t="s">
        <v>47</v>
      </c>
      <c r="D1445" s="2" t="s">
        <v>1105</v>
      </c>
      <c r="E1445" s="2" t="s">
        <v>1106</v>
      </c>
      <c r="F1445" s="2" t="s">
        <v>119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1107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1122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7.2</v>
      </c>
      <c r="AD1445" s="4">
        <f>AC1445*(1-Z1445/100)</f>
        <v>7.2</v>
      </c>
      <c r="AE1445" s="2" t="s">
        <v>66</v>
      </c>
      <c r="AF1445" s="2" t="s">
        <v>67</v>
      </c>
      <c r="AG1445" s="2" t="s">
        <v>236</v>
      </c>
      <c r="AH1445" s="2" t="s">
        <v>998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2175</v>
      </c>
      <c r="B1446" s="2" t="s">
        <v>2167</v>
      </c>
      <c r="C1446" s="2" t="s">
        <v>47</v>
      </c>
      <c r="D1446" s="2" t="s">
        <v>1105</v>
      </c>
      <c r="E1446" s="2" t="s">
        <v>1106</v>
      </c>
      <c r="F1446" s="2" t="s">
        <v>119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f>IF(O1446="吨",N1446*1000,IF(O1446="万立方米",N1446*10000,""))</f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138</v>
      </c>
      <c r="AH1446" s="2" t="s">
        <v>114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2176</v>
      </c>
      <c r="B1447" s="2" t="s">
        <v>2177</v>
      </c>
      <c r="C1447" s="2" t="s">
        <v>47</v>
      </c>
      <c r="D1447" s="2" t="s">
        <v>2178</v>
      </c>
      <c r="E1447" s="2" t="s">
        <v>254</v>
      </c>
      <c r="F1447" s="2" t="s">
        <v>224</v>
      </c>
      <c r="G1447" s="2" t="s">
        <v>225</v>
      </c>
      <c r="H1447" s="2" t="s">
        <v>142</v>
      </c>
      <c r="I1447" s="2" t="s">
        <v>53</v>
      </c>
      <c r="J1447" s="2" t="s">
        <v>226</v>
      </c>
      <c r="K1447" s="2" t="s">
        <v>226</v>
      </c>
      <c r="L1447" s="2" t="s">
        <v>227</v>
      </c>
      <c r="M1447" s="2" t="s">
        <v>57</v>
      </c>
      <c r="N1447" s="3">
        <v>3234.996</v>
      </c>
      <c r="O1447" s="3" t="s">
        <v>228</v>
      </c>
      <c r="P1447" s="4">
        <f>IF(O1447="吨",N1447*1000,IF(O1447="万立方米",N1447*10000,""))</f>
        <v>32349960.0</v>
      </c>
      <c r="Q1447" s="2" t="s">
        <v>229</v>
      </c>
      <c r="R1447" s="2" t="s">
        <v>230</v>
      </c>
      <c r="S1447" s="2" t="s">
        <v>231</v>
      </c>
      <c r="T1447" s="2" t="s">
        <v>75</v>
      </c>
      <c r="U1447" s="4">
        <f>0.0</f>
        <v>0.0</v>
      </c>
      <c r="V1447" s="2" t="s">
        <v>232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2179</v>
      </c>
      <c r="B1448" s="2" t="s">
        <v>2177</v>
      </c>
      <c r="C1448" s="2" t="s">
        <v>47</v>
      </c>
      <c r="D1448" s="2" t="s">
        <v>2178</v>
      </c>
      <c r="E1448" s="2" t="s">
        <v>254</v>
      </c>
      <c r="F1448" s="2" t="s">
        <v>224</v>
      </c>
      <c r="G1448" s="2" t="s">
        <v>225</v>
      </c>
      <c r="H1448" s="2" t="s">
        <v>142</v>
      </c>
      <c r="I1448" s="2" t="s">
        <v>53</v>
      </c>
      <c r="J1448" s="2" t="s">
        <v>226</v>
      </c>
      <c r="K1448" s="2" t="s">
        <v>226</v>
      </c>
      <c r="L1448" s="2" t="s">
        <v>227</v>
      </c>
      <c r="M1448" s="2" t="s">
        <v>73</v>
      </c>
      <c r="N1448" s="3">
        <v>3234.996</v>
      </c>
      <c r="O1448" s="3" t="s">
        <v>228</v>
      </c>
      <c r="P1448" s="4">
        <f>IF(O1448="吨",N1448*1000,IF(O1448="万立方米",N1448*10000,""))</f>
        <v>32349960.0</v>
      </c>
      <c r="Q1448" s="2" t="s">
        <v>229</v>
      </c>
      <c r="R1448" s="2" t="s">
        <v>230</v>
      </c>
      <c r="S1448" s="2" t="s">
        <v>235</v>
      </c>
      <c r="T1448" s="2" t="s">
        <v>75</v>
      </c>
      <c r="U1448" s="4">
        <f>1.3</f>
        <v>1.3</v>
      </c>
      <c r="V1448" s="2" t="s">
        <v>232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42.054948</v>
      </c>
      <c r="AD1448" s="4">
        <f>AC1448*(1-Z1448/100)</f>
        <v>42.054948</v>
      </c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2180</v>
      </c>
      <c r="B1449" s="2" t="s">
        <v>2177</v>
      </c>
      <c r="C1449" s="2" t="s">
        <v>47</v>
      </c>
      <c r="D1449" s="2" t="s">
        <v>2178</v>
      </c>
      <c r="E1449" s="2" t="s">
        <v>254</v>
      </c>
      <c r="F1449" s="2" t="s">
        <v>224</v>
      </c>
      <c r="G1449" s="2" t="s">
        <v>225</v>
      </c>
      <c r="H1449" s="2" t="s">
        <v>142</v>
      </c>
      <c r="I1449" s="2" t="s">
        <v>53</v>
      </c>
      <c r="J1449" s="2" t="s">
        <v>226</v>
      </c>
      <c r="K1449" s="2" t="s">
        <v>226</v>
      </c>
      <c r="L1449" s="2" t="s">
        <v>227</v>
      </c>
      <c r="M1449" s="2" t="s">
        <v>79</v>
      </c>
      <c r="N1449" s="3">
        <v>3234.996</v>
      </c>
      <c r="O1449" s="3" t="s">
        <v>228</v>
      </c>
      <c r="P1449" s="4">
        <f>IF(O1449="吨",N1449*1000,IF(O1449="万立方米",N1449*10000,""))</f>
        <v>32349960.0</v>
      </c>
      <c r="Q1449" s="2" t="s">
        <v>229</v>
      </c>
      <c r="R1449" s="2" t="s">
        <v>230</v>
      </c>
      <c r="S1449" s="2" t="s">
        <v>238</v>
      </c>
      <c r="T1449" s="2" t="s">
        <v>75</v>
      </c>
      <c r="U1449" s="4">
        <f>4.1</f>
        <v>4.1</v>
      </c>
      <c r="V1449" s="2" t="s">
        <v>232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4">
        <f>P1449*U1449/1000000</f>
        <v>132.63483599999998</v>
      </c>
      <c r="AD1449" s="4">
        <f>AC1449*(1-Z1449/100)</f>
        <v>103.45517207999998</v>
      </c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2181</v>
      </c>
      <c r="B1450" s="2" t="s">
        <v>2177</v>
      </c>
      <c r="C1450" s="2" t="s">
        <v>47</v>
      </c>
      <c r="D1450" s="2" t="s">
        <v>2178</v>
      </c>
      <c r="E1450" s="2" t="s">
        <v>254</v>
      </c>
      <c r="F1450" s="2" t="s">
        <v>224</v>
      </c>
      <c r="G1450" s="2" t="s">
        <v>225</v>
      </c>
      <c r="H1450" s="2" t="s">
        <v>142</v>
      </c>
      <c r="I1450" s="2" t="s">
        <v>53</v>
      </c>
      <c r="J1450" s="2" t="s">
        <v>226</v>
      </c>
      <c r="K1450" s="2" t="s">
        <v>226</v>
      </c>
      <c r="L1450" s="2" t="s">
        <v>227</v>
      </c>
      <c r="M1450" s="2" t="s">
        <v>87</v>
      </c>
      <c r="N1450" s="3">
        <v>3234.996</v>
      </c>
      <c r="O1450" s="3" t="s">
        <v>228</v>
      </c>
      <c r="P1450" s="4">
        <f>IF(O1450="吨",N1450*1000,IF(O1450="万立方米",N1450*10000,""))</f>
        <v>32349960.0</v>
      </c>
      <c r="Q1450" s="2" t="s">
        <v>229</v>
      </c>
      <c r="R1450" s="2" t="s">
        <v>230</v>
      </c>
      <c r="S1450" s="2" t="s">
        <v>241</v>
      </c>
      <c r="T1450" s="2" t="s">
        <v>75</v>
      </c>
      <c r="U1450" s="4">
        <f>0.0</f>
        <v>0.0</v>
      </c>
      <c r="V1450" s="2" t="s">
        <v>232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2182</v>
      </c>
      <c r="B1451" s="2" t="s">
        <v>2177</v>
      </c>
      <c r="C1451" s="2" t="s">
        <v>47</v>
      </c>
      <c r="D1451" s="2" t="s">
        <v>2178</v>
      </c>
      <c r="E1451" s="2" t="s">
        <v>254</v>
      </c>
      <c r="F1451" s="2" t="s">
        <v>224</v>
      </c>
      <c r="G1451" s="2" t="s">
        <v>225</v>
      </c>
      <c r="H1451" s="2" t="s">
        <v>142</v>
      </c>
      <c r="I1451" s="2" t="s">
        <v>53</v>
      </c>
      <c r="J1451" s="2" t="s">
        <v>226</v>
      </c>
      <c r="K1451" s="2" t="s">
        <v>226</v>
      </c>
      <c r="L1451" s="2" t="s">
        <v>227</v>
      </c>
      <c r="M1451" s="2" t="s">
        <v>91</v>
      </c>
      <c r="N1451" s="3">
        <v>3234.996</v>
      </c>
      <c r="O1451" s="3" t="s">
        <v>228</v>
      </c>
      <c r="P1451" s="4">
        <f>IF(O1451="吨",N1451*1000,IF(O1451="万立方米",N1451*10000,""))</f>
        <v>32349960.0</v>
      </c>
      <c r="Q1451" s="2" t="s">
        <v>229</v>
      </c>
      <c r="R1451" s="2" t="s">
        <v>230</v>
      </c>
      <c r="S1451" s="2" t="s">
        <v>243</v>
      </c>
      <c r="T1451" s="2" t="s">
        <v>75</v>
      </c>
      <c r="U1451" s="4">
        <f>0.03</f>
        <v>0.03</v>
      </c>
      <c r="V1451" s="2" t="s">
        <v>232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4">
        <f>P1451*U1451/1000000</f>
        <v>0.9704987999999999</v>
      </c>
      <c r="AD1451" s="4">
        <f>AC1452*(1-AA1451/100)+(AC1451-AC1452)*(1-AB1451/100)</f>
        <v>0.9704987999999999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2183</v>
      </c>
      <c r="B1452" s="2" t="s">
        <v>2177</v>
      </c>
      <c r="C1452" s="2" t="s">
        <v>47</v>
      </c>
      <c r="D1452" s="2" t="s">
        <v>2178</v>
      </c>
      <c r="E1452" s="2" t="s">
        <v>254</v>
      </c>
      <c r="F1452" s="2" t="s">
        <v>224</v>
      </c>
      <c r="G1452" s="2" t="s">
        <v>225</v>
      </c>
      <c r="H1452" s="2" t="s">
        <v>142</v>
      </c>
      <c r="I1452" s="2" t="s">
        <v>53</v>
      </c>
      <c r="J1452" s="2" t="s">
        <v>226</v>
      </c>
      <c r="K1452" s="2" t="s">
        <v>226</v>
      </c>
      <c r="L1452" s="2" t="s">
        <v>227</v>
      </c>
      <c r="M1452" s="2" t="s">
        <v>95</v>
      </c>
      <c r="N1452" s="3">
        <v>3234.996</v>
      </c>
      <c r="O1452" s="3" t="s">
        <v>228</v>
      </c>
      <c r="P1452" s="4">
        <f>IF(O1452="吨",N1452*1000,IF(O1452="万立方米",N1452*10000,""))</f>
        <v>32349960.0</v>
      </c>
      <c r="Q1452" s="2" t="s">
        <v>229</v>
      </c>
      <c r="R1452" s="2" t="s">
        <v>230</v>
      </c>
      <c r="S1452" s="2" t="s">
        <v>245</v>
      </c>
      <c r="T1452" s="2" t="s">
        <v>75</v>
      </c>
      <c r="U1452" s="4">
        <f>0.03</f>
        <v>0.03</v>
      </c>
      <c r="V1452" s="2" t="s">
        <v>232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4">
        <f>P1452*U1452/1000000</f>
        <v>0.9704987999999999</v>
      </c>
      <c r="AD1452" s="4">
        <f>AC1452*(1-Z1452/100)</f>
        <v>0.9704987999999999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2184</v>
      </c>
      <c r="B1453" s="2" t="s">
        <v>2177</v>
      </c>
      <c r="C1453" s="2" t="s">
        <v>47</v>
      </c>
      <c r="D1453" s="2" t="s">
        <v>2178</v>
      </c>
      <c r="E1453" s="2" t="s">
        <v>254</v>
      </c>
      <c r="F1453" s="2" t="s">
        <v>224</v>
      </c>
      <c r="G1453" s="2" t="s">
        <v>225</v>
      </c>
      <c r="H1453" s="2" t="s">
        <v>142</v>
      </c>
      <c r="I1453" s="2" t="s">
        <v>53</v>
      </c>
      <c r="J1453" s="2" t="s">
        <v>226</v>
      </c>
      <c r="K1453" s="2" t="s">
        <v>226</v>
      </c>
      <c r="L1453" s="2" t="s">
        <v>227</v>
      </c>
      <c r="M1453" s="2" t="s">
        <v>99</v>
      </c>
      <c r="N1453" s="3">
        <v>3234.996</v>
      </c>
      <c r="O1453" s="3" t="s">
        <v>228</v>
      </c>
      <c r="P1453" s="4">
        <f>IF(O1453="吨",N1453*1000,IF(O1453="万立方米",N1453*10000,""))</f>
        <v>32349960.0</v>
      </c>
      <c r="Q1453" s="2" t="s">
        <v>229</v>
      </c>
      <c r="R1453" s="2" t="s">
        <v>230</v>
      </c>
      <c r="S1453" s="2" t="s">
        <v>247</v>
      </c>
      <c r="T1453" s="2" t="s">
        <v>75</v>
      </c>
      <c r="U1453" s="4">
        <f>0.0</f>
        <v>0.0</v>
      </c>
      <c r="V1453" s="2" t="s">
        <v>232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2185</v>
      </c>
      <c r="B1454" s="2" t="s">
        <v>2177</v>
      </c>
      <c r="C1454" s="2" t="s">
        <v>47</v>
      </c>
      <c r="D1454" s="2" t="s">
        <v>2178</v>
      </c>
      <c r="E1454" s="2" t="s">
        <v>254</v>
      </c>
      <c r="F1454" s="2" t="s">
        <v>224</v>
      </c>
      <c r="G1454" s="2" t="s">
        <v>225</v>
      </c>
      <c r="H1454" s="2" t="s">
        <v>142</v>
      </c>
      <c r="I1454" s="2" t="s">
        <v>53</v>
      </c>
      <c r="J1454" s="2" t="s">
        <v>226</v>
      </c>
      <c r="K1454" s="2" t="s">
        <v>226</v>
      </c>
      <c r="L1454" s="2" t="s">
        <v>227</v>
      </c>
      <c r="M1454" s="2" t="s">
        <v>104</v>
      </c>
      <c r="N1454" s="3">
        <v>3234.996</v>
      </c>
      <c r="O1454" s="3" t="s">
        <v>228</v>
      </c>
      <c r="P1454" s="4">
        <f>IF(O1454="吨",N1454*1000,IF(O1454="万立方米",N1454*10000,""))</f>
        <v>32349960.0</v>
      </c>
      <c r="Q1454" s="2" t="s">
        <v>229</v>
      </c>
      <c r="R1454" s="2" t="s">
        <v>230</v>
      </c>
      <c r="S1454" s="2" t="s">
        <v>249</v>
      </c>
      <c r="T1454" s="2" t="s">
        <v>75</v>
      </c>
      <c r="U1454" s="4">
        <f>0.02</f>
        <v>0.02</v>
      </c>
      <c r="V1454" s="2" t="s">
        <v>232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2186</v>
      </c>
      <c r="B1455" s="2" t="s">
        <v>2177</v>
      </c>
      <c r="C1455" s="2" t="s">
        <v>47</v>
      </c>
      <c r="D1455" s="2" t="s">
        <v>2178</v>
      </c>
      <c r="E1455" s="2" t="s">
        <v>254</v>
      </c>
      <c r="F1455" s="2" t="s">
        <v>224</v>
      </c>
      <c r="G1455" s="2" t="s">
        <v>225</v>
      </c>
      <c r="H1455" s="2" t="s">
        <v>142</v>
      </c>
      <c r="I1455" s="2"/>
      <c r="J1455" s="2"/>
      <c r="K1455" s="2"/>
      <c r="L1455" s="2"/>
      <c r="M1455" s="2" t="s">
        <v>107</v>
      </c>
      <c r="N1455" s="3"/>
      <c r="O1455" s="3"/>
      <c r="P1455" s="4">
        <f>IF(O1455="吨",N1455*1000,IF(O1455="万立方米",N1455*10000,""))</f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113</v>
      </c>
      <c r="AH1455" s="2" t="s">
        <v>114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2187</v>
      </c>
      <c r="B1456" s="2" t="s">
        <v>2188</v>
      </c>
      <c r="C1456" s="2" t="s">
        <v>47</v>
      </c>
      <c r="D1456" s="2" t="s">
        <v>2189</v>
      </c>
      <c r="E1456" s="2" t="s">
        <v>1707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344</v>
      </c>
      <c r="Y1456" s="2" t="s">
        <v>2190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66</v>
      </c>
      <c r="AF1456" s="2" t="s">
        <v>67</v>
      </c>
      <c r="AG1456" s="2" t="s">
        <v>327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2191</v>
      </c>
      <c r="B1457" s="2" t="s">
        <v>2188</v>
      </c>
      <c r="C1457" s="2" t="s">
        <v>47</v>
      </c>
      <c r="D1457" s="2" t="s">
        <v>2189</v>
      </c>
      <c r="E1457" s="2" t="s">
        <v>1707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66</v>
      </c>
      <c r="AF1457" s="2" t="s">
        <v>67</v>
      </c>
      <c r="AG1457" s="2" t="s">
        <v>329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2192</v>
      </c>
      <c r="B1458" s="2" t="s">
        <v>2188</v>
      </c>
      <c r="C1458" s="2" t="s">
        <v>47</v>
      </c>
      <c r="D1458" s="2" t="s">
        <v>2189</v>
      </c>
      <c r="E1458" s="2" t="s">
        <v>1707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149</v>
      </c>
      <c r="Y1458" s="2" t="s">
        <v>150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66</v>
      </c>
      <c r="AF1458" s="2" t="s">
        <v>67</v>
      </c>
      <c r="AG1458" s="2" t="s">
        <v>167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2193</v>
      </c>
      <c r="B1459" s="2" t="s">
        <v>2188</v>
      </c>
      <c r="C1459" s="2" t="s">
        <v>47</v>
      </c>
      <c r="D1459" s="2" t="s">
        <v>2189</v>
      </c>
      <c r="E1459" s="2" t="s">
        <v>1707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344</v>
      </c>
      <c r="Y1459" s="2" t="s">
        <v>2194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66</v>
      </c>
      <c r="AF1459" s="2" t="s">
        <v>67</v>
      </c>
      <c r="AG1459" s="2" t="s">
        <v>327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2195</v>
      </c>
      <c r="B1460" s="2" t="s">
        <v>2188</v>
      </c>
      <c r="C1460" s="2" t="s">
        <v>47</v>
      </c>
      <c r="D1460" s="2" t="s">
        <v>2189</v>
      </c>
      <c r="E1460" s="2" t="s">
        <v>1707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344</v>
      </c>
      <c r="Y1460" s="2" t="s">
        <v>2196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66</v>
      </c>
      <c r="AF1460" s="2" t="s">
        <v>67</v>
      </c>
      <c r="AG1460" s="2" t="s">
        <v>327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2197</v>
      </c>
      <c r="B1461" s="2" t="s">
        <v>2188</v>
      </c>
      <c r="C1461" s="2" t="s">
        <v>47</v>
      </c>
      <c r="D1461" s="2" t="s">
        <v>2189</v>
      </c>
      <c r="E1461" s="2" t="s">
        <v>1707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344</v>
      </c>
      <c r="Y1461" s="2" t="s">
        <v>2198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66</v>
      </c>
      <c r="AF1461" s="2" t="s">
        <v>67</v>
      </c>
      <c r="AG1461" s="2" t="s">
        <v>327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2199</v>
      </c>
      <c r="B1462" s="2" t="s">
        <v>2188</v>
      </c>
      <c r="C1462" s="2" t="s">
        <v>47</v>
      </c>
      <c r="D1462" s="2" t="s">
        <v>2189</v>
      </c>
      <c r="E1462" s="2" t="s">
        <v>1707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159</v>
      </c>
      <c r="Y1462" s="2" t="s">
        <v>1660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66</v>
      </c>
      <c r="AF1462" s="2" t="s">
        <v>67</v>
      </c>
      <c r="AG1462" s="2" t="s">
        <v>327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2200</v>
      </c>
      <c r="B1463" s="2" t="s">
        <v>2188</v>
      </c>
      <c r="C1463" s="2" t="s">
        <v>47</v>
      </c>
      <c r="D1463" s="2" t="s">
        <v>2189</v>
      </c>
      <c r="E1463" s="2" t="s">
        <v>1707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66</v>
      </c>
      <c r="AF1463" s="2" t="s">
        <v>67</v>
      </c>
      <c r="AG1463" s="2" t="s">
        <v>329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2201</v>
      </c>
      <c r="B1464" s="2" t="s">
        <v>2188</v>
      </c>
      <c r="C1464" s="2" t="s">
        <v>47</v>
      </c>
      <c r="D1464" s="2" t="s">
        <v>2189</v>
      </c>
      <c r="E1464" s="2" t="s">
        <v>1707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163</v>
      </c>
      <c r="M1464" s="2" t="s">
        <v>107</v>
      </c>
      <c r="N1464" s="3"/>
      <c r="O1464" s="3"/>
      <c r="P1464" s="4">
        <f>IF(O1464="吨",N1464*1000,IF(O1464="万立方米",N1464*10000,""))</f>
        <v>2408756000.0</v>
      </c>
      <c r="Q1464" s="2" t="s">
        <v>108</v>
      </c>
      <c r="R1464" s="2" t="s">
        <v>109</v>
      </c>
      <c r="S1464" s="2" t="s">
        <v>164</v>
      </c>
      <c r="T1464" s="2" t="s">
        <v>165</v>
      </c>
      <c r="U1464" s="4">
        <f>0.16</f>
        <v>0.16</v>
      </c>
      <c r="V1464" s="2" t="s">
        <v>111</v>
      </c>
      <c r="W1464" s="2" t="s">
        <v>164</v>
      </c>
      <c r="X1464" s="2" t="s">
        <v>163</v>
      </c>
      <c r="Y1464" s="2" t="s">
        <v>166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66</v>
      </c>
      <c r="AF1464" s="2" t="s">
        <v>67</v>
      </c>
      <c r="AG1464" s="2" t="s">
        <v>167</v>
      </c>
      <c r="AH1464" s="2" t="s">
        <v>168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2202</v>
      </c>
      <c r="B1465" s="2" t="s">
        <v>2203</v>
      </c>
      <c r="C1465" s="2" t="s">
        <v>47</v>
      </c>
      <c r="D1465" s="2" t="s">
        <v>276</v>
      </c>
      <c r="E1465" s="2" t="s">
        <v>277</v>
      </c>
      <c r="F1465" s="2" t="s">
        <v>278</v>
      </c>
      <c r="G1465" s="2" t="s">
        <v>120</v>
      </c>
      <c r="H1465" s="2" t="s">
        <v>297</v>
      </c>
      <c r="I1465" s="2" t="s">
        <v>53</v>
      </c>
      <c r="J1465" s="2" t="s">
        <v>280</v>
      </c>
      <c r="K1465" s="2"/>
      <c r="L1465" s="2" t="s">
        <v>122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124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271</v>
      </c>
      <c r="AF1465" s="2" t="s">
        <v>281</v>
      </c>
      <c r="AG1465" s="2" t="s">
        <v>282</v>
      </c>
      <c r="AH1465" s="2" t="s">
        <v>128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2204</v>
      </c>
      <c r="B1466" s="2" t="s">
        <v>2203</v>
      </c>
      <c r="C1466" s="2" t="s">
        <v>47</v>
      </c>
      <c r="D1466" s="2" t="s">
        <v>276</v>
      </c>
      <c r="E1466" s="2" t="s">
        <v>277</v>
      </c>
      <c r="F1466" s="2" t="s">
        <v>278</v>
      </c>
      <c r="G1466" s="2" t="s">
        <v>120</v>
      </c>
      <c r="H1466" s="2" t="s">
        <v>297</v>
      </c>
      <c r="I1466" s="2" t="s">
        <v>53</v>
      </c>
      <c r="J1466" s="2" t="s">
        <v>280</v>
      </c>
      <c r="K1466" s="2"/>
      <c r="L1466" s="2" t="s">
        <v>122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124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271</v>
      </c>
      <c r="AF1466" s="2" t="s">
        <v>281</v>
      </c>
      <c r="AG1466" s="2" t="s">
        <v>284</v>
      </c>
      <c r="AH1466" s="2" t="s">
        <v>128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2205</v>
      </c>
      <c r="B1467" s="2" t="s">
        <v>2203</v>
      </c>
      <c r="C1467" s="2" t="s">
        <v>47</v>
      </c>
      <c r="D1467" s="2" t="s">
        <v>276</v>
      </c>
      <c r="E1467" s="2" t="s">
        <v>277</v>
      </c>
      <c r="F1467" s="2" t="s">
        <v>278</v>
      </c>
      <c r="G1467" s="2" t="s">
        <v>120</v>
      </c>
      <c r="H1467" s="2" t="s">
        <v>297</v>
      </c>
      <c r="I1467" s="2" t="s">
        <v>53</v>
      </c>
      <c r="J1467" s="2" t="s">
        <v>280</v>
      </c>
      <c r="K1467" s="2"/>
      <c r="L1467" s="2" t="s">
        <v>122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124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271</v>
      </c>
      <c r="AF1467" s="2" t="s">
        <v>281</v>
      </c>
      <c r="AG1467" s="2" t="s">
        <v>286</v>
      </c>
      <c r="AH1467" s="2" t="s">
        <v>128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2206</v>
      </c>
      <c r="B1468" s="2" t="s">
        <v>2203</v>
      </c>
      <c r="C1468" s="2" t="s">
        <v>47</v>
      </c>
      <c r="D1468" s="2" t="s">
        <v>276</v>
      </c>
      <c r="E1468" s="2" t="s">
        <v>277</v>
      </c>
      <c r="F1468" s="2" t="s">
        <v>278</v>
      </c>
      <c r="G1468" s="2" t="s">
        <v>120</v>
      </c>
      <c r="H1468" s="2" t="s">
        <v>297</v>
      </c>
      <c r="I1468" s="2" t="s">
        <v>53</v>
      </c>
      <c r="J1468" s="2" t="s">
        <v>280</v>
      </c>
      <c r="K1468" s="2"/>
      <c r="L1468" s="2" t="s">
        <v>122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124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271</v>
      </c>
      <c r="AF1468" s="2" t="s">
        <v>281</v>
      </c>
      <c r="AG1468" s="2" t="s">
        <v>282</v>
      </c>
      <c r="AH1468" s="2" t="s">
        <v>128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2207</v>
      </c>
      <c r="B1469" s="2" t="s">
        <v>2203</v>
      </c>
      <c r="C1469" s="2" t="s">
        <v>47</v>
      </c>
      <c r="D1469" s="2" t="s">
        <v>276</v>
      </c>
      <c r="E1469" s="2" t="s">
        <v>277</v>
      </c>
      <c r="F1469" s="2" t="s">
        <v>278</v>
      </c>
      <c r="G1469" s="2" t="s">
        <v>120</v>
      </c>
      <c r="H1469" s="2" t="s">
        <v>297</v>
      </c>
      <c r="I1469" s="2" t="s">
        <v>53</v>
      </c>
      <c r="J1469" s="2" t="s">
        <v>280</v>
      </c>
      <c r="K1469" s="2"/>
      <c r="L1469" s="2" t="s">
        <v>122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124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271</v>
      </c>
      <c r="AF1469" s="2" t="s">
        <v>281</v>
      </c>
      <c r="AG1469" s="2" t="s">
        <v>282</v>
      </c>
      <c r="AH1469" s="2" t="s">
        <v>128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2208</v>
      </c>
      <c r="B1470" s="2" t="s">
        <v>2203</v>
      </c>
      <c r="C1470" s="2" t="s">
        <v>47</v>
      </c>
      <c r="D1470" s="2" t="s">
        <v>276</v>
      </c>
      <c r="E1470" s="2" t="s">
        <v>277</v>
      </c>
      <c r="F1470" s="2" t="s">
        <v>278</v>
      </c>
      <c r="G1470" s="2" t="s">
        <v>120</v>
      </c>
      <c r="H1470" s="2" t="s">
        <v>297</v>
      </c>
      <c r="I1470" s="2" t="s">
        <v>53</v>
      </c>
      <c r="J1470" s="2" t="s">
        <v>280</v>
      </c>
      <c r="K1470" s="2"/>
      <c r="L1470" s="2" t="s">
        <v>122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124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271</v>
      </c>
      <c r="AF1470" s="2" t="s">
        <v>281</v>
      </c>
      <c r="AG1470" s="2" t="s">
        <v>282</v>
      </c>
      <c r="AH1470" s="2" t="s">
        <v>128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2209</v>
      </c>
      <c r="B1471" s="2" t="s">
        <v>2203</v>
      </c>
      <c r="C1471" s="2" t="s">
        <v>47</v>
      </c>
      <c r="D1471" s="2" t="s">
        <v>276</v>
      </c>
      <c r="E1471" s="2" t="s">
        <v>277</v>
      </c>
      <c r="F1471" s="2" t="s">
        <v>278</v>
      </c>
      <c r="G1471" s="2" t="s">
        <v>120</v>
      </c>
      <c r="H1471" s="2" t="s">
        <v>297</v>
      </c>
      <c r="I1471" s="2" t="s">
        <v>53</v>
      </c>
      <c r="J1471" s="2" t="s">
        <v>280</v>
      </c>
      <c r="K1471" s="2"/>
      <c r="L1471" s="2" t="s">
        <v>122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124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271</v>
      </c>
      <c r="AF1471" s="2" t="s">
        <v>281</v>
      </c>
      <c r="AG1471" s="2" t="s">
        <v>282</v>
      </c>
      <c r="AH1471" s="2" t="s">
        <v>128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2210</v>
      </c>
      <c r="B1472" s="2" t="s">
        <v>2203</v>
      </c>
      <c r="C1472" s="2" t="s">
        <v>47</v>
      </c>
      <c r="D1472" s="2" t="s">
        <v>276</v>
      </c>
      <c r="E1472" s="2" t="s">
        <v>277</v>
      </c>
      <c r="F1472" s="2" t="s">
        <v>278</v>
      </c>
      <c r="G1472" s="2" t="s">
        <v>120</v>
      </c>
      <c r="H1472" s="2" t="s">
        <v>297</v>
      </c>
      <c r="I1472" s="2" t="s">
        <v>53</v>
      </c>
      <c r="J1472" s="2" t="s">
        <v>280</v>
      </c>
      <c r="K1472" s="2"/>
      <c r="L1472" s="2" t="s">
        <v>122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124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271</v>
      </c>
      <c r="AF1472" s="2" t="s">
        <v>281</v>
      </c>
      <c r="AG1472" s="2" t="s">
        <v>284</v>
      </c>
      <c r="AH1472" s="2" t="s">
        <v>128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2211</v>
      </c>
      <c r="B1473" s="2" t="s">
        <v>2203</v>
      </c>
      <c r="C1473" s="2" t="s">
        <v>47</v>
      </c>
      <c r="D1473" s="2" t="s">
        <v>276</v>
      </c>
      <c r="E1473" s="2" t="s">
        <v>277</v>
      </c>
      <c r="F1473" s="2" t="s">
        <v>278</v>
      </c>
      <c r="G1473" s="2" t="s">
        <v>120</v>
      </c>
      <c r="H1473" s="2" t="s">
        <v>297</v>
      </c>
      <c r="I1473" s="2"/>
      <c r="J1473" s="2"/>
      <c r="K1473" s="2"/>
      <c r="L1473" s="2"/>
      <c r="M1473" s="2" t="s">
        <v>107</v>
      </c>
      <c r="N1473" s="3"/>
      <c r="O1473" s="3"/>
      <c r="P1473" s="4">
        <f>IF(O1473="吨",N1473*1000,IF(O1473="万立方米",N1473*10000,""))</f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138</v>
      </c>
      <c r="AH1473" s="2" t="s">
        <v>114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2212</v>
      </c>
      <c r="B1474" s="2" t="s">
        <v>2213</v>
      </c>
      <c r="C1474" s="2" t="s">
        <v>47</v>
      </c>
      <c r="D1474" s="2" t="s">
        <v>2214</v>
      </c>
      <c r="E1474" s="2" t="s">
        <v>491</v>
      </c>
      <c r="F1474" s="2" t="s">
        <v>224</v>
      </c>
      <c r="G1474" s="2" t="s">
        <v>51</v>
      </c>
      <c r="H1474" s="2" t="s">
        <v>297</v>
      </c>
      <c r="I1474" s="2" t="s">
        <v>53</v>
      </c>
      <c r="J1474" s="2" t="s">
        <v>54</v>
      </c>
      <c r="K1474" s="2" t="s">
        <v>55</v>
      </c>
      <c r="L1474" s="2" t="s">
        <v>173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174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298</v>
      </c>
      <c r="Y1474" s="2" t="s">
        <v>997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66</v>
      </c>
      <c r="AF1474" s="2" t="s">
        <v>67</v>
      </c>
      <c r="AG1474" s="2" t="s">
        <v>327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2215</v>
      </c>
      <c r="B1475" s="2" t="s">
        <v>2213</v>
      </c>
      <c r="C1475" s="2" t="s">
        <v>47</v>
      </c>
      <c r="D1475" s="2" t="s">
        <v>2214</v>
      </c>
      <c r="E1475" s="2" t="s">
        <v>491</v>
      </c>
      <c r="F1475" s="2" t="s">
        <v>224</v>
      </c>
      <c r="G1475" s="2" t="s">
        <v>51</v>
      </c>
      <c r="H1475" s="2" t="s">
        <v>297</v>
      </c>
      <c r="I1475" s="2" t="s">
        <v>53</v>
      </c>
      <c r="J1475" s="2" t="s">
        <v>54</v>
      </c>
      <c r="K1475" s="2" t="s">
        <v>55</v>
      </c>
      <c r="L1475" s="2" t="s">
        <v>173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179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66</v>
      </c>
      <c r="AF1475" s="2" t="s">
        <v>67</v>
      </c>
      <c r="AG1475" s="2" t="s">
        <v>329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2216</v>
      </c>
      <c r="B1476" s="2" t="s">
        <v>2213</v>
      </c>
      <c r="C1476" s="2" t="s">
        <v>47</v>
      </c>
      <c r="D1476" s="2" t="s">
        <v>2214</v>
      </c>
      <c r="E1476" s="2" t="s">
        <v>491</v>
      </c>
      <c r="F1476" s="2" t="s">
        <v>224</v>
      </c>
      <c r="G1476" s="2" t="s">
        <v>51</v>
      </c>
      <c r="H1476" s="2" t="s">
        <v>297</v>
      </c>
      <c r="I1476" s="2" t="s">
        <v>53</v>
      </c>
      <c r="J1476" s="2" t="s">
        <v>54</v>
      </c>
      <c r="K1476" s="2" t="s">
        <v>55</v>
      </c>
      <c r="L1476" s="2" t="s">
        <v>173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182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255</v>
      </c>
      <c r="Y1476" s="2" t="s">
        <v>1343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66</v>
      </c>
      <c r="AF1476" s="2" t="s">
        <v>67</v>
      </c>
      <c r="AG1476" s="2" t="s">
        <v>167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2217</v>
      </c>
      <c r="B1477" s="2" t="s">
        <v>2213</v>
      </c>
      <c r="C1477" s="2" t="s">
        <v>47</v>
      </c>
      <c r="D1477" s="2" t="s">
        <v>2214</v>
      </c>
      <c r="E1477" s="2" t="s">
        <v>491</v>
      </c>
      <c r="F1477" s="2" t="s">
        <v>224</v>
      </c>
      <c r="G1477" s="2" t="s">
        <v>51</v>
      </c>
      <c r="H1477" s="2" t="s">
        <v>297</v>
      </c>
      <c r="I1477" s="2" t="s">
        <v>53</v>
      </c>
      <c r="J1477" s="2" t="s">
        <v>54</v>
      </c>
      <c r="K1477" s="2" t="s">
        <v>55</v>
      </c>
      <c r="L1477" s="2" t="s">
        <v>173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185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298</v>
      </c>
      <c r="Y1477" s="2" t="s">
        <v>1005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66</v>
      </c>
      <c r="AF1477" s="2" t="s">
        <v>67</v>
      </c>
      <c r="AG1477" s="2" t="s">
        <v>327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2218</v>
      </c>
      <c r="B1478" s="2" t="s">
        <v>2213</v>
      </c>
      <c r="C1478" s="2" t="s">
        <v>47</v>
      </c>
      <c r="D1478" s="2" t="s">
        <v>2214</v>
      </c>
      <c r="E1478" s="2" t="s">
        <v>491</v>
      </c>
      <c r="F1478" s="2" t="s">
        <v>224</v>
      </c>
      <c r="G1478" s="2" t="s">
        <v>51</v>
      </c>
      <c r="H1478" s="2" t="s">
        <v>297</v>
      </c>
      <c r="I1478" s="2" t="s">
        <v>53</v>
      </c>
      <c r="J1478" s="2" t="s">
        <v>54</v>
      </c>
      <c r="K1478" s="2" t="s">
        <v>55</v>
      </c>
      <c r="L1478" s="2" t="s">
        <v>173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188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298</v>
      </c>
      <c r="Y1478" s="2" t="s">
        <v>1008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66</v>
      </c>
      <c r="AF1478" s="2" t="s">
        <v>67</v>
      </c>
      <c r="AG1478" s="2" t="s">
        <v>327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2219</v>
      </c>
      <c r="B1479" s="2" t="s">
        <v>2213</v>
      </c>
      <c r="C1479" s="2" t="s">
        <v>47</v>
      </c>
      <c r="D1479" s="2" t="s">
        <v>2214</v>
      </c>
      <c r="E1479" s="2" t="s">
        <v>491</v>
      </c>
      <c r="F1479" s="2" t="s">
        <v>224</v>
      </c>
      <c r="G1479" s="2" t="s">
        <v>51</v>
      </c>
      <c r="H1479" s="2" t="s">
        <v>297</v>
      </c>
      <c r="I1479" s="2" t="s">
        <v>53</v>
      </c>
      <c r="J1479" s="2" t="s">
        <v>54</v>
      </c>
      <c r="K1479" s="2" t="s">
        <v>55</v>
      </c>
      <c r="L1479" s="2" t="s">
        <v>173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191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298</v>
      </c>
      <c r="Y1479" s="2" t="s">
        <v>1011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66</v>
      </c>
      <c r="AF1479" s="2" t="s">
        <v>67</v>
      </c>
      <c r="AG1479" s="2" t="s">
        <v>327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2220</v>
      </c>
      <c r="B1480" s="2" t="s">
        <v>2213</v>
      </c>
      <c r="C1480" s="2" t="s">
        <v>47</v>
      </c>
      <c r="D1480" s="2" t="s">
        <v>2214</v>
      </c>
      <c r="E1480" s="2" t="s">
        <v>491</v>
      </c>
      <c r="F1480" s="2" t="s">
        <v>224</v>
      </c>
      <c r="G1480" s="2" t="s">
        <v>51</v>
      </c>
      <c r="H1480" s="2" t="s">
        <v>297</v>
      </c>
      <c r="I1480" s="2" t="s">
        <v>53</v>
      </c>
      <c r="J1480" s="2" t="s">
        <v>54</v>
      </c>
      <c r="K1480" s="2" t="s">
        <v>55</v>
      </c>
      <c r="L1480" s="2" t="s">
        <v>173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194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159</v>
      </c>
      <c r="Y1480" s="2" t="s">
        <v>160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66</v>
      </c>
      <c r="AF1480" s="2" t="s">
        <v>67</v>
      </c>
      <c r="AG1480" s="2" t="s">
        <v>327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2221</v>
      </c>
      <c r="B1481" s="2" t="s">
        <v>2213</v>
      </c>
      <c r="C1481" s="2" t="s">
        <v>47</v>
      </c>
      <c r="D1481" s="2" t="s">
        <v>2214</v>
      </c>
      <c r="E1481" s="2" t="s">
        <v>491</v>
      </c>
      <c r="F1481" s="2" t="s">
        <v>224</v>
      </c>
      <c r="G1481" s="2" t="s">
        <v>51</v>
      </c>
      <c r="H1481" s="2" t="s">
        <v>297</v>
      </c>
      <c r="I1481" s="2" t="s">
        <v>53</v>
      </c>
      <c r="J1481" s="2" t="s">
        <v>54</v>
      </c>
      <c r="K1481" s="2" t="s">
        <v>55</v>
      </c>
      <c r="L1481" s="2" t="s">
        <v>173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196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66</v>
      </c>
      <c r="AF1481" s="2" t="s">
        <v>67</v>
      </c>
      <c r="AG1481" s="2" t="s">
        <v>329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2222</v>
      </c>
      <c r="B1482" s="2" t="s">
        <v>2213</v>
      </c>
      <c r="C1482" s="2" t="s">
        <v>47</v>
      </c>
      <c r="D1482" s="2" t="s">
        <v>2214</v>
      </c>
      <c r="E1482" s="2" t="s">
        <v>491</v>
      </c>
      <c r="F1482" s="2" t="s">
        <v>224</v>
      </c>
      <c r="G1482" s="2" t="s">
        <v>51</v>
      </c>
      <c r="H1482" s="2" t="s">
        <v>297</v>
      </c>
      <c r="I1482" s="2"/>
      <c r="J1482" s="2"/>
      <c r="K1482" s="2" t="s">
        <v>55</v>
      </c>
      <c r="L1482" s="2" t="s">
        <v>163</v>
      </c>
      <c r="M1482" s="2" t="s">
        <v>107</v>
      </c>
      <c r="N1482" s="3"/>
      <c r="O1482" s="3"/>
      <c r="P1482" s="4">
        <f>IF(O1482="吨",N1482*1000,IF(O1482="万立方米",N1482*10000,""))</f>
        <v>98820000.0</v>
      </c>
      <c r="Q1482" s="2" t="s">
        <v>108</v>
      </c>
      <c r="R1482" s="2" t="s">
        <v>109</v>
      </c>
      <c r="S1482" s="2" t="s">
        <v>164</v>
      </c>
      <c r="T1482" s="2" t="s">
        <v>165</v>
      </c>
      <c r="U1482" s="4">
        <f>0.16</f>
        <v>0.16</v>
      </c>
      <c r="V1482" s="2" t="s">
        <v>111</v>
      </c>
      <c r="W1482" s="2" t="s">
        <v>164</v>
      </c>
      <c r="X1482" s="2" t="s">
        <v>163</v>
      </c>
      <c r="Y1482" s="2" t="s">
        <v>166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66</v>
      </c>
      <c r="AF1482" s="2" t="s">
        <v>67</v>
      </c>
      <c r="AG1482" s="2" t="s">
        <v>167</v>
      </c>
      <c r="AH1482" s="2" t="s">
        <v>168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2223</v>
      </c>
      <c r="B1483" s="2" t="s">
        <v>2224</v>
      </c>
      <c r="C1483" s="2" t="s">
        <v>47</v>
      </c>
      <c r="D1483" s="2" t="s">
        <v>2225</v>
      </c>
      <c r="E1483" s="2" t="s">
        <v>924</v>
      </c>
      <c r="F1483" s="2" t="s">
        <v>119</v>
      </c>
      <c r="G1483" s="2" t="s">
        <v>227</v>
      </c>
      <c r="H1483" s="2" t="s">
        <v>52</v>
      </c>
      <c r="I1483" s="2" t="s">
        <v>53</v>
      </c>
      <c r="J1483" s="2" t="s">
        <v>226</v>
      </c>
      <c r="K1483" s="2" t="s">
        <v>226</v>
      </c>
      <c r="L1483" s="2" t="s">
        <v>227</v>
      </c>
      <c r="M1483" s="2" t="s">
        <v>57</v>
      </c>
      <c r="N1483" s="3">
        <v>15.68</v>
      </c>
      <c r="O1483" s="3" t="s">
        <v>228</v>
      </c>
      <c r="P1483" s="4">
        <f>IF(O1483="吨",N1483*1000,IF(O1483="万立方米",N1483*10000,""))</f>
        <v>156800.0</v>
      </c>
      <c r="Q1483" s="2" t="s">
        <v>229</v>
      </c>
      <c r="R1483" s="2" t="s">
        <v>230</v>
      </c>
      <c r="S1483" s="2" t="s">
        <v>448</v>
      </c>
      <c r="T1483" s="2" t="s">
        <v>75</v>
      </c>
      <c r="U1483" s="4">
        <f>0.0</f>
        <v>0.0</v>
      </c>
      <c r="V1483" s="2" t="s">
        <v>232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233</v>
      </c>
      <c r="AH1483" s="2" t="s">
        <v>449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2226</v>
      </c>
      <c r="B1484" s="2" t="s">
        <v>2224</v>
      </c>
      <c r="C1484" s="2" t="s">
        <v>47</v>
      </c>
      <c r="D1484" s="2" t="s">
        <v>2225</v>
      </c>
      <c r="E1484" s="2" t="s">
        <v>924</v>
      </c>
      <c r="F1484" s="2" t="s">
        <v>119</v>
      </c>
      <c r="G1484" s="2" t="s">
        <v>227</v>
      </c>
      <c r="H1484" s="2" t="s">
        <v>52</v>
      </c>
      <c r="I1484" s="2" t="s">
        <v>53</v>
      </c>
      <c r="J1484" s="2" t="s">
        <v>226</v>
      </c>
      <c r="K1484" s="2" t="s">
        <v>226</v>
      </c>
      <c r="L1484" s="2" t="s">
        <v>227</v>
      </c>
      <c r="M1484" s="2" t="s">
        <v>73</v>
      </c>
      <c r="N1484" s="3">
        <v>15.68</v>
      </c>
      <c r="O1484" s="3" t="s">
        <v>228</v>
      </c>
      <c r="P1484" s="4">
        <f>IF(O1484="吨",N1484*1000,IF(O1484="万立方米",N1484*10000,""))</f>
        <v>156800.0</v>
      </c>
      <c r="Q1484" s="2" t="s">
        <v>229</v>
      </c>
      <c r="R1484" s="2" t="s">
        <v>230</v>
      </c>
      <c r="S1484" s="2" t="s">
        <v>451</v>
      </c>
      <c r="T1484" s="2" t="s">
        <v>75</v>
      </c>
      <c r="U1484" s="4">
        <f>1.3</f>
        <v>1.3</v>
      </c>
      <c r="V1484" s="2" t="s">
        <v>232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0.20384</v>
      </c>
      <c r="AD1484" s="4">
        <f>AC1484*(1-Z1484/100)</f>
        <v>0.20384</v>
      </c>
      <c r="AE1484" s="2" t="s">
        <v>66</v>
      </c>
      <c r="AF1484" s="2" t="s">
        <v>67</v>
      </c>
      <c r="AG1484" s="2" t="s">
        <v>236</v>
      </c>
      <c r="AH1484" s="2" t="s">
        <v>449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2227</v>
      </c>
      <c r="B1485" s="2" t="s">
        <v>2224</v>
      </c>
      <c r="C1485" s="2" t="s">
        <v>47</v>
      </c>
      <c r="D1485" s="2" t="s">
        <v>2225</v>
      </c>
      <c r="E1485" s="2" t="s">
        <v>924</v>
      </c>
      <c r="F1485" s="2" t="s">
        <v>119</v>
      </c>
      <c r="G1485" s="2" t="s">
        <v>227</v>
      </c>
      <c r="H1485" s="2" t="s">
        <v>52</v>
      </c>
      <c r="I1485" s="2" t="s">
        <v>53</v>
      </c>
      <c r="J1485" s="2" t="s">
        <v>226</v>
      </c>
      <c r="K1485" s="2" t="s">
        <v>226</v>
      </c>
      <c r="L1485" s="2" t="s">
        <v>227</v>
      </c>
      <c r="M1485" s="2" t="s">
        <v>79</v>
      </c>
      <c r="N1485" s="3">
        <v>15.68</v>
      </c>
      <c r="O1485" s="3" t="s">
        <v>228</v>
      </c>
      <c r="P1485" s="4">
        <f>IF(O1485="吨",N1485*1000,IF(O1485="万立方米",N1485*10000,""))</f>
        <v>156800.0</v>
      </c>
      <c r="Q1485" s="2" t="s">
        <v>229</v>
      </c>
      <c r="R1485" s="2" t="s">
        <v>230</v>
      </c>
      <c r="S1485" s="2" t="s">
        <v>453</v>
      </c>
      <c r="T1485" s="2" t="s">
        <v>75</v>
      </c>
      <c r="U1485" s="4">
        <f>4.1</f>
        <v>4.1</v>
      </c>
      <c r="V1485" s="2" t="s">
        <v>232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4">
        <f>P1485*U1485/1000000</f>
        <v>0.64288</v>
      </c>
      <c r="AD1485" s="4">
        <f>AC1485*(1-Z1485/100)</f>
        <v>0.5014464000000001</v>
      </c>
      <c r="AE1485" s="2" t="s">
        <v>66</v>
      </c>
      <c r="AF1485" s="2" t="s">
        <v>67</v>
      </c>
      <c r="AG1485" s="2" t="s">
        <v>239</v>
      </c>
      <c r="AH1485" s="2" t="s">
        <v>449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2228</v>
      </c>
      <c r="B1486" s="2" t="s">
        <v>2224</v>
      </c>
      <c r="C1486" s="2" t="s">
        <v>47</v>
      </c>
      <c r="D1486" s="2" t="s">
        <v>2225</v>
      </c>
      <c r="E1486" s="2" t="s">
        <v>924</v>
      </c>
      <c r="F1486" s="2" t="s">
        <v>119</v>
      </c>
      <c r="G1486" s="2" t="s">
        <v>227</v>
      </c>
      <c r="H1486" s="2" t="s">
        <v>52</v>
      </c>
      <c r="I1486" s="2" t="s">
        <v>53</v>
      </c>
      <c r="J1486" s="2" t="s">
        <v>226</v>
      </c>
      <c r="K1486" s="2" t="s">
        <v>226</v>
      </c>
      <c r="L1486" s="2" t="s">
        <v>227</v>
      </c>
      <c r="M1486" s="2" t="s">
        <v>87</v>
      </c>
      <c r="N1486" s="3">
        <v>15.68</v>
      </c>
      <c r="O1486" s="3" t="s">
        <v>228</v>
      </c>
      <c r="P1486" s="4">
        <f>IF(O1486="吨",N1486*1000,IF(O1486="万立方米",N1486*10000,""))</f>
        <v>156800.0</v>
      </c>
      <c r="Q1486" s="2" t="s">
        <v>229</v>
      </c>
      <c r="R1486" s="2" t="s">
        <v>230</v>
      </c>
      <c r="S1486" s="2" t="s">
        <v>455</v>
      </c>
      <c r="T1486" s="2" t="s">
        <v>75</v>
      </c>
      <c r="U1486" s="4">
        <f>0.0</f>
        <v>0.0</v>
      </c>
      <c r="V1486" s="2" t="s">
        <v>232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0.0</v>
      </c>
      <c r="AD1486" s="4">
        <f>AC1486*(1-Z1486/100)</f>
        <v>0.0</v>
      </c>
      <c r="AE1486" s="2" t="s">
        <v>66</v>
      </c>
      <c r="AF1486" s="2" t="s">
        <v>67</v>
      </c>
      <c r="AG1486" s="2" t="s">
        <v>233</v>
      </c>
      <c r="AH1486" s="2" t="s">
        <v>449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2229</v>
      </c>
      <c r="B1487" s="2" t="s">
        <v>2224</v>
      </c>
      <c r="C1487" s="2" t="s">
        <v>47</v>
      </c>
      <c r="D1487" s="2" t="s">
        <v>2225</v>
      </c>
      <c r="E1487" s="2" t="s">
        <v>924</v>
      </c>
      <c r="F1487" s="2" t="s">
        <v>119</v>
      </c>
      <c r="G1487" s="2" t="s">
        <v>227</v>
      </c>
      <c r="H1487" s="2" t="s">
        <v>52</v>
      </c>
      <c r="I1487" s="2" t="s">
        <v>53</v>
      </c>
      <c r="J1487" s="2" t="s">
        <v>226</v>
      </c>
      <c r="K1487" s="2" t="s">
        <v>226</v>
      </c>
      <c r="L1487" s="2" t="s">
        <v>227</v>
      </c>
      <c r="M1487" s="2" t="s">
        <v>91</v>
      </c>
      <c r="N1487" s="3">
        <v>15.68</v>
      </c>
      <c r="O1487" s="3" t="s">
        <v>228</v>
      </c>
      <c r="P1487" s="4">
        <f>IF(O1487="吨",N1487*1000,IF(O1487="万立方米",N1487*10000,""))</f>
        <v>156800.0</v>
      </c>
      <c r="Q1487" s="2" t="s">
        <v>229</v>
      </c>
      <c r="R1487" s="2" t="s">
        <v>230</v>
      </c>
      <c r="S1487" s="2" t="s">
        <v>457</v>
      </c>
      <c r="T1487" s="2" t="s">
        <v>75</v>
      </c>
      <c r="U1487" s="4">
        <f>0.03</f>
        <v>0.03</v>
      </c>
      <c r="V1487" s="2" t="s">
        <v>232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4">
        <f>P1487*U1487/1000000</f>
        <v>0.004704</v>
      </c>
      <c r="AD1487" s="4">
        <f>AC1488*(1-AA1487/100)+(AC1487-AC1488)*(1-AB1487/100)</f>
        <v>0.004704</v>
      </c>
      <c r="AE1487" s="2" t="s">
        <v>66</v>
      </c>
      <c r="AF1487" s="2" t="s">
        <v>67</v>
      </c>
      <c r="AG1487" s="2" t="s">
        <v>233</v>
      </c>
      <c r="AH1487" s="2" t="s">
        <v>449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2230</v>
      </c>
      <c r="B1488" s="2" t="s">
        <v>2224</v>
      </c>
      <c r="C1488" s="2" t="s">
        <v>47</v>
      </c>
      <c r="D1488" s="2" t="s">
        <v>2225</v>
      </c>
      <c r="E1488" s="2" t="s">
        <v>924</v>
      </c>
      <c r="F1488" s="2" t="s">
        <v>119</v>
      </c>
      <c r="G1488" s="2" t="s">
        <v>227</v>
      </c>
      <c r="H1488" s="2" t="s">
        <v>52</v>
      </c>
      <c r="I1488" s="2" t="s">
        <v>53</v>
      </c>
      <c r="J1488" s="2" t="s">
        <v>226</v>
      </c>
      <c r="K1488" s="2" t="s">
        <v>226</v>
      </c>
      <c r="L1488" s="2" t="s">
        <v>227</v>
      </c>
      <c r="M1488" s="2" t="s">
        <v>95</v>
      </c>
      <c r="N1488" s="3">
        <v>15.68</v>
      </c>
      <c r="O1488" s="3" t="s">
        <v>228</v>
      </c>
      <c r="P1488" s="4">
        <f>IF(O1488="吨",N1488*1000,IF(O1488="万立方米",N1488*10000,""))</f>
        <v>156800.0</v>
      </c>
      <c r="Q1488" s="2" t="s">
        <v>229</v>
      </c>
      <c r="R1488" s="2" t="s">
        <v>230</v>
      </c>
      <c r="S1488" s="2" t="s">
        <v>459</v>
      </c>
      <c r="T1488" s="2" t="s">
        <v>75</v>
      </c>
      <c r="U1488" s="4">
        <f>0.03</f>
        <v>0.03</v>
      </c>
      <c r="V1488" s="2" t="s">
        <v>232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4">
        <f>P1488*U1488/1000000</f>
        <v>0.004704</v>
      </c>
      <c r="AD1488" s="4">
        <f>AC1488*(1-Z1488/100)</f>
        <v>0.004704</v>
      </c>
      <c r="AE1488" s="2" t="s">
        <v>66</v>
      </c>
      <c r="AF1488" s="2" t="s">
        <v>67</v>
      </c>
      <c r="AG1488" s="2" t="s">
        <v>233</v>
      </c>
      <c r="AH1488" s="2" t="s">
        <v>449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2231</v>
      </c>
      <c r="B1489" s="2" t="s">
        <v>2224</v>
      </c>
      <c r="C1489" s="2" t="s">
        <v>47</v>
      </c>
      <c r="D1489" s="2" t="s">
        <v>2225</v>
      </c>
      <c r="E1489" s="2" t="s">
        <v>924</v>
      </c>
      <c r="F1489" s="2" t="s">
        <v>119</v>
      </c>
      <c r="G1489" s="2" t="s">
        <v>227</v>
      </c>
      <c r="H1489" s="2" t="s">
        <v>52</v>
      </c>
      <c r="I1489" s="2" t="s">
        <v>53</v>
      </c>
      <c r="J1489" s="2" t="s">
        <v>226</v>
      </c>
      <c r="K1489" s="2" t="s">
        <v>226</v>
      </c>
      <c r="L1489" s="2" t="s">
        <v>227</v>
      </c>
      <c r="M1489" s="2" t="s">
        <v>99</v>
      </c>
      <c r="N1489" s="3">
        <v>15.68</v>
      </c>
      <c r="O1489" s="3" t="s">
        <v>228</v>
      </c>
      <c r="P1489" s="4">
        <f>IF(O1489="吨",N1489*1000,IF(O1489="万立方米",N1489*10000,""))</f>
        <v>156800.0</v>
      </c>
      <c r="Q1489" s="2" t="s">
        <v>229</v>
      </c>
      <c r="R1489" s="2" t="s">
        <v>230</v>
      </c>
      <c r="S1489" s="2" t="s">
        <v>461</v>
      </c>
      <c r="T1489" s="2" t="s">
        <v>75</v>
      </c>
      <c r="U1489" s="4">
        <f>0.0</f>
        <v>0.0</v>
      </c>
      <c r="V1489" s="2" t="s">
        <v>232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66</v>
      </c>
      <c r="AF1489" s="2" t="s">
        <v>67</v>
      </c>
      <c r="AG1489" s="2" t="s">
        <v>233</v>
      </c>
      <c r="AH1489" s="2" t="s">
        <v>449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2232</v>
      </c>
      <c r="B1490" s="2" t="s">
        <v>2224</v>
      </c>
      <c r="C1490" s="2" t="s">
        <v>47</v>
      </c>
      <c r="D1490" s="2" t="s">
        <v>2225</v>
      </c>
      <c r="E1490" s="2" t="s">
        <v>924</v>
      </c>
      <c r="F1490" s="2" t="s">
        <v>119</v>
      </c>
      <c r="G1490" s="2" t="s">
        <v>227</v>
      </c>
      <c r="H1490" s="2" t="s">
        <v>52</v>
      </c>
      <c r="I1490" s="2" t="s">
        <v>53</v>
      </c>
      <c r="J1490" s="2" t="s">
        <v>226</v>
      </c>
      <c r="K1490" s="2" t="s">
        <v>226</v>
      </c>
      <c r="L1490" s="2" t="s">
        <v>227</v>
      </c>
      <c r="M1490" s="2" t="s">
        <v>104</v>
      </c>
      <c r="N1490" s="3">
        <v>15.68</v>
      </c>
      <c r="O1490" s="3" t="s">
        <v>228</v>
      </c>
      <c r="P1490" s="4">
        <f>IF(O1490="吨",N1490*1000,IF(O1490="万立方米",N1490*10000,""))</f>
        <v>156800.0</v>
      </c>
      <c r="Q1490" s="2" t="s">
        <v>229</v>
      </c>
      <c r="R1490" s="2" t="s">
        <v>230</v>
      </c>
      <c r="S1490" s="2" t="s">
        <v>463</v>
      </c>
      <c r="T1490" s="2" t="s">
        <v>75</v>
      </c>
      <c r="U1490" s="4">
        <f>0.02</f>
        <v>0.02</v>
      </c>
      <c r="V1490" s="2" t="s">
        <v>232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 t="s">
        <v>236</v>
      </c>
      <c r="AH1490" s="2" t="s">
        <v>449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2233</v>
      </c>
      <c r="B1491" s="2" t="s">
        <v>2224</v>
      </c>
      <c r="C1491" s="2" t="s">
        <v>47</v>
      </c>
      <c r="D1491" s="2" t="s">
        <v>2225</v>
      </c>
      <c r="E1491" s="2" t="s">
        <v>924</v>
      </c>
      <c r="F1491" s="2" t="s">
        <v>119</v>
      </c>
      <c r="G1491" s="2" t="s">
        <v>227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f>IF(O1491="吨",N1491*1000,IF(O1491="万立方米",N1491*10000,""))</f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138</v>
      </c>
      <c r="AH1491" s="2" t="s">
        <v>114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2234</v>
      </c>
      <c r="B1492" s="2" t="s">
        <v>2235</v>
      </c>
      <c r="C1492" s="2" t="s">
        <v>47</v>
      </c>
      <c r="D1492" s="2" t="s">
        <v>2236</v>
      </c>
      <c r="E1492" s="2" t="s">
        <v>526</v>
      </c>
      <c r="F1492" s="2" t="s">
        <v>50</v>
      </c>
      <c r="G1492" s="2" t="s">
        <v>51</v>
      </c>
      <c r="H1492" s="2" t="s">
        <v>142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143</v>
      </c>
      <c r="Y1492" s="2" t="s">
        <v>326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66</v>
      </c>
      <c r="AF1492" s="2" t="s">
        <v>67</v>
      </c>
      <c r="AG1492" s="2" t="s">
        <v>327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2237</v>
      </c>
      <c r="B1493" s="2" t="s">
        <v>2235</v>
      </c>
      <c r="C1493" s="2" t="s">
        <v>47</v>
      </c>
      <c r="D1493" s="2" t="s">
        <v>2236</v>
      </c>
      <c r="E1493" s="2" t="s">
        <v>526</v>
      </c>
      <c r="F1493" s="2" t="s">
        <v>50</v>
      </c>
      <c r="G1493" s="2" t="s">
        <v>51</v>
      </c>
      <c r="H1493" s="2" t="s">
        <v>142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66</v>
      </c>
      <c r="AF1493" s="2" t="s">
        <v>67</v>
      </c>
      <c r="AG1493" s="2" t="s">
        <v>329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2238</v>
      </c>
      <c r="B1494" s="2" t="s">
        <v>2235</v>
      </c>
      <c r="C1494" s="2" t="s">
        <v>47</v>
      </c>
      <c r="D1494" s="2" t="s">
        <v>2236</v>
      </c>
      <c r="E1494" s="2" t="s">
        <v>526</v>
      </c>
      <c r="F1494" s="2" t="s">
        <v>50</v>
      </c>
      <c r="G1494" s="2" t="s">
        <v>51</v>
      </c>
      <c r="H1494" s="2" t="s">
        <v>142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149</v>
      </c>
      <c r="Y1494" s="2" t="s">
        <v>150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66</v>
      </c>
      <c r="AF1494" s="2" t="s">
        <v>67</v>
      </c>
      <c r="AG1494" s="2" t="s">
        <v>167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2239</v>
      </c>
      <c r="B1495" s="2" t="s">
        <v>2235</v>
      </c>
      <c r="C1495" s="2" t="s">
        <v>47</v>
      </c>
      <c r="D1495" s="2" t="s">
        <v>2236</v>
      </c>
      <c r="E1495" s="2" t="s">
        <v>526</v>
      </c>
      <c r="F1495" s="2" t="s">
        <v>50</v>
      </c>
      <c r="G1495" s="2" t="s">
        <v>51</v>
      </c>
      <c r="H1495" s="2" t="s">
        <v>142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143</v>
      </c>
      <c r="Y1495" s="2" t="s">
        <v>332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66</v>
      </c>
      <c r="AF1495" s="2" t="s">
        <v>67</v>
      </c>
      <c r="AG1495" s="2" t="s">
        <v>327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2240</v>
      </c>
      <c r="B1496" s="2" t="s">
        <v>2235</v>
      </c>
      <c r="C1496" s="2" t="s">
        <v>47</v>
      </c>
      <c r="D1496" s="2" t="s">
        <v>2236</v>
      </c>
      <c r="E1496" s="2" t="s">
        <v>526</v>
      </c>
      <c r="F1496" s="2" t="s">
        <v>50</v>
      </c>
      <c r="G1496" s="2" t="s">
        <v>51</v>
      </c>
      <c r="H1496" s="2" t="s">
        <v>142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143</v>
      </c>
      <c r="Y1496" s="2" t="s">
        <v>334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66</v>
      </c>
      <c r="AF1496" s="2" t="s">
        <v>67</v>
      </c>
      <c r="AG1496" s="2" t="s">
        <v>327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2241</v>
      </c>
      <c r="B1497" s="2" t="s">
        <v>2235</v>
      </c>
      <c r="C1497" s="2" t="s">
        <v>47</v>
      </c>
      <c r="D1497" s="2" t="s">
        <v>2236</v>
      </c>
      <c r="E1497" s="2" t="s">
        <v>526</v>
      </c>
      <c r="F1497" s="2" t="s">
        <v>50</v>
      </c>
      <c r="G1497" s="2" t="s">
        <v>51</v>
      </c>
      <c r="H1497" s="2" t="s">
        <v>142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143</v>
      </c>
      <c r="Y1497" s="2" t="s">
        <v>336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66</v>
      </c>
      <c r="AF1497" s="2" t="s">
        <v>67</v>
      </c>
      <c r="AG1497" s="2" t="s">
        <v>327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2242</v>
      </c>
      <c r="B1498" s="2" t="s">
        <v>2235</v>
      </c>
      <c r="C1498" s="2" t="s">
        <v>47</v>
      </c>
      <c r="D1498" s="2" t="s">
        <v>2236</v>
      </c>
      <c r="E1498" s="2" t="s">
        <v>526</v>
      </c>
      <c r="F1498" s="2" t="s">
        <v>50</v>
      </c>
      <c r="G1498" s="2" t="s">
        <v>51</v>
      </c>
      <c r="H1498" s="2" t="s">
        <v>142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314</v>
      </c>
      <c r="Y1498" s="2" t="s">
        <v>315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66</v>
      </c>
      <c r="AF1498" s="2" t="s">
        <v>67</v>
      </c>
      <c r="AG1498" s="2" t="s">
        <v>167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2243</v>
      </c>
      <c r="B1499" s="2" t="s">
        <v>2235</v>
      </c>
      <c r="C1499" s="2" t="s">
        <v>47</v>
      </c>
      <c r="D1499" s="2" t="s">
        <v>2236</v>
      </c>
      <c r="E1499" s="2" t="s">
        <v>526</v>
      </c>
      <c r="F1499" s="2" t="s">
        <v>50</v>
      </c>
      <c r="G1499" s="2" t="s">
        <v>51</v>
      </c>
      <c r="H1499" s="2" t="s">
        <v>142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66</v>
      </c>
      <c r="AF1499" s="2" t="s">
        <v>67</v>
      </c>
      <c r="AG1499" s="2" t="s">
        <v>329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2244</v>
      </c>
      <c r="B1500" s="2" t="s">
        <v>2235</v>
      </c>
      <c r="C1500" s="2" t="s">
        <v>47</v>
      </c>
      <c r="D1500" s="2" t="s">
        <v>2236</v>
      </c>
      <c r="E1500" s="2" t="s">
        <v>526</v>
      </c>
      <c r="F1500" s="2" t="s">
        <v>50</v>
      </c>
      <c r="G1500" s="2" t="s">
        <v>51</v>
      </c>
      <c r="H1500" s="2" t="s">
        <v>142</v>
      </c>
      <c r="I1500" s="2" t="s">
        <v>198</v>
      </c>
      <c r="J1500" s="2" t="s">
        <v>357</v>
      </c>
      <c r="K1500" s="2" t="s">
        <v>357</v>
      </c>
      <c r="L1500" s="2" t="s">
        <v>200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358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143</v>
      </c>
      <c r="Y1500" s="2" t="s">
        <v>326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66</v>
      </c>
      <c r="AF1500" s="2" t="s">
        <v>67</v>
      </c>
      <c r="AG1500" s="2" t="s">
        <v>327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2245</v>
      </c>
      <c r="B1501" s="2" t="s">
        <v>2235</v>
      </c>
      <c r="C1501" s="2" t="s">
        <v>47</v>
      </c>
      <c r="D1501" s="2" t="s">
        <v>2236</v>
      </c>
      <c r="E1501" s="2" t="s">
        <v>526</v>
      </c>
      <c r="F1501" s="2" t="s">
        <v>50</v>
      </c>
      <c r="G1501" s="2" t="s">
        <v>51</v>
      </c>
      <c r="H1501" s="2" t="s">
        <v>142</v>
      </c>
      <c r="I1501" s="2" t="s">
        <v>198</v>
      </c>
      <c r="J1501" s="2" t="s">
        <v>357</v>
      </c>
      <c r="K1501" s="2" t="s">
        <v>357</v>
      </c>
      <c r="L1501" s="2" t="s">
        <v>200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360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66</v>
      </c>
      <c r="AF1501" s="2" t="s">
        <v>67</v>
      </c>
      <c r="AG1501" s="2" t="s">
        <v>329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2246</v>
      </c>
      <c r="B1502" s="2" t="s">
        <v>2235</v>
      </c>
      <c r="C1502" s="2" t="s">
        <v>47</v>
      </c>
      <c r="D1502" s="2" t="s">
        <v>2236</v>
      </c>
      <c r="E1502" s="2" t="s">
        <v>526</v>
      </c>
      <c r="F1502" s="2" t="s">
        <v>50</v>
      </c>
      <c r="G1502" s="2" t="s">
        <v>51</v>
      </c>
      <c r="H1502" s="2" t="s">
        <v>142</v>
      </c>
      <c r="I1502" s="2" t="s">
        <v>198</v>
      </c>
      <c r="J1502" s="2" t="s">
        <v>357</v>
      </c>
      <c r="K1502" s="2" t="s">
        <v>357</v>
      </c>
      <c r="L1502" s="2" t="s">
        <v>200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362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149</v>
      </c>
      <c r="Y1502" s="2" t="s">
        <v>150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66</v>
      </c>
      <c r="AF1502" s="2" t="s">
        <v>67</v>
      </c>
      <c r="AG1502" s="2" t="s">
        <v>167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2247</v>
      </c>
      <c r="B1503" s="2" t="s">
        <v>2235</v>
      </c>
      <c r="C1503" s="2" t="s">
        <v>47</v>
      </c>
      <c r="D1503" s="2" t="s">
        <v>2236</v>
      </c>
      <c r="E1503" s="2" t="s">
        <v>526</v>
      </c>
      <c r="F1503" s="2" t="s">
        <v>50</v>
      </c>
      <c r="G1503" s="2" t="s">
        <v>51</v>
      </c>
      <c r="H1503" s="2" t="s">
        <v>142</v>
      </c>
      <c r="I1503" s="2" t="s">
        <v>198</v>
      </c>
      <c r="J1503" s="2" t="s">
        <v>357</v>
      </c>
      <c r="K1503" s="2" t="s">
        <v>357</v>
      </c>
      <c r="L1503" s="2" t="s">
        <v>200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364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143</v>
      </c>
      <c r="Y1503" s="2" t="s">
        <v>332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66</v>
      </c>
      <c r="AF1503" s="2" t="s">
        <v>67</v>
      </c>
      <c r="AG1503" s="2" t="s">
        <v>327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2248</v>
      </c>
      <c r="B1504" s="2" t="s">
        <v>2235</v>
      </c>
      <c r="C1504" s="2" t="s">
        <v>47</v>
      </c>
      <c r="D1504" s="2" t="s">
        <v>2236</v>
      </c>
      <c r="E1504" s="2" t="s">
        <v>526</v>
      </c>
      <c r="F1504" s="2" t="s">
        <v>50</v>
      </c>
      <c r="G1504" s="2" t="s">
        <v>51</v>
      </c>
      <c r="H1504" s="2" t="s">
        <v>142</v>
      </c>
      <c r="I1504" s="2" t="s">
        <v>198</v>
      </c>
      <c r="J1504" s="2" t="s">
        <v>357</v>
      </c>
      <c r="K1504" s="2" t="s">
        <v>357</v>
      </c>
      <c r="L1504" s="2" t="s">
        <v>200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366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143</v>
      </c>
      <c r="Y1504" s="2" t="s">
        <v>334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66</v>
      </c>
      <c r="AF1504" s="2" t="s">
        <v>67</v>
      </c>
      <c r="AG1504" s="2" t="s">
        <v>327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2249</v>
      </c>
      <c r="B1505" s="2" t="s">
        <v>2235</v>
      </c>
      <c r="C1505" s="2" t="s">
        <v>47</v>
      </c>
      <c r="D1505" s="2" t="s">
        <v>2236</v>
      </c>
      <c r="E1505" s="2" t="s">
        <v>526</v>
      </c>
      <c r="F1505" s="2" t="s">
        <v>50</v>
      </c>
      <c r="G1505" s="2" t="s">
        <v>51</v>
      </c>
      <c r="H1505" s="2" t="s">
        <v>142</v>
      </c>
      <c r="I1505" s="2" t="s">
        <v>198</v>
      </c>
      <c r="J1505" s="2" t="s">
        <v>357</v>
      </c>
      <c r="K1505" s="2" t="s">
        <v>357</v>
      </c>
      <c r="L1505" s="2" t="s">
        <v>200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368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143</v>
      </c>
      <c r="Y1505" s="2" t="s">
        <v>336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66</v>
      </c>
      <c r="AF1505" s="2" t="s">
        <v>67</v>
      </c>
      <c r="AG1505" s="2" t="s">
        <v>327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2250</v>
      </c>
      <c r="B1506" s="2" t="s">
        <v>2235</v>
      </c>
      <c r="C1506" s="2" t="s">
        <v>47</v>
      </c>
      <c r="D1506" s="2" t="s">
        <v>2236</v>
      </c>
      <c r="E1506" s="2" t="s">
        <v>526</v>
      </c>
      <c r="F1506" s="2" t="s">
        <v>50</v>
      </c>
      <c r="G1506" s="2" t="s">
        <v>51</v>
      </c>
      <c r="H1506" s="2" t="s">
        <v>142</v>
      </c>
      <c r="I1506" s="2" t="s">
        <v>198</v>
      </c>
      <c r="J1506" s="2" t="s">
        <v>357</v>
      </c>
      <c r="K1506" s="2" t="s">
        <v>357</v>
      </c>
      <c r="L1506" s="2" t="s">
        <v>200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370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314</v>
      </c>
      <c r="Y1506" s="2" t="s">
        <v>315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66</v>
      </c>
      <c r="AF1506" s="2" t="s">
        <v>67</v>
      </c>
      <c r="AG1506" s="2" t="s">
        <v>167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2251</v>
      </c>
      <c r="B1507" s="2" t="s">
        <v>2235</v>
      </c>
      <c r="C1507" s="2" t="s">
        <v>47</v>
      </c>
      <c r="D1507" s="2" t="s">
        <v>2236</v>
      </c>
      <c r="E1507" s="2" t="s">
        <v>526</v>
      </c>
      <c r="F1507" s="2" t="s">
        <v>50</v>
      </c>
      <c r="G1507" s="2" t="s">
        <v>51</v>
      </c>
      <c r="H1507" s="2" t="s">
        <v>142</v>
      </c>
      <c r="I1507" s="2" t="s">
        <v>198</v>
      </c>
      <c r="J1507" s="2" t="s">
        <v>357</v>
      </c>
      <c r="K1507" s="2" t="s">
        <v>357</v>
      </c>
      <c r="L1507" s="2" t="s">
        <v>200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372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66</v>
      </c>
      <c r="AF1507" s="2" t="s">
        <v>67</v>
      </c>
      <c r="AG1507" s="2" t="s">
        <v>329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2252</v>
      </c>
      <c r="B1508" s="2" t="s">
        <v>2235</v>
      </c>
      <c r="C1508" s="2" t="s">
        <v>47</v>
      </c>
      <c r="D1508" s="2" t="s">
        <v>2236</v>
      </c>
      <c r="E1508" s="2" t="s">
        <v>526</v>
      </c>
      <c r="F1508" s="2" t="s">
        <v>50</v>
      </c>
      <c r="G1508" s="2" t="s">
        <v>51</v>
      </c>
      <c r="H1508" s="2" t="s">
        <v>142</v>
      </c>
      <c r="I1508" s="2"/>
      <c r="J1508" s="2"/>
      <c r="K1508" s="2" t="s">
        <v>55</v>
      </c>
      <c r="L1508" s="2" t="s">
        <v>163</v>
      </c>
      <c r="M1508" s="2" t="s">
        <v>107</v>
      </c>
      <c r="N1508" s="3"/>
      <c r="O1508" s="3"/>
      <c r="P1508" s="4">
        <f>IF(O1508="吨",N1508*1000,IF(O1508="万立方米",N1508*10000,""))</f>
        <v>1059823000.0</v>
      </c>
      <c r="Q1508" s="2" t="s">
        <v>108</v>
      </c>
      <c r="R1508" s="2" t="s">
        <v>109</v>
      </c>
      <c r="S1508" s="2" t="s">
        <v>164</v>
      </c>
      <c r="T1508" s="2" t="s">
        <v>165</v>
      </c>
      <c r="U1508" s="4">
        <f>0.16</f>
        <v>0.16</v>
      </c>
      <c r="V1508" s="2" t="s">
        <v>111</v>
      </c>
      <c r="W1508" s="2" t="s">
        <v>164</v>
      </c>
      <c r="X1508" s="2" t="s">
        <v>163</v>
      </c>
      <c r="Y1508" s="2" t="s">
        <v>166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66</v>
      </c>
      <c r="AF1508" s="2" t="s">
        <v>67</v>
      </c>
      <c r="AG1508" s="2" t="s">
        <v>167</v>
      </c>
      <c r="AH1508" s="2" t="s">
        <v>168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2253</v>
      </c>
      <c r="B1509" s="2" t="s">
        <v>2254</v>
      </c>
      <c r="C1509" s="2" t="s">
        <v>47</v>
      </c>
      <c r="D1509" s="2" t="s">
        <v>2098</v>
      </c>
      <c r="E1509" s="2" t="s">
        <v>277</v>
      </c>
      <c r="F1509" s="2" t="s">
        <v>224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143</v>
      </c>
      <c r="Y1509" s="2" t="s">
        <v>326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66</v>
      </c>
      <c r="AF1509" s="2" t="s">
        <v>67</v>
      </c>
      <c r="AG1509" s="2" t="s">
        <v>327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2255</v>
      </c>
      <c r="B1510" s="2" t="s">
        <v>2254</v>
      </c>
      <c r="C1510" s="2" t="s">
        <v>47</v>
      </c>
      <c r="D1510" s="2" t="s">
        <v>2098</v>
      </c>
      <c r="E1510" s="2" t="s">
        <v>277</v>
      </c>
      <c r="F1510" s="2" t="s">
        <v>224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66</v>
      </c>
      <c r="AF1510" s="2" t="s">
        <v>67</v>
      </c>
      <c r="AG1510" s="2" t="s">
        <v>329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2256</v>
      </c>
      <c r="B1511" s="2" t="s">
        <v>2254</v>
      </c>
      <c r="C1511" s="2" t="s">
        <v>47</v>
      </c>
      <c r="D1511" s="2" t="s">
        <v>2098</v>
      </c>
      <c r="E1511" s="2" t="s">
        <v>277</v>
      </c>
      <c r="F1511" s="2" t="s">
        <v>224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149</v>
      </c>
      <c r="Y1511" s="2" t="s">
        <v>150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66</v>
      </c>
      <c r="AF1511" s="2" t="s">
        <v>67</v>
      </c>
      <c r="AG1511" s="2" t="s">
        <v>167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2257</v>
      </c>
      <c r="B1512" s="2" t="s">
        <v>2254</v>
      </c>
      <c r="C1512" s="2" t="s">
        <v>47</v>
      </c>
      <c r="D1512" s="2" t="s">
        <v>2098</v>
      </c>
      <c r="E1512" s="2" t="s">
        <v>277</v>
      </c>
      <c r="F1512" s="2" t="s">
        <v>224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143</v>
      </c>
      <c r="Y1512" s="2" t="s">
        <v>332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66</v>
      </c>
      <c r="AF1512" s="2" t="s">
        <v>67</v>
      </c>
      <c r="AG1512" s="2" t="s">
        <v>327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2258</v>
      </c>
      <c r="B1513" s="2" t="s">
        <v>2254</v>
      </c>
      <c r="C1513" s="2" t="s">
        <v>47</v>
      </c>
      <c r="D1513" s="2" t="s">
        <v>2098</v>
      </c>
      <c r="E1513" s="2" t="s">
        <v>277</v>
      </c>
      <c r="F1513" s="2" t="s">
        <v>224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143</v>
      </c>
      <c r="Y1513" s="2" t="s">
        <v>334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66</v>
      </c>
      <c r="AF1513" s="2" t="s">
        <v>67</v>
      </c>
      <c r="AG1513" s="2" t="s">
        <v>327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2259</v>
      </c>
      <c r="B1514" s="2" t="s">
        <v>2254</v>
      </c>
      <c r="C1514" s="2" t="s">
        <v>47</v>
      </c>
      <c r="D1514" s="2" t="s">
        <v>2098</v>
      </c>
      <c r="E1514" s="2" t="s">
        <v>277</v>
      </c>
      <c r="F1514" s="2" t="s">
        <v>224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143</v>
      </c>
      <c r="Y1514" s="2" t="s">
        <v>336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66</v>
      </c>
      <c r="AF1514" s="2" t="s">
        <v>67</v>
      </c>
      <c r="AG1514" s="2" t="s">
        <v>327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2260</v>
      </c>
      <c r="B1515" s="2" t="s">
        <v>2254</v>
      </c>
      <c r="C1515" s="2" t="s">
        <v>47</v>
      </c>
      <c r="D1515" s="2" t="s">
        <v>2098</v>
      </c>
      <c r="E1515" s="2" t="s">
        <v>277</v>
      </c>
      <c r="F1515" s="2" t="s">
        <v>224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314</v>
      </c>
      <c r="Y1515" s="2" t="s">
        <v>315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66</v>
      </c>
      <c r="AF1515" s="2" t="s">
        <v>67</v>
      </c>
      <c r="AG1515" s="2" t="s">
        <v>167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2261</v>
      </c>
      <c r="B1516" s="2" t="s">
        <v>2254</v>
      </c>
      <c r="C1516" s="2" t="s">
        <v>47</v>
      </c>
      <c r="D1516" s="2" t="s">
        <v>2098</v>
      </c>
      <c r="E1516" s="2" t="s">
        <v>277</v>
      </c>
      <c r="F1516" s="2" t="s">
        <v>224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66</v>
      </c>
      <c r="AF1516" s="2" t="s">
        <v>67</v>
      </c>
      <c r="AG1516" s="2" t="s">
        <v>329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2262</v>
      </c>
      <c r="B1517" s="2" t="s">
        <v>2254</v>
      </c>
      <c r="C1517" s="2" t="s">
        <v>47</v>
      </c>
      <c r="D1517" s="2" t="s">
        <v>2098</v>
      </c>
      <c r="E1517" s="2" t="s">
        <v>277</v>
      </c>
      <c r="F1517" s="2" t="s">
        <v>224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163</v>
      </c>
      <c r="M1517" s="2" t="s">
        <v>107</v>
      </c>
      <c r="N1517" s="3"/>
      <c r="O1517" s="3"/>
      <c r="P1517" s="4">
        <f>IF(O1517="吨",N1517*1000,IF(O1517="万立方米",N1517*10000,""))</f>
        <v>1025625000.0</v>
      </c>
      <c r="Q1517" s="2" t="s">
        <v>108</v>
      </c>
      <c r="R1517" s="2" t="s">
        <v>109</v>
      </c>
      <c r="S1517" s="2" t="s">
        <v>164</v>
      </c>
      <c r="T1517" s="2" t="s">
        <v>165</v>
      </c>
      <c r="U1517" s="4">
        <f>0.16</f>
        <v>0.16</v>
      </c>
      <c r="V1517" s="2" t="s">
        <v>111</v>
      </c>
      <c r="W1517" s="2" t="s">
        <v>164</v>
      </c>
      <c r="X1517" s="2" t="s">
        <v>163</v>
      </c>
      <c r="Y1517" s="2" t="s">
        <v>166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66</v>
      </c>
      <c r="AF1517" s="2" t="s">
        <v>67</v>
      </c>
      <c r="AG1517" s="2" t="s">
        <v>167</v>
      </c>
      <c r="AH1517" s="2" t="s">
        <v>168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2263</v>
      </c>
      <c r="B1518" s="2" t="s">
        <v>2264</v>
      </c>
      <c r="C1518" s="2" t="s">
        <v>47</v>
      </c>
      <c r="D1518" s="2" t="s">
        <v>610</v>
      </c>
      <c r="E1518" s="2" t="s">
        <v>277</v>
      </c>
      <c r="F1518" s="2" t="s">
        <v>278</v>
      </c>
      <c r="G1518" s="2" t="s">
        <v>227</v>
      </c>
      <c r="H1518" s="2" t="s">
        <v>142</v>
      </c>
      <c r="I1518" s="2" t="s">
        <v>53</v>
      </c>
      <c r="J1518" s="2" t="s">
        <v>611</v>
      </c>
      <c r="K1518" s="2" t="s">
        <v>611</v>
      </c>
      <c r="L1518" s="2" t="s">
        <v>227</v>
      </c>
      <c r="M1518" s="2" t="s">
        <v>57</v>
      </c>
      <c r="N1518" s="3">
        <v>95.54600000000001</v>
      </c>
      <c r="O1518" s="3" t="s">
        <v>228</v>
      </c>
      <c r="P1518" s="4">
        <f>IF(O1518="吨",N1518*1000,IF(O1518="万立方米",N1518*10000,""))</f>
        <v>955460.0000000001</v>
      </c>
      <c r="Q1518" s="2" t="s">
        <v>229</v>
      </c>
      <c r="R1518" s="2" t="s">
        <v>230</v>
      </c>
      <c r="S1518" s="2" t="s">
        <v>612</v>
      </c>
      <c r="T1518" s="2" t="s">
        <v>75</v>
      </c>
      <c r="U1518" s="4">
        <f>0.0</f>
        <v>0.0</v>
      </c>
      <c r="V1518" s="2" t="s">
        <v>232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66</v>
      </c>
      <c r="AF1518" s="2" t="s">
        <v>67</v>
      </c>
      <c r="AG1518" s="2" t="s">
        <v>233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2265</v>
      </c>
      <c r="B1519" s="2" t="s">
        <v>2264</v>
      </c>
      <c r="C1519" s="2" t="s">
        <v>47</v>
      </c>
      <c r="D1519" s="2" t="s">
        <v>610</v>
      </c>
      <c r="E1519" s="2" t="s">
        <v>277</v>
      </c>
      <c r="F1519" s="2" t="s">
        <v>278</v>
      </c>
      <c r="G1519" s="2" t="s">
        <v>227</v>
      </c>
      <c r="H1519" s="2" t="s">
        <v>142</v>
      </c>
      <c r="I1519" s="2" t="s">
        <v>53</v>
      </c>
      <c r="J1519" s="2" t="s">
        <v>611</v>
      </c>
      <c r="K1519" s="2" t="s">
        <v>611</v>
      </c>
      <c r="L1519" s="2" t="s">
        <v>227</v>
      </c>
      <c r="M1519" s="2" t="s">
        <v>73</v>
      </c>
      <c r="N1519" s="3">
        <v>95.54600000000001</v>
      </c>
      <c r="O1519" s="3" t="s">
        <v>228</v>
      </c>
      <c r="P1519" s="4">
        <f>IF(O1519="吨",N1519*1000,IF(O1519="万立方米",N1519*10000,""))</f>
        <v>955460.0000000001</v>
      </c>
      <c r="Q1519" s="2" t="s">
        <v>229</v>
      </c>
      <c r="R1519" s="2" t="s">
        <v>230</v>
      </c>
      <c r="S1519" s="2" t="s">
        <v>614</v>
      </c>
      <c r="T1519" s="2" t="s">
        <v>75</v>
      </c>
      <c r="U1519" s="4">
        <f>1.3</f>
        <v>1.3</v>
      </c>
      <c r="V1519" s="2" t="s">
        <v>232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1.2420980000000001</v>
      </c>
      <c r="AD1519" s="4">
        <f>AC1519*(1-Z1519/100)</f>
        <v>1.2420980000000001</v>
      </c>
      <c r="AE1519" s="2" t="s">
        <v>66</v>
      </c>
      <c r="AF1519" s="2" t="s">
        <v>67</v>
      </c>
      <c r="AG1519" s="2" t="s">
        <v>236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2266</v>
      </c>
      <c r="B1520" s="2" t="s">
        <v>2264</v>
      </c>
      <c r="C1520" s="2" t="s">
        <v>47</v>
      </c>
      <c r="D1520" s="2" t="s">
        <v>610</v>
      </c>
      <c r="E1520" s="2" t="s">
        <v>277</v>
      </c>
      <c r="F1520" s="2" t="s">
        <v>278</v>
      </c>
      <c r="G1520" s="2" t="s">
        <v>227</v>
      </c>
      <c r="H1520" s="2" t="s">
        <v>142</v>
      </c>
      <c r="I1520" s="2" t="s">
        <v>53</v>
      </c>
      <c r="J1520" s="2" t="s">
        <v>611</v>
      </c>
      <c r="K1520" s="2" t="s">
        <v>611</v>
      </c>
      <c r="L1520" s="2" t="s">
        <v>227</v>
      </c>
      <c r="M1520" s="2" t="s">
        <v>79</v>
      </c>
      <c r="N1520" s="3">
        <v>95.54600000000001</v>
      </c>
      <c r="O1520" s="3" t="s">
        <v>228</v>
      </c>
      <c r="P1520" s="4">
        <f>IF(O1520="吨",N1520*1000,IF(O1520="万立方米",N1520*10000,""))</f>
        <v>955460.0000000001</v>
      </c>
      <c r="Q1520" s="2" t="s">
        <v>229</v>
      </c>
      <c r="R1520" s="2" t="s">
        <v>230</v>
      </c>
      <c r="S1520" s="2" t="s">
        <v>616</v>
      </c>
      <c r="T1520" s="2" t="s">
        <v>75</v>
      </c>
      <c r="U1520" s="4">
        <f>1.35</f>
        <v>1.35</v>
      </c>
      <c r="V1520" s="2" t="s">
        <v>232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1.2898710000000002</v>
      </c>
      <c r="AD1520" s="4">
        <f>AC1520*(1-Z1520/100)</f>
        <v>1.2898710000000002</v>
      </c>
      <c r="AE1520" s="2" t="s">
        <v>66</v>
      </c>
      <c r="AF1520" s="2" t="s">
        <v>67</v>
      </c>
      <c r="AG1520" s="2" t="s">
        <v>233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2267</v>
      </c>
      <c r="B1521" s="2" t="s">
        <v>2264</v>
      </c>
      <c r="C1521" s="2" t="s">
        <v>47</v>
      </c>
      <c r="D1521" s="2" t="s">
        <v>610</v>
      </c>
      <c r="E1521" s="2" t="s">
        <v>277</v>
      </c>
      <c r="F1521" s="2" t="s">
        <v>278</v>
      </c>
      <c r="G1521" s="2" t="s">
        <v>227</v>
      </c>
      <c r="H1521" s="2" t="s">
        <v>142</v>
      </c>
      <c r="I1521" s="2" t="s">
        <v>53</v>
      </c>
      <c r="J1521" s="2" t="s">
        <v>611</v>
      </c>
      <c r="K1521" s="2" t="s">
        <v>611</v>
      </c>
      <c r="L1521" s="2" t="s">
        <v>227</v>
      </c>
      <c r="M1521" s="2" t="s">
        <v>87</v>
      </c>
      <c r="N1521" s="3">
        <v>95.54600000000001</v>
      </c>
      <c r="O1521" s="3" t="s">
        <v>228</v>
      </c>
      <c r="P1521" s="4">
        <f>IF(O1521="吨",N1521*1000,IF(O1521="万立方米",N1521*10000,""))</f>
        <v>955460.0000000001</v>
      </c>
      <c r="Q1521" s="2" t="s">
        <v>229</v>
      </c>
      <c r="R1521" s="2" t="s">
        <v>230</v>
      </c>
      <c r="S1521" s="2" t="s">
        <v>618</v>
      </c>
      <c r="T1521" s="2" t="s">
        <v>75</v>
      </c>
      <c r="U1521" s="4">
        <f>0.0</f>
        <v>0.0</v>
      </c>
      <c r="V1521" s="2" t="s">
        <v>232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0.0</v>
      </c>
      <c r="AD1521" s="4">
        <f>AC1521*(1-Z1521/100)</f>
        <v>0.0</v>
      </c>
      <c r="AE1521" s="2" t="s">
        <v>66</v>
      </c>
      <c r="AF1521" s="2" t="s">
        <v>67</v>
      </c>
      <c r="AG1521" s="2" t="s">
        <v>233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2268</v>
      </c>
      <c r="B1522" s="2" t="s">
        <v>2264</v>
      </c>
      <c r="C1522" s="2" t="s">
        <v>47</v>
      </c>
      <c r="D1522" s="2" t="s">
        <v>610</v>
      </c>
      <c r="E1522" s="2" t="s">
        <v>277</v>
      </c>
      <c r="F1522" s="2" t="s">
        <v>278</v>
      </c>
      <c r="G1522" s="2" t="s">
        <v>227</v>
      </c>
      <c r="H1522" s="2" t="s">
        <v>142</v>
      </c>
      <c r="I1522" s="2" t="s">
        <v>53</v>
      </c>
      <c r="J1522" s="2" t="s">
        <v>611</v>
      </c>
      <c r="K1522" s="2" t="s">
        <v>611</v>
      </c>
      <c r="L1522" s="2" t="s">
        <v>227</v>
      </c>
      <c r="M1522" s="2" t="s">
        <v>91</v>
      </c>
      <c r="N1522" s="3">
        <v>95.54600000000001</v>
      </c>
      <c r="O1522" s="3" t="s">
        <v>228</v>
      </c>
      <c r="P1522" s="4">
        <f>IF(O1522="吨",N1522*1000,IF(O1522="万立方米",N1522*10000,""))</f>
        <v>955460.0000000001</v>
      </c>
      <c r="Q1522" s="2" t="s">
        <v>229</v>
      </c>
      <c r="R1522" s="2" t="s">
        <v>230</v>
      </c>
      <c r="S1522" s="2" t="s">
        <v>620</v>
      </c>
      <c r="T1522" s="2" t="s">
        <v>75</v>
      </c>
      <c r="U1522" s="4">
        <f>0.03</f>
        <v>0.03</v>
      </c>
      <c r="V1522" s="2" t="s">
        <v>232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4">
        <f>P1522*U1522/1000000</f>
        <v>0.028663800000000003</v>
      </c>
      <c r="AD1522" s="4">
        <f>AC1523*(1-AA1522/100)+(AC1522-AC1523)*(1-AB1522/100)</f>
        <v>0.028663800000000003</v>
      </c>
      <c r="AE1522" s="2" t="s">
        <v>66</v>
      </c>
      <c r="AF1522" s="2" t="s">
        <v>67</v>
      </c>
      <c r="AG1522" s="2" t="s">
        <v>233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2269</v>
      </c>
      <c r="B1523" s="2" t="s">
        <v>2264</v>
      </c>
      <c r="C1523" s="2" t="s">
        <v>47</v>
      </c>
      <c r="D1523" s="2" t="s">
        <v>610</v>
      </c>
      <c r="E1523" s="2" t="s">
        <v>277</v>
      </c>
      <c r="F1523" s="2" t="s">
        <v>278</v>
      </c>
      <c r="G1523" s="2" t="s">
        <v>227</v>
      </c>
      <c r="H1523" s="2" t="s">
        <v>142</v>
      </c>
      <c r="I1523" s="2" t="s">
        <v>53</v>
      </c>
      <c r="J1523" s="2" t="s">
        <v>611</v>
      </c>
      <c r="K1523" s="2" t="s">
        <v>611</v>
      </c>
      <c r="L1523" s="2" t="s">
        <v>227</v>
      </c>
      <c r="M1523" s="2" t="s">
        <v>95</v>
      </c>
      <c r="N1523" s="3">
        <v>95.54600000000001</v>
      </c>
      <c r="O1523" s="3" t="s">
        <v>228</v>
      </c>
      <c r="P1523" s="4">
        <f>IF(O1523="吨",N1523*1000,IF(O1523="万立方米",N1523*10000,""))</f>
        <v>955460.0000000001</v>
      </c>
      <c r="Q1523" s="2" t="s">
        <v>229</v>
      </c>
      <c r="R1523" s="2" t="s">
        <v>230</v>
      </c>
      <c r="S1523" s="2" t="s">
        <v>622</v>
      </c>
      <c r="T1523" s="2" t="s">
        <v>75</v>
      </c>
      <c r="U1523" s="4">
        <f>0.03</f>
        <v>0.03</v>
      </c>
      <c r="V1523" s="2" t="s">
        <v>232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0.028663800000000003</v>
      </c>
      <c r="AD1523" s="4">
        <f>AC1523*(1-Z1523/100)</f>
        <v>0.028663800000000003</v>
      </c>
      <c r="AE1523" s="2" t="s">
        <v>66</v>
      </c>
      <c r="AF1523" s="2" t="s">
        <v>67</v>
      </c>
      <c r="AG1523" s="2" t="s">
        <v>233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2270</v>
      </c>
      <c r="B1524" s="2" t="s">
        <v>2264</v>
      </c>
      <c r="C1524" s="2" t="s">
        <v>47</v>
      </c>
      <c r="D1524" s="2" t="s">
        <v>610</v>
      </c>
      <c r="E1524" s="2" t="s">
        <v>277</v>
      </c>
      <c r="F1524" s="2" t="s">
        <v>278</v>
      </c>
      <c r="G1524" s="2" t="s">
        <v>227</v>
      </c>
      <c r="H1524" s="2" t="s">
        <v>142</v>
      </c>
      <c r="I1524" s="2" t="s">
        <v>53</v>
      </c>
      <c r="J1524" s="2" t="s">
        <v>611</v>
      </c>
      <c r="K1524" s="2" t="s">
        <v>611</v>
      </c>
      <c r="L1524" s="2" t="s">
        <v>227</v>
      </c>
      <c r="M1524" s="2" t="s">
        <v>99</v>
      </c>
      <c r="N1524" s="3">
        <v>95.54600000000001</v>
      </c>
      <c r="O1524" s="3" t="s">
        <v>228</v>
      </c>
      <c r="P1524" s="4">
        <f>IF(O1524="吨",N1524*1000,IF(O1524="万立方米",N1524*10000,""))</f>
        <v>955460.0000000001</v>
      </c>
      <c r="Q1524" s="2" t="s">
        <v>229</v>
      </c>
      <c r="R1524" s="2" t="s">
        <v>230</v>
      </c>
      <c r="S1524" s="2" t="s">
        <v>624</v>
      </c>
      <c r="T1524" s="2" t="s">
        <v>75</v>
      </c>
      <c r="U1524" s="4">
        <f>0.0</f>
        <v>0.0</v>
      </c>
      <c r="V1524" s="2" t="s">
        <v>232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4">
        <f>P1524*U1524/1000000</f>
        <v>0.0</v>
      </c>
      <c r="AD1524" s="4">
        <f>AC1524*(1-Z1524/100)</f>
        <v>0.0</v>
      </c>
      <c r="AE1524" s="2" t="s">
        <v>66</v>
      </c>
      <c r="AF1524" s="2" t="s">
        <v>67</v>
      </c>
      <c r="AG1524" s="2" t="s">
        <v>233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2271</v>
      </c>
      <c r="B1525" s="2" t="s">
        <v>2264</v>
      </c>
      <c r="C1525" s="2" t="s">
        <v>47</v>
      </c>
      <c r="D1525" s="2" t="s">
        <v>610</v>
      </c>
      <c r="E1525" s="2" t="s">
        <v>277</v>
      </c>
      <c r="F1525" s="2" t="s">
        <v>278</v>
      </c>
      <c r="G1525" s="2" t="s">
        <v>227</v>
      </c>
      <c r="H1525" s="2" t="s">
        <v>142</v>
      </c>
      <c r="I1525" s="2" t="s">
        <v>53</v>
      </c>
      <c r="J1525" s="2" t="s">
        <v>611</v>
      </c>
      <c r="K1525" s="2" t="s">
        <v>611</v>
      </c>
      <c r="L1525" s="2" t="s">
        <v>227</v>
      </c>
      <c r="M1525" s="2" t="s">
        <v>104</v>
      </c>
      <c r="N1525" s="3">
        <v>95.54600000000001</v>
      </c>
      <c r="O1525" s="3" t="s">
        <v>228</v>
      </c>
      <c r="P1525" s="4">
        <f>IF(O1525="吨",N1525*1000,IF(O1525="万立方米",N1525*10000,""))</f>
        <v>955460.0000000001</v>
      </c>
      <c r="Q1525" s="2" t="s">
        <v>229</v>
      </c>
      <c r="R1525" s="2" t="s">
        <v>230</v>
      </c>
      <c r="S1525" s="2" t="s">
        <v>626</v>
      </c>
      <c r="T1525" s="2" t="s">
        <v>75</v>
      </c>
      <c r="U1525" s="4">
        <f>0.02</f>
        <v>0.02</v>
      </c>
      <c r="V1525" s="2" t="s">
        <v>232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 t="s">
        <v>236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2272</v>
      </c>
      <c r="B1526" s="2" t="s">
        <v>2264</v>
      </c>
      <c r="C1526" s="2" t="s">
        <v>47</v>
      </c>
      <c r="D1526" s="2" t="s">
        <v>610</v>
      </c>
      <c r="E1526" s="2" t="s">
        <v>277</v>
      </c>
      <c r="F1526" s="2" t="s">
        <v>278</v>
      </c>
      <c r="G1526" s="2" t="s">
        <v>227</v>
      </c>
      <c r="H1526" s="2" t="s">
        <v>142</v>
      </c>
      <c r="I1526" s="2"/>
      <c r="J1526" s="2"/>
      <c r="K1526" s="2"/>
      <c r="L1526" s="2"/>
      <c r="M1526" s="2" t="s">
        <v>107</v>
      </c>
      <c r="N1526" s="3"/>
      <c r="O1526" s="3"/>
      <c r="P1526" s="4">
        <f>IF(O1526="吨",N1526*1000,IF(O1526="万立方米",N1526*10000,""))</f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138</v>
      </c>
      <c r="AH1526" s="2" t="s">
        <v>114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2273</v>
      </c>
      <c r="B1527" s="2" t="s">
        <v>2274</v>
      </c>
      <c r="C1527" s="2" t="s">
        <v>47</v>
      </c>
      <c r="D1527" s="2" t="s">
        <v>2275</v>
      </c>
      <c r="E1527" s="2" t="s">
        <v>447</v>
      </c>
      <c r="F1527" s="2" t="s">
        <v>224</v>
      </c>
      <c r="G1527" s="2" t="s">
        <v>227</v>
      </c>
      <c r="H1527" s="2" t="s">
        <v>52</v>
      </c>
      <c r="I1527" s="2" t="s">
        <v>53</v>
      </c>
      <c r="J1527" s="2" t="s">
        <v>226</v>
      </c>
      <c r="K1527" s="2" t="s">
        <v>226</v>
      </c>
      <c r="L1527" s="2" t="s">
        <v>227</v>
      </c>
      <c r="M1527" s="2" t="s">
        <v>57</v>
      </c>
      <c r="N1527" s="3">
        <v>11.818</v>
      </c>
      <c r="O1527" s="3" t="s">
        <v>228</v>
      </c>
      <c r="P1527" s="4">
        <f>IF(O1527="吨",N1527*1000,IF(O1527="万立方米",N1527*10000,""))</f>
        <v>118180.0</v>
      </c>
      <c r="Q1527" s="2" t="s">
        <v>229</v>
      </c>
      <c r="R1527" s="2" t="s">
        <v>230</v>
      </c>
      <c r="S1527" s="2" t="s">
        <v>231</v>
      </c>
      <c r="T1527" s="2" t="s">
        <v>75</v>
      </c>
      <c r="U1527" s="4">
        <f>0.0</f>
        <v>0.0</v>
      </c>
      <c r="V1527" s="2" t="s">
        <v>232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66</v>
      </c>
      <c r="AF1527" s="2" t="s">
        <v>67</v>
      </c>
      <c r="AG1527" s="2" t="s">
        <v>233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2276</v>
      </c>
      <c r="B1528" s="2" t="s">
        <v>2274</v>
      </c>
      <c r="C1528" s="2" t="s">
        <v>47</v>
      </c>
      <c r="D1528" s="2" t="s">
        <v>2275</v>
      </c>
      <c r="E1528" s="2" t="s">
        <v>447</v>
      </c>
      <c r="F1528" s="2" t="s">
        <v>224</v>
      </c>
      <c r="G1528" s="2" t="s">
        <v>227</v>
      </c>
      <c r="H1528" s="2" t="s">
        <v>52</v>
      </c>
      <c r="I1528" s="2" t="s">
        <v>53</v>
      </c>
      <c r="J1528" s="2" t="s">
        <v>226</v>
      </c>
      <c r="K1528" s="2" t="s">
        <v>226</v>
      </c>
      <c r="L1528" s="2" t="s">
        <v>227</v>
      </c>
      <c r="M1528" s="2" t="s">
        <v>73</v>
      </c>
      <c r="N1528" s="3">
        <v>11.818</v>
      </c>
      <c r="O1528" s="3" t="s">
        <v>228</v>
      </c>
      <c r="P1528" s="4">
        <f>IF(O1528="吨",N1528*1000,IF(O1528="万立方米",N1528*10000,""))</f>
        <v>118180.0</v>
      </c>
      <c r="Q1528" s="2" t="s">
        <v>229</v>
      </c>
      <c r="R1528" s="2" t="s">
        <v>230</v>
      </c>
      <c r="S1528" s="2" t="s">
        <v>235</v>
      </c>
      <c r="T1528" s="2" t="s">
        <v>75</v>
      </c>
      <c r="U1528" s="4">
        <f>1.3</f>
        <v>1.3</v>
      </c>
      <c r="V1528" s="2" t="s">
        <v>232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0.153634</v>
      </c>
      <c r="AD1528" s="4">
        <f>AC1528*(1-Z1528/100)</f>
        <v>0.153634</v>
      </c>
      <c r="AE1528" s="2" t="s">
        <v>66</v>
      </c>
      <c r="AF1528" s="2" t="s">
        <v>67</v>
      </c>
      <c r="AG1528" s="2" t="s">
        <v>236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2277</v>
      </c>
      <c r="B1529" s="2" t="s">
        <v>2274</v>
      </c>
      <c r="C1529" s="2" t="s">
        <v>47</v>
      </c>
      <c r="D1529" s="2" t="s">
        <v>2275</v>
      </c>
      <c r="E1529" s="2" t="s">
        <v>447</v>
      </c>
      <c r="F1529" s="2" t="s">
        <v>224</v>
      </c>
      <c r="G1529" s="2" t="s">
        <v>227</v>
      </c>
      <c r="H1529" s="2" t="s">
        <v>52</v>
      </c>
      <c r="I1529" s="2" t="s">
        <v>53</v>
      </c>
      <c r="J1529" s="2" t="s">
        <v>226</v>
      </c>
      <c r="K1529" s="2" t="s">
        <v>226</v>
      </c>
      <c r="L1529" s="2" t="s">
        <v>227</v>
      </c>
      <c r="M1529" s="2" t="s">
        <v>79</v>
      </c>
      <c r="N1529" s="3">
        <v>11.818</v>
      </c>
      <c r="O1529" s="3" t="s">
        <v>228</v>
      </c>
      <c r="P1529" s="4">
        <f>IF(O1529="吨",N1529*1000,IF(O1529="万立方米",N1529*10000,""))</f>
        <v>118180.0</v>
      </c>
      <c r="Q1529" s="2" t="s">
        <v>229</v>
      </c>
      <c r="R1529" s="2" t="s">
        <v>230</v>
      </c>
      <c r="S1529" s="2" t="s">
        <v>238</v>
      </c>
      <c r="T1529" s="2" t="s">
        <v>75</v>
      </c>
      <c r="U1529" s="4">
        <f>4.1</f>
        <v>4.1</v>
      </c>
      <c r="V1529" s="2" t="s">
        <v>232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0.48453799999999997</v>
      </c>
      <c r="AD1529" s="4">
        <f>AC1529*(1-Z1529/100)</f>
        <v>0.48453799999999997</v>
      </c>
      <c r="AE1529" s="2" t="s">
        <v>66</v>
      </c>
      <c r="AF1529" s="2" t="s">
        <v>67</v>
      </c>
      <c r="AG1529" s="2" t="s">
        <v>233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2278</v>
      </c>
      <c r="B1530" s="2" t="s">
        <v>2274</v>
      </c>
      <c r="C1530" s="2" t="s">
        <v>47</v>
      </c>
      <c r="D1530" s="2" t="s">
        <v>2275</v>
      </c>
      <c r="E1530" s="2" t="s">
        <v>447</v>
      </c>
      <c r="F1530" s="2" t="s">
        <v>224</v>
      </c>
      <c r="G1530" s="2" t="s">
        <v>227</v>
      </c>
      <c r="H1530" s="2" t="s">
        <v>52</v>
      </c>
      <c r="I1530" s="2" t="s">
        <v>53</v>
      </c>
      <c r="J1530" s="2" t="s">
        <v>226</v>
      </c>
      <c r="K1530" s="2" t="s">
        <v>226</v>
      </c>
      <c r="L1530" s="2" t="s">
        <v>227</v>
      </c>
      <c r="M1530" s="2" t="s">
        <v>87</v>
      </c>
      <c r="N1530" s="3">
        <v>11.818</v>
      </c>
      <c r="O1530" s="3" t="s">
        <v>228</v>
      </c>
      <c r="P1530" s="4">
        <f>IF(O1530="吨",N1530*1000,IF(O1530="万立方米",N1530*10000,""))</f>
        <v>118180.0</v>
      </c>
      <c r="Q1530" s="2" t="s">
        <v>229</v>
      </c>
      <c r="R1530" s="2" t="s">
        <v>230</v>
      </c>
      <c r="S1530" s="2" t="s">
        <v>241</v>
      </c>
      <c r="T1530" s="2" t="s">
        <v>75</v>
      </c>
      <c r="U1530" s="4">
        <f>0.0</f>
        <v>0.0</v>
      </c>
      <c r="V1530" s="2" t="s">
        <v>232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66</v>
      </c>
      <c r="AF1530" s="2" t="s">
        <v>67</v>
      </c>
      <c r="AG1530" s="2" t="s">
        <v>233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2279</v>
      </c>
      <c r="B1531" s="2" t="s">
        <v>2274</v>
      </c>
      <c r="C1531" s="2" t="s">
        <v>47</v>
      </c>
      <c r="D1531" s="2" t="s">
        <v>2275</v>
      </c>
      <c r="E1531" s="2" t="s">
        <v>447</v>
      </c>
      <c r="F1531" s="2" t="s">
        <v>224</v>
      </c>
      <c r="G1531" s="2" t="s">
        <v>227</v>
      </c>
      <c r="H1531" s="2" t="s">
        <v>52</v>
      </c>
      <c r="I1531" s="2" t="s">
        <v>53</v>
      </c>
      <c r="J1531" s="2" t="s">
        <v>226</v>
      </c>
      <c r="K1531" s="2" t="s">
        <v>226</v>
      </c>
      <c r="L1531" s="2" t="s">
        <v>227</v>
      </c>
      <c r="M1531" s="2" t="s">
        <v>91</v>
      </c>
      <c r="N1531" s="3">
        <v>11.818</v>
      </c>
      <c r="O1531" s="3" t="s">
        <v>228</v>
      </c>
      <c r="P1531" s="4">
        <f>IF(O1531="吨",N1531*1000,IF(O1531="万立方米",N1531*10000,""))</f>
        <v>118180.0</v>
      </c>
      <c r="Q1531" s="2" t="s">
        <v>229</v>
      </c>
      <c r="R1531" s="2" t="s">
        <v>230</v>
      </c>
      <c r="S1531" s="2" t="s">
        <v>243</v>
      </c>
      <c r="T1531" s="2" t="s">
        <v>75</v>
      </c>
      <c r="U1531" s="4">
        <f>0.03</f>
        <v>0.03</v>
      </c>
      <c r="V1531" s="2" t="s">
        <v>232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4">
        <f>P1531*U1531/1000000</f>
        <v>0.0035454</v>
      </c>
      <c r="AD1531" s="4">
        <f>AC1532*(1-AA1531/100)+(AC1531-AC1532)*(1-AB1531/100)</f>
        <v>0.0035454</v>
      </c>
      <c r="AE1531" s="2" t="s">
        <v>66</v>
      </c>
      <c r="AF1531" s="2" t="s">
        <v>67</v>
      </c>
      <c r="AG1531" s="2" t="s">
        <v>233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2280</v>
      </c>
      <c r="B1532" s="2" t="s">
        <v>2274</v>
      </c>
      <c r="C1532" s="2" t="s">
        <v>47</v>
      </c>
      <c r="D1532" s="2" t="s">
        <v>2275</v>
      </c>
      <c r="E1532" s="2" t="s">
        <v>447</v>
      </c>
      <c r="F1532" s="2" t="s">
        <v>224</v>
      </c>
      <c r="G1532" s="2" t="s">
        <v>227</v>
      </c>
      <c r="H1532" s="2" t="s">
        <v>52</v>
      </c>
      <c r="I1532" s="2" t="s">
        <v>53</v>
      </c>
      <c r="J1532" s="2" t="s">
        <v>226</v>
      </c>
      <c r="K1532" s="2" t="s">
        <v>226</v>
      </c>
      <c r="L1532" s="2" t="s">
        <v>227</v>
      </c>
      <c r="M1532" s="2" t="s">
        <v>95</v>
      </c>
      <c r="N1532" s="3">
        <v>11.818</v>
      </c>
      <c r="O1532" s="3" t="s">
        <v>228</v>
      </c>
      <c r="P1532" s="4">
        <f>IF(O1532="吨",N1532*1000,IF(O1532="万立方米",N1532*10000,""))</f>
        <v>118180.0</v>
      </c>
      <c r="Q1532" s="2" t="s">
        <v>229</v>
      </c>
      <c r="R1532" s="2" t="s">
        <v>230</v>
      </c>
      <c r="S1532" s="2" t="s">
        <v>245</v>
      </c>
      <c r="T1532" s="2" t="s">
        <v>75</v>
      </c>
      <c r="U1532" s="4">
        <f>0.03</f>
        <v>0.03</v>
      </c>
      <c r="V1532" s="2" t="s">
        <v>232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0.0035454</v>
      </c>
      <c r="AD1532" s="4">
        <f>AC1532*(1-Z1532/100)</f>
        <v>0.0035454</v>
      </c>
      <c r="AE1532" s="2" t="s">
        <v>66</v>
      </c>
      <c r="AF1532" s="2" t="s">
        <v>67</v>
      </c>
      <c r="AG1532" s="2" t="s">
        <v>233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2281</v>
      </c>
      <c r="B1533" s="2" t="s">
        <v>2274</v>
      </c>
      <c r="C1533" s="2" t="s">
        <v>47</v>
      </c>
      <c r="D1533" s="2" t="s">
        <v>2275</v>
      </c>
      <c r="E1533" s="2" t="s">
        <v>447</v>
      </c>
      <c r="F1533" s="2" t="s">
        <v>224</v>
      </c>
      <c r="G1533" s="2" t="s">
        <v>227</v>
      </c>
      <c r="H1533" s="2" t="s">
        <v>52</v>
      </c>
      <c r="I1533" s="2" t="s">
        <v>53</v>
      </c>
      <c r="J1533" s="2" t="s">
        <v>226</v>
      </c>
      <c r="K1533" s="2" t="s">
        <v>226</v>
      </c>
      <c r="L1533" s="2" t="s">
        <v>227</v>
      </c>
      <c r="M1533" s="2" t="s">
        <v>99</v>
      </c>
      <c r="N1533" s="3">
        <v>11.818</v>
      </c>
      <c r="O1533" s="3" t="s">
        <v>228</v>
      </c>
      <c r="P1533" s="4">
        <f>IF(O1533="吨",N1533*1000,IF(O1533="万立方米",N1533*10000,""))</f>
        <v>118180.0</v>
      </c>
      <c r="Q1533" s="2" t="s">
        <v>229</v>
      </c>
      <c r="R1533" s="2" t="s">
        <v>230</v>
      </c>
      <c r="S1533" s="2" t="s">
        <v>247</v>
      </c>
      <c r="T1533" s="2" t="s">
        <v>75</v>
      </c>
      <c r="U1533" s="4">
        <f>0.0</f>
        <v>0.0</v>
      </c>
      <c r="V1533" s="2" t="s">
        <v>232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66</v>
      </c>
      <c r="AF1533" s="2" t="s">
        <v>67</v>
      </c>
      <c r="AG1533" s="2" t="s">
        <v>233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2282</v>
      </c>
      <c r="B1534" s="2" t="s">
        <v>2274</v>
      </c>
      <c r="C1534" s="2" t="s">
        <v>47</v>
      </c>
      <c r="D1534" s="2" t="s">
        <v>2275</v>
      </c>
      <c r="E1534" s="2" t="s">
        <v>447</v>
      </c>
      <c r="F1534" s="2" t="s">
        <v>224</v>
      </c>
      <c r="G1534" s="2" t="s">
        <v>227</v>
      </c>
      <c r="H1534" s="2" t="s">
        <v>52</v>
      </c>
      <c r="I1534" s="2" t="s">
        <v>53</v>
      </c>
      <c r="J1534" s="2" t="s">
        <v>226</v>
      </c>
      <c r="K1534" s="2" t="s">
        <v>226</v>
      </c>
      <c r="L1534" s="2" t="s">
        <v>227</v>
      </c>
      <c r="M1534" s="2" t="s">
        <v>104</v>
      </c>
      <c r="N1534" s="3">
        <v>11.818</v>
      </c>
      <c r="O1534" s="3" t="s">
        <v>228</v>
      </c>
      <c r="P1534" s="4">
        <f>IF(O1534="吨",N1534*1000,IF(O1534="万立方米",N1534*10000,""))</f>
        <v>118180.0</v>
      </c>
      <c r="Q1534" s="2" t="s">
        <v>229</v>
      </c>
      <c r="R1534" s="2" t="s">
        <v>230</v>
      </c>
      <c r="S1534" s="2" t="s">
        <v>249</v>
      </c>
      <c r="T1534" s="2" t="s">
        <v>75</v>
      </c>
      <c r="U1534" s="4">
        <f>0.02</f>
        <v>0.02</v>
      </c>
      <c r="V1534" s="2" t="s">
        <v>232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 t="s">
        <v>236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2283</v>
      </c>
      <c r="B1535" s="2" t="s">
        <v>2274</v>
      </c>
      <c r="C1535" s="2" t="s">
        <v>47</v>
      </c>
      <c r="D1535" s="2" t="s">
        <v>2275</v>
      </c>
      <c r="E1535" s="2" t="s">
        <v>447</v>
      </c>
      <c r="F1535" s="2" t="s">
        <v>224</v>
      </c>
      <c r="G1535" s="2" t="s">
        <v>227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f>IF(O1535="吨",N1535*1000,IF(O1535="万立方米",N1535*10000,""))</f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138</v>
      </c>
      <c r="AH1535" s="2" t="s">
        <v>114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2284</v>
      </c>
      <c r="B1536" s="2" t="s">
        <v>2285</v>
      </c>
      <c r="C1536" s="2" t="s">
        <v>47</v>
      </c>
      <c r="D1536" s="2" t="s">
        <v>2286</v>
      </c>
      <c r="E1536" s="2" t="s">
        <v>924</v>
      </c>
      <c r="F1536" s="2" t="s">
        <v>50</v>
      </c>
      <c r="G1536" s="2" t="s">
        <v>225</v>
      </c>
      <c r="H1536" s="2" t="s">
        <v>297</v>
      </c>
      <c r="I1536" s="2" t="s">
        <v>53</v>
      </c>
      <c r="J1536" s="2" t="s">
        <v>226</v>
      </c>
      <c r="K1536" s="2" t="s">
        <v>226</v>
      </c>
      <c r="L1536" s="2" t="s">
        <v>227</v>
      </c>
      <c r="M1536" s="2" t="s">
        <v>57</v>
      </c>
      <c r="N1536" s="3">
        <v>6156.5</v>
      </c>
      <c r="O1536" s="3" t="s">
        <v>228</v>
      </c>
      <c r="P1536" s="4">
        <f>IF(O1536="吨",N1536*1000,IF(O1536="万立方米",N1536*10000,""))</f>
        <v>61565000.0</v>
      </c>
      <c r="Q1536" s="2" t="s">
        <v>229</v>
      </c>
      <c r="R1536" s="2" t="s">
        <v>230</v>
      </c>
      <c r="S1536" s="2" t="s">
        <v>231</v>
      </c>
      <c r="T1536" s="2" t="s">
        <v>75</v>
      </c>
      <c r="U1536" s="4">
        <f>0.0</f>
        <v>0.0</v>
      </c>
      <c r="V1536" s="2" t="s">
        <v>232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</v>
      </c>
      <c r="AD1536" s="4">
        <f>AC1536*(1-Z1536/100)</f>
        <v>0.0</v>
      </c>
      <c r="AE1536" s="2" t="s">
        <v>66</v>
      </c>
      <c r="AF1536" s="2" t="s">
        <v>67</v>
      </c>
      <c r="AG1536" s="2" t="s">
        <v>233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2287</v>
      </c>
      <c r="B1537" s="2" t="s">
        <v>2285</v>
      </c>
      <c r="C1537" s="2" t="s">
        <v>47</v>
      </c>
      <c r="D1537" s="2" t="s">
        <v>2286</v>
      </c>
      <c r="E1537" s="2" t="s">
        <v>924</v>
      </c>
      <c r="F1537" s="2" t="s">
        <v>50</v>
      </c>
      <c r="G1537" s="2" t="s">
        <v>225</v>
      </c>
      <c r="H1537" s="2" t="s">
        <v>297</v>
      </c>
      <c r="I1537" s="2" t="s">
        <v>53</v>
      </c>
      <c r="J1537" s="2" t="s">
        <v>226</v>
      </c>
      <c r="K1537" s="2" t="s">
        <v>226</v>
      </c>
      <c r="L1537" s="2" t="s">
        <v>227</v>
      </c>
      <c r="M1537" s="2" t="s">
        <v>73</v>
      </c>
      <c r="N1537" s="3">
        <v>6156.5</v>
      </c>
      <c r="O1537" s="3" t="s">
        <v>228</v>
      </c>
      <c r="P1537" s="4">
        <f>IF(O1537="吨",N1537*1000,IF(O1537="万立方米",N1537*10000,""))</f>
        <v>61565000.0</v>
      </c>
      <c r="Q1537" s="2" t="s">
        <v>229</v>
      </c>
      <c r="R1537" s="2" t="s">
        <v>230</v>
      </c>
      <c r="S1537" s="2" t="s">
        <v>235</v>
      </c>
      <c r="T1537" s="2" t="s">
        <v>75</v>
      </c>
      <c r="U1537" s="4">
        <f>1.3</f>
        <v>1.3</v>
      </c>
      <c r="V1537" s="2" t="s">
        <v>232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80.0345</v>
      </c>
      <c r="AD1537" s="4">
        <f>AC1537*(1-Z1537/100)</f>
        <v>80.0345</v>
      </c>
      <c r="AE1537" s="2" t="s">
        <v>66</v>
      </c>
      <c r="AF1537" s="2" t="s">
        <v>67</v>
      </c>
      <c r="AG1537" s="2" t="s">
        <v>236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2288</v>
      </c>
      <c r="B1538" s="2" t="s">
        <v>2285</v>
      </c>
      <c r="C1538" s="2" t="s">
        <v>47</v>
      </c>
      <c r="D1538" s="2" t="s">
        <v>2286</v>
      </c>
      <c r="E1538" s="2" t="s">
        <v>924</v>
      </c>
      <c r="F1538" s="2" t="s">
        <v>50</v>
      </c>
      <c r="G1538" s="2" t="s">
        <v>225</v>
      </c>
      <c r="H1538" s="2" t="s">
        <v>297</v>
      </c>
      <c r="I1538" s="2" t="s">
        <v>53</v>
      </c>
      <c r="J1538" s="2" t="s">
        <v>226</v>
      </c>
      <c r="K1538" s="2" t="s">
        <v>226</v>
      </c>
      <c r="L1538" s="2" t="s">
        <v>227</v>
      </c>
      <c r="M1538" s="2" t="s">
        <v>79</v>
      </c>
      <c r="N1538" s="3">
        <v>6156.5</v>
      </c>
      <c r="O1538" s="3" t="s">
        <v>228</v>
      </c>
      <c r="P1538" s="4">
        <f>IF(O1538="吨",N1538*1000,IF(O1538="万立方米",N1538*10000,""))</f>
        <v>61565000.0</v>
      </c>
      <c r="Q1538" s="2" t="s">
        <v>229</v>
      </c>
      <c r="R1538" s="2" t="s">
        <v>230</v>
      </c>
      <c r="S1538" s="2" t="s">
        <v>238</v>
      </c>
      <c r="T1538" s="2" t="s">
        <v>75</v>
      </c>
      <c r="U1538" s="4">
        <f>4.1</f>
        <v>4.1</v>
      </c>
      <c r="V1538" s="2" t="s">
        <v>232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4">
        <f>P1538*U1538/1000000</f>
        <v>252.41649999999996</v>
      </c>
      <c r="AD1538" s="4">
        <f>AC1538*(1-Z1538/100)</f>
        <v>196.88486999999998</v>
      </c>
      <c r="AE1538" s="2" t="s">
        <v>66</v>
      </c>
      <c r="AF1538" s="2" t="s">
        <v>67</v>
      </c>
      <c r="AG1538" s="2" t="s">
        <v>239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2289</v>
      </c>
      <c r="B1539" s="2" t="s">
        <v>2285</v>
      </c>
      <c r="C1539" s="2" t="s">
        <v>47</v>
      </c>
      <c r="D1539" s="2" t="s">
        <v>2286</v>
      </c>
      <c r="E1539" s="2" t="s">
        <v>924</v>
      </c>
      <c r="F1539" s="2" t="s">
        <v>50</v>
      </c>
      <c r="G1539" s="2" t="s">
        <v>225</v>
      </c>
      <c r="H1539" s="2" t="s">
        <v>297</v>
      </c>
      <c r="I1539" s="2" t="s">
        <v>53</v>
      </c>
      <c r="J1539" s="2" t="s">
        <v>226</v>
      </c>
      <c r="K1539" s="2" t="s">
        <v>226</v>
      </c>
      <c r="L1539" s="2" t="s">
        <v>227</v>
      </c>
      <c r="M1539" s="2" t="s">
        <v>87</v>
      </c>
      <c r="N1539" s="3">
        <v>6156.5</v>
      </c>
      <c r="O1539" s="3" t="s">
        <v>228</v>
      </c>
      <c r="P1539" s="4">
        <f>IF(O1539="吨",N1539*1000,IF(O1539="万立方米",N1539*10000,""))</f>
        <v>61565000.0</v>
      </c>
      <c r="Q1539" s="2" t="s">
        <v>229</v>
      </c>
      <c r="R1539" s="2" t="s">
        <v>230</v>
      </c>
      <c r="S1539" s="2" t="s">
        <v>241</v>
      </c>
      <c r="T1539" s="2" t="s">
        <v>75</v>
      </c>
      <c r="U1539" s="4">
        <f>0.0</f>
        <v>0.0</v>
      </c>
      <c r="V1539" s="2" t="s">
        <v>232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0.0</v>
      </c>
      <c r="AD1539" s="4">
        <f>AC1539*(1-Z1539/100)</f>
        <v>0.0</v>
      </c>
      <c r="AE1539" s="2" t="s">
        <v>66</v>
      </c>
      <c r="AF1539" s="2" t="s">
        <v>67</v>
      </c>
      <c r="AG1539" s="2" t="s">
        <v>233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2290</v>
      </c>
      <c r="B1540" s="2" t="s">
        <v>2285</v>
      </c>
      <c r="C1540" s="2" t="s">
        <v>47</v>
      </c>
      <c r="D1540" s="2" t="s">
        <v>2286</v>
      </c>
      <c r="E1540" s="2" t="s">
        <v>924</v>
      </c>
      <c r="F1540" s="2" t="s">
        <v>50</v>
      </c>
      <c r="G1540" s="2" t="s">
        <v>225</v>
      </c>
      <c r="H1540" s="2" t="s">
        <v>297</v>
      </c>
      <c r="I1540" s="2" t="s">
        <v>53</v>
      </c>
      <c r="J1540" s="2" t="s">
        <v>226</v>
      </c>
      <c r="K1540" s="2" t="s">
        <v>226</v>
      </c>
      <c r="L1540" s="2" t="s">
        <v>227</v>
      </c>
      <c r="M1540" s="2" t="s">
        <v>91</v>
      </c>
      <c r="N1540" s="3">
        <v>6156.5</v>
      </c>
      <c r="O1540" s="3" t="s">
        <v>228</v>
      </c>
      <c r="P1540" s="4">
        <f>IF(O1540="吨",N1540*1000,IF(O1540="万立方米",N1540*10000,""))</f>
        <v>61565000.0</v>
      </c>
      <c r="Q1540" s="2" t="s">
        <v>229</v>
      </c>
      <c r="R1540" s="2" t="s">
        <v>230</v>
      </c>
      <c r="S1540" s="2" t="s">
        <v>243</v>
      </c>
      <c r="T1540" s="2" t="s">
        <v>75</v>
      </c>
      <c r="U1540" s="4">
        <f>0.03</f>
        <v>0.03</v>
      </c>
      <c r="V1540" s="2" t="s">
        <v>232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4">
        <f>P1540*U1540/1000000</f>
        <v>1.84695</v>
      </c>
      <c r="AD1540" s="4">
        <f>AC1541*(1-AA1540/100)+(AC1540-AC1541)*(1-AB1540/100)</f>
        <v>1.84695</v>
      </c>
      <c r="AE1540" s="2" t="s">
        <v>66</v>
      </c>
      <c r="AF1540" s="2" t="s">
        <v>67</v>
      </c>
      <c r="AG1540" s="2" t="s">
        <v>233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2291</v>
      </c>
      <c r="B1541" s="2" t="s">
        <v>2285</v>
      </c>
      <c r="C1541" s="2" t="s">
        <v>47</v>
      </c>
      <c r="D1541" s="2" t="s">
        <v>2286</v>
      </c>
      <c r="E1541" s="2" t="s">
        <v>924</v>
      </c>
      <c r="F1541" s="2" t="s">
        <v>50</v>
      </c>
      <c r="G1541" s="2" t="s">
        <v>225</v>
      </c>
      <c r="H1541" s="2" t="s">
        <v>297</v>
      </c>
      <c r="I1541" s="2" t="s">
        <v>53</v>
      </c>
      <c r="J1541" s="2" t="s">
        <v>226</v>
      </c>
      <c r="K1541" s="2" t="s">
        <v>226</v>
      </c>
      <c r="L1541" s="2" t="s">
        <v>227</v>
      </c>
      <c r="M1541" s="2" t="s">
        <v>95</v>
      </c>
      <c r="N1541" s="3">
        <v>6156.5</v>
      </c>
      <c r="O1541" s="3" t="s">
        <v>228</v>
      </c>
      <c r="P1541" s="4">
        <f>IF(O1541="吨",N1541*1000,IF(O1541="万立方米",N1541*10000,""))</f>
        <v>61565000.0</v>
      </c>
      <c r="Q1541" s="2" t="s">
        <v>229</v>
      </c>
      <c r="R1541" s="2" t="s">
        <v>230</v>
      </c>
      <c r="S1541" s="2" t="s">
        <v>245</v>
      </c>
      <c r="T1541" s="2" t="s">
        <v>75</v>
      </c>
      <c r="U1541" s="4">
        <f>0.03</f>
        <v>0.03</v>
      </c>
      <c r="V1541" s="2" t="s">
        <v>232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1.84695</v>
      </c>
      <c r="AD1541" s="4">
        <f>AC1541*(1-Z1541/100)</f>
        <v>1.84695</v>
      </c>
      <c r="AE1541" s="2" t="s">
        <v>66</v>
      </c>
      <c r="AF1541" s="2" t="s">
        <v>67</v>
      </c>
      <c r="AG1541" s="2" t="s">
        <v>233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2292</v>
      </c>
      <c r="B1542" s="2" t="s">
        <v>2285</v>
      </c>
      <c r="C1542" s="2" t="s">
        <v>47</v>
      </c>
      <c r="D1542" s="2" t="s">
        <v>2286</v>
      </c>
      <c r="E1542" s="2" t="s">
        <v>924</v>
      </c>
      <c r="F1542" s="2" t="s">
        <v>50</v>
      </c>
      <c r="G1542" s="2" t="s">
        <v>225</v>
      </c>
      <c r="H1542" s="2" t="s">
        <v>297</v>
      </c>
      <c r="I1542" s="2" t="s">
        <v>53</v>
      </c>
      <c r="J1542" s="2" t="s">
        <v>226</v>
      </c>
      <c r="K1542" s="2" t="s">
        <v>226</v>
      </c>
      <c r="L1542" s="2" t="s">
        <v>227</v>
      </c>
      <c r="M1542" s="2" t="s">
        <v>99</v>
      </c>
      <c r="N1542" s="3">
        <v>6156.5</v>
      </c>
      <c r="O1542" s="3" t="s">
        <v>228</v>
      </c>
      <c r="P1542" s="4">
        <f>IF(O1542="吨",N1542*1000,IF(O1542="万立方米",N1542*10000,""))</f>
        <v>61565000.0</v>
      </c>
      <c r="Q1542" s="2" t="s">
        <v>229</v>
      </c>
      <c r="R1542" s="2" t="s">
        <v>230</v>
      </c>
      <c r="S1542" s="2" t="s">
        <v>247</v>
      </c>
      <c r="T1542" s="2" t="s">
        <v>75</v>
      </c>
      <c r="U1542" s="4">
        <f>0.0</f>
        <v>0.0</v>
      </c>
      <c r="V1542" s="2" t="s">
        <v>232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4">
        <f>P1542*U1542/1000000</f>
        <v>0.0</v>
      </c>
      <c r="AD1542" s="4">
        <f>AC1542*(1-Z1542/100)</f>
        <v>0.0</v>
      </c>
      <c r="AE1542" s="2" t="s">
        <v>66</v>
      </c>
      <c r="AF1542" s="2" t="s">
        <v>67</v>
      </c>
      <c r="AG1542" s="2" t="s">
        <v>233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2293</v>
      </c>
      <c r="B1543" s="2" t="s">
        <v>2285</v>
      </c>
      <c r="C1543" s="2" t="s">
        <v>47</v>
      </c>
      <c r="D1543" s="2" t="s">
        <v>2286</v>
      </c>
      <c r="E1543" s="2" t="s">
        <v>924</v>
      </c>
      <c r="F1543" s="2" t="s">
        <v>50</v>
      </c>
      <c r="G1543" s="2" t="s">
        <v>225</v>
      </c>
      <c r="H1543" s="2" t="s">
        <v>297</v>
      </c>
      <c r="I1543" s="2" t="s">
        <v>53</v>
      </c>
      <c r="J1543" s="2" t="s">
        <v>226</v>
      </c>
      <c r="K1543" s="2" t="s">
        <v>226</v>
      </c>
      <c r="L1543" s="2" t="s">
        <v>227</v>
      </c>
      <c r="M1543" s="2" t="s">
        <v>104</v>
      </c>
      <c r="N1543" s="3">
        <v>6156.5</v>
      </c>
      <c r="O1543" s="3" t="s">
        <v>228</v>
      </c>
      <c r="P1543" s="4">
        <f>IF(O1543="吨",N1543*1000,IF(O1543="万立方米",N1543*10000,""))</f>
        <v>61565000.0</v>
      </c>
      <c r="Q1543" s="2" t="s">
        <v>229</v>
      </c>
      <c r="R1543" s="2" t="s">
        <v>230</v>
      </c>
      <c r="S1543" s="2" t="s">
        <v>249</v>
      </c>
      <c r="T1543" s="2" t="s">
        <v>75</v>
      </c>
      <c r="U1543" s="4">
        <f>0.02</f>
        <v>0.02</v>
      </c>
      <c r="V1543" s="2" t="s">
        <v>232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 t="s">
        <v>236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2294</v>
      </c>
      <c r="B1544" s="2" t="s">
        <v>2285</v>
      </c>
      <c r="C1544" s="2" t="s">
        <v>47</v>
      </c>
      <c r="D1544" s="2" t="s">
        <v>2286</v>
      </c>
      <c r="E1544" s="2" t="s">
        <v>924</v>
      </c>
      <c r="F1544" s="2" t="s">
        <v>50</v>
      </c>
      <c r="G1544" s="2" t="s">
        <v>225</v>
      </c>
      <c r="H1544" s="2" t="s">
        <v>297</v>
      </c>
      <c r="I1544" s="2"/>
      <c r="J1544" s="2"/>
      <c r="K1544" s="2"/>
      <c r="L1544" s="2"/>
      <c r="M1544" s="2" t="s">
        <v>107</v>
      </c>
      <c r="N1544" s="3"/>
      <c r="O1544" s="3"/>
      <c r="P1544" s="4">
        <f>IF(O1544="吨",N1544*1000,IF(O1544="万立方米",N1544*10000,""))</f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138</v>
      </c>
      <c r="AH1544" s="2" t="s">
        <v>114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2295</v>
      </c>
      <c r="B1545" s="2" t="s">
        <v>2296</v>
      </c>
      <c r="C1545" s="2" t="s">
        <v>47</v>
      </c>
      <c r="D1545" s="2" t="s">
        <v>2297</v>
      </c>
      <c r="E1545" s="2" t="s">
        <v>491</v>
      </c>
      <c r="F1545" s="2" t="s">
        <v>224</v>
      </c>
      <c r="G1545" s="2" t="s">
        <v>51</v>
      </c>
      <c r="H1545" s="2" t="s">
        <v>52</v>
      </c>
      <c r="I1545" s="2" t="s">
        <v>53</v>
      </c>
      <c r="J1545" s="2" t="s">
        <v>2298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124</v>
      </c>
      <c r="X1545" s="2" t="s">
        <v>143</v>
      </c>
      <c r="Y1545" s="2" t="s">
        <v>596</v>
      </c>
      <c r="Z1545" s="2">
        <v>96</v>
      </c>
      <c r="AA1545" s="2"/>
      <c r="AB1545" s="2"/>
      <c r="AC1545" s="2"/>
      <c r="AD1545" s="2"/>
      <c r="AE1545" s="2" t="s">
        <v>271</v>
      </c>
      <c r="AF1545" s="2" t="s">
        <v>2299</v>
      </c>
      <c r="AG1545" s="2" t="s">
        <v>2300</v>
      </c>
      <c r="AH1545" s="2" t="s">
        <v>128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2301</v>
      </c>
      <c r="B1546" s="2" t="s">
        <v>2296</v>
      </c>
      <c r="C1546" s="2" t="s">
        <v>47</v>
      </c>
      <c r="D1546" s="2" t="s">
        <v>2297</v>
      </c>
      <c r="E1546" s="2" t="s">
        <v>491</v>
      </c>
      <c r="F1546" s="2" t="s">
        <v>224</v>
      </c>
      <c r="G1546" s="2" t="s">
        <v>51</v>
      </c>
      <c r="H1546" s="2" t="s">
        <v>52</v>
      </c>
      <c r="I1546" s="2" t="s">
        <v>53</v>
      </c>
      <c r="J1546" s="2" t="s">
        <v>2298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124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271</v>
      </c>
      <c r="AF1546" s="2" t="s">
        <v>2299</v>
      </c>
      <c r="AG1546" s="2" t="s">
        <v>2302</v>
      </c>
      <c r="AH1546" s="2" t="s">
        <v>128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2303</v>
      </c>
      <c r="B1547" s="2" t="s">
        <v>2296</v>
      </c>
      <c r="C1547" s="2" t="s">
        <v>47</v>
      </c>
      <c r="D1547" s="2" t="s">
        <v>2297</v>
      </c>
      <c r="E1547" s="2" t="s">
        <v>491</v>
      </c>
      <c r="F1547" s="2" t="s">
        <v>224</v>
      </c>
      <c r="G1547" s="2" t="s">
        <v>51</v>
      </c>
      <c r="H1547" s="2" t="s">
        <v>52</v>
      </c>
      <c r="I1547" s="2" t="s">
        <v>53</v>
      </c>
      <c r="J1547" s="2" t="s">
        <v>2298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124</v>
      </c>
      <c r="X1547" s="2" t="s">
        <v>149</v>
      </c>
      <c r="Y1547" s="2" t="s">
        <v>150</v>
      </c>
      <c r="Z1547" s="2">
        <v>64</v>
      </c>
      <c r="AA1547" s="2"/>
      <c r="AB1547" s="2"/>
      <c r="AC1547" s="2"/>
      <c r="AD1547" s="2"/>
      <c r="AE1547" s="2" t="s">
        <v>271</v>
      </c>
      <c r="AF1547" s="2" t="s">
        <v>2299</v>
      </c>
      <c r="AG1547" s="2" t="s">
        <v>2304</v>
      </c>
      <c r="AH1547" s="2" t="s">
        <v>128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2305</v>
      </c>
      <c r="B1548" s="2" t="s">
        <v>2296</v>
      </c>
      <c r="C1548" s="2" t="s">
        <v>47</v>
      </c>
      <c r="D1548" s="2" t="s">
        <v>2297</v>
      </c>
      <c r="E1548" s="2" t="s">
        <v>491</v>
      </c>
      <c r="F1548" s="2" t="s">
        <v>224</v>
      </c>
      <c r="G1548" s="2" t="s">
        <v>51</v>
      </c>
      <c r="H1548" s="2" t="s">
        <v>52</v>
      </c>
      <c r="I1548" s="2" t="s">
        <v>53</v>
      </c>
      <c r="J1548" s="2" t="s">
        <v>2298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124</v>
      </c>
      <c r="X1548" s="2" t="s">
        <v>143</v>
      </c>
      <c r="Y1548" s="2" t="s">
        <v>600</v>
      </c>
      <c r="Z1548" s="2">
        <v>96</v>
      </c>
      <c r="AA1548" s="2"/>
      <c r="AB1548" s="2"/>
      <c r="AC1548" s="2"/>
      <c r="AD1548" s="2"/>
      <c r="AE1548" s="2" t="s">
        <v>271</v>
      </c>
      <c r="AF1548" s="2" t="s">
        <v>2299</v>
      </c>
      <c r="AG1548" s="2" t="s">
        <v>2300</v>
      </c>
      <c r="AH1548" s="2" t="s">
        <v>128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2306</v>
      </c>
      <c r="B1549" s="2" t="s">
        <v>2296</v>
      </c>
      <c r="C1549" s="2" t="s">
        <v>47</v>
      </c>
      <c r="D1549" s="2" t="s">
        <v>2297</v>
      </c>
      <c r="E1549" s="2" t="s">
        <v>491</v>
      </c>
      <c r="F1549" s="2" t="s">
        <v>224</v>
      </c>
      <c r="G1549" s="2" t="s">
        <v>51</v>
      </c>
      <c r="H1549" s="2" t="s">
        <v>52</v>
      </c>
      <c r="I1549" s="2" t="s">
        <v>53</v>
      </c>
      <c r="J1549" s="2" t="s">
        <v>2298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124</v>
      </c>
      <c r="X1549" s="2" t="s">
        <v>143</v>
      </c>
      <c r="Y1549" s="2" t="s">
        <v>602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271</v>
      </c>
      <c r="AF1549" s="2" t="s">
        <v>2299</v>
      </c>
      <c r="AG1549" s="2" t="s">
        <v>2300</v>
      </c>
      <c r="AH1549" s="2" t="s">
        <v>128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2307</v>
      </c>
      <c r="B1550" s="2" t="s">
        <v>2296</v>
      </c>
      <c r="C1550" s="2" t="s">
        <v>47</v>
      </c>
      <c r="D1550" s="2" t="s">
        <v>2297</v>
      </c>
      <c r="E1550" s="2" t="s">
        <v>491</v>
      </c>
      <c r="F1550" s="2" t="s">
        <v>224</v>
      </c>
      <c r="G1550" s="2" t="s">
        <v>51</v>
      </c>
      <c r="H1550" s="2" t="s">
        <v>52</v>
      </c>
      <c r="I1550" s="2" t="s">
        <v>53</v>
      </c>
      <c r="J1550" s="2" t="s">
        <v>2298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124</v>
      </c>
      <c r="X1550" s="2" t="s">
        <v>143</v>
      </c>
      <c r="Y1550" s="2" t="s">
        <v>604</v>
      </c>
      <c r="Z1550" s="2">
        <v>96</v>
      </c>
      <c r="AA1550" s="2"/>
      <c r="AB1550" s="2"/>
      <c r="AC1550" s="2"/>
      <c r="AD1550" s="2"/>
      <c r="AE1550" s="2" t="s">
        <v>271</v>
      </c>
      <c r="AF1550" s="2" t="s">
        <v>2299</v>
      </c>
      <c r="AG1550" s="2" t="s">
        <v>2300</v>
      </c>
      <c r="AH1550" s="2" t="s">
        <v>128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2308</v>
      </c>
      <c r="B1551" s="2" t="s">
        <v>2296</v>
      </c>
      <c r="C1551" s="2" t="s">
        <v>47</v>
      </c>
      <c r="D1551" s="2" t="s">
        <v>2297</v>
      </c>
      <c r="E1551" s="2" t="s">
        <v>491</v>
      </c>
      <c r="F1551" s="2" t="s">
        <v>224</v>
      </c>
      <c r="G1551" s="2" t="s">
        <v>51</v>
      </c>
      <c r="H1551" s="2" t="s">
        <v>52</v>
      </c>
      <c r="I1551" s="2" t="s">
        <v>53</v>
      </c>
      <c r="J1551" s="2" t="s">
        <v>2298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124</v>
      </c>
      <c r="X1551" s="2" t="s">
        <v>159</v>
      </c>
      <c r="Y1551" s="2" t="s">
        <v>160</v>
      </c>
      <c r="Z1551" s="2">
        <v>40</v>
      </c>
      <c r="AA1551" s="2"/>
      <c r="AB1551" s="2"/>
      <c r="AC1551" s="2"/>
      <c r="AD1551" s="2"/>
      <c r="AE1551" s="2" t="s">
        <v>271</v>
      </c>
      <c r="AF1551" s="2" t="s">
        <v>2299</v>
      </c>
      <c r="AG1551" s="2" t="s">
        <v>2300</v>
      </c>
      <c r="AH1551" s="2" t="s">
        <v>128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2309</v>
      </c>
      <c r="B1552" s="2" t="s">
        <v>2296</v>
      </c>
      <c r="C1552" s="2" t="s">
        <v>47</v>
      </c>
      <c r="D1552" s="2" t="s">
        <v>2297</v>
      </c>
      <c r="E1552" s="2" t="s">
        <v>491</v>
      </c>
      <c r="F1552" s="2" t="s">
        <v>224</v>
      </c>
      <c r="G1552" s="2" t="s">
        <v>51</v>
      </c>
      <c r="H1552" s="2" t="s">
        <v>52</v>
      </c>
      <c r="I1552" s="2" t="s">
        <v>53</v>
      </c>
      <c r="J1552" s="2" t="s">
        <v>2298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124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271</v>
      </c>
      <c r="AF1552" s="2" t="s">
        <v>2299</v>
      </c>
      <c r="AG1552" s="2" t="s">
        <v>2302</v>
      </c>
      <c r="AH1552" s="2" t="s">
        <v>128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2310</v>
      </c>
      <c r="B1553" s="2" t="s">
        <v>2296</v>
      </c>
      <c r="C1553" s="2" t="s">
        <v>47</v>
      </c>
      <c r="D1553" s="2" t="s">
        <v>2297</v>
      </c>
      <c r="E1553" s="2" t="s">
        <v>491</v>
      </c>
      <c r="F1553" s="2" t="s">
        <v>224</v>
      </c>
      <c r="G1553" s="2" t="s">
        <v>51</v>
      </c>
      <c r="H1553" s="2" t="s">
        <v>52</v>
      </c>
      <c r="I1553" s="2" t="s">
        <v>198</v>
      </c>
      <c r="J1553" s="2" t="s">
        <v>2311</v>
      </c>
      <c r="K1553" s="2" t="s">
        <v>2311</v>
      </c>
      <c r="L1553" s="2" t="s">
        <v>200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2312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143</v>
      </c>
      <c r="Y1553" s="2" t="s">
        <v>596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66</v>
      </c>
      <c r="AF1553" s="2" t="s">
        <v>67</v>
      </c>
      <c r="AG1553" s="2" t="s">
        <v>327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2313</v>
      </c>
      <c r="B1554" s="2" t="s">
        <v>2296</v>
      </c>
      <c r="C1554" s="2" t="s">
        <v>47</v>
      </c>
      <c r="D1554" s="2" t="s">
        <v>2297</v>
      </c>
      <c r="E1554" s="2" t="s">
        <v>491</v>
      </c>
      <c r="F1554" s="2" t="s">
        <v>224</v>
      </c>
      <c r="G1554" s="2" t="s">
        <v>51</v>
      </c>
      <c r="H1554" s="2" t="s">
        <v>52</v>
      </c>
      <c r="I1554" s="2" t="s">
        <v>198</v>
      </c>
      <c r="J1554" s="2" t="s">
        <v>2311</v>
      </c>
      <c r="K1554" s="2" t="s">
        <v>2311</v>
      </c>
      <c r="L1554" s="2" t="s">
        <v>200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2314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66</v>
      </c>
      <c r="AF1554" s="2" t="s">
        <v>67</v>
      </c>
      <c r="AG1554" s="2" t="s">
        <v>329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2315</v>
      </c>
      <c r="B1555" s="2" t="s">
        <v>2296</v>
      </c>
      <c r="C1555" s="2" t="s">
        <v>47</v>
      </c>
      <c r="D1555" s="2" t="s">
        <v>2297</v>
      </c>
      <c r="E1555" s="2" t="s">
        <v>491</v>
      </c>
      <c r="F1555" s="2" t="s">
        <v>224</v>
      </c>
      <c r="G1555" s="2" t="s">
        <v>51</v>
      </c>
      <c r="H1555" s="2" t="s">
        <v>52</v>
      </c>
      <c r="I1555" s="2" t="s">
        <v>198</v>
      </c>
      <c r="J1555" s="2" t="s">
        <v>2311</v>
      </c>
      <c r="K1555" s="2" t="s">
        <v>2311</v>
      </c>
      <c r="L1555" s="2" t="s">
        <v>200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2316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149</v>
      </c>
      <c r="Y1555" s="2" t="s">
        <v>150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66</v>
      </c>
      <c r="AF1555" s="2" t="s">
        <v>67</v>
      </c>
      <c r="AG1555" s="2" t="s">
        <v>167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2317</v>
      </c>
      <c r="B1556" s="2" t="s">
        <v>2296</v>
      </c>
      <c r="C1556" s="2" t="s">
        <v>47</v>
      </c>
      <c r="D1556" s="2" t="s">
        <v>2297</v>
      </c>
      <c r="E1556" s="2" t="s">
        <v>491</v>
      </c>
      <c r="F1556" s="2" t="s">
        <v>224</v>
      </c>
      <c r="G1556" s="2" t="s">
        <v>51</v>
      </c>
      <c r="H1556" s="2" t="s">
        <v>52</v>
      </c>
      <c r="I1556" s="2" t="s">
        <v>198</v>
      </c>
      <c r="J1556" s="2" t="s">
        <v>2311</v>
      </c>
      <c r="K1556" s="2" t="s">
        <v>2311</v>
      </c>
      <c r="L1556" s="2" t="s">
        <v>200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2318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143</v>
      </c>
      <c r="Y1556" s="2" t="s">
        <v>600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66</v>
      </c>
      <c r="AF1556" s="2" t="s">
        <v>67</v>
      </c>
      <c r="AG1556" s="2" t="s">
        <v>327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2319</v>
      </c>
      <c r="B1557" s="2" t="s">
        <v>2296</v>
      </c>
      <c r="C1557" s="2" t="s">
        <v>47</v>
      </c>
      <c r="D1557" s="2" t="s">
        <v>2297</v>
      </c>
      <c r="E1557" s="2" t="s">
        <v>491</v>
      </c>
      <c r="F1557" s="2" t="s">
        <v>224</v>
      </c>
      <c r="G1557" s="2" t="s">
        <v>51</v>
      </c>
      <c r="H1557" s="2" t="s">
        <v>52</v>
      </c>
      <c r="I1557" s="2" t="s">
        <v>198</v>
      </c>
      <c r="J1557" s="2" t="s">
        <v>2311</v>
      </c>
      <c r="K1557" s="2" t="s">
        <v>2311</v>
      </c>
      <c r="L1557" s="2" t="s">
        <v>200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2320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143</v>
      </c>
      <c r="Y1557" s="2" t="s">
        <v>602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66</v>
      </c>
      <c r="AF1557" s="2" t="s">
        <v>67</v>
      </c>
      <c r="AG1557" s="2" t="s">
        <v>327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2321</v>
      </c>
      <c r="B1558" s="2" t="s">
        <v>2296</v>
      </c>
      <c r="C1558" s="2" t="s">
        <v>47</v>
      </c>
      <c r="D1558" s="2" t="s">
        <v>2297</v>
      </c>
      <c r="E1558" s="2" t="s">
        <v>491</v>
      </c>
      <c r="F1558" s="2" t="s">
        <v>224</v>
      </c>
      <c r="G1558" s="2" t="s">
        <v>51</v>
      </c>
      <c r="H1558" s="2" t="s">
        <v>52</v>
      </c>
      <c r="I1558" s="2" t="s">
        <v>198</v>
      </c>
      <c r="J1558" s="2" t="s">
        <v>2311</v>
      </c>
      <c r="K1558" s="2" t="s">
        <v>2311</v>
      </c>
      <c r="L1558" s="2" t="s">
        <v>200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2322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143</v>
      </c>
      <c r="Y1558" s="2" t="s">
        <v>604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66</v>
      </c>
      <c r="AF1558" s="2" t="s">
        <v>67</v>
      </c>
      <c r="AG1558" s="2" t="s">
        <v>327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2323</v>
      </c>
      <c r="B1559" s="2" t="s">
        <v>2296</v>
      </c>
      <c r="C1559" s="2" t="s">
        <v>47</v>
      </c>
      <c r="D1559" s="2" t="s">
        <v>2297</v>
      </c>
      <c r="E1559" s="2" t="s">
        <v>491</v>
      </c>
      <c r="F1559" s="2" t="s">
        <v>224</v>
      </c>
      <c r="G1559" s="2" t="s">
        <v>51</v>
      </c>
      <c r="H1559" s="2" t="s">
        <v>52</v>
      </c>
      <c r="I1559" s="2" t="s">
        <v>198</v>
      </c>
      <c r="J1559" s="2" t="s">
        <v>2311</v>
      </c>
      <c r="K1559" s="2" t="s">
        <v>2311</v>
      </c>
      <c r="L1559" s="2" t="s">
        <v>200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2324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159</v>
      </c>
      <c r="Y1559" s="2" t="s">
        <v>160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66</v>
      </c>
      <c r="AF1559" s="2" t="s">
        <v>67</v>
      </c>
      <c r="AG1559" s="2" t="s">
        <v>327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2325</v>
      </c>
      <c r="B1560" s="2" t="s">
        <v>2296</v>
      </c>
      <c r="C1560" s="2" t="s">
        <v>47</v>
      </c>
      <c r="D1560" s="2" t="s">
        <v>2297</v>
      </c>
      <c r="E1560" s="2" t="s">
        <v>491</v>
      </c>
      <c r="F1560" s="2" t="s">
        <v>224</v>
      </c>
      <c r="G1560" s="2" t="s">
        <v>51</v>
      </c>
      <c r="H1560" s="2" t="s">
        <v>52</v>
      </c>
      <c r="I1560" s="2" t="s">
        <v>198</v>
      </c>
      <c r="J1560" s="2" t="s">
        <v>2311</v>
      </c>
      <c r="K1560" s="2" t="s">
        <v>2311</v>
      </c>
      <c r="L1560" s="2" t="s">
        <v>200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2326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66</v>
      </c>
      <c r="AF1560" s="2" t="s">
        <v>67</v>
      </c>
      <c r="AG1560" s="2" t="s">
        <v>329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2327</v>
      </c>
      <c r="B1561" s="2" t="s">
        <v>2296</v>
      </c>
      <c r="C1561" s="2" t="s">
        <v>47</v>
      </c>
      <c r="D1561" s="2" t="s">
        <v>2297</v>
      </c>
      <c r="E1561" s="2" t="s">
        <v>491</v>
      </c>
      <c r="F1561" s="2" t="s">
        <v>224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163</v>
      </c>
      <c r="M1561" s="2" t="s">
        <v>107</v>
      </c>
      <c r="N1561" s="3"/>
      <c r="O1561" s="3"/>
      <c r="P1561" s="4">
        <f>IF(O1561="吨",N1561*1000,IF(O1561="万立方米",N1561*10000,""))</f>
        <v>276101050.0</v>
      </c>
      <c r="Q1561" s="2" t="s">
        <v>108</v>
      </c>
      <c r="R1561" s="2" t="s">
        <v>109</v>
      </c>
      <c r="S1561" s="2" t="s">
        <v>164</v>
      </c>
      <c r="T1561" s="2" t="s">
        <v>165</v>
      </c>
      <c r="U1561" s="4">
        <f>0.16</f>
        <v>0.16</v>
      </c>
      <c r="V1561" s="2" t="s">
        <v>111</v>
      </c>
      <c r="W1561" s="2" t="s">
        <v>164</v>
      </c>
      <c r="X1561" s="2" t="s">
        <v>163</v>
      </c>
      <c r="Y1561" s="2" t="s">
        <v>166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66</v>
      </c>
      <c r="AF1561" s="2" t="s">
        <v>67</v>
      </c>
      <c r="AG1561" s="2" t="s">
        <v>167</v>
      </c>
      <c r="AH1561" s="2" t="s">
        <v>168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2328</v>
      </c>
      <c r="B1562" s="2" t="s">
        <v>2329</v>
      </c>
      <c r="C1562" s="2" t="s">
        <v>47</v>
      </c>
      <c r="D1562" s="2" t="s">
        <v>2330</v>
      </c>
      <c r="E1562" s="2" t="s">
        <v>277</v>
      </c>
      <c r="F1562" s="2" t="s">
        <v>224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344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66</v>
      </c>
      <c r="AF1562" s="2" t="s">
        <v>67</v>
      </c>
      <c r="AG1562" s="2" t="s">
        <v>327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2331</v>
      </c>
      <c r="B1563" s="2" t="s">
        <v>2329</v>
      </c>
      <c r="C1563" s="2" t="s">
        <v>47</v>
      </c>
      <c r="D1563" s="2" t="s">
        <v>2330</v>
      </c>
      <c r="E1563" s="2" t="s">
        <v>277</v>
      </c>
      <c r="F1563" s="2" t="s">
        <v>224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66</v>
      </c>
      <c r="AF1563" s="2" t="s">
        <v>67</v>
      </c>
      <c r="AG1563" s="2" t="s">
        <v>329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2332</v>
      </c>
      <c r="B1564" s="2" t="s">
        <v>2329</v>
      </c>
      <c r="C1564" s="2" t="s">
        <v>47</v>
      </c>
      <c r="D1564" s="2" t="s">
        <v>2330</v>
      </c>
      <c r="E1564" s="2" t="s">
        <v>277</v>
      </c>
      <c r="F1564" s="2" t="s">
        <v>224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149</v>
      </c>
      <c r="Y1564" s="2" t="s">
        <v>150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66</v>
      </c>
      <c r="AF1564" s="2" t="s">
        <v>67</v>
      </c>
      <c r="AG1564" s="2" t="s">
        <v>167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2333</v>
      </c>
      <c r="B1565" s="2" t="s">
        <v>2329</v>
      </c>
      <c r="C1565" s="2" t="s">
        <v>47</v>
      </c>
      <c r="D1565" s="2" t="s">
        <v>2330</v>
      </c>
      <c r="E1565" s="2" t="s">
        <v>277</v>
      </c>
      <c r="F1565" s="2" t="s">
        <v>224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344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327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2334</v>
      </c>
      <c r="B1566" s="2" t="s">
        <v>2329</v>
      </c>
      <c r="C1566" s="2" t="s">
        <v>47</v>
      </c>
      <c r="D1566" s="2" t="s">
        <v>2330</v>
      </c>
      <c r="E1566" s="2" t="s">
        <v>277</v>
      </c>
      <c r="F1566" s="2" t="s">
        <v>224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344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66</v>
      </c>
      <c r="AF1566" s="2" t="s">
        <v>67</v>
      </c>
      <c r="AG1566" s="2" t="s">
        <v>327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2335</v>
      </c>
      <c r="B1567" s="2" t="s">
        <v>2329</v>
      </c>
      <c r="C1567" s="2" t="s">
        <v>47</v>
      </c>
      <c r="D1567" s="2" t="s">
        <v>2330</v>
      </c>
      <c r="E1567" s="2" t="s">
        <v>277</v>
      </c>
      <c r="F1567" s="2" t="s">
        <v>224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344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66</v>
      </c>
      <c r="AF1567" s="2" t="s">
        <v>67</v>
      </c>
      <c r="AG1567" s="2" t="s">
        <v>327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2336</v>
      </c>
      <c r="B1568" s="2" t="s">
        <v>2329</v>
      </c>
      <c r="C1568" s="2" t="s">
        <v>47</v>
      </c>
      <c r="D1568" s="2" t="s">
        <v>2330</v>
      </c>
      <c r="E1568" s="2" t="s">
        <v>277</v>
      </c>
      <c r="F1568" s="2" t="s">
        <v>224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314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66</v>
      </c>
      <c r="AF1568" s="2" t="s">
        <v>67</v>
      </c>
      <c r="AG1568" s="2" t="s">
        <v>327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2337</v>
      </c>
      <c r="B1569" s="2" t="s">
        <v>2329</v>
      </c>
      <c r="C1569" s="2" t="s">
        <v>47</v>
      </c>
      <c r="D1569" s="2" t="s">
        <v>2330</v>
      </c>
      <c r="E1569" s="2" t="s">
        <v>277</v>
      </c>
      <c r="F1569" s="2" t="s">
        <v>224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66</v>
      </c>
      <c r="AF1569" s="2" t="s">
        <v>67</v>
      </c>
      <c r="AG1569" s="2" t="s">
        <v>329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2338</v>
      </c>
      <c r="B1570" s="2" t="s">
        <v>2329</v>
      </c>
      <c r="C1570" s="2" t="s">
        <v>47</v>
      </c>
      <c r="D1570" s="2" t="s">
        <v>2330</v>
      </c>
      <c r="E1570" s="2" t="s">
        <v>277</v>
      </c>
      <c r="F1570" s="2" t="s">
        <v>224</v>
      </c>
      <c r="G1570" s="2" t="s">
        <v>51</v>
      </c>
      <c r="H1570" s="2" t="s">
        <v>52</v>
      </c>
      <c r="I1570" s="2" t="s">
        <v>198</v>
      </c>
      <c r="J1570" s="2" t="s">
        <v>357</v>
      </c>
      <c r="K1570" s="2" t="s">
        <v>357</v>
      </c>
      <c r="L1570" s="2" t="s">
        <v>200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358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344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66</v>
      </c>
      <c r="AF1570" s="2" t="s">
        <v>67</v>
      </c>
      <c r="AG1570" s="2" t="s">
        <v>327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2339</v>
      </c>
      <c r="B1571" s="2" t="s">
        <v>2329</v>
      </c>
      <c r="C1571" s="2" t="s">
        <v>47</v>
      </c>
      <c r="D1571" s="2" t="s">
        <v>2330</v>
      </c>
      <c r="E1571" s="2" t="s">
        <v>277</v>
      </c>
      <c r="F1571" s="2" t="s">
        <v>224</v>
      </c>
      <c r="G1571" s="2" t="s">
        <v>51</v>
      </c>
      <c r="H1571" s="2" t="s">
        <v>52</v>
      </c>
      <c r="I1571" s="2" t="s">
        <v>198</v>
      </c>
      <c r="J1571" s="2" t="s">
        <v>357</v>
      </c>
      <c r="K1571" s="2" t="s">
        <v>357</v>
      </c>
      <c r="L1571" s="2" t="s">
        <v>200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360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66</v>
      </c>
      <c r="AF1571" s="2" t="s">
        <v>67</v>
      </c>
      <c r="AG1571" s="2" t="s">
        <v>329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2340</v>
      </c>
      <c r="B1572" s="2" t="s">
        <v>2329</v>
      </c>
      <c r="C1572" s="2" t="s">
        <v>47</v>
      </c>
      <c r="D1572" s="2" t="s">
        <v>2330</v>
      </c>
      <c r="E1572" s="2" t="s">
        <v>277</v>
      </c>
      <c r="F1572" s="2" t="s">
        <v>224</v>
      </c>
      <c r="G1572" s="2" t="s">
        <v>51</v>
      </c>
      <c r="H1572" s="2" t="s">
        <v>52</v>
      </c>
      <c r="I1572" s="2" t="s">
        <v>198</v>
      </c>
      <c r="J1572" s="2" t="s">
        <v>357</v>
      </c>
      <c r="K1572" s="2" t="s">
        <v>357</v>
      </c>
      <c r="L1572" s="2" t="s">
        <v>200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362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149</v>
      </c>
      <c r="Y1572" s="2" t="s">
        <v>150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66</v>
      </c>
      <c r="AF1572" s="2" t="s">
        <v>67</v>
      </c>
      <c r="AG1572" s="2" t="s">
        <v>167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2341</v>
      </c>
      <c r="B1573" s="2" t="s">
        <v>2329</v>
      </c>
      <c r="C1573" s="2" t="s">
        <v>47</v>
      </c>
      <c r="D1573" s="2" t="s">
        <v>2330</v>
      </c>
      <c r="E1573" s="2" t="s">
        <v>277</v>
      </c>
      <c r="F1573" s="2" t="s">
        <v>224</v>
      </c>
      <c r="G1573" s="2" t="s">
        <v>51</v>
      </c>
      <c r="H1573" s="2" t="s">
        <v>52</v>
      </c>
      <c r="I1573" s="2" t="s">
        <v>198</v>
      </c>
      <c r="J1573" s="2" t="s">
        <v>357</v>
      </c>
      <c r="K1573" s="2" t="s">
        <v>357</v>
      </c>
      <c r="L1573" s="2" t="s">
        <v>200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364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344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66</v>
      </c>
      <c r="AF1573" s="2" t="s">
        <v>67</v>
      </c>
      <c r="AG1573" s="2" t="s">
        <v>327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2342</v>
      </c>
      <c r="B1574" s="2" t="s">
        <v>2329</v>
      </c>
      <c r="C1574" s="2" t="s">
        <v>47</v>
      </c>
      <c r="D1574" s="2" t="s">
        <v>2330</v>
      </c>
      <c r="E1574" s="2" t="s">
        <v>277</v>
      </c>
      <c r="F1574" s="2" t="s">
        <v>224</v>
      </c>
      <c r="G1574" s="2" t="s">
        <v>51</v>
      </c>
      <c r="H1574" s="2" t="s">
        <v>52</v>
      </c>
      <c r="I1574" s="2" t="s">
        <v>198</v>
      </c>
      <c r="J1574" s="2" t="s">
        <v>357</v>
      </c>
      <c r="K1574" s="2" t="s">
        <v>357</v>
      </c>
      <c r="L1574" s="2" t="s">
        <v>200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366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344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66</v>
      </c>
      <c r="AF1574" s="2" t="s">
        <v>67</v>
      </c>
      <c r="AG1574" s="2" t="s">
        <v>327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2343</v>
      </c>
      <c r="B1575" s="2" t="s">
        <v>2329</v>
      </c>
      <c r="C1575" s="2" t="s">
        <v>47</v>
      </c>
      <c r="D1575" s="2" t="s">
        <v>2330</v>
      </c>
      <c r="E1575" s="2" t="s">
        <v>277</v>
      </c>
      <c r="F1575" s="2" t="s">
        <v>224</v>
      </c>
      <c r="G1575" s="2" t="s">
        <v>51</v>
      </c>
      <c r="H1575" s="2" t="s">
        <v>52</v>
      </c>
      <c r="I1575" s="2" t="s">
        <v>198</v>
      </c>
      <c r="J1575" s="2" t="s">
        <v>357</v>
      </c>
      <c r="K1575" s="2" t="s">
        <v>357</v>
      </c>
      <c r="L1575" s="2" t="s">
        <v>200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368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344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66</v>
      </c>
      <c r="AF1575" s="2" t="s">
        <v>67</v>
      </c>
      <c r="AG1575" s="2" t="s">
        <v>327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2344</v>
      </c>
      <c r="B1576" s="2" t="s">
        <v>2329</v>
      </c>
      <c r="C1576" s="2" t="s">
        <v>47</v>
      </c>
      <c r="D1576" s="2" t="s">
        <v>2330</v>
      </c>
      <c r="E1576" s="2" t="s">
        <v>277</v>
      </c>
      <c r="F1576" s="2" t="s">
        <v>224</v>
      </c>
      <c r="G1576" s="2" t="s">
        <v>51</v>
      </c>
      <c r="H1576" s="2" t="s">
        <v>52</v>
      </c>
      <c r="I1576" s="2" t="s">
        <v>198</v>
      </c>
      <c r="J1576" s="2" t="s">
        <v>357</v>
      </c>
      <c r="K1576" s="2" t="s">
        <v>357</v>
      </c>
      <c r="L1576" s="2" t="s">
        <v>200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370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314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66</v>
      </c>
      <c r="AF1576" s="2" t="s">
        <v>67</v>
      </c>
      <c r="AG1576" s="2" t="s">
        <v>327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2345</v>
      </c>
      <c r="B1577" s="2" t="s">
        <v>2329</v>
      </c>
      <c r="C1577" s="2" t="s">
        <v>47</v>
      </c>
      <c r="D1577" s="2" t="s">
        <v>2330</v>
      </c>
      <c r="E1577" s="2" t="s">
        <v>277</v>
      </c>
      <c r="F1577" s="2" t="s">
        <v>224</v>
      </c>
      <c r="G1577" s="2" t="s">
        <v>51</v>
      </c>
      <c r="H1577" s="2" t="s">
        <v>52</v>
      </c>
      <c r="I1577" s="2" t="s">
        <v>198</v>
      </c>
      <c r="J1577" s="2" t="s">
        <v>357</v>
      </c>
      <c r="K1577" s="2" t="s">
        <v>357</v>
      </c>
      <c r="L1577" s="2" t="s">
        <v>200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372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66</v>
      </c>
      <c r="AF1577" s="2" t="s">
        <v>67</v>
      </c>
      <c r="AG1577" s="2" t="s">
        <v>329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2346</v>
      </c>
      <c r="B1578" s="2" t="s">
        <v>2329</v>
      </c>
      <c r="C1578" s="2" t="s">
        <v>47</v>
      </c>
      <c r="D1578" s="2" t="s">
        <v>2330</v>
      </c>
      <c r="E1578" s="2" t="s">
        <v>277</v>
      </c>
      <c r="F1578" s="2" t="s">
        <v>224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163</v>
      </c>
      <c r="M1578" s="2" t="s">
        <v>107</v>
      </c>
      <c r="N1578" s="3"/>
      <c r="O1578" s="3"/>
      <c r="P1578" s="4">
        <f>IF(O1578="吨",N1578*1000,IF(O1578="万立方米",N1578*10000,""))</f>
        <v>1004222329.0</v>
      </c>
      <c r="Q1578" s="2" t="s">
        <v>108</v>
      </c>
      <c r="R1578" s="2" t="s">
        <v>109</v>
      </c>
      <c r="S1578" s="2" t="s">
        <v>164</v>
      </c>
      <c r="T1578" s="2" t="s">
        <v>165</v>
      </c>
      <c r="U1578" s="4">
        <f>0.16</f>
        <v>0.16</v>
      </c>
      <c r="V1578" s="2" t="s">
        <v>111</v>
      </c>
      <c r="W1578" s="2" t="s">
        <v>164</v>
      </c>
      <c r="X1578" s="2" t="s">
        <v>163</v>
      </c>
      <c r="Y1578" s="2" t="s">
        <v>166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66</v>
      </c>
      <c r="AF1578" s="2" t="s">
        <v>67</v>
      </c>
      <c r="AG1578" s="2" t="s">
        <v>167</v>
      </c>
      <c r="AH1578" s="2" t="s">
        <v>168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2347</v>
      </c>
      <c r="B1579" s="2" t="s">
        <v>2348</v>
      </c>
      <c r="C1579" s="2" t="s">
        <v>47</v>
      </c>
      <c r="D1579" s="2" t="s">
        <v>1448</v>
      </c>
      <c r="E1579" s="2" t="s">
        <v>526</v>
      </c>
      <c r="F1579" s="2" t="s">
        <v>50</v>
      </c>
      <c r="G1579" s="2" t="s">
        <v>225</v>
      </c>
      <c r="H1579" s="2" t="s">
        <v>297</v>
      </c>
      <c r="I1579" s="2" t="s">
        <v>53</v>
      </c>
      <c r="J1579" s="2" t="s">
        <v>226</v>
      </c>
      <c r="K1579" s="2" t="s">
        <v>226</v>
      </c>
      <c r="L1579" s="2" t="s">
        <v>227</v>
      </c>
      <c r="M1579" s="2" t="s">
        <v>57</v>
      </c>
      <c r="N1579" s="3">
        <v>23462</v>
      </c>
      <c r="O1579" s="3" t="s">
        <v>228</v>
      </c>
      <c r="P1579" s="4">
        <f>IF(O1579="吨",N1579*1000,IF(O1579="万立方米",N1579*10000,""))</f>
        <v>234620000.0</v>
      </c>
      <c r="Q1579" s="2" t="s">
        <v>229</v>
      </c>
      <c r="R1579" s="2" t="s">
        <v>230</v>
      </c>
      <c r="S1579" s="2" t="s">
        <v>231</v>
      </c>
      <c r="T1579" s="2" t="s">
        <v>75</v>
      </c>
      <c r="U1579" s="4">
        <f>0.0</f>
        <v>0.0</v>
      </c>
      <c r="V1579" s="2" t="s">
        <v>232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66</v>
      </c>
      <c r="AF1579" s="2" t="s">
        <v>67</v>
      </c>
      <c r="AG1579" s="2" t="s">
        <v>233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2349</v>
      </c>
      <c r="B1580" s="2" t="s">
        <v>2348</v>
      </c>
      <c r="C1580" s="2" t="s">
        <v>47</v>
      </c>
      <c r="D1580" s="2" t="s">
        <v>1448</v>
      </c>
      <c r="E1580" s="2" t="s">
        <v>526</v>
      </c>
      <c r="F1580" s="2" t="s">
        <v>50</v>
      </c>
      <c r="G1580" s="2" t="s">
        <v>225</v>
      </c>
      <c r="H1580" s="2" t="s">
        <v>297</v>
      </c>
      <c r="I1580" s="2" t="s">
        <v>53</v>
      </c>
      <c r="J1580" s="2" t="s">
        <v>226</v>
      </c>
      <c r="K1580" s="2" t="s">
        <v>226</v>
      </c>
      <c r="L1580" s="2" t="s">
        <v>227</v>
      </c>
      <c r="M1580" s="2" t="s">
        <v>73</v>
      </c>
      <c r="N1580" s="3">
        <v>23462</v>
      </c>
      <c r="O1580" s="3" t="s">
        <v>228</v>
      </c>
      <c r="P1580" s="4">
        <f>IF(O1580="吨",N1580*1000,IF(O1580="万立方米",N1580*10000,""))</f>
        <v>234620000.0</v>
      </c>
      <c r="Q1580" s="2" t="s">
        <v>229</v>
      </c>
      <c r="R1580" s="2" t="s">
        <v>230</v>
      </c>
      <c r="S1580" s="2" t="s">
        <v>235</v>
      </c>
      <c r="T1580" s="2" t="s">
        <v>75</v>
      </c>
      <c r="U1580" s="4">
        <f>1.3</f>
        <v>1.3</v>
      </c>
      <c r="V1580" s="2" t="s">
        <v>232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305.006</v>
      </c>
      <c r="AD1580" s="4">
        <f>AC1580*(1-Z1580/100)</f>
        <v>305.006</v>
      </c>
      <c r="AE1580" s="2" t="s">
        <v>66</v>
      </c>
      <c r="AF1580" s="2" t="s">
        <v>67</v>
      </c>
      <c r="AG1580" s="2" t="s">
        <v>236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2350</v>
      </c>
      <c r="B1581" s="2" t="s">
        <v>2348</v>
      </c>
      <c r="C1581" s="2" t="s">
        <v>47</v>
      </c>
      <c r="D1581" s="2" t="s">
        <v>1448</v>
      </c>
      <c r="E1581" s="2" t="s">
        <v>526</v>
      </c>
      <c r="F1581" s="2" t="s">
        <v>50</v>
      </c>
      <c r="G1581" s="2" t="s">
        <v>225</v>
      </c>
      <c r="H1581" s="2" t="s">
        <v>297</v>
      </c>
      <c r="I1581" s="2" t="s">
        <v>53</v>
      </c>
      <c r="J1581" s="2" t="s">
        <v>226</v>
      </c>
      <c r="K1581" s="2" t="s">
        <v>226</v>
      </c>
      <c r="L1581" s="2" t="s">
        <v>227</v>
      </c>
      <c r="M1581" s="2" t="s">
        <v>79</v>
      </c>
      <c r="N1581" s="3">
        <v>23462</v>
      </c>
      <c r="O1581" s="3" t="s">
        <v>228</v>
      </c>
      <c r="P1581" s="4">
        <f>IF(O1581="吨",N1581*1000,IF(O1581="万立方米",N1581*10000,""))</f>
        <v>234620000.0</v>
      </c>
      <c r="Q1581" s="2" t="s">
        <v>229</v>
      </c>
      <c r="R1581" s="2" t="s">
        <v>230</v>
      </c>
      <c r="S1581" s="2" t="s">
        <v>238</v>
      </c>
      <c r="T1581" s="2" t="s">
        <v>75</v>
      </c>
      <c r="U1581" s="4">
        <f>4.1</f>
        <v>4.1</v>
      </c>
      <c r="V1581" s="2" t="s">
        <v>232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4">
        <f>P1581*U1581/1000000</f>
        <v>961.9419999999999</v>
      </c>
      <c r="AD1581" s="4">
        <f>AC1581*(1-Z1581/100)</f>
        <v>750.31476</v>
      </c>
      <c r="AE1581" s="2" t="s">
        <v>66</v>
      </c>
      <c r="AF1581" s="2" t="s">
        <v>67</v>
      </c>
      <c r="AG1581" s="2" t="s">
        <v>239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2351</v>
      </c>
      <c r="B1582" s="2" t="s">
        <v>2348</v>
      </c>
      <c r="C1582" s="2" t="s">
        <v>47</v>
      </c>
      <c r="D1582" s="2" t="s">
        <v>1448</v>
      </c>
      <c r="E1582" s="2" t="s">
        <v>526</v>
      </c>
      <c r="F1582" s="2" t="s">
        <v>50</v>
      </c>
      <c r="G1582" s="2" t="s">
        <v>225</v>
      </c>
      <c r="H1582" s="2" t="s">
        <v>297</v>
      </c>
      <c r="I1582" s="2" t="s">
        <v>53</v>
      </c>
      <c r="J1582" s="2" t="s">
        <v>226</v>
      </c>
      <c r="K1582" s="2" t="s">
        <v>226</v>
      </c>
      <c r="L1582" s="2" t="s">
        <v>227</v>
      </c>
      <c r="M1582" s="2" t="s">
        <v>87</v>
      </c>
      <c r="N1582" s="3">
        <v>23462</v>
      </c>
      <c r="O1582" s="3" t="s">
        <v>228</v>
      </c>
      <c r="P1582" s="4">
        <f>IF(O1582="吨",N1582*1000,IF(O1582="万立方米",N1582*10000,""))</f>
        <v>234620000.0</v>
      </c>
      <c r="Q1582" s="2" t="s">
        <v>229</v>
      </c>
      <c r="R1582" s="2" t="s">
        <v>230</v>
      </c>
      <c r="S1582" s="2" t="s">
        <v>241</v>
      </c>
      <c r="T1582" s="2" t="s">
        <v>75</v>
      </c>
      <c r="U1582" s="4">
        <f>0.0</f>
        <v>0.0</v>
      </c>
      <c r="V1582" s="2" t="s">
        <v>232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233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2352</v>
      </c>
      <c r="B1583" s="2" t="s">
        <v>2348</v>
      </c>
      <c r="C1583" s="2" t="s">
        <v>47</v>
      </c>
      <c r="D1583" s="2" t="s">
        <v>1448</v>
      </c>
      <c r="E1583" s="2" t="s">
        <v>526</v>
      </c>
      <c r="F1583" s="2" t="s">
        <v>50</v>
      </c>
      <c r="G1583" s="2" t="s">
        <v>225</v>
      </c>
      <c r="H1583" s="2" t="s">
        <v>297</v>
      </c>
      <c r="I1583" s="2" t="s">
        <v>53</v>
      </c>
      <c r="J1583" s="2" t="s">
        <v>226</v>
      </c>
      <c r="K1583" s="2" t="s">
        <v>226</v>
      </c>
      <c r="L1583" s="2" t="s">
        <v>227</v>
      </c>
      <c r="M1583" s="2" t="s">
        <v>91</v>
      </c>
      <c r="N1583" s="3">
        <v>23462</v>
      </c>
      <c r="O1583" s="3" t="s">
        <v>228</v>
      </c>
      <c r="P1583" s="4">
        <f>IF(O1583="吨",N1583*1000,IF(O1583="万立方米",N1583*10000,""))</f>
        <v>234620000.0</v>
      </c>
      <c r="Q1583" s="2" t="s">
        <v>229</v>
      </c>
      <c r="R1583" s="2" t="s">
        <v>230</v>
      </c>
      <c r="S1583" s="2" t="s">
        <v>243</v>
      </c>
      <c r="T1583" s="2" t="s">
        <v>75</v>
      </c>
      <c r="U1583" s="4">
        <f>0.03</f>
        <v>0.03</v>
      </c>
      <c r="V1583" s="2" t="s">
        <v>232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4">
        <f>P1583*U1583/1000000</f>
        <v>7.0386</v>
      </c>
      <c r="AD1583" s="4">
        <f>AC1584*(1-AA1583/100)+(AC1583-AC1584)*(1-AB1583/100)</f>
        <v>7.0386</v>
      </c>
      <c r="AE1583" s="2" t="s">
        <v>66</v>
      </c>
      <c r="AF1583" s="2" t="s">
        <v>67</v>
      </c>
      <c r="AG1583" s="2" t="s">
        <v>233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2353</v>
      </c>
      <c r="B1584" s="2" t="s">
        <v>2348</v>
      </c>
      <c r="C1584" s="2" t="s">
        <v>47</v>
      </c>
      <c r="D1584" s="2" t="s">
        <v>1448</v>
      </c>
      <c r="E1584" s="2" t="s">
        <v>526</v>
      </c>
      <c r="F1584" s="2" t="s">
        <v>50</v>
      </c>
      <c r="G1584" s="2" t="s">
        <v>225</v>
      </c>
      <c r="H1584" s="2" t="s">
        <v>297</v>
      </c>
      <c r="I1584" s="2" t="s">
        <v>53</v>
      </c>
      <c r="J1584" s="2" t="s">
        <v>226</v>
      </c>
      <c r="K1584" s="2" t="s">
        <v>226</v>
      </c>
      <c r="L1584" s="2" t="s">
        <v>227</v>
      </c>
      <c r="M1584" s="2" t="s">
        <v>95</v>
      </c>
      <c r="N1584" s="3">
        <v>23462</v>
      </c>
      <c r="O1584" s="3" t="s">
        <v>228</v>
      </c>
      <c r="P1584" s="4">
        <f>IF(O1584="吨",N1584*1000,IF(O1584="万立方米",N1584*10000,""))</f>
        <v>234620000.0</v>
      </c>
      <c r="Q1584" s="2" t="s">
        <v>229</v>
      </c>
      <c r="R1584" s="2" t="s">
        <v>230</v>
      </c>
      <c r="S1584" s="2" t="s">
        <v>245</v>
      </c>
      <c r="T1584" s="2" t="s">
        <v>75</v>
      </c>
      <c r="U1584" s="4">
        <f>0.03</f>
        <v>0.03</v>
      </c>
      <c r="V1584" s="2" t="s">
        <v>232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7.0386</v>
      </c>
      <c r="AD1584" s="4">
        <f>AC1584*(1-Z1584/100)</f>
        <v>7.0386</v>
      </c>
      <c r="AE1584" s="2" t="s">
        <v>66</v>
      </c>
      <c r="AF1584" s="2" t="s">
        <v>67</v>
      </c>
      <c r="AG1584" s="2" t="s">
        <v>233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2354</v>
      </c>
      <c r="B1585" s="2" t="s">
        <v>2348</v>
      </c>
      <c r="C1585" s="2" t="s">
        <v>47</v>
      </c>
      <c r="D1585" s="2" t="s">
        <v>1448</v>
      </c>
      <c r="E1585" s="2" t="s">
        <v>526</v>
      </c>
      <c r="F1585" s="2" t="s">
        <v>50</v>
      </c>
      <c r="G1585" s="2" t="s">
        <v>225</v>
      </c>
      <c r="H1585" s="2" t="s">
        <v>297</v>
      </c>
      <c r="I1585" s="2" t="s">
        <v>53</v>
      </c>
      <c r="J1585" s="2" t="s">
        <v>226</v>
      </c>
      <c r="K1585" s="2" t="s">
        <v>226</v>
      </c>
      <c r="L1585" s="2" t="s">
        <v>227</v>
      </c>
      <c r="M1585" s="2" t="s">
        <v>99</v>
      </c>
      <c r="N1585" s="3">
        <v>23462</v>
      </c>
      <c r="O1585" s="3" t="s">
        <v>228</v>
      </c>
      <c r="P1585" s="4">
        <f>IF(O1585="吨",N1585*1000,IF(O1585="万立方米",N1585*10000,""))</f>
        <v>234620000.0</v>
      </c>
      <c r="Q1585" s="2" t="s">
        <v>229</v>
      </c>
      <c r="R1585" s="2" t="s">
        <v>230</v>
      </c>
      <c r="S1585" s="2" t="s">
        <v>247</v>
      </c>
      <c r="T1585" s="2" t="s">
        <v>75</v>
      </c>
      <c r="U1585" s="4">
        <f>0.0</f>
        <v>0.0</v>
      </c>
      <c r="V1585" s="2" t="s">
        <v>232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0.0</v>
      </c>
      <c r="AD1585" s="4">
        <f>AC1585*(1-Z1585/100)</f>
        <v>0.0</v>
      </c>
      <c r="AE1585" s="2" t="s">
        <v>66</v>
      </c>
      <c r="AF1585" s="2" t="s">
        <v>67</v>
      </c>
      <c r="AG1585" s="2" t="s">
        <v>233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2355</v>
      </c>
      <c r="B1586" s="2" t="s">
        <v>2348</v>
      </c>
      <c r="C1586" s="2" t="s">
        <v>47</v>
      </c>
      <c r="D1586" s="2" t="s">
        <v>1448</v>
      </c>
      <c r="E1586" s="2" t="s">
        <v>526</v>
      </c>
      <c r="F1586" s="2" t="s">
        <v>50</v>
      </c>
      <c r="G1586" s="2" t="s">
        <v>225</v>
      </c>
      <c r="H1586" s="2" t="s">
        <v>297</v>
      </c>
      <c r="I1586" s="2" t="s">
        <v>53</v>
      </c>
      <c r="J1586" s="2" t="s">
        <v>226</v>
      </c>
      <c r="K1586" s="2" t="s">
        <v>226</v>
      </c>
      <c r="L1586" s="2" t="s">
        <v>227</v>
      </c>
      <c r="M1586" s="2" t="s">
        <v>104</v>
      </c>
      <c r="N1586" s="3">
        <v>23462</v>
      </c>
      <c r="O1586" s="3" t="s">
        <v>228</v>
      </c>
      <c r="P1586" s="4">
        <f>IF(O1586="吨",N1586*1000,IF(O1586="万立方米",N1586*10000,""))</f>
        <v>234620000.0</v>
      </c>
      <c r="Q1586" s="2" t="s">
        <v>229</v>
      </c>
      <c r="R1586" s="2" t="s">
        <v>230</v>
      </c>
      <c r="S1586" s="2" t="s">
        <v>249</v>
      </c>
      <c r="T1586" s="2" t="s">
        <v>75</v>
      </c>
      <c r="U1586" s="4">
        <f>0.02</f>
        <v>0.02</v>
      </c>
      <c r="V1586" s="2" t="s">
        <v>232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 t="s">
        <v>236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2356</v>
      </c>
      <c r="B1587" s="2" t="s">
        <v>2348</v>
      </c>
      <c r="C1587" s="2" t="s">
        <v>47</v>
      </c>
      <c r="D1587" s="2" t="s">
        <v>1448</v>
      </c>
      <c r="E1587" s="2" t="s">
        <v>526</v>
      </c>
      <c r="F1587" s="2" t="s">
        <v>50</v>
      </c>
      <c r="G1587" s="2" t="s">
        <v>225</v>
      </c>
      <c r="H1587" s="2" t="s">
        <v>297</v>
      </c>
      <c r="I1587" s="2"/>
      <c r="J1587" s="2"/>
      <c r="K1587" s="2"/>
      <c r="L1587" s="2"/>
      <c r="M1587" s="2" t="s">
        <v>107</v>
      </c>
      <c r="N1587" s="3"/>
      <c r="O1587" s="3"/>
      <c r="P1587" s="4">
        <f>IF(O1587="吨",N1587*1000,IF(O1587="万立方米",N1587*10000,""))</f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138</v>
      </c>
      <c r="AH1587" s="2" t="s">
        <v>114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2357</v>
      </c>
      <c r="B1588" s="2" t="s">
        <v>2358</v>
      </c>
      <c r="C1588" s="2" t="s">
        <v>47</v>
      </c>
      <c r="D1588" s="2" t="s">
        <v>644</v>
      </c>
      <c r="E1588" s="2" t="s">
        <v>325</v>
      </c>
      <c r="F1588" s="2" t="s">
        <v>278</v>
      </c>
      <c r="G1588" s="2" t="s">
        <v>120</v>
      </c>
      <c r="H1588" s="2" t="s">
        <v>297</v>
      </c>
      <c r="I1588" s="2" t="s">
        <v>53</v>
      </c>
      <c r="J1588" s="2" t="s">
        <v>121</v>
      </c>
      <c r="K1588" s="2"/>
      <c r="L1588" s="2" t="s">
        <v>122</v>
      </c>
      <c r="M1588" s="2" t="s">
        <v>57</v>
      </c>
      <c r="N1588" s="3">
        <v>83791.61</v>
      </c>
      <c r="O1588" s="3" t="s">
        <v>123</v>
      </c>
      <c r="P1588" s="2"/>
      <c r="Q1588" s="2"/>
      <c r="R1588" s="2"/>
      <c r="S1588" s="2"/>
      <c r="T1588" s="2"/>
      <c r="U1588" s="2"/>
      <c r="V1588" s="2"/>
      <c r="W1588" s="2" t="s">
        <v>124</v>
      </c>
      <c r="X1588" s="2" t="s">
        <v>298</v>
      </c>
      <c r="Y1588" s="2" t="s">
        <v>645</v>
      </c>
      <c r="Z1588" s="2">
        <v>94.5</v>
      </c>
      <c r="AA1588" s="2"/>
      <c r="AB1588" s="2"/>
      <c r="AC1588" s="4">
        <f>P1588*U1588/1000000</f>
        <v>0.0</v>
      </c>
      <c r="AD1588" s="4">
        <f>AC1588*(1-Z1588/100)</f>
        <v>0.0</v>
      </c>
      <c r="AE1588" s="2" t="s">
        <v>125</v>
      </c>
      <c r="AF1588" s="2" t="s">
        <v>126</v>
      </c>
      <c r="AG1588" s="2" t="s">
        <v>646</v>
      </c>
      <c r="AH1588" s="2" t="s">
        <v>128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2359</v>
      </c>
      <c r="B1589" s="2" t="s">
        <v>2358</v>
      </c>
      <c r="C1589" s="2" t="s">
        <v>47</v>
      </c>
      <c r="D1589" s="2" t="s">
        <v>644</v>
      </c>
      <c r="E1589" s="2" t="s">
        <v>325</v>
      </c>
      <c r="F1589" s="2" t="s">
        <v>278</v>
      </c>
      <c r="G1589" s="2" t="s">
        <v>120</v>
      </c>
      <c r="H1589" s="2" t="s">
        <v>297</v>
      </c>
      <c r="I1589" s="2" t="s">
        <v>53</v>
      </c>
      <c r="J1589" s="2" t="s">
        <v>121</v>
      </c>
      <c r="K1589" s="2"/>
      <c r="L1589" s="2" t="s">
        <v>122</v>
      </c>
      <c r="M1589" s="2" t="s">
        <v>73</v>
      </c>
      <c r="N1589" s="3">
        <v>83791.61</v>
      </c>
      <c r="O1589" s="3" t="s">
        <v>123</v>
      </c>
      <c r="P1589" s="2"/>
      <c r="Q1589" s="2"/>
      <c r="R1589" s="2"/>
      <c r="S1589" s="2"/>
      <c r="T1589" s="2"/>
      <c r="U1589" s="2"/>
      <c r="V1589" s="2"/>
      <c r="W1589" s="2" t="s">
        <v>124</v>
      </c>
      <c r="X1589" s="2"/>
      <c r="Y1589" s="2" t="s">
        <v>65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125</v>
      </c>
      <c r="AF1589" s="2" t="s">
        <v>126</v>
      </c>
      <c r="AG1589" s="2" t="s">
        <v>648</v>
      </c>
      <c r="AH1589" s="2" t="s">
        <v>128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2360</v>
      </c>
      <c r="B1590" s="2" t="s">
        <v>2358</v>
      </c>
      <c r="C1590" s="2" t="s">
        <v>47</v>
      </c>
      <c r="D1590" s="2" t="s">
        <v>644</v>
      </c>
      <c r="E1590" s="2" t="s">
        <v>325</v>
      </c>
      <c r="F1590" s="2" t="s">
        <v>278</v>
      </c>
      <c r="G1590" s="2" t="s">
        <v>120</v>
      </c>
      <c r="H1590" s="2" t="s">
        <v>297</v>
      </c>
      <c r="I1590" s="2" t="s">
        <v>53</v>
      </c>
      <c r="J1590" s="2" t="s">
        <v>121</v>
      </c>
      <c r="K1590" s="2"/>
      <c r="L1590" s="2" t="s">
        <v>122</v>
      </c>
      <c r="M1590" s="2" t="s">
        <v>79</v>
      </c>
      <c r="N1590" s="3">
        <v>83791.61</v>
      </c>
      <c r="O1590" s="3" t="s">
        <v>123</v>
      </c>
      <c r="P1590" s="2"/>
      <c r="Q1590" s="2"/>
      <c r="R1590" s="2"/>
      <c r="S1590" s="2"/>
      <c r="T1590" s="2"/>
      <c r="U1590" s="2"/>
      <c r="V1590" s="2"/>
      <c r="W1590" s="2" t="s">
        <v>124</v>
      </c>
      <c r="X1590" s="2" t="s">
        <v>83</v>
      </c>
      <c r="Y1590" s="2" t="s">
        <v>84</v>
      </c>
      <c r="Z1590" s="2">
        <v>22</v>
      </c>
      <c r="AA1590" s="2"/>
      <c r="AB1590" s="2"/>
      <c r="AC1590" s="4">
        <f>P1590*U1590/1000000</f>
        <v>0.0</v>
      </c>
      <c r="AD1590" s="4">
        <f>AC1590*(1-Z1590/100)</f>
        <v>0.0</v>
      </c>
      <c r="AE1590" s="2" t="s">
        <v>125</v>
      </c>
      <c r="AF1590" s="2" t="s">
        <v>126</v>
      </c>
      <c r="AG1590" s="2" t="s">
        <v>2361</v>
      </c>
      <c r="AH1590" s="2" t="s">
        <v>128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2362</v>
      </c>
      <c r="B1591" s="2" t="s">
        <v>2358</v>
      </c>
      <c r="C1591" s="2" t="s">
        <v>47</v>
      </c>
      <c r="D1591" s="2" t="s">
        <v>644</v>
      </c>
      <c r="E1591" s="2" t="s">
        <v>325</v>
      </c>
      <c r="F1591" s="2" t="s">
        <v>278</v>
      </c>
      <c r="G1591" s="2" t="s">
        <v>120</v>
      </c>
      <c r="H1591" s="2" t="s">
        <v>297</v>
      </c>
      <c r="I1591" s="2" t="s">
        <v>53</v>
      </c>
      <c r="J1591" s="2" t="s">
        <v>121</v>
      </c>
      <c r="K1591" s="2"/>
      <c r="L1591" s="2" t="s">
        <v>122</v>
      </c>
      <c r="M1591" s="2" t="s">
        <v>87</v>
      </c>
      <c r="N1591" s="3">
        <v>83791.61</v>
      </c>
      <c r="O1591" s="3" t="s">
        <v>123</v>
      </c>
      <c r="P1591" s="2"/>
      <c r="Q1591" s="2"/>
      <c r="R1591" s="2"/>
      <c r="S1591" s="2"/>
      <c r="T1591" s="2"/>
      <c r="U1591" s="2"/>
      <c r="V1591" s="2"/>
      <c r="W1591" s="2" t="s">
        <v>124</v>
      </c>
      <c r="X1591" s="2" t="s">
        <v>298</v>
      </c>
      <c r="Y1591" s="2" t="s">
        <v>651</v>
      </c>
      <c r="Z1591" s="2">
        <v>94.5</v>
      </c>
      <c r="AA1591" s="2"/>
      <c r="AB1591" s="2"/>
      <c r="AC1591" s="4">
        <f>P1591*U1591/1000000</f>
        <v>0.0</v>
      </c>
      <c r="AD1591" s="4">
        <f>AC1591*(1-Z1591/100)</f>
        <v>0.0</v>
      </c>
      <c r="AE1591" s="2" t="s">
        <v>125</v>
      </c>
      <c r="AF1591" s="2" t="s">
        <v>126</v>
      </c>
      <c r="AG1591" s="2" t="s">
        <v>646</v>
      </c>
      <c r="AH1591" s="2" t="s">
        <v>128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2363</v>
      </c>
      <c r="B1592" s="2" t="s">
        <v>2358</v>
      </c>
      <c r="C1592" s="2" t="s">
        <v>47</v>
      </c>
      <c r="D1592" s="2" t="s">
        <v>644</v>
      </c>
      <c r="E1592" s="2" t="s">
        <v>325</v>
      </c>
      <c r="F1592" s="2" t="s">
        <v>278</v>
      </c>
      <c r="G1592" s="2" t="s">
        <v>120</v>
      </c>
      <c r="H1592" s="2" t="s">
        <v>297</v>
      </c>
      <c r="I1592" s="2" t="s">
        <v>53</v>
      </c>
      <c r="J1592" s="2" t="s">
        <v>121</v>
      </c>
      <c r="K1592" s="2"/>
      <c r="L1592" s="2" t="s">
        <v>122</v>
      </c>
      <c r="M1592" s="2" t="s">
        <v>91</v>
      </c>
      <c r="N1592" s="3">
        <v>83791.61</v>
      </c>
      <c r="O1592" s="3" t="s">
        <v>123</v>
      </c>
      <c r="P1592" s="2"/>
      <c r="Q1592" s="2"/>
      <c r="R1592" s="2"/>
      <c r="S1592" s="2"/>
      <c r="T1592" s="2"/>
      <c r="U1592" s="2"/>
      <c r="V1592" s="2"/>
      <c r="W1592" s="2" t="s">
        <v>124</v>
      </c>
      <c r="X1592" s="2" t="s">
        <v>298</v>
      </c>
      <c r="Y1592" s="2" t="s">
        <v>653</v>
      </c>
      <c r="Z1592" s="2">
        <v>95</v>
      </c>
      <c r="AA1592" s="2">
        <v>94.5</v>
      </c>
      <c r="AB1592" s="2">
        <v>95</v>
      </c>
      <c r="AC1592" s="4">
        <f>P1592*U1592/1000000</f>
        <v>0.0</v>
      </c>
      <c r="AD1592" s="4">
        <f>AC1593*(1-AA1592/100)+(AC1592-AC1593)*(1-AB1592/100)</f>
        <v>0.0</v>
      </c>
      <c r="AE1592" s="2" t="s">
        <v>125</v>
      </c>
      <c r="AF1592" s="2" t="s">
        <v>126</v>
      </c>
      <c r="AG1592" s="2" t="s">
        <v>646</v>
      </c>
      <c r="AH1592" s="2" t="s">
        <v>128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2364</v>
      </c>
      <c r="B1593" s="2" t="s">
        <v>2358</v>
      </c>
      <c r="C1593" s="2" t="s">
        <v>47</v>
      </c>
      <c r="D1593" s="2" t="s">
        <v>644</v>
      </c>
      <c r="E1593" s="2" t="s">
        <v>325</v>
      </c>
      <c r="F1593" s="2" t="s">
        <v>278</v>
      </c>
      <c r="G1593" s="2" t="s">
        <v>120</v>
      </c>
      <c r="H1593" s="2" t="s">
        <v>297</v>
      </c>
      <c r="I1593" s="2" t="s">
        <v>53</v>
      </c>
      <c r="J1593" s="2" t="s">
        <v>121</v>
      </c>
      <c r="K1593" s="2"/>
      <c r="L1593" s="2" t="s">
        <v>122</v>
      </c>
      <c r="M1593" s="2" t="s">
        <v>95</v>
      </c>
      <c r="N1593" s="3">
        <v>83791.61</v>
      </c>
      <c r="O1593" s="3" t="s">
        <v>123</v>
      </c>
      <c r="P1593" s="2"/>
      <c r="Q1593" s="2"/>
      <c r="R1593" s="2"/>
      <c r="S1593" s="2"/>
      <c r="T1593" s="2"/>
      <c r="U1593" s="2"/>
      <c r="V1593" s="2"/>
      <c r="W1593" s="2" t="s">
        <v>124</v>
      </c>
      <c r="X1593" s="2" t="s">
        <v>298</v>
      </c>
      <c r="Y1593" s="2" t="s">
        <v>655</v>
      </c>
      <c r="Z1593" s="2">
        <v>94.5</v>
      </c>
      <c r="AA1593" s="2"/>
      <c r="AB1593" s="2"/>
      <c r="AC1593" s="4">
        <f>P1593*U1593/1000000</f>
        <v>0.0</v>
      </c>
      <c r="AD1593" s="4">
        <f>AC1593*(1-Z1593/100)</f>
        <v>0.0</v>
      </c>
      <c r="AE1593" s="2" t="s">
        <v>125</v>
      </c>
      <c r="AF1593" s="2" t="s">
        <v>126</v>
      </c>
      <c r="AG1593" s="2" t="s">
        <v>646</v>
      </c>
      <c r="AH1593" s="2" t="s">
        <v>128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2365</v>
      </c>
      <c r="B1594" s="2" t="s">
        <v>2358</v>
      </c>
      <c r="C1594" s="2" t="s">
        <v>47</v>
      </c>
      <c r="D1594" s="2" t="s">
        <v>644</v>
      </c>
      <c r="E1594" s="2" t="s">
        <v>325</v>
      </c>
      <c r="F1594" s="2" t="s">
        <v>278</v>
      </c>
      <c r="G1594" s="2" t="s">
        <v>120</v>
      </c>
      <c r="H1594" s="2" t="s">
        <v>297</v>
      </c>
      <c r="I1594" s="2" t="s">
        <v>53</v>
      </c>
      <c r="J1594" s="2" t="s">
        <v>121</v>
      </c>
      <c r="K1594" s="2"/>
      <c r="L1594" s="2" t="s">
        <v>122</v>
      </c>
      <c r="M1594" s="2" t="s">
        <v>99</v>
      </c>
      <c r="N1594" s="3">
        <v>83791.61</v>
      </c>
      <c r="O1594" s="3" t="s">
        <v>123</v>
      </c>
      <c r="P1594" s="2"/>
      <c r="Q1594" s="2"/>
      <c r="R1594" s="2"/>
      <c r="S1594" s="2"/>
      <c r="T1594" s="2"/>
      <c r="U1594" s="2"/>
      <c r="V1594" s="2"/>
      <c r="W1594" s="2" t="s">
        <v>124</v>
      </c>
      <c r="X1594" s="2"/>
      <c r="Y1594" s="2" t="s">
        <v>65</v>
      </c>
      <c r="Z1594" s="2">
        <v>0</v>
      </c>
      <c r="AA1594" s="2"/>
      <c r="AB1594" s="2"/>
      <c r="AC1594" s="4">
        <f>P1594*U1594/1000000</f>
        <v>0.0</v>
      </c>
      <c r="AD1594" s="4">
        <f>AC1594*(1-Z1594/100)</f>
        <v>0.0</v>
      </c>
      <c r="AE1594" s="2" t="s">
        <v>125</v>
      </c>
      <c r="AF1594" s="2" t="s">
        <v>126</v>
      </c>
      <c r="AG1594" s="2" t="s">
        <v>648</v>
      </c>
      <c r="AH1594" s="2" t="s">
        <v>128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2366</v>
      </c>
      <c r="B1595" s="2" t="s">
        <v>2358</v>
      </c>
      <c r="C1595" s="2" t="s">
        <v>47</v>
      </c>
      <c r="D1595" s="2" t="s">
        <v>644</v>
      </c>
      <c r="E1595" s="2" t="s">
        <v>325</v>
      </c>
      <c r="F1595" s="2" t="s">
        <v>278</v>
      </c>
      <c r="G1595" s="2" t="s">
        <v>120</v>
      </c>
      <c r="H1595" s="2" t="s">
        <v>297</v>
      </c>
      <c r="I1595" s="2" t="s">
        <v>53</v>
      </c>
      <c r="J1595" s="2" t="s">
        <v>121</v>
      </c>
      <c r="K1595" s="2"/>
      <c r="L1595" s="2" t="s">
        <v>122</v>
      </c>
      <c r="M1595" s="2" t="s">
        <v>104</v>
      </c>
      <c r="N1595" s="3">
        <v>83791.61</v>
      </c>
      <c r="O1595" s="3" t="s">
        <v>123</v>
      </c>
      <c r="P1595" s="2"/>
      <c r="Q1595" s="2"/>
      <c r="R1595" s="2"/>
      <c r="S1595" s="2"/>
      <c r="T1595" s="2"/>
      <c r="U1595" s="2"/>
      <c r="V1595" s="2"/>
      <c r="W1595" s="2" t="s">
        <v>124</v>
      </c>
      <c r="X1595" s="2"/>
      <c r="Y1595" s="2" t="s">
        <v>65</v>
      </c>
      <c r="Z1595" s="2">
        <v>0</v>
      </c>
      <c r="AA1595" s="2"/>
      <c r="AB1595" s="2"/>
      <c r="AC1595" s="4">
        <f>P1595*U1595/1000000</f>
        <v>0.0</v>
      </c>
      <c r="AD1595" s="4">
        <f>AC1595*(1-Z1595/100)</f>
        <v>0.0</v>
      </c>
      <c r="AE1595" s="2" t="s">
        <v>125</v>
      </c>
      <c r="AF1595" s="2" t="s">
        <v>126</v>
      </c>
      <c r="AG1595" s="2" t="s">
        <v>648</v>
      </c>
      <c r="AH1595" s="2" t="s">
        <v>128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2367</v>
      </c>
      <c r="B1596" s="2" t="s">
        <v>2358</v>
      </c>
      <c r="C1596" s="2" t="s">
        <v>47</v>
      </c>
      <c r="D1596" s="2" t="s">
        <v>644</v>
      </c>
      <c r="E1596" s="2" t="s">
        <v>325</v>
      </c>
      <c r="F1596" s="2" t="s">
        <v>278</v>
      </c>
      <c r="G1596" s="2" t="s">
        <v>120</v>
      </c>
      <c r="H1596" s="2" t="s">
        <v>297</v>
      </c>
      <c r="I1596" s="2"/>
      <c r="J1596" s="2"/>
      <c r="K1596" s="2" t="s">
        <v>55</v>
      </c>
      <c r="L1596" s="2" t="s">
        <v>551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552</v>
      </c>
      <c r="T1596" s="2" t="s">
        <v>165</v>
      </c>
      <c r="U1596" s="2"/>
      <c r="V1596" s="2" t="s">
        <v>111</v>
      </c>
      <c r="W1596" s="2" t="s">
        <v>553</v>
      </c>
      <c r="X1596" s="2" t="s">
        <v>551</v>
      </c>
      <c r="Y1596" s="2" t="s">
        <v>554</v>
      </c>
      <c r="Z1596" s="2">
        <v>0</v>
      </c>
      <c r="AA1596" s="2"/>
      <c r="AB1596" s="2"/>
      <c r="AC1596" s="2"/>
      <c r="AD1596" s="2"/>
      <c r="AE1596" s="2" t="s">
        <v>271</v>
      </c>
      <c r="AF1596" s="2" t="s">
        <v>555</v>
      </c>
      <c r="AG1596" s="2" t="s">
        <v>556</v>
      </c>
      <c r="AH1596" s="2" t="s">
        <v>168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2368</v>
      </c>
      <c r="B1597" s="2" t="s">
        <v>2369</v>
      </c>
      <c r="C1597" s="2" t="s">
        <v>47</v>
      </c>
      <c r="D1597" s="2" t="s">
        <v>1706</v>
      </c>
      <c r="E1597" s="2" t="s">
        <v>1707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175</v>
      </c>
      <c r="Y1597" s="2" t="s">
        <v>1708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66</v>
      </c>
      <c r="AF1597" s="2" t="s">
        <v>67</v>
      </c>
      <c r="AG1597" s="2" t="s">
        <v>327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2370</v>
      </c>
      <c r="B1598" s="2" t="s">
        <v>2369</v>
      </c>
      <c r="C1598" s="2" t="s">
        <v>47</v>
      </c>
      <c r="D1598" s="2" t="s">
        <v>1706</v>
      </c>
      <c r="E1598" s="2" t="s">
        <v>1707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66</v>
      </c>
      <c r="AF1598" s="2" t="s">
        <v>67</v>
      </c>
      <c r="AG1598" s="2" t="s">
        <v>329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2371</v>
      </c>
      <c r="B1599" s="2" t="s">
        <v>2369</v>
      </c>
      <c r="C1599" s="2" t="s">
        <v>47</v>
      </c>
      <c r="D1599" s="2" t="s">
        <v>1706</v>
      </c>
      <c r="E1599" s="2" t="s">
        <v>1707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149</v>
      </c>
      <c r="Y1599" s="2" t="s">
        <v>150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66</v>
      </c>
      <c r="AF1599" s="2" t="s">
        <v>67</v>
      </c>
      <c r="AG1599" s="2" t="s">
        <v>167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2372</v>
      </c>
      <c r="B1600" s="2" t="s">
        <v>2369</v>
      </c>
      <c r="C1600" s="2" t="s">
        <v>47</v>
      </c>
      <c r="D1600" s="2" t="s">
        <v>1706</v>
      </c>
      <c r="E1600" s="2" t="s">
        <v>1707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175</v>
      </c>
      <c r="Y1600" s="2" t="s">
        <v>1712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327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2373</v>
      </c>
      <c r="B1601" s="2" t="s">
        <v>2369</v>
      </c>
      <c r="C1601" s="2" t="s">
        <v>47</v>
      </c>
      <c r="D1601" s="2" t="s">
        <v>1706</v>
      </c>
      <c r="E1601" s="2" t="s">
        <v>1707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175</v>
      </c>
      <c r="Y1601" s="2" t="s">
        <v>1714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66</v>
      </c>
      <c r="AF1601" s="2" t="s">
        <v>67</v>
      </c>
      <c r="AG1601" s="2" t="s">
        <v>327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2374</v>
      </c>
      <c r="B1602" s="2" t="s">
        <v>2369</v>
      </c>
      <c r="C1602" s="2" t="s">
        <v>47</v>
      </c>
      <c r="D1602" s="2" t="s">
        <v>1706</v>
      </c>
      <c r="E1602" s="2" t="s">
        <v>1707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175</v>
      </c>
      <c r="Y1602" s="2" t="s">
        <v>1716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66</v>
      </c>
      <c r="AF1602" s="2" t="s">
        <v>67</v>
      </c>
      <c r="AG1602" s="2" t="s">
        <v>327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2375</v>
      </c>
      <c r="B1603" s="2" t="s">
        <v>2369</v>
      </c>
      <c r="C1603" s="2" t="s">
        <v>47</v>
      </c>
      <c r="D1603" s="2" t="s">
        <v>1706</v>
      </c>
      <c r="E1603" s="2" t="s">
        <v>1707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314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66</v>
      </c>
      <c r="AF1603" s="2" t="s">
        <v>67</v>
      </c>
      <c r="AG1603" s="2" t="s">
        <v>327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2376</v>
      </c>
      <c r="B1604" s="2" t="s">
        <v>2369</v>
      </c>
      <c r="C1604" s="2" t="s">
        <v>47</v>
      </c>
      <c r="D1604" s="2" t="s">
        <v>1706</v>
      </c>
      <c r="E1604" s="2" t="s">
        <v>1707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66</v>
      </c>
      <c r="AF1604" s="2" t="s">
        <v>67</v>
      </c>
      <c r="AG1604" s="2" t="s">
        <v>329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2377</v>
      </c>
      <c r="B1605" s="2" t="s">
        <v>2369</v>
      </c>
      <c r="C1605" s="2" t="s">
        <v>47</v>
      </c>
      <c r="D1605" s="2" t="s">
        <v>1706</v>
      </c>
      <c r="E1605" s="2" t="s">
        <v>1707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163</v>
      </c>
      <c r="M1605" s="2" t="s">
        <v>107</v>
      </c>
      <c r="N1605" s="3"/>
      <c r="O1605" s="3"/>
      <c r="P1605" s="4">
        <f>IF(O1605="吨",N1605*1000,IF(O1605="万立方米",N1605*10000,""))</f>
        <v>1478986870.0</v>
      </c>
      <c r="Q1605" s="2" t="s">
        <v>108</v>
      </c>
      <c r="R1605" s="2" t="s">
        <v>109</v>
      </c>
      <c r="S1605" s="2" t="s">
        <v>164</v>
      </c>
      <c r="T1605" s="2" t="s">
        <v>165</v>
      </c>
      <c r="U1605" s="4">
        <f>0.16</f>
        <v>0.16</v>
      </c>
      <c r="V1605" s="2" t="s">
        <v>111</v>
      </c>
      <c r="W1605" s="2" t="s">
        <v>164</v>
      </c>
      <c r="X1605" s="2" t="s">
        <v>163</v>
      </c>
      <c r="Y1605" s="2" t="s">
        <v>166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66</v>
      </c>
      <c r="AF1605" s="2" t="s">
        <v>67</v>
      </c>
      <c r="AG1605" s="2" t="s">
        <v>167</v>
      </c>
      <c r="AH1605" s="2" t="s">
        <v>168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2378</v>
      </c>
      <c r="B1606" s="2" t="s">
        <v>2379</v>
      </c>
      <c r="C1606" s="2" t="s">
        <v>47</v>
      </c>
      <c r="D1606" s="2" t="s">
        <v>1626</v>
      </c>
      <c r="E1606" s="2" t="s">
        <v>277</v>
      </c>
      <c r="F1606" s="2" t="s">
        <v>50</v>
      </c>
      <c r="G1606" s="2" t="s">
        <v>225</v>
      </c>
      <c r="H1606" s="2" t="s">
        <v>142</v>
      </c>
      <c r="I1606" s="2" t="s">
        <v>53</v>
      </c>
      <c r="J1606" s="2" t="s">
        <v>226</v>
      </c>
      <c r="K1606" s="2" t="s">
        <v>226</v>
      </c>
      <c r="L1606" s="2" t="s">
        <v>227</v>
      </c>
      <c r="M1606" s="2" t="s">
        <v>57</v>
      </c>
      <c r="N1606" s="3">
        <v>898.093</v>
      </c>
      <c r="O1606" s="3" t="s">
        <v>228</v>
      </c>
      <c r="P1606" s="4">
        <f>IF(O1606="吨",N1606*1000,IF(O1606="万立方米",N1606*10000,""))</f>
        <v>8980930.0</v>
      </c>
      <c r="Q1606" s="2" t="s">
        <v>229</v>
      </c>
      <c r="R1606" s="2" t="s">
        <v>230</v>
      </c>
      <c r="S1606" s="2" t="s">
        <v>231</v>
      </c>
      <c r="T1606" s="2" t="s">
        <v>75</v>
      </c>
      <c r="U1606" s="4">
        <f>0.0</f>
        <v>0.0</v>
      </c>
      <c r="V1606" s="2" t="s">
        <v>232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66</v>
      </c>
      <c r="AF1606" s="2" t="s">
        <v>67</v>
      </c>
      <c r="AG1606" s="2" t="s">
        <v>233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2380</v>
      </c>
      <c r="B1607" s="2" t="s">
        <v>2379</v>
      </c>
      <c r="C1607" s="2" t="s">
        <v>47</v>
      </c>
      <c r="D1607" s="2" t="s">
        <v>1626</v>
      </c>
      <c r="E1607" s="2" t="s">
        <v>277</v>
      </c>
      <c r="F1607" s="2" t="s">
        <v>50</v>
      </c>
      <c r="G1607" s="2" t="s">
        <v>225</v>
      </c>
      <c r="H1607" s="2" t="s">
        <v>142</v>
      </c>
      <c r="I1607" s="2" t="s">
        <v>53</v>
      </c>
      <c r="J1607" s="2" t="s">
        <v>226</v>
      </c>
      <c r="K1607" s="2" t="s">
        <v>226</v>
      </c>
      <c r="L1607" s="2" t="s">
        <v>227</v>
      </c>
      <c r="M1607" s="2" t="s">
        <v>73</v>
      </c>
      <c r="N1607" s="3">
        <v>898.093</v>
      </c>
      <c r="O1607" s="3" t="s">
        <v>228</v>
      </c>
      <c r="P1607" s="4">
        <f>IF(O1607="吨",N1607*1000,IF(O1607="万立方米",N1607*10000,""))</f>
        <v>8980930.0</v>
      </c>
      <c r="Q1607" s="2" t="s">
        <v>229</v>
      </c>
      <c r="R1607" s="2" t="s">
        <v>230</v>
      </c>
      <c r="S1607" s="2" t="s">
        <v>235</v>
      </c>
      <c r="T1607" s="2" t="s">
        <v>75</v>
      </c>
      <c r="U1607" s="4">
        <f>1.3</f>
        <v>1.3</v>
      </c>
      <c r="V1607" s="2" t="s">
        <v>232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11.675209</v>
      </c>
      <c r="AD1607" s="4">
        <f>AC1607*(1-Z1607/100)</f>
        <v>11.675209</v>
      </c>
      <c r="AE1607" s="2" t="s">
        <v>66</v>
      </c>
      <c r="AF1607" s="2" t="s">
        <v>67</v>
      </c>
      <c r="AG1607" s="2" t="s">
        <v>236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2381</v>
      </c>
      <c r="B1608" s="2" t="s">
        <v>2379</v>
      </c>
      <c r="C1608" s="2" t="s">
        <v>47</v>
      </c>
      <c r="D1608" s="2" t="s">
        <v>1626</v>
      </c>
      <c r="E1608" s="2" t="s">
        <v>277</v>
      </c>
      <c r="F1608" s="2" t="s">
        <v>50</v>
      </c>
      <c r="G1608" s="2" t="s">
        <v>225</v>
      </c>
      <c r="H1608" s="2" t="s">
        <v>142</v>
      </c>
      <c r="I1608" s="2" t="s">
        <v>53</v>
      </c>
      <c r="J1608" s="2" t="s">
        <v>226</v>
      </c>
      <c r="K1608" s="2" t="s">
        <v>226</v>
      </c>
      <c r="L1608" s="2" t="s">
        <v>227</v>
      </c>
      <c r="M1608" s="2" t="s">
        <v>79</v>
      </c>
      <c r="N1608" s="3">
        <v>898.093</v>
      </c>
      <c r="O1608" s="3" t="s">
        <v>228</v>
      </c>
      <c r="P1608" s="4">
        <f>IF(O1608="吨",N1608*1000,IF(O1608="万立方米",N1608*10000,""))</f>
        <v>8980930.0</v>
      </c>
      <c r="Q1608" s="2" t="s">
        <v>229</v>
      </c>
      <c r="R1608" s="2" t="s">
        <v>230</v>
      </c>
      <c r="S1608" s="2" t="s">
        <v>238</v>
      </c>
      <c r="T1608" s="2" t="s">
        <v>75</v>
      </c>
      <c r="U1608" s="4">
        <f>4.1</f>
        <v>4.1</v>
      </c>
      <c r="V1608" s="2" t="s">
        <v>232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4">
        <f>P1608*U1608/1000000</f>
        <v>36.821813</v>
      </c>
      <c r="AD1608" s="4">
        <f>AC1608*(1-Z1608/100)</f>
        <v>28.72101414</v>
      </c>
      <c r="AE1608" s="2" t="s">
        <v>66</v>
      </c>
      <c r="AF1608" s="2" t="s">
        <v>67</v>
      </c>
      <c r="AG1608" s="2" t="s">
        <v>239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2382</v>
      </c>
      <c r="B1609" s="2" t="s">
        <v>2379</v>
      </c>
      <c r="C1609" s="2" t="s">
        <v>47</v>
      </c>
      <c r="D1609" s="2" t="s">
        <v>1626</v>
      </c>
      <c r="E1609" s="2" t="s">
        <v>277</v>
      </c>
      <c r="F1609" s="2" t="s">
        <v>50</v>
      </c>
      <c r="G1609" s="2" t="s">
        <v>225</v>
      </c>
      <c r="H1609" s="2" t="s">
        <v>142</v>
      </c>
      <c r="I1609" s="2" t="s">
        <v>53</v>
      </c>
      <c r="J1609" s="2" t="s">
        <v>226</v>
      </c>
      <c r="K1609" s="2" t="s">
        <v>226</v>
      </c>
      <c r="L1609" s="2" t="s">
        <v>227</v>
      </c>
      <c r="M1609" s="2" t="s">
        <v>87</v>
      </c>
      <c r="N1609" s="3">
        <v>898.093</v>
      </c>
      <c r="O1609" s="3" t="s">
        <v>228</v>
      </c>
      <c r="P1609" s="4">
        <f>IF(O1609="吨",N1609*1000,IF(O1609="万立方米",N1609*10000,""))</f>
        <v>8980930.0</v>
      </c>
      <c r="Q1609" s="2" t="s">
        <v>229</v>
      </c>
      <c r="R1609" s="2" t="s">
        <v>230</v>
      </c>
      <c r="S1609" s="2" t="s">
        <v>241</v>
      </c>
      <c r="T1609" s="2" t="s">
        <v>75</v>
      </c>
      <c r="U1609" s="4">
        <f>0.0</f>
        <v>0.0</v>
      </c>
      <c r="V1609" s="2" t="s">
        <v>232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233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2383</v>
      </c>
      <c r="B1610" s="2" t="s">
        <v>2379</v>
      </c>
      <c r="C1610" s="2" t="s">
        <v>47</v>
      </c>
      <c r="D1610" s="2" t="s">
        <v>1626</v>
      </c>
      <c r="E1610" s="2" t="s">
        <v>277</v>
      </c>
      <c r="F1610" s="2" t="s">
        <v>50</v>
      </c>
      <c r="G1610" s="2" t="s">
        <v>225</v>
      </c>
      <c r="H1610" s="2" t="s">
        <v>142</v>
      </c>
      <c r="I1610" s="2" t="s">
        <v>53</v>
      </c>
      <c r="J1610" s="2" t="s">
        <v>226</v>
      </c>
      <c r="K1610" s="2" t="s">
        <v>226</v>
      </c>
      <c r="L1610" s="2" t="s">
        <v>227</v>
      </c>
      <c r="M1610" s="2" t="s">
        <v>91</v>
      </c>
      <c r="N1610" s="3">
        <v>898.093</v>
      </c>
      <c r="O1610" s="3" t="s">
        <v>228</v>
      </c>
      <c r="P1610" s="4">
        <f>IF(O1610="吨",N1610*1000,IF(O1610="万立方米",N1610*10000,""))</f>
        <v>8980930.0</v>
      </c>
      <c r="Q1610" s="2" t="s">
        <v>229</v>
      </c>
      <c r="R1610" s="2" t="s">
        <v>230</v>
      </c>
      <c r="S1610" s="2" t="s">
        <v>243</v>
      </c>
      <c r="T1610" s="2" t="s">
        <v>75</v>
      </c>
      <c r="U1610" s="4">
        <f>0.03</f>
        <v>0.03</v>
      </c>
      <c r="V1610" s="2" t="s">
        <v>232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4">
        <f>P1610*U1610/1000000</f>
        <v>0.26942789999999994</v>
      </c>
      <c r="AD1610" s="4">
        <f>AC1611*(1-AA1610/100)+(AC1610-AC1611)*(1-AB1610/100)</f>
        <v>0.26942789999999994</v>
      </c>
      <c r="AE1610" s="2" t="s">
        <v>66</v>
      </c>
      <c r="AF1610" s="2" t="s">
        <v>67</v>
      </c>
      <c r="AG1610" s="2" t="s">
        <v>233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2384</v>
      </c>
      <c r="B1611" s="2" t="s">
        <v>2379</v>
      </c>
      <c r="C1611" s="2" t="s">
        <v>47</v>
      </c>
      <c r="D1611" s="2" t="s">
        <v>1626</v>
      </c>
      <c r="E1611" s="2" t="s">
        <v>277</v>
      </c>
      <c r="F1611" s="2" t="s">
        <v>50</v>
      </c>
      <c r="G1611" s="2" t="s">
        <v>225</v>
      </c>
      <c r="H1611" s="2" t="s">
        <v>142</v>
      </c>
      <c r="I1611" s="2" t="s">
        <v>53</v>
      </c>
      <c r="J1611" s="2" t="s">
        <v>226</v>
      </c>
      <c r="K1611" s="2" t="s">
        <v>226</v>
      </c>
      <c r="L1611" s="2" t="s">
        <v>227</v>
      </c>
      <c r="M1611" s="2" t="s">
        <v>95</v>
      </c>
      <c r="N1611" s="3">
        <v>898.093</v>
      </c>
      <c r="O1611" s="3" t="s">
        <v>228</v>
      </c>
      <c r="P1611" s="4">
        <f>IF(O1611="吨",N1611*1000,IF(O1611="万立方米",N1611*10000,""))</f>
        <v>8980930.0</v>
      </c>
      <c r="Q1611" s="2" t="s">
        <v>229</v>
      </c>
      <c r="R1611" s="2" t="s">
        <v>230</v>
      </c>
      <c r="S1611" s="2" t="s">
        <v>245</v>
      </c>
      <c r="T1611" s="2" t="s">
        <v>75</v>
      </c>
      <c r="U1611" s="4">
        <f>0.03</f>
        <v>0.03</v>
      </c>
      <c r="V1611" s="2" t="s">
        <v>232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0.26942789999999994</v>
      </c>
      <c r="AD1611" s="4">
        <f>AC1611*(1-Z1611/100)</f>
        <v>0.26942789999999994</v>
      </c>
      <c r="AE1611" s="2" t="s">
        <v>66</v>
      </c>
      <c r="AF1611" s="2" t="s">
        <v>67</v>
      </c>
      <c r="AG1611" s="2" t="s">
        <v>233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2385</v>
      </c>
      <c r="B1612" s="2" t="s">
        <v>2379</v>
      </c>
      <c r="C1612" s="2" t="s">
        <v>47</v>
      </c>
      <c r="D1612" s="2" t="s">
        <v>1626</v>
      </c>
      <c r="E1612" s="2" t="s">
        <v>277</v>
      </c>
      <c r="F1612" s="2" t="s">
        <v>50</v>
      </c>
      <c r="G1612" s="2" t="s">
        <v>225</v>
      </c>
      <c r="H1612" s="2" t="s">
        <v>142</v>
      </c>
      <c r="I1612" s="2" t="s">
        <v>53</v>
      </c>
      <c r="J1612" s="2" t="s">
        <v>226</v>
      </c>
      <c r="K1612" s="2" t="s">
        <v>226</v>
      </c>
      <c r="L1612" s="2" t="s">
        <v>227</v>
      </c>
      <c r="M1612" s="2" t="s">
        <v>99</v>
      </c>
      <c r="N1612" s="3">
        <v>898.093</v>
      </c>
      <c r="O1612" s="3" t="s">
        <v>228</v>
      </c>
      <c r="P1612" s="4">
        <f>IF(O1612="吨",N1612*1000,IF(O1612="万立方米",N1612*10000,""))</f>
        <v>8980930.0</v>
      </c>
      <c r="Q1612" s="2" t="s">
        <v>229</v>
      </c>
      <c r="R1612" s="2" t="s">
        <v>230</v>
      </c>
      <c r="S1612" s="2" t="s">
        <v>247</v>
      </c>
      <c r="T1612" s="2" t="s">
        <v>75</v>
      </c>
      <c r="U1612" s="4">
        <f>0.0</f>
        <v>0.0</v>
      </c>
      <c r="V1612" s="2" t="s">
        <v>232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4">
        <f>P1612*U1612/1000000</f>
        <v>0.0</v>
      </c>
      <c r="AD1612" s="4">
        <f>AC1612*(1-Z1612/100)</f>
        <v>0.0</v>
      </c>
      <c r="AE1612" s="2" t="s">
        <v>66</v>
      </c>
      <c r="AF1612" s="2" t="s">
        <v>67</v>
      </c>
      <c r="AG1612" s="2" t="s">
        <v>233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2386</v>
      </c>
      <c r="B1613" s="2" t="s">
        <v>2379</v>
      </c>
      <c r="C1613" s="2" t="s">
        <v>47</v>
      </c>
      <c r="D1613" s="2" t="s">
        <v>1626</v>
      </c>
      <c r="E1613" s="2" t="s">
        <v>277</v>
      </c>
      <c r="F1613" s="2" t="s">
        <v>50</v>
      </c>
      <c r="G1613" s="2" t="s">
        <v>225</v>
      </c>
      <c r="H1613" s="2" t="s">
        <v>142</v>
      </c>
      <c r="I1613" s="2" t="s">
        <v>53</v>
      </c>
      <c r="J1613" s="2" t="s">
        <v>226</v>
      </c>
      <c r="K1613" s="2" t="s">
        <v>226</v>
      </c>
      <c r="L1613" s="2" t="s">
        <v>227</v>
      </c>
      <c r="M1613" s="2" t="s">
        <v>104</v>
      </c>
      <c r="N1613" s="3">
        <v>898.093</v>
      </c>
      <c r="O1613" s="3" t="s">
        <v>228</v>
      </c>
      <c r="P1613" s="4">
        <f>IF(O1613="吨",N1613*1000,IF(O1613="万立方米",N1613*10000,""))</f>
        <v>8980930.0</v>
      </c>
      <c r="Q1613" s="2" t="s">
        <v>229</v>
      </c>
      <c r="R1613" s="2" t="s">
        <v>230</v>
      </c>
      <c r="S1613" s="2" t="s">
        <v>249</v>
      </c>
      <c r="T1613" s="2" t="s">
        <v>75</v>
      </c>
      <c r="U1613" s="4">
        <f>0.02</f>
        <v>0.02</v>
      </c>
      <c r="V1613" s="2" t="s">
        <v>232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 t="s">
        <v>236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2387</v>
      </c>
      <c r="B1614" s="2" t="s">
        <v>2379</v>
      </c>
      <c r="C1614" s="2" t="s">
        <v>47</v>
      </c>
      <c r="D1614" s="2" t="s">
        <v>1626</v>
      </c>
      <c r="E1614" s="2" t="s">
        <v>277</v>
      </c>
      <c r="F1614" s="2" t="s">
        <v>50</v>
      </c>
      <c r="G1614" s="2" t="s">
        <v>225</v>
      </c>
      <c r="H1614" s="2" t="s">
        <v>142</v>
      </c>
      <c r="I1614" s="2"/>
      <c r="J1614" s="2"/>
      <c r="K1614" s="2"/>
      <c r="L1614" s="2"/>
      <c r="M1614" s="2" t="s">
        <v>107</v>
      </c>
      <c r="N1614" s="3"/>
      <c r="O1614" s="3"/>
      <c r="P1614" s="4">
        <f>IF(O1614="吨",N1614*1000,IF(O1614="万立方米",N1614*10000,""))</f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138</v>
      </c>
      <c r="AH1614" s="2" t="s">
        <v>114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2388</v>
      </c>
      <c r="B1615" s="2" t="s">
        <v>2389</v>
      </c>
      <c r="C1615" s="2" t="s">
        <v>47</v>
      </c>
      <c r="D1615" s="2" t="s">
        <v>951</v>
      </c>
      <c r="E1615" s="2" t="s">
        <v>296</v>
      </c>
      <c r="F1615" s="2" t="s">
        <v>224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173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174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298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66</v>
      </c>
      <c r="AF1615" s="2" t="s">
        <v>67</v>
      </c>
      <c r="AG1615" s="2" t="s">
        <v>327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2390</v>
      </c>
      <c r="B1616" s="2" t="s">
        <v>2389</v>
      </c>
      <c r="C1616" s="2" t="s">
        <v>47</v>
      </c>
      <c r="D1616" s="2" t="s">
        <v>951</v>
      </c>
      <c r="E1616" s="2" t="s">
        <v>296</v>
      </c>
      <c r="F1616" s="2" t="s">
        <v>224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173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179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66</v>
      </c>
      <c r="AF1616" s="2" t="s">
        <v>67</v>
      </c>
      <c r="AG1616" s="2" t="s">
        <v>329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2391</v>
      </c>
      <c r="B1617" s="2" t="s">
        <v>2389</v>
      </c>
      <c r="C1617" s="2" t="s">
        <v>47</v>
      </c>
      <c r="D1617" s="2" t="s">
        <v>951</v>
      </c>
      <c r="E1617" s="2" t="s">
        <v>296</v>
      </c>
      <c r="F1617" s="2" t="s">
        <v>224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173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182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149</v>
      </c>
      <c r="Y1617" s="2" t="s">
        <v>150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66</v>
      </c>
      <c r="AF1617" s="2" t="s">
        <v>67</v>
      </c>
      <c r="AG1617" s="2" t="s">
        <v>167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2392</v>
      </c>
      <c r="B1618" s="2" t="s">
        <v>2389</v>
      </c>
      <c r="C1618" s="2" t="s">
        <v>47</v>
      </c>
      <c r="D1618" s="2" t="s">
        <v>951</v>
      </c>
      <c r="E1618" s="2" t="s">
        <v>296</v>
      </c>
      <c r="F1618" s="2" t="s">
        <v>224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173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185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298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327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2393</v>
      </c>
      <c r="B1619" s="2" t="s">
        <v>2389</v>
      </c>
      <c r="C1619" s="2" t="s">
        <v>47</v>
      </c>
      <c r="D1619" s="2" t="s">
        <v>951</v>
      </c>
      <c r="E1619" s="2" t="s">
        <v>296</v>
      </c>
      <c r="F1619" s="2" t="s">
        <v>224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173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188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298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66</v>
      </c>
      <c r="AF1619" s="2" t="s">
        <v>67</v>
      </c>
      <c r="AG1619" s="2" t="s">
        <v>327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2394</v>
      </c>
      <c r="B1620" s="2" t="s">
        <v>2389</v>
      </c>
      <c r="C1620" s="2" t="s">
        <v>47</v>
      </c>
      <c r="D1620" s="2" t="s">
        <v>951</v>
      </c>
      <c r="E1620" s="2" t="s">
        <v>296</v>
      </c>
      <c r="F1620" s="2" t="s">
        <v>224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173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191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298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66</v>
      </c>
      <c r="AF1620" s="2" t="s">
        <v>67</v>
      </c>
      <c r="AG1620" s="2" t="s">
        <v>327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2395</v>
      </c>
      <c r="B1621" s="2" t="s">
        <v>2389</v>
      </c>
      <c r="C1621" s="2" t="s">
        <v>47</v>
      </c>
      <c r="D1621" s="2" t="s">
        <v>951</v>
      </c>
      <c r="E1621" s="2" t="s">
        <v>296</v>
      </c>
      <c r="F1621" s="2" t="s">
        <v>224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173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194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314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66</v>
      </c>
      <c r="AF1621" s="2" t="s">
        <v>67</v>
      </c>
      <c r="AG1621" s="2" t="s">
        <v>327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2396</v>
      </c>
      <c r="B1622" s="2" t="s">
        <v>2389</v>
      </c>
      <c r="C1622" s="2" t="s">
        <v>47</v>
      </c>
      <c r="D1622" s="2" t="s">
        <v>951</v>
      </c>
      <c r="E1622" s="2" t="s">
        <v>296</v>
      </c>
      <c r="F1622" s="2" t="s">
        <v>224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173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196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66</v>
      </c>
      <c r="AF1622" s="2" t="s">
        <v>67</v>
      </c>
      <c r="AG1622" s="2" t="s">
        <v>329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2397</v>
      </c>
      <c r="B1623" s="2" t="s">
        <v>2389</v>
      </c>
      <c r="C1623" s="2" t="s">
        <v>47</v>
      </c>
      <c r="D1623" s="2" t="s">
        <v>951</v>
      </c>
      <c r="E1623" s="2" t="s">
        <v>296</v>
      </c>
      <c r="F1623" s="2" t="s">
        <v>224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163</v>
      </c>
      <c r="M1623" s="2" t="s">
        <v>107</v>
      </c>
      <c r="N1623" s="3"/>
      <c r="O1623" s="3"/>
      <c r="P1623" s="4">
        <f>IF(O1623="吨",N1623*1000,IF(O1623="万立方米",N1623*10000,""))</f>
        <v>121177150.0</v>
      </c>
      <c r="Q1623" s="2" t="s">
        <v>108</v>
      </c>
      <c r="R1623" s="2" t="s">
        <v>109</v>
      </c>
      <c r="S1623" s="2" t="s">
        <v>164</v>
      </c>
      <c r="T1623" s="2" t="s">
        <v>165</v>
      </c>
      <c r="U1623" s="4">
        <f>0.16</f>
        <v>0.16</v>
      </c>
      <c r="V1623" s="2" t="s">
        <v>111</v>
      </c>
      <c r="W1623" s="2" t="s">
        <v>164</v>
      </c>
      <c r="X1623" s="2" t="s">
        <v>163</v>
      </c>
      <c r="Y1623" s="2" t="s">
        <v>166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66</v>
      </c>
      <c r="AF1623" s="2" t="s">
        <v>67</v>
      </c>
      <c r="AG1623" s="2" t="s">
        <v>167</v>
      </c>
      <c r="AH1623" s="2" t="s">
        <v>168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2398</v>
      </c>
      <c r="B1624" s="2" t="s">
        <v>2399</v>
      </c>
      <c r="C1624" s="2" t="s">
        <v>47</v>
      </c>
      <c r="D1624" s="2" t="s">
        <v>1329</v>
      </c>
      <c r="E1624" s="2" t="s">
        <v>526</v>
      </c>
      <c r="F1624" s="2" t="s">
        <v>50</v>
      </c>
      <c r="G1624" s="2" t="s">
        <v>225</v>
      </c>
      <c r="H1624" s="2" t="s">
        <v>52</v>
      </c>
      <c r="I1624" s="2" t="s">
        <v>53</v>
      </c>
      <c r="J1624" s="2" t="s">
        <v>226</v>
      </c>
      <c r="K1624" s="2" t="s">
        <v>226</v>
      </c>
      <c r="L1624" s="2" t="s">
        <v>227</v>
      </c>
      <c r="M1624" s="2" t="s">
        <v>57</v>
      </c>
      <c r="N1624" s="3">
        <v>32886.703</v>
      </c>
      <c r="O1624" s="3" t="s">
        <v>228</v>
      </c>
      <c r="P1624" s="4">
        <f>IF(O1624="吨",N1624*1000,IF(O1624="万立方米",N1624*10000,""))</f>
        <v>328867030.0</v>
      </c>
      <c r="Q1624" s="2" t="s">
        <v>229</v>
      </c>
      <c r="R1624" s="2" t="s">
        <v>230</v>
      </c>
      <c r="S1624" s="2" t="s">
        <v>231</v>
      </c>
      <c r="T1624" s="2" t="s">
        <v>75</v>
      </c>
      <c r="U1624" s="4">
        <f>0.0</f>
        <v>0.0</v>
      </c>
      <c r="V1624" s="2" t="s">
        <v>232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2400</v>
      </c>
      <c r="B1625" s="2" t="s">
        <v>2399</v>
      </c>
      <c r="C1625" s="2" t="s">
        <v>47</v>
      </c>
      <c r="D1625" s="2" t="s">
        <v>1329</v>
      </c>
      <c r="E1625" s="2" t="s">
        <v>526</v>
      </c>
      <c r="F1625" s="2" t="s">
        <v>50</v>
      </c>
      <c r="G1625" s="2" t="s">
        <v>225</v>
      </c>
      <c r="H1625" s="2" t="s">
        <v>52</v>
      </c>
      <c r="I1625" s="2" t="s">
        <v>53</v>
      </c>
      <c r="J1625" s="2" t="s">
        <v>226</v>
      </c>
      <c r="K1625" s="2" t="s">
        <v>226</v>
      </c>
      <c r="L1625" s="2" t="s">
        <v>227</v>
      </c>
      <c r="M1625" s="2" t="s">
        <v>73</v>
      </c>
      <c r="N1625" s="3">
        <v>32886.703</v>
      </c>
      <c r="O1625" s="3" t="s">
        <v>228</v>
      </c>
      <c r="P1625" s="4">
        <f>IF(O1625="吨",N1625*1000,IF(O1625="万立方米",N1625*10000,""))</f>
        <v>328867030.0</v>
      </c>
      <c r="Q1625" s="2" t="s">
        <v>229</v>
      </c>
      <c r="R1625" s="2" t="s">
        <v>230</v>
      </c>
      <c r="S1625" s="2" t="s">
        <v>235</v>
      </c>
      <c r="T1625" s="2" t="s">
        <v>75</v>
      </c>
      <c r="U1625" s="4">
        <f>1.3</f>
        <v>1.3</v>
      </c>
      <c r="V1625" s="2" t="s">
        <v>232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427.527139</v>
      </c>
      <c r="AD1625" s="4">
        <f>AC1625*(1-Z1625/100)</f>
        <v>427.527139</v>
      </c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2401</v>
      </c>
      <c r="B1626" s="2" t="s">
        <v>2399</v>
      </c>
      <c r="C1626" s="2" t="s">
        <v>47</v>
      </c>
      <c r="D1626" s="2" t="s">
        <v>1329</v>
      </c>
      <c r="E1626" s="2" t="s">
        <v>526</v>
      </c>
      <c r="F1626" s="2" t="s">
        <v>50</v>
      </c>
      <c r="G1626" s="2" t="s">
        <v>225</v>
      </c>
      <c r="H1626" s="2" t="s">
        <v>52</v>
      </c>
      <c r="I1626" s="2" t="s">
        <v>53</v>
      </c>
      <c r="J1626" s="2" t="s">
        <v>226</v>
      </c>
      <c r="K1626" s="2" t="s">
        <v>226</v>
      </c>
      <c r="L1626" s="2" t="s">
        <v>227</v>
      </c>
      <c r="M1626" s="2" t="s">
        <v>79</v>
      </c>
      <c r="N1626" s="3">
        <v>32886.703</v>
      </c>
      <c r="O1626" s="3" t="s">
        <v>228</v>
      </c>
      <c r="P1626" s="4">
        <f>IF(O1626="吨",N1626*1000,IF(O1626="万立方米",N1626*10000,""))</f>
        <v>328867030.0</v>
      </c>
      <c r="Q1626" s="2" t="s">
        <v>229</v>
      </c>
      <c r="R1626" s="2" t="s">
        <v>230</v>
      </c>
      <c r="S1626" s="2" t="s">
        <v>238</v>
      </c>
      <c r="T1626" s="2" t="s">
        <v>75</v>
      </c>
      <c r="U1626" s="4">
        <f>4.1</f>
        <v>4.1</v>
      </c>
      <c r="V1626" s="2" t="s">
        <v>232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4">
        <f>P1626*U1626/1000000</f>
        <v>1348.354823</v>
      </c>
      <c r="AD1626" s="4">
        <f>AC1626*(1-Z1626/100)</f>
        <v>1051.71676194</v>
      </c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2402</v>
      </c>
      <c r="B1627" s="2" t="s">
        <v>2399</v>
      </c>
      <c r="C1627" s="2" t="s">
        <v>47</v>
      </c>
      <c r="D1627" s="2" t="s">
        <v>1329</v>
      </c>
      <c r="E1627" s="2" t="s">
        <v>526</v>
      </c>
      <c r="F1627" s="2" t="s">
        <v>50</v>
      </c>
      <c r="G1627" s="2" t="s">
        <v>225</v>
      </c>
      <c r="H1627" s="2" t="s">
        <v>52</v>
      </c>
      <c r="I1627" s="2" t="s">
        <v>53</v>
      </c>
      <c r="J1627" s="2" t="s">
        <v>226</v>
      </c>
      <c r="K1627" s="2" t="s">
        <v>226</v>
      </c>
      <c r="L1627" s="2" t="s">
        <v>227</v>
      </c>
      <c r="M1627" s="2" t="s">
        <v>87</v>
      </c>
      <c r="N1627" s="3">
        <v>32886.703</v>
      </c>
      <c r="O1627" s="3" t="s">
        <v>228</v>
      </c>
      <c r="P1627" s="4">
        <f>IF(O1627="吨",N1627*1000,IF(O1627="万立方米",N1627*10000,""))</f>
        <v>328867030.0</v>
      </c>
      <c r="Q1627" s="2" t="s">
        <v>229</v>
      </c>
      <c r="R1627" s="2" t="s">
        <v>230</v>
      </c>
      <c r="S1627" s="2" t="s">
        <v>241</v>
      </c>
      <c r="T1627" s="2" t="s">
        <v>75</v>
      </c>
      <c r="U1627" s="4">
        <f>0.0</f>
        <v>0.0</v>
      </c>
      <c r="V1627" s="2" t="s">
        <v>232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2403</v>
      </c>
      <c r="B1628" s="2" t="s">
        <v>2399</v>
      </c>
      <c r="C1628" s="2" t="s">
        <v>47</v>
      </c>
      <c r="D1628" s="2" t="s">
        <v>1329</v>
      </c>
      <c r="E1628" s="2" t="s">
        <v>526</v>
      </c>
      <c r="F1628" s="2" t="s">
        <v>50</v>
      </c>
      <c r="G1628" s="2" t="s">
        <v>225</v>
      </c>
      <c r="H1628" s="2" t="s">
        <v>52</v>
      </c>
      <c r="I1628" s="2" t="s">
        <v>53</v>
      </c>
      <c r="J1628" s="2" t="s">
        <v>226</v>
      </c>
      <c r="K1628" s="2" t="s">
        <v>226</v>
      </c>
      <c r="L1628" s="2" t="s">
        <v>227</v>
      </c>
      <c r="M1628" s="2" t="s">
        <v>91</v>
      </c>
      <c r="N1628" s="3">
        <v>32886.703</v>
      </c>
      <c r="O1628" s="3" t="s">
        <v>228</v>
      </c>
      <c r="P1628" s="4">
        <f>IF(O1628="吨",N1628*1000,IF(O1628="万立方米",N1628*10000,""))</f>
        <v>328867030.0</v>
      </c>
      <c r="Q1628" s="2" t="s">
        <v>229</v>
      </c>
      <c r="R1628" s="2" t="s">
        <v>230</v>
      </c>
      <c r="S1628" s="2" t="s">
        <v>243</v>
      </c>
      <c r="T1628" s="2" t="s">
        <v>75</v>
      </c>
      <c r="U1628" s="4">
        <f>0.03</f>
        <v>0.03</v>
      </c>
      <c r="V1628" s="2" t="s">
        <v>232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4">
        <f>P1628*U1628/1000000</f>
        <v>9.866010900000001</v>
      </c>
      <c r="AD1628" s="4">
        <f>AC1629*(1-AA1628/100)+(AC1628-AC1629)*(1-AB1628/100)</f>
        <v>9.866010900000001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2404</v>
      </c>
      <c r="B1629" s="2" t="s">
        <v>2399</v>
      </c>
      <c r="C1629" s="2" t="s">
        <v>47</v>
      </c>
      <c r="D1629" s="2" t="s">
        <v>1329</v>
      </c>
      <c r="E1629" s="2" t="s">
        <v>526</v>
      </c>
      <c r="F1629" s="2" t="s">
        <v>50</v>
      </c>
      <c r="G1629" s="2" t="s">
        <v>225</v>
      </c>
      <c r="H1629" s="2" t="s">
        <v>52</v>
      </c>
      <c r="I1629" s="2" t="s">
        <v>53</v>
      </c>
      <c r="J1629" s="2" t="s">
        <v>226</v>
      </c>
      <c r="K1629" s="2" t="s">
        <v>226</v>
      </c>
      <c r="L1629" s="2" t="s">
        <v>227</v>
      </c>
      <c r="M1629" s="2" t="s">
        <v>95</v>
      </c>
      <c r="N1629" s="3">
        <v>32886.703</v>
      </c>
      <c r="O1629" s="3" t="s">
        <v>228</v>
      </c>
      <c r="P1629" s="4">
        <f>IF(O1629="吨",N1629*1000,IF(O1629="万立方米",N1629*10000,""))</f>
        <v>328867030.0</v>
      </c>
      <c r="Q1629" s="2" t="s">
        <v>229</v>
      </c>
      <c r="R1629" s="2" t="s">
        <v>230</v>
      </c>
      <c r="S1629" s="2" t="s">
        <v>245</v>
      </c>
      <c r="T1629" s="2" t="s">
        <v>75</v>
      </c>
      <c r="U1629" s="4">
        <f>0.03</f>
        <v>0.03</v>
      </c>
      <c r="V1629" s="2" t="s">
        <v>232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9.866010900000001</v>
      </c>
      <c r="AD1629" s="4">
        <f>AC1629*(1-Z1629/100)</f>
        <v>9.866010900000001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2405</v>
      </c>
      <c r="B1630" s="2" t="s">
        <v>2399</v>
      </c>
      <c r="C1630" s="2" t="s">
        <v>47</v>
      </c>
      <c r="D1630" s="2" t="s">
        <v>1329</v>
      </c>
      <c r="E1630" s="2" t="s">
        <v>526</v>
      </c>
      <c r="F1630" s="2" t="s">
        <v>50</v>
      </c>
      <c r="G1630" s="2" t="s">
        <v>225</v>
      </c>
      <c r="H1630" s="2" t="s">
        <v>52</v>
      </c>
      <c r="I1630" s="2" t="s">
        <v>53</v>
      </c>
      <c r="J1630" s="2" t="s">
        <v>226</v>
      </c>
      <c r="K1630" s="2" t="s">
        <v>226</v>
      </c>
      <c r="L1630" s="2" t="s">
        <v>227</v>
      </c>
      <c r="M1630" s="2" t="s">
        <v>99</v>
      </c>
      <c r="N1630" s="3">
        <v>32886.703</v>
      </c>
      <c r="O1630" s="3" t="s">
        <v>228</v>
      </c>
      <c r="P1630" s="4">
        <f>IF(O1630="吨",N1630*1000,IF(O1630="万立方米",N1630*10000,""))</f>
        <v>328867030.0</v>
      </c>
      <c r="Q1630" s="2" t="s">
        <v>229</v>
      </c>
      <c r="R1630" s="2" t="s">
        <v>230</v>
      </c>
      <c r="S1630" s="2" t="s">
        <v>247</v>
      </c>
      <c r="T1630" s="2" t="s">
        <v>75</v>
      </c>
      <c r="U1630" s="4">
        <f>0.0</f>
        <v>0.0</v>
      </c>
      <c r="V1630" s="2" t="s">
        <v>232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0.0</v>
      </c>
      <c r="AD1630" s="4">
        <f>AC1630*(1-Z1630/100)</f>
        <v>0.0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2406</v>
      </c>
      <c r="B1631" s="2" t="s">
        <v>2399</v>
      </c>
      <c r="C1631" s="2" t="s">
        <v>47</v>
      </c>
      <c r="D1631" s="2" t="s">
        <v>1329</v>
      </c>
      <c r="E1631" s="2" t="s">
        <v>526</v>
      </c>
      <c r="F1631" s="2" t="s">
        <v>50</v>
      </c>
      <c r="G1631" s="2" t="s">
        <v>225</v>
      </c>
      <c r="H1631" s="2" t="s">
        <v>52</v>
      </c>
      <c r="I1631" s="2" t="s">
        <v>53</v>
      </c>
      <c r="J1631" s="2" t="s">
        <v>226</v>
      </c>
      <c r="K1631" s="2" t="s">
        <v>226</v>
      </c>
      <c r="L1631" s="2" t="s">
        <v>227</v>
      </c>
      <c r="M1631" s="2" t="s">
        <v>104</v>
      </c>
      <c r="N1631" s="3">
        <v>32886.703</v>
      </c>
      <c r="O1631" s="3" t="s">
        <v>228</v>
      </c>
      <c r="P1631" s="4">
        <f>IF(O1631="吨",N1631*1000,IF(O1631="万立方米",N1631*10000,""))</f>
        <v>328867030.0</v>
      </c>
      <c r="Q1631" s="2" t="s">
        <v>229</v>
      </c>
      <c r="R1631" s="2" t="s">
        <v>230</v>
      </c>
      <c r="S1631" s="2" t="s">
        <v>249</v>
      </c>
      <c r="T1631" s="2" t="s">
        <v>75</v>
      </c>
      <c r="U1631" s="4">
        <f>0.02</f>
        <v>0.02</v>
      </c>
      <c r="V1631" s="2" t="s">
        <v>232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2407</v>
      </c>
      <c r="B1632" s="2" t="s">
        <v>2399</v>
      </c>
      <c r="C1632" s="2" t="s">
        <v>47</v>
      </c>
      <c r="D1632" s="2" t="s">
        <v>1329</v>
      </c>
      <c r="E1632" s="2" t="s">
        <v>526</v>
      </c>
      <c r="F1632" s="2" t="s">
        <v>50</v>
      </c>
      <c r="G1632" s="2" t="s">
        <v>225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f>IF(O1632="吨",N1632*1000,IF(O1632="万立方米",N1632*10000,""))</f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113</v>
      </c>
      <c r="AH1632" s="2" t="s">
        <v>114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2408</v>
      </c>
      <c r="B1633" s="2" t="s">
        <v>2409</v>
      </c>
      <c r="C1633" s="2" t="s">
        <v>47</v>
      </c>
      <c r="D1633" s="2" t="s">
        <v>630</v>
      </c>
      <c r="E1633" s="2" t="s">
        <v>254</v>
      </c>
      <c r="F1633" s="2" t="s">
        <v>278</v>
      </c>
      <c r="G1633" s="2" t="s">
        <v>120</v>
      </c>
      <c r="H1633" s="2" t="s">
        <v>297</v>
      </c>
      <c r="I1633" s="2" t="s">
        <v>53</v>
      </c>
      <c r="J1633" s="2" t="s">
        <v>280</v>
      </c>
      <c r="K1633" s="2"/>
      <c r="L1633" s="2" t="s">
        <v>122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124</v>
      </c>
      <c r="X1633" s="2" t="s">
        <v>298</v>
      </c>
      <c r="Y1633" s="2" t="s">
        <v>631</v>
      </c>
      <c r="Z1633" s="2">
        <v>94.5</v>
      </c>
      <c r="AA1633" s="2"/>
      <c r="AB1633" s="2"/>
      <c r="AC1633" s="2"/>
      <c r="AD1633" s="2"/>
      <c r="AE1633" s="2" t="s">
        <v>271</v>
      </c>
      <c r="AF1633" s="2" t="s">
        <v>281</v>
      </c>
      <c r="AG1633" s="2" t="s">
        <v>431</v>
      </c>
      <c r="AH1633" s="2" t="s">
        <v>128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2410</v>
      </c>
      <c r="B1634" s="2" t="s">
        <v>2409</v>
      </c>
      <c r="C1634" s="2" t="s">
        <v>47</v>
      </c>
      <c r="D1634" s="2" t="s">
        <v>630</v>
      </c>
      <c r="E1634" s="2" t="s">
        <v>254</v>
      </c>
      <c r="F1634" s="2" t="s">
        <v>278</v>
      </c>
      <c r="G1634" s="2" t="s">
        <v>120</v>
      </c>
      <c r="H1634" s="2" t="s">
        <v>297</v>
      </c>
      <c r="I1634" s="2" t="s">
        <v>53</v>
      </c>
      <c r="J1634" s="2" t="s">
        <v>280</v>
      </c>
      <c r="K1634" s="2"/>
      <c r="L1634" s="2" t="s">
        <v>122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124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271</v>
      </c>
      <c r="AF1634" s="2" t="s">
        <v>281</v>
      </c>
      <c r="AG1634" s="2" t="s">
        <v>433</v>
      </c>
      <c r="AH1634" s="2" t="s">
        <v>128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2411</v>
      </c>
      <c r="B1635" s="2" t="s">
        <v>2409</v>
      </c>
      <c r="C1635" s="2" t="s">
        <v>47</v>
      </c>
      <c r="D1635" s="2" t="s">
        <v>630</v>
      </c>
      <c r="E1635" s="2" t="s">
        <v>254</v>
      </c>
      <c r="F1635" s="2" t="s">
        <v>278</v>
      </c>
      <c r="G1635" s="2" t="s">
        <v>120</v>
      </c>
      <c r="H1635" s="2" t="s">
        <v>297</v>
      </c>
      <c r="I1635" s="2" t="s">
        <v>53</v>
      </c>
      <c r="J1635" s="2" t="s">
        <v>280</v>
      </c>
      <c r="K1635" s="2"/>
      <c r="L1635" s="2" t="s">
        <v>122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124</v>
      </c>
      <c r="X1635" s="2" t="s">
        <v>304</v>
      </c>
      <c r="Y1635" s="2" t="s">
        <v>305</v>
      </c>
      <c r="Z1635" s="2">
        <v>30</v>
      </c>
      <c r="AA1635" s="2"/>
      <c r="AB1635" s="2"/>
      <c r="AC1635" s="2"/>
      <c r="AD1635" s="2"/>
      <c r="AE1635" s="2" t="s">
        <v>271</v>
      </c>
      <c r="AF1635" s="2" t="s">
        <v>281</v>
      </c>
      <c r="AG1635" s="2" t="s">
        <v>435</v>
      </c>
      <c r="AH1635" s="2" t="s">
        <v>128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2412</v>
      </c>
      <c r="B1636" s="2" t="s">
        <v>2409</v>
      </c>
      <c r="C1636" s="2" t="s">
        <v>47</v>
      </c>
      <c r="D1636" s="2" t="s">
        <v>630</v>
      </c>
      <c r="E1636" s="2" t="s">
        <v>254</v>
      </c>
      <c r="F1636" s="2" t="s">
        <v>278</v>
      </c>
      <c r="G1636" s="2" t="s">
        <v>120</v>
      </c>
      <c r="H1636" s="2" t="s">
        <v>297</v>
      </c>
      <c r="I1636" s="2" t="s">
        <v>53</v>
      </c>
      <c r="J1636" s="2" t="s">
        <v>280</v>
      </c>
      <c r="K1636" s="2"/>
      <c r="L1636" s="2" t="s">
        <v>122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124</v>
      </c>
      <c r="X1636" s="2" t="s">
        <v>298</v>
      </c>
      <c r="Y1636" s="2" t="s">
        <v>635</v>
      </c>
      <c r="Z1636" s="2">
        <v>94.5</v>
      </c>
      <c r="AA1636" s="2"/>
      <c r="AB1636" s="2"/>
      <c r="AC1636" s="2"/>
      <c r="AD1636" s="2"/>
      <c r="AE1636" s="2" t="s">
        <v>271</v>
      </c>
      <c r="AF1636" s="2" t="s">
        <v>281</v>
      </c>
      <c r="AG1636" s="2" t="s">
        <v>431</v>
      </c>
      <c r="AH1636" s="2" t="s">
        <v>128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2413</v>
      </c>
      <c r="B1637" s="2" t="s">
        <v>2409</v>
      </c>
      <c r="C1637" s="2" t="s">
        <v>47</v>
      </c>
      <c r="D1637" s="2" t="s">
        <v>630</v>
      </c>
      <c r="E1637" s="2" t="s">
        <v>254</v>
      </c>
      <c r="F1637" s="2" t="s">
        <v>278</v>
      </c>
      <c r="G1637" s="2" t="s">
        <v>120</v>
      </c>
      <c r="H1637" s="2" t="s">
        <v>297</v>
      </c>
      <c r="I1637" s="2" t="s">
        <v>53</v>
      </c>
      <c r="J1637" s="2" t="s">
        <v>280</v>
      </c>
      <c r="K1637" s="2"/>
      <c r="L1637" s="2" t="s">
        <v>122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124</v>
      </c>
      <c r="X1637" s="2" t="s">
        <v>298</v>
      </c>
      <c r="Y1637" s="2" t="s">
        <v>310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271</v>
      </c>
      <c r="AF1637" s="2" t="s">
        <v>281</v>
      </c>
      <c r="AG1637" s="2" t="s">
        <v>431</v>
      </c>
      <c r="AH1637" s="2" t="s">
        <v>128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2414</v>
      </c>
      <c r="B1638" s="2" t="s">
        <v>2409</v>
      </c>
      <c r="C1638" s="2" t="s">
        <v>47</v>
      </c>
      <c r="D1638" s="2" t="s">
        <v>630</v>
      </c>
      <c r="E1638" s="2" t="s">
        <v>254</v>
      </c>
      <c r="F1638" s="2" t="s">
        <v>278</v>
      </c>
      <c r="G1638" s="2" t="s">
        <v>120</v>
      </c>
      <c r="H1638" s="2" t="s">
        <v>297</v>
      </c>
      <c r="I1638" s="2" t="s">
        <v>53</v>
      </c>
      <c r="J1638" s="2" t="s">
        <v>280</v>
      </c>
      <c r="K1638" s="2"/>
      <c r="L1638" s="2" t="s">
        <v>122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124</v>
      </c>
      <c r="X1638" s="2" t="s">
        <v>298</v>
      </c>
      <c r="Y1638" s="2" t="s">
        <v>638</v>
      </c>
      <c r="Z1638" s="2">
        <v>94.5</v>
      </c>
      <c r="AA1638" s="2"/>
      <c r="AB1638" s="2"/>
      <c r="AC1638" s="2"/>
      <c r="AD1638" s="2"/>
      <c r="AE1638" s="2" t="s">
        <v>271</v>
      </c>
      <c r="AF1638" s="2" t="s">
        <v>281</v>
      </c>
      <c r="AG1638" s="2" t="s">
        <v>431</v>
      </c>
      <c r="AH1638" s="2" t="s">
        <v>128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2415</v>
      </c>
      <c r="B1639" s="2" t="s">
        <v>2409</v>
      </c>
      <c r="C1639" s="2" t="s">
        <v>47</v>
      </c>
      <c r="D1639" s="2" t="s">
        <v>630</v>
      </c>
      <c r="E1639" s="2" t="s">
        <v>254</v>
      </c>
      <c r="F1639" s="2" t="s">
        <v>278</v>
      </c>
      <c r="G1639" s="2" t="s">
        <v>120</v>
      </c>
      <c r="H1639" s="2" t="s">
        <v>297</v>
      </c>
      <c r="I1639" s="2" t="s">
        <v>53</v>
      </c>
      <c r="J1639" s="2" t="s">
        <v>280</v>
      </c>
      <c r="K1639" s="2"/>
      <c r="L1639" s="2" t="s">
        <v>122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124</v>
      </c>
      <c r="X1639" s="2" t="s">
        <v>314</v>
      </c>
      <c r="Y1639" s="2" t="s">
        <v>315</v>
      </c>
      <c r="Z1639" s="2">
        <v>80</v>
      </c>
      <c r="AA1639" s="2"/>
      <c r="AB1639" s="2"/>
      <c r="AC1639" s="2"/>
      <c r="AD1639" s="2"/>
      <c r="AE1639" s="2" t="s">
        <v>271</v>
      </c>
      <c r="AF1639" s="2" t="s">
        <v>281</v>
      </c>
      <c r="AG1639" s="2" t="s">
        <v>435</v>
      </c>
      <c r="AH1639" s="2" t="s">
        <v>128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2416</v>
      </c>
      <c r="B1640" s="2" t="s">
        <v>2409</v>
      </c>
      <c r="C1640" s="2" t="s">
        <v>47</v>
      </c>
      <c r="D1640" s="2" t="s">
        <v>630</v>
      </c>
      <c r="E1640" s="2" t="s">
        <v>254</v>
      </c>
      <c r="F1640" s="2" t="s">
        <v>278</v>
      </c>
      <c r="G1640" s="2" t="s">
        <v>120</v>
      </c>
      <c r="H1640" s="2" t="s">
        <v>297</v>
      </c>
      <c r="I1640" s="2" t="s">
        <v>53</v>
      </c>
      <c r="J1640" s="2" t="s">
        <v>280</v>
      </c>
      <c r="K1640" s="2"/>
      <c r="L1640" s="2" t="s">
        <v>122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124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271</v>
      </c>
      <c r="AF1640" s="2" t="s">
        <v>281</v>
      </c>
      <c r="AG1640" s="2" t="s">
        <v>433</v>
      </c>
      <c r="AH1640" s="2" t="s">
        <v>128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2417</v>
      </c>
      <c r="B1641" s="2" t="s">
        <v>2409</v>
      </c>
      <c r="C1641" s="2" t="s">
        <v>47</v>
      </c>
      <c r="D1641" s="2" t="s">
        <v>630</v>
      </c>
      <c r="E1641" s="2" t="s">
        <v>254</v>
      </c>
      <c r="F1641" s="2" t="s">
        <v>278</v>
      </c>
      <c r="G1641" s="2" t="s">
        <v>120</v>
      </c>
      <c r="H1641" s="2" t="s">
        <v>297</v>
      </c>
      <c r="I1641" s="2"/>
      <c r="J1641" s="2"/>
      <c r="K1641" s="2" t="s">
        <v>55</v>
      </c>
      <c r="L1641" s="2" t="s">
        <v>318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319</v>
      </c>
      <c r="T1641" s="2" t="s">
        <v>165</v>
      </c>
      <c r="U1641" s="4">
        <f>0.17</f>
        <v>0.17</v>
      </c>
      <c r="V1641" s="2" t="s">
        <v>111</v>
      </c>
      <c r="W1641" s="2" t="s">
        <v>319</v>
      </c>
      <c r="X1641" s="2" t="s">
        <v>318</v>
      </c>
      <c r="Y1641" s="2" t="s">
        <v>320</v>
      </c>
      <c r="Z1641" s="2">
        <v>0</v>
      </c>
      <c r="AA1641" s="2"/>
      <c r="AB1641" s="2"/>
      <c r="AC1641" s="2"/>
      <c r="AD1641" s="2"/>
      <c r="AE1641" s="2" t="s">
        <v>271</v>
      </c>
      <c r="AF1641" s="2" t="s">
        <v>272</v>
      </c>
      <c r="AG1641" s="2" t="s">
        <v>273</v>
      </c>
      <c r="AH1641" s="2" t="s">
        <v>168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2418</v>
      </c>
      <c r="B1642" s="2" t="s">
        <v>2419</v>
      </c>
      <c r="C1642" s="2" t="s">
        <v>47</v>
      </c>
      <c r="D1642" s="2" t="s">
        <v>1448</v>
      </c>
      <c r="E1642" s="2" t="s">
        <v>526</v>
      </c>
      <c r="F1642" s="2" t="s">
        <v>50</v>
      </c>
      <c r="G1642" s="2" t="s">
        <v>225</v>
      </c>
      <c r="H1642" s="2" t="s">
        <v>142</v>
      </c>
      <c r="I1642" s="2" t="s">
        <v>53</v>
      </c>
      <c r="J1642" s="2" t="s">
        <v>226</v>
      </c>
      <c r="K1642" s="2" t="s">
        <v>226</v>
      </c>
      <c r="L1642" s="2" t="s">
        <v>227</v>
      </c>
      <c r="M1642" s="2" t="s">
        <v>57</v>
      </c>
      <c r="N1642" s="3">
        <v>2485</v>
      </c>
      <c r="O1642" s="3" t="s">
        <v>228</v>
      </c>
      <c r="P1642" s="4">
        <f>IF(O1642="吨",N1642*1000,IF(O1642="万立方米",N1642*10000,""))</f>
        <v>24850000.0</v>
      </c>
      <c r="Q1642" s="2" t="s">
        <v>229</v>
      </c>
      <c r="R1642" s="2" t="s">
        <v>230</v>
      </c>
      <c r="S1642" s="2" t="s">
        <v>231</v>
      </c>
      <c r="T1642" s="2" t="s">
        <v>75</v>
      </c>
      <c r="U1642" s="4">
        <f>0.0</f>
        <v>0.0</v>
      </c>
      <c r="V1642" s="2" t="s">
        <v>232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66</v>
      </c>
      <c r="AF1642" s="2" t="s">
        <v>67</v>
      </c>
      <c r="AG1642" s="2" t="s">
        <v>233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2420</v>
      </c>
      <c r="B1643" s="2" t="s">
        <v>2419</v>
      </c>
      <c r="C1643" s="2" t="s">
        <v>47</v>
      </c>
      <c r="D1643" s="2" t="s">
        <v>1448</v>
      </c>
      <c r="E1643" s="2" t="s">
        <v>526</v>
      </c>
      <c r="F1643" s="2" t="s">
        <v>50</v>
      </c>
      <c r="G1643" s="2" t="s">
        <v>225</v>
      </c>
      <c r="H1643" s="2" t="s">
        <v>142</v>
      </c>
      <c r="I1643" s="2" t="s">
        <v>53</v>
      </c>
      <c r="J1643" s="2" t="s">
        <v>226</v>
      </c>
      <c r="K1643" s="2" t="s">
        <v>226</v>
      </c>
      <c r="L1643" s="2" t="s">
        <v>227</v>
      </c>
      <c r="M1643" s="2" t="s">
        <v>73</v>
      </c>
      <c r="N1643" s="3">
        <v>2485</v>
      </c>
      <c r="O1643" s="3" t="s">
        <v>228</v>
      </c>
      <c r="P1643" s="4">
        <f>IF(O1643="吨",N1643*1000,IF(O1643="万立方米",N1643*10000,""))</f>
        <v>24850000.0</v>
      </c>
      <c r="Q1643" s="2" t="s">
        <v>229</v>
      </c>
      <c r="R1643" s="2" t="s">
        <v>230</v>
      </c>
      <c r="S1643" s="2" t="s">
        <v>235</v>
      </c>
      <c r="T1643" s="2" t="s">
        <v>75</v>
      </c>
      <c r="U1643" s="4">
        <f>1.3</f>
        <v>1.3</v>
      </c>
      <c r="V1643" s="2" t="s">
        <v>232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32.305</v>
      </c>
      <c r="AD1643" s="4">
        <f>AC1643*(1-Z1643/100)</f>
        <v>32.305</v>
      </c>
      <c r="AE1643" s="2" t="s">
        <v>66</v>
      </c>
      <c r="AF1643" s="2" t="s">
        <v>67</v>
      </c>
      <c r="AG1643" s="2" t="s">
        <v>236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2421</v>
      </c>
      <c r="B1644" s="2" t="s">
        <v>2419</v>
      </c>
      <c r="C1644" s="2" t="s">
        <v>47</v>
      </c>
      <c r="D1644" s="2" t="s">
        <v>1448</v>
      </c>
      <c r="E1644" s="2" t="s">
        <v>526</v>
      </c>
      <c r="F1644" s="2" t="s">
        <v>50</v>
      </c>
      <c r="G1644" s="2" t="s">
        <v>225</v>
      </c>
      <c r="H1644" s="2" t="s">
        <v>142</v>
      </c>
      <c r="I1644" s="2" t="s">
        <v>53</v>
      </c>
      <c r="J1644" s="2" t="s">
        <v>226</v>
      </c>
      <c r="K1644" s="2" t="s">
        <v>226</v>
      </c>
      <c r="L1644" s="2" t="s">
        <v>227</v>
      </c>
      <c r="M1644" s="2" t="s">
        <v>79</v>
      </c>
      <c r="N1644" s="3">
        <v>2485</v>
      </c>
      <c r="O1644" s="3" t="s">
        <v>228</v>
      </c>
      <c r="P1644" s="4">
        <f>IF(O1644="吨",N1644*1000,IF(O1644="万立方米",N1644*10000,""))</f>
        <v>24850000.0</v>
      </c>
      <c r="Q1644" s="2" t="s">
        <v>229</v>
      </c>
      <c r="R1644" s="2" t="s">
        <v>230</v>
      </c>
      <c r="S1644" s="2" t="s">
        <v>238</v>
      </c>
      <c r="T1644" s="2" t="s">
        <v>75</v>
      </c>
      <c r="U1644" s="4">
        <f>4.1</f>
        <v>4.1</v>
      </c>
      <c r="V1644" s="2" t="s">
        <v>232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4">
        <f>P1644*U1644/1000000</f>
        <v>101.88499999999999</v>
      </c>
      <c r="AD1644" s="4">
        <f>AC1644*(1-Z1644/100)</f>
        <v>79.4703</v>
      </c>
      <c r="AE1644" s="2" t="s">
        <v>66</v>
      </c>
      <c r="AF1644" s="2" t="s">
        <v>67</v>
      </c>
      <c r="AG1644" s="2" t="s">
        <v>239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2422</v>
      </c>
      <c r="B1645" s="2" t="s">
        <v>2419</v>
      </c>
      <c r="C1645" s="2" t="s">
        <v>47</v>
      </c>
      <c r="D1645" s="2" t="s">
        <v>1448</v>
      </c>
      <c r="E1645" s="2" t="s">
        <v>526</v>
      </c>
      <c r="F1645" s="2" t="s">
        <v>50</v>
      </c>
      <c r="G1645" s="2" t="s">
        <v>225</v>
      </c>
      <c r="H1645" s="2" t="s">
        <v>142</v>
      </c>
      <c r="I1645" s="2" t="s">
        <v>53</v>
      </c>
      <c r="J1645" s="2" t="s">
        <v>226</v>
      </c>
      <c r="K1645" s="2" t="s">
        <v>226</v>
      </c>
      <c r="L1645" s="2" t="s">
        <v>227</v>
      </c>
      <c r="M1645" s="2" t="s">
        <v>87</v>
      </c>
      <c r="N1645" s="3">
        <v>2485</v>
      </c>
      <c r="O1645" s="3" t="s">
        <v>228</v>
      </c>
      <c r="P1645" s="4">
        <f>IF(O1645="吨",N1645*1000,IF(O1645="万立方米",N1645*10000,""))</f>
        <v>24850000.0</v>
      </c>
      <c r="Q1645" s="2" t="s">
        <v>229</v>
      </c>
      <c r="R1645" s="2" t="s">
        <v>230</v>
      </c>
      <c r="S1645" s="2" t="s">
        <v>241</v>
      </c>
      <c r="T1645" s="2" t="s">
        <v>75</v>
      </c>
      <c r="U1645" s="4">
        <f>0.0</f>
        <v>0.0</v>
      </c>
      <c r="V1645" s="2" t="s">
        <v>232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233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2423</v>
      </c>
      <c r="B1646" s="2" t="s">
        <v>2419</v>
      </c>
      <c r="C1646" s="2" t="s">
        <v>47</v>
      </c>
      <c r="D1646" s="2" t="s">
        <v>1448</v>
      </c>
      <c r="E1646" s="2" t="s">
        <v>526</v>
      </c>
      <c r="F1646" s="2" t="s">
        <v>50</v>
      </c>
      <c r="G1646" s="2" t="s">
        <v>225</v>
      </c>
      <c r="H1646" s="2" t="s">
        <v>142</v>
      </c>
      <c r="I1646" s="2" t="s">
        <v>53</v>
      </c>
      <c r="J1646" s="2" t="s">
        <v>226</v>
      </c>
      <c r="K1646" s="2" t="s">
        <v>226</v>
      </c>
      <c r="L1646" s="2" t="s">
        <v>227</v>
      </c>
      <c r="M1646" s="2" t="s">
        <v>91</v>
      </c>
      <c r="N1646" s="3">
        <v>2485</v>
      </c>
      <c r="O1646" s="3" t="s">
        <v>228</v>
      </c>
      <c r="P1646" s="4">
        <f>IF(O1646="吨",N1646*1000,IF(O1646="万立方米",N1646*10000,""))</f>
        <v>24850000.0</v>
      </c>
      <c r="Q1646" s="2" t="s">
        <v>229</v>
      </c>
      <c r="R1646" s="2" t="s">
        <v>230</v>
      </c>
      <c r="S1646" s="2" t="s">
        <v>243</v>
      </c>
      <c r="T1646" s="2" t="s">
        <v>75</v>
      </c>
      <c r="U1646" s="4">
        <f>0.03</f>
        <v>0.03</v>
      </c>
      <c r="V1646" s="2" t="s">
        <v>232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4">
        <f>P1646*U1646/1000000</f>
        <v>0.7455</v>
      </c>
      <c r="AD1646" s="4">
        <f>AC1647*(1-AA1646/100)+(AC1646-AC1647)*(1-AB1646/100)</f>
        <v>0.7455</v>
      </c>
      <c r="AE1646" s="2" t="s">
        <v>66</v>
      </c>
      <c r="AF1646" s="2" t="s">
        <v>67</v>
      </c>
      <c r="AG1646" s="2" t="s">
        <v>233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2424</v>
      </c>
      <c r="B1647" s="2" t="s">
        <v>2419</v>
      </c>
      <c r="C1647" s="2" t="s">
        <v>47</v>
      </c>
      <c r="D1647" s="2" t="s">
        <v>1448</v>
      </c>
      <c r="E1647" s="2" t="s">
        <v>526</v>
      </c>
      <c r="F1647" s="2" t="s">
        <v>50</v>
      </c>
      <c r="G1647" s="2" t="s">
        <v>225</v>
      </c>
      <c r="H1647" s="2" t="s">
        <v>142</v>
      </c>
      <c r="I1647" s="2" t="s">
        <v>53</v>
      </c>
      <c r="J1647" s="2" t="s">
        <v>226</v>
      </c>
      <c r="K1647" s="2" t="s">
        <v>226</v>
      </c>
      <c r="L1647" s="2" t="s">
        <v>227</v>
      </c>
      <c r="M1647" s="2" t="s">
        <v>95</v>
      </c>
      <c r="N1647" s="3">
        <v>2485</v>
      </c>
      <c r="O1647" s="3" t="s">
        <v>228</v>
      </c>
      <c r="P1647" s="4">
        <f>IF(O1647="吨",N1647*1000,IF(O1647="万立方米",N1647*10000,""))</f>
        <v>24850000.0</v>
      </c>
      <c r="Q1647" s="2" t="s">
        <v>229</v>
      </c>
      <c r="R1647" s="2" t="s">
        <v>230</v>
      </c>
      <c r="S1647" s="2" t="s">
        <v>245</v>
      </c>
      <c r="T1647" s="2" t="s">
        <v>75</v>
      </c>
      <c r="U1647" s="4">
        <f>0.03</f>
        <v>0.03</v>
      </c>
      <c r="V1647" s="2" t="s">
        <v>232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0.7455</v>
      </c>
      <c r="AD1647" s="4">
        <f>AC1647*(1-Z1647/100)</f>
        <v>0.7455</v>
      </c>
      <c r="AE1647" s="2" t="s">
        <v>66</v>
      </c>
      <c r="AF1647" s="2" t="s">
        <v>67</v>
      </c>
      <c r="AG1647" s="2" t="s">
        <v>233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2425</v>
      </c>
      <c r="B1648" s="2" t="s">
        <v>2419</v>
      </c>
      <c r="C1648" s="2" t="s">
        <v>47</v>
      </c>
      <c r="D1648" s="2" t="s">
        <v>1448</v>
      </c>
      <c r="E1648" s="2" t="s">
        <v>526</v>
      </c>
      <c r="F1648" s="2" t="s">
        <v>50</v>
      </c>
      <c r="G1648" s="2" t="s">
        <v>225</v>
      </c>
      <c r="H1648" s="2" t="s">
        <v>142</v>
      </c>
      <c r="I1648" s="2" t="s">
        <v>53</v>
      </c>
      <c r="J1648" s="2" t="s">
        <v>226</v>
      </c>
      <c r="K1648" s="2" t="s">
        <v>226</v>
      </c>
      <c r="L1648" s="2" t="s">
        <v>227</v>
      </c>
      <c r="M1648" s="2" t="s">
        <v>99</v>
      </c>
      <c r="N1648" s="3">
        <v>2485</v>
      </c>
      <c r="O1648" s="3" t="s">
        <v>228</v>
      </c>
      <c r="P1648" s="4">
        <f>IF(O1648="吨",N1648*1000,IF(O1648="万立方米",N1648*10000,""))</f>
        <v>24850000.0</v>
      </c>
      <c r="Q1648" s="2" t="s">
        <v>229</v>
      </c>
      <c r="R1648" s="2" t="s">
        <v>230</v>
      </c>
      <c r="S1648" s="2" t="s">
        <v>247</v>
      </c>
      <c r="T1648" s="2" t="s">
        <v>75</v>
      </c>
      <c r="U1648" s="4">
        <f>0.0</f>
        <v>0.0</v>
      </c>
      <c r="V1648" s="2" t="s">
        <v>232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66</v>
      </c>
      <c r="AF1648" s="2" t="s">
        <v>67</v>
      </c>
      <c r="AG1648" s="2" t="s">
        <v>233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2426</v>
      </c>
      <c r="B1649" s="2" t="s">
        <v>2419</v>
      </c>
      <c r="C1649" s="2" t="s">
        <v>47</v>
      </c>
      <c r="D1649" s="2" t="s">
        <v>1448</v>
      </c>
      <c r="E1649" s="2" t="s">
        <v>526</v>
      </c>
      <c r="F1649" s="2" t="s">
        <v>50</v>
      </c>
      <c r="G1649" s="2" t="s">
        <v>225</v>
      </c>
      <c r="H1649" s="2" t="s">
        <v>142</v>
      </c>
      <c r="I1649" s="2" t="s">
        <v>53</v>
      </c>
      <c r="J1649" s="2" t="s">
        <v>226</v>
      </c>
      <c r="K1649" s="2" t="s">
        <v>226</v>
      </c>
      <c r="L1649" s="2" t="s">
        <v>227</v>
      </c>
      <c r="M1649" s="2" t="s">
        <v>104</v>
      </c>
      <c r="N1649" s="3">
        <v>2485</v>
      </c>
      <c r="O1649" s="3" t="s">
        <v>228</v>
      </c>
      <c r="P1649" s="4">
        <f>IF(O1649="吨",N1649*1000,IF(O1649="万立方米",N1649*10000,""))</f>
        <v>24850000.0</v>
      </c>
      <c r="Q1649" s="2" t="s">
        <v>229</v>
      </c>
      <c r="R1649" s="2" t="s">
        <v>230</v>
      </c>
      <c r="S1649" s="2" t="s">
        <v>249</v>
      </c>
      <c r="T1649" s="2" t="s">
        <v>75</v>
      </c>
      <c r="U1649" s="4">
        <f>0.02</f>
        <v>0.02</v>
      </c>
      <c r="V1649" s="2" t="s">
        <v>232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 t="s">
        <v>236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2427</v>
      </c>
      <c r="B1650" s="2" t="s">
        <v>2419</v>
      </c>
      <c r="C1650" s="2" t="s">
        <v>47</v>
      </c>
      <c r="D1650" s="2" t="s">
        <v>1448</v>
      </c>
      <c r="E1650" s="2" t="s">
        <v>526</v>
      </c>
      <c r="F1650" s="2" t="s">
        <v>50</v>
      </c>
      <c r="G1650" s="2" t="s">
        <v>225</v>
      </c>
      <c r="H1650" s="2" t="s">
        <v>142</v>
      </c>
      <c r="I1650" s="2"/>
      <c r="J1650" s="2"/>
      <c r="K1650" s="2"/>
      <c r="L1650" s="2"/>
      <c r="M1650" s="2" t="s">
        <v>107</v>
      </c>
      <c r="N1650" s="3"/>
      <c r="O1650" s="3"/>
      <c r="P1650" s="4">
        <f>IF(O1650="吨",N1650*1000,IF(O1650="万立方米",N1650*10000,""))</f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138</v>
      </c>
      <c r="AH1650" s="2" t="s">
        <v>114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2428</v>
      </c>
      <c r="B1651" s="2" t="s">
        <v>2429</v>
      </c>
      <c r="C1651" s="2" t="s">
        <v>47</v>
      </c>
      <c r="D1651" s="2" t="s">
        <v>2430</v>
      </c>
      <c r="E1651" s="2" t="s">
        <v>1106</v>
      </c>
      <c r="F1651" s="2" t="s">
        <v>278</v>
      </c>
      <c r="G1651" s="2" t="s">
        <v>120</v>
      </c>
      <c r="H1651" s="2" t="s">
        <v>297</v>
      </c>
      <c r="I1651" s="2" t="s">
        <v>53</v>
      </c>
      <c r="J1651" s="2" t="s">
        <v>691</v>
      </c>
      <c r="K1651" s="2"/>
      <c r="L1651" s="2" t="s">
        <v>122</v>
      </c>
      <c r="M1651" s="2" t="s">
        <v>57</v>
      </c>
      <c r="N1651" s="3">
        <v>42681</v>
      </c>
      <c r="O1651" s="3" t="s">
        <v>123</v>
      </c>
      <c r="P1651" s="2"/>
      <c r="Q1651" s="2"/>
      <c r="R1651" s="2"/>
      <c r="S1651" s="2"/>
      <c r="T1651" s="2"/>
      <c r="U1651" s="2"/>
      <c r="V1651" s="2"/>
      <c r="W1651" s="2" t="s">
        <v>124</v>
      </c>
      <c r="X1651" s="2" t="s">
        <v>298</v>
      </c>
      <c r="Y1651" s="2" t="s">
        <v>645</v>
      </c>
      <c r="Z1651" s="2">
        <v>94.5</v>
      </c>
      <c r="AA1651" s="2"/>
      <c r="AB1651" s="2"/>
      <c r="AC1651" s="2"/>
      <c r="AD1651" s="2"/>
      <c r="AE1651" s="2" t="s">
        <v>271</v>
      </c>
      <c r="AF1651" s="2" t="s">
        <v>692</v>
      </c>
      <c r="AG1651" s="2" t="s">
        <v>2431</v>
      </c>
      <c r="AH1651" s="2" t="s">
        <v>128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2432</v>
      </c>
      <c r="B1652" s="2" t="s">
        <v>2429</v>
      </c>
      <c r="C1652" s="2" t="s">
        <v>47</v>
      </c>
      <c r="D1652" s="2" t="s">
        <v>2430</v>
      </c>
      <c r="E1652" s="2" t="s">
        <v>1106</v>
      </c>
      <c r="F1652" s="2" t="s">
        <v>278</v>
      </c>
      <c r="G1652" s="2" t="s">
        <v>120</v>
      </c>
      <c r="H1652" s="2" t="s">
        <v>297</v>
      </c>
      <c r="I1652" s="2" t="s">
        <v>53</v>
      </c>
      <c r="J1652" s="2" t="s">
        <v>691</v>
      </c>
      <c r="K1652" s="2"/>
      <c r="L1652" s="2" t="s">
        <v>122</v>
      </c>
      <c r="M1652" s="2" t="s">
        <v>73</v>
      </c>
      <c r="N1652" s="3">
        <v>42681</v>
      </c>
      <c r="O1652" s="3" t="s">
        <v>123</v>
      </c>
      <c r="P1652" s="2"/>
      <c r="Q1652" s="2"/>
      <c r="R1652" s="2"/>
      <c r="S1652" s="2"/>
      <c r="T1652" s="2"/>
      <c r="U1652" s="2"/>
      <c r="V1652" s="2"/>
      <c r="W1652" s="2" t="s">
        <v>124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271</v>
      </c>
      <c r="AF1652" s="2" t="s">
        <v>692</v>
      </c>
      <c r="AG1652" s="2" t="s">
        <v>2433</v>
      </c>
      <c r="AH1652" s="2" t="s">
        <v>128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2434</v>
      </c>
      <c r="B1653" s="2" t="s">
        <v>2429</v>
      </c>
      <c r="C1653" s="2" t="s">
        <v>47</v>
      </c>
      <c r="D1653" s="2" t="s">
        <v>2430</v>
      </c>
      <c r="E1653" s="2" t="s">
        <v>1106</v>
      </c>
      <c r="F1653" s="2" t="s">
        <v>278</v>
      </c>
      <c r="G1653" s="2" t="s">
        <v>120</v>
      </c>
      <c r="H1653" s="2" t="s">
        <v>297</v>
      </c>
      <c r="I1653" s="2" t="s">
        <v>53</v>
      </c>
      <c r="J1653" s="2" t="s">
        <v>691</v>
      </c>
      <c r="K1653" s="2"/>
      <c r="L1653" s="2" t="s">
        <v>122</v>
      </c>
      <c r="M1653" s="2" t="s">
        <v>79</v>
      </c>
      <c r="N1653" s="3">
        <v>42681</v>
      </c>
      <c r="O1653" s="3" t="s">
        <v>123</v>
      </c>
      <c r="P1653" s="2"/>
      <c r="Q1653" s="2"/>
      <c r="R1653" s="2"/>
      <c r="S1653" s="2"/>
      <c r="T1653" s="2"/>
      <c r="U1653" s="2"/>
      <c r="V1653" s="2"/>
      <c r="W1653" s="2" t="s">
        <v>124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271</v>
      </c>
      <c r="AF1653" s="2" t="s">
        <v>692</v>
      </c>
      <c r="AG1653" s="2" t="s">
        <v>2435</v>
      </c>
      <c r="AH1653" s="2" t="s">
        <v>128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2436</v>
      </c>
      <c r="B1654" s="2" t="s">
        <v>2429</v>
      </c>
      <c r="C1654" s="2" t="s">
        <v>47</v>
      </c>
      <c r="D1654" s="2" t="s">
        <v>2430</v>
      </c>
      <c r="E1654" s="2" t="s">
        <v>1106</v>
      </c>
      <c r="F1654" s="2" t="s">
        <v>278</v>
      </c>
      <c r="G1654" s="2" t="s">
        <v>120</v>
      </c>
      <c r="H1654" s="2" t="s">
        <v>297</v>
      </c>
      <c r="I1654" s="2" t="s">
        <v>53</v>
      </c>
      <c r="J1654" s="2" t="s">
        <v>691</v>
      </c>
      <c r="K1654" s="2"/>
      <c r="L1654" s="2" t="s">
        <v>122</v>
      </c>
      <c r="M1654" s="2" t="s">
        <v>87</v>
      </c>
      <c r="N1654" s="3">
        <v>42681</v>
      </c>
      <c r="O1654" s="3" t="s">
        <v>123</v>
      </c>
      <c r="P1654" s="2"/>
      <c r="Q1654" s="2"/>
      <c r="R1654" s="2"/>
      <c r="S1654" s="2"/>
      <c r="T1654" s="2"/>
      <c r="U1654" s="2"/>
      <c r="V1654" s="2"/>
      <c r="W1654" s="2" t="s">
        <v>124</v>
      </c>
      <c r="X1654" s="2" t="s">
        <v>298</v>
      </c>
      <c r="Y1654" s="2" t="s">
        <v>651</v>
      </c>
      <c r="Z1654" s="2">
        <v>94.5</v>
      </c>
      <c r="AA1654" s="2"/>
      <c r="AB1654" s="2"/>
      <c r="AC1654" s="2"/>
      <c r="AD1654" s="2"/>
      <c r="AE1654" s="2" t="s">
        <v>271</v>
      </c>
      <c r="AF1654" s="2" t="s">
        <v>692</v>
      </c>
      <c r="AG1654" s="2" t="s">
        <v>2431</v>
      </c>
      <c r="AH1654" s="2" t="s">
        <v>128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2437</v>
      </c>
      <c r="B1655" s="2" t="s">
        <v>2429</v>
      </c>
      <c r="C1655" s="2" t="s">
        <v>47</v>
      </c>
      <c r="D1655" s="2" t="s">
        <v>2430</v>
      </c>
      <c r="E1655" s="2" t="s">
        <v>1106</v>
      </c>
      <c r="F1655" s="2" t="s">
        <v>278</v>
      </c>
      <c r="G1655" s="2" t="s">
        <v>120</v>
      </c>
      <c r="H1655" s="2" t="s">
        <v>297</v>
      </c>
      <c r="I1655" s="2" t="s">
        <v>53</v>
      </c>
      <c r="J1655" s="2" t="s">
        <v>691</v>
      </c>
      <c r="K1655" s="2"/>
      <c r="L1655" s="2" t="s">
        <v>122</v>
      </c>
      <c r="M1655" s="2" t="s">
        <v>91</v>
      </c>
      <c r="N1655" s="3">
        <v>42681</v>
      </c>
      <c r="O1655" s="3" t="s">
        <v>123</v>
      </c>
      <c r="P1655" s="2"/>
      <c r="Q1655" s="2"/>
      <c r="R1655" s="2"/>
      <c r="S1655" s="2"/>
      <c r="T1655" s="2"/>
      <c r="U1655" s="2"/>
      <c r="V1655" s="2"/>
      <c r="W1655" s="2" t="s">
        <v>124</v>
      </c>
      <c r="X1655" s="2" t="s">
        <v>298</v>
      </c>
      <c r="Y1655" s="2" t="s">
        <v>653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271</v>
      </c>
      <c r="AF1655" s="2" t="s">
        <v>692</v>
      </c>
      <c r="AG1655" s="2" t="s">
        <v>2431</v>
      </c>
      <c r="AH1655" s="2" t="s">
        <v>128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2438</v>
      </c>
      <c r="B1656" s="2" t="s">
        <v>2429</v>
      </c>
      <c r="C1656" s="2" t="s">
        <v>47</v>
      </c>
      <c r="D1656" s="2" t="s">
        <v>2430</v>
      </c>
      <c r="E1656" s="2" t="s">
        <v>1106</v>
      </c>
      <c r="F1656" s="2" t="s">
        <v>278</v>
      </c>
      <c r="G1656" s="2" t="s">
        <v>120</v>
      </c>
      <c r="H1656" s="2" t="s">
        <v>297</v>
      </c>
      <c r="I1656" s="2" t="s">
        <v>53</v>
      </c>
      <c r="J1656" s="2" t="s">
        <v>691</v>
      </c>
      <c r="K1656" s="2"/>
      <c r="L1656" s="2" t="s">
        <v>122</v>
      </c>
      <c r="M1656" s="2" t="s">
        <v>95</v>
      </c>
      <c r="N1656" s="3">
        <v>42681</v>
      </c>
      <c r="O1656" s="3" t="s">
        <v>123</v>
      </c>
      <c r="P1656" s="2"/>
      <c r="Q1656" s="2"/>
      <c r="R1656" s="2"/>
      <c r="S1656" s="2"/>
      <c r="T1656" s="2"/>
      <c r="U1656" s="2"/>
      <c r="V1656" s="2"/>
      <c r="W1656" s="2" t="s">
        <v>124</v>
      </c>
      <c r="X1656" s="2" t="s">
        <v>298</v>
      </c>
      <c r="Y1656" s="2" t="s">
        <v>655</v>
      </c>
      <c r="Z1656" s="2">
        <v>94.5</v>
      </c>
      <c r="AA1656" s="2"/>
      <c r="AB1656" s="2"/>
      <c r="AC1656" s="2"/>
      <c r="AD1656" s="2"/>
      <c r="AE1656" s="2" t="s">
        <v>271</v>
      </c>
      <c r="AF1656" s="2" t="s">
        <v>692</v>
      </c>
      <c r="AG1656" s="2" t="s">
        <v>2431</v>
      </c>
      <c r="AH1656" s="2" t="s">
        <v>128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2439</v>
      </c>
      <c r="B1657" s="2" t="s">
        <v>2429</v>
      </c>
      <c r="C1657" s="2" t="s">
        <v>47</v>
      </c>
      <c r="D1657" s="2" t="s">
        <v>2430</v>
      </c>
      <c r="E1657" s="2" t="s">
        <v>1106</v>
      </c>
      <c r="F1657" s="2" t="s">
        <v>278</v>
      </c>
      <c r="G1657" s="2" t="s">
        <v>120</v>
      </c>
      <c r="H1657" s="2" t="s">
        <v>297</v>
      </c>
      <c r="I1657" s="2" t="s">
        <v>53</v>
      </c>
      <c r="J1657" s="2" t="s">
        <v>691</v>
      </c>
      <c r="K1657" s="2"/>
      <c r="L1657" s="2" t="s">
        <v>122</v>
      </c>
      <c r="M1657" s="2" t="s">
        <v>99</v>
      </c>
      <c r="N1657" s="3">
        <v>42681</v>
      </c>
      <c r="O1657" s="3" t="s">
        <v>123</v>
      </c>
      <c r="P1657" s="2"/>
      <c r="Q1657" s="2"/>
      <c r="R1657" s="2"/>
      <c r="S1657" s="2"/>
      <c r="T1657" s="2"/>
      <c r="U1657" s="2"/>
      <c r="V1657" s="2"/>
      <c r="W1657" s="2" t="s">
        <v>124</v>
      </c>
      <c r="X1657" s="2" t="s">
        <v>1087</v>
      </c>
      <c r="Y1657" s="2" t="s">
        <v>1088</v>
      </c>
      <c r="Z1657" s="2">
        <v>50</v>
      </c>
      <c r="AA1657" s="2"/>
      <c r="AB1657" s="2"/>
      <c r="AC1657" s="2"/>
      <c r="AD1657" s="2"/>
      <c r="AE1657" s="2" t="s">
        <v>271</v>
      </c>
      <c r="AF1657" s="2" t="s">
        <v>692</v>
      </c>
      <c r="AG1657" s="2" t="s">
        <v>2435</v>
      </c>
      <c r="AH1657" s="2" t="s">
        <v>128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2440</v>
      </c>
      <c r="B1658" s="2" t="s">
        <v>2429</v>
      </c>
      <c r="C1658" s="2" t="s">
        <v>47</v>
      </c>
      <c r="D1658" s="2" t="s">
        <v>2430</v>
      </c>
      <c r="E1658" s="2" t="s">
        <v>1106</v>
      </c>
      <c r="F1658" s="2" t="s">
        <v>278</v>
      </c>
      <c r="G1658" s="2" t="s">
        <v>120</v>
      </c>
      <c r="H1658" s="2" t="s">
        <v>297</v>
      </c>
      <c r="I1658" s="2" t="s">
        <v>53</v>
      </c>
      <c r="J1658" s="2" t="s">
        <v>691</v>
      </c>
      <c r="K1658" s="2"/>
      <c r="L1658" s="2" t="s">
        <v>122</v>
      </c>
      <c r="M1658" s="2" t="s">
        <v>104</v>
      </c>
      <c r="N1658" s="3">
        <v>42681</v>
      </c>
      <c r="O1658" s="3" t="s">
        <v>123</v>
      </c>
      <c r="P1658" s="2"/>
      <c r="Q1658" s="2"/>
      <c r="R1658" s="2"/>
      <c r="S1658" s="2"/>
      <c r="T1658" s="2"/>
      <c r="U1658" s="2"/>
      <c r="V1658" s="2"/>
      <c r="W1658" s="2" t="s">
        <v>124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271</v>
      </c>
      <c r="AF1658" s="2" t="s">
        <v>692</v>
      </c>
      <c r="AG1658" s="2" t="s">
        <v>2433</v>
      </c>
      <c r="AH1658" s="2" t="s">
        <v>128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2441</v>
      </c>
      <c r="B1659" s="2" t="s">
        <v>2429</v>
      </c>
      <c r="C1659" s="2" t="s">
        <v>47</v>
      </c>
      <c r="D1659" s="2" t="s">
        <v>2430</v>
      </c>
      <c r="E1659" s="2" t="s">
        <v>1106</v>
      </c>
      <c r="F1659" s="2" t="s">
        <v>278</v>
      </c>
      <c r="G1659" s="2" t="s">
        <v>120</v>
      </c>
      <c r="H1659" s="2" t="s">
        <v>297</v>
      </c>
      <c r="I1659" s="2"/>
      <c r="J1659" s="2"/>
      <c r="K1659" s="2" t="s">
        <v>55</v>
      </c>
      <c r="L1659" s="2" t="s">
        <v>551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552</v>
      </c>
      <c r="T1659" s="2" t="s">
        <v>165</v>
      </c>
      <c r="U1659" s="2"/>
      <c r="V1659" s="2" t="s">
        <v>111</v>
      </c>
      <c r="W1659" s="2" t="s">
        <v>553</v>
      </c>
      <c r="X1659" s="2" t="s">
        <v>551</v>
      </c>
      <c r="Y1659" s="2" t="s">
        <v>554</v>
      </c>
      <c r="Z1659" s="2">
        <v>0</v>
      </c>
      <c r="AA1659" s="2"/>
      <c r="AB1659" s="2"/>
      <c r="AC1659" s="2"/>
      <c r="AD1659" s="2"/>
      <c r="AE1659" s="2" t="s">
        <v>271</v>
      </c>
      <c r="AF1659" s="2" t="s">
        <v>555</v>
      </c>
      <c r="AG1659" s="2" t="s">
        <v>556</v>
      </c>
      <c r="AH1659" s="2" t="s">
        <v>168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2442</v>
      </c>
      <c r="B1660" s="2" t="s">
        <v>2443</v>
      </c>
      <c r="C1660" s="2" t="s">
        <v>47</v>
      </c>
      <c r="D1660" s="2" t="s">
        <v>776</v>
      </c>
      <c r="E1660" s="2" t="s">
        <v>526</v>
      </c>
      <c r="F1660" s="2" t="s">
        <v>278</v>
      </c>
      <c r="G1660" s="2" t="s">
        <v>120</v>
      </c>
      <c r="H1660" s="2" t="s">
        <v>560</v>
      </c>
      <c r="I1660" s="2" t="s">
        <v>53</v>
      </c>
      <c r="J1660" s="2" t="s">
        <v>280</v>
      </c>
      <c r="K1660" s="2"/>
      <c r="L1660" s="2" t="s">
        <v>122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124</v>
      </c>
      <c r="X1660" s="2" t="s">
        <v>298</v>
      </c>
      <c r="Y1660" s="2" t="s">
        <v>299</v>
      </c>
      <c r="Z1660" s="2">
        <v>94.5</v>
      </c>
      <c r="AA1660" s="2"/>
      <c r="AB1660" s="2"/>
      <c r="AC1660" s="2"/>
      <c r="AD1660" s="2"/>
      <c r="AE1660" s="2" t="s">
        <v>271</v>
      </c>
      <c r="AF1660" s="2" t="s">
        <v>281</v>
      </c>
      <c r="AG1660" s="2" t="s">
        <v>431</v>
      </c>
      <c r="AH1660" s="2" t="s">
        <v>128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2444</v>
      </c>
      <c r="B1661" s="2" t="s">
        <v>2443</v>
      </c>
      <c r="C1661" s="2" t="s">
        <v>47</v>
      </c>
      <c r="D1661" s="2" t="s">
        <v>776</v>
      </c>
      <c r="E1661" s="2" t="s">
        <v>526</v>
      </c>
      <c r="F1661" s="2" t="s">
        <v>278</v>
      </c>
      <c r="G1661" s="2" t="s">
        <v>120</v>
      </c>
      <c r="H1661" s="2" t="s">
        <v>560</v>
      </c>
      <c r="I1661" s="2" t="s">
        <v>53</v>
      </c>
      <c r="J1661" s="2" t="s">
        <v>280</v>
      </c>
      <c r="K1661" s="2"/>
      <c r="L1661" s="2" t="s">
        <v>122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124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271</v>
      </c>
      <c r="AF1661" s="2" t="s">
        <v>281</v>
      </c>
      <c r="AG1661" s="2" t="s">
        <v>433</v>
      </c>
      <c r="AH1661" s="2" t="s">
        <v>128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2445</v>
      </c>
      <c r="B1662" s="2" t="s">
        <v>2443</v>
      </c>
      <c r="C1662" s="2" t="s">
        <v>47</v>
      </c>
      <c r="D1662" s="2" t="s">
        <v>776</v>
      </c>
      <c r="E1662" s="2" t="s">
        <v>526</v>
      </c>
      <c r="F1662" s="2" t="s">
        <v>278</v>
      </c>
      <c r="G1662" s="2" t="s">
        <v>120</v>
      </c>
      <c r="H1662" s="2" t="s">
        <v>560</v>
      </c>
      <c r="I1662" s="2" t="s">
        <v>53</v>
      </c>
      <c r="J1662" s="2" t="s">
        <v>280</v>
      </c>
      <c r="K1662" s="2"/>
      <c r="L1662" s="2" t="s">
        <v>122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124</v>
      </c>
      <c r="X1662" s="2" t="s">
        <v>304</v>
      </c>
      <c r="Y1662" s="2" t="s">
        <v>305</v>
      </c>
      <c r="Z1662" s="2">
        <v>30</v>
      </c>
      <c r="AA1662" s="2"/>
      <c r="AB1662" s="2"/>
      <c r="AC1662" s="2"/>
      <c r="AD1662" s="2"/>
      <c r="AE1662" s="2" t="s">
        <v>271</v>
      </c>
      <c r="AF1662" s="2" t="s">
        <v>281</v>
      </c>
      <c r="AG1662" s="2" t="s">
        <v>435</v>
      </c>
      <c r="AH1662" s="2" t="s">
        <v>128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2446</v>
      </c>
      <c r="B1663" s="2" t="s">
        <v>2443</v>
      </c>
      <c r="C1663" s="2" t="s">
        <v>47</v>
      </c>
      <c r="D1663" s="2" t="s">
        <v>776</v>
      </c>
      <c r="E1663" s="2" t="s">
        <v>526</v>
      </c>
      <c r="F1663" s="2" t="s">
        <v>278</v>
      </c>
      <c r="G1663" s="2" t="s">
        <v>120</v>
      </c>
      <c r="H1663" s="2" t="s">
        <v>560</v>
      </c>
      <c r="I1663" s="2" t="s">
        <v>53</v>
      </c>
      <c r="J1663" s="2" t="s">
        <v>280</v>
      </c>
      <c r="K1663" s="2"/>
      <c r="L1663" s="2" t="s">
        <v>122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124</v>
      </c>
      <c r="X1663" s="2" t="s">
        <v>298</v>
      </c>
      <c r="Y1663" s="2" t="s">
        <v>308</v>
      </c>
      <c r="Z1663" s="2">
        <v>94.5</v>
      </c>
      <c r="AA1663" s="2"/>
      <c r="AB1663" s="2"/>
      <c r="AC1663" s="2"/>
      <c r="AD1663" s="2"/>
      <c r="AE1663" s="2" t="s">
        <v>271</v>
      </c>
      <c r="AF1663" s="2" t="s">
        <v>281</v>
      </c>
      <c r="AG1663" s="2" t="s">
        <v>431</v>
      </c>
      <c r="AH1663" s="2" t="s">
        <v>128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2447</v>
      </c>
      <c r="B1664" s="2" t="s">
        <v>2443</v>
      </c>
      <c r="C1664" s="2" t="s">
        <v>47</v>
      </c>
      <c r="D1664" s="2" t="s">
        <v>776</v>
      </c>
      <c r="E1664" s="2" t="s">
        <v>526</v>
      </c>
      <c r="F1664" s="2" t="s">
        <v>278</v>
      </c>
      <c r="G1664" s="2" t="s">
        <v>120</v>
      </c>
      <c r="H1664" s="2" t="s">
        <v>560</v>
      </c>
      <c r="I1664" s="2" t="s">
        <v>53</v>
      </c>
      <c r="J1664" s="2" t="s">
        <v>280</v>
      </c>
      <c r="K1664" s="2"/>
      <c r="L1664" s="2" t="s">
        <v>122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124</v>
      </c>
      <c r="X1664" s="2" t="s">
        <v>298</v>
      </c>
      <c r="Y1664" s="2" t="s">
        <v>310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271</v>
      </c>
      <c r="AF1664" s="2" t="s">
        <v>281</v>
      </c>
      <c r="AG1664" s="2" t="s">
        <v>431</v>
      </c>
      <c r="AH1664" s="2" t="s">
        <v>128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2448</v>
      </c>
      <c r="B1665" s="2" t="s">
        <v>2443</v>
      </c>
      <c r="C1665" s="2" t="s">
        <v>47</v>
      </c>
      <c r="D1665" s="2" t="s">
        <v>776</v>
      </c>
      <c r="E1665" s="2" t="s">
        <v>526</v>
      </c>
      <c r="F1665" s="2" t="s">
        <v>278</v>
      </c>
      <c r="G1665" s="2" t="s">
        <v>120</v>
      </c>
      <c r="H1665" s="2" t="s">
        <v>560</v>
      </c>
      <c r="I1665" s="2" t="s">
        <v>53</v>
      </c>
      <c r="J1665" s="2" t="s">
        <v>280</v>
      </c>
      <c r="K1665" s="2"/>
      <c r="L1665" s="2" t="s">
        <v>122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124</v>
      </c>
      <c r="X1665" s="2" t="s">
        <v>298</v>
      </c>
      <c r="Y1665" s="2" t="s">
        <v>312</v>
      </c>
      <c r="Z1665" s="2">
        <v>94.5</v>
      </c>
      <c r="AA1665" s="2"/>
      <c r="AB1665" s="2"/>
      <c r="AC1665" s="2"/>
      <c r="AD1665" s="2"/>
      <c r="AE1665" s="2" t="s">
        <v>271</v>
      </c>
      <c r="AF1665" s="2" t="s">
        <v>281</v>
      </c>
      <c r="AG1665" s="2" t="s">
        <v>431</v>
      </c>
      <c r="AH1665" s="2" t="s">
        <v>128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2449</v>
      </c>
      <c r="B1666" s="2" t="s">
        <v>2443</v>
      </c>
      <c r="C1666" s="2" t="s">
        <v>47</v>
      </c>
      <c r="D1666" s="2" t="s">
        <v>776</v>
      </c>
      <c r="E1666" s="2" t="s">
        <v>526</v>
      </c>
      <c r="F1666" s="2" t="s">
        <v>278</v>
      </c>
      <c r="G1666" s="2" t="s">
        <v>120</v>
      </c>
      <c r="H1666" s="2" t="s">
        <v>560</v>
      </c>
      <c r="I1666" s="2" t="s">
        <v>53</v>
      </c>
      <c r="J1666" s="2" t="s">
        <v>280</v>
      </c>
      <c r="K1666" s="2"/>
      <c r="L1666" s="2" t="s">
        <v>122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124</v>
      </c>
      <c r="X1666" s="2" t="s">
        <v>314</v>
      </c>
      <c r="Y1666" s="2" t="s">
        <v>315</v>
      </c>
      <c r="Z1666" s="2">
        <v>80</v>
      </c>
      <c r="AA1666" s="2"/>
      <c r="AB1666" s="2"/>
      <c r="AC1666" s="2"/>
      <c r="AD1666" s="2"/>
      <c r="AE1666" s="2" t="s">
        <v>271</v>
      </c>
      <c r="AF1666" s="2" t="s">
        <v>281</v>
      </c>
      <c r="AG1666" s="2" t="s">
        <v>435</v>
      </c>
      <c r="AH1666" s="2" t="s">
        <v>128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2450</v>
      </c>
      <c r="B1667" s="2" t="s">
        <v>2443</v>
      </c>
      <c r="C1667" s="2" t="s">
        <v>47</v>
      </c>
      <c r="D1667" s="2" t="s">
        <v>776</v>
      </c>
      <c r="E1667" s="2" t="s">
        <v>526</v>
      </c>
      <c r="F1667" s="2" t="s">
        <v>278</v>
      </c>
      <c r="G1667" s="2" t="s">
        <v>120</v>
      </c>
      <c r="H1667" s="2" t="s">
        <v>560</v>
      </c>
      <c r="I1667" s="2" t="s">
        <v>53</v>
      </c>
      <c r="J1667" s="2" t="s">
        <v>280</v>
      </c>
      <c r="K1667" s="2"/>
      <c r="L1667" s="2" t="s">
        <v>122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124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271</v>
      </c>
      <c r="AF1667" s="2" t="s">
        <v>281</v>
      </c>
      <c r="AG1667" s="2" t="s">
        <v>433</v>
      </c>
      <c r="AH1667" s="2" t="s">
        <v>128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2451</v>
      </c>
      <c r="B1668" s="2" t="s">
        <v>2443</v>
      </c>
      <c r="C1668" s="2" t="s">
        <v>47</v>
      </c>
      <c r="D1668" s="2" t="s">
        <v>776</v>
      </c>
      <c r="E1668" s="2" t="s">
        <v>526</v>
      </c>
      <c r="F1668" s="2" t="s">
        <v>278</v>
      </c>
      <c r="G1668" s="2" t="s">
        <v>120</v>
      </c>
      <c r="H1668" s="2" t="s">
        <v>560</v>
      </c>
      <c r="I1668" s="2"/>
      <c r="J1668" s="2"/>
      <c r="K1668" s="2" t="s">
        <v>55</v>
      </c>
      <c r="L1668" s="2" t="s">
        <v>318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319</v>
      </c>
      <c r="T1668" s="2" t="s">
        <v>165</v>
      </c>
      <c r="U1668" s="4">
        <f>0.17</f>
        <v>0.17</v>
      </c>
      <c r="V1668" s="2" t="s">
        <v>111</v>
      </c>
      <c r="W1668" s="2" t="s">
        <v>319</v>
      </c>
      <c r="X1668" s="2" t="s">
        <v>318</v>
      </c>
      <c r="Y1668" s="2" t="s">
        <v>320</v>
      </c>
      <c r="Z1668" s="2">
        <v>0</v>
      </c>
      <c r="AA1668" s="2"/>
      <c r="AB1668" s="2"/>
      <c r="AC1668" s="2"/>
      <c r="AD1668" s="2"/>
      <c r="AE1668" s="2" t="s">
        <v>271</v>
      </c>
      <c r="AF1668" s="2" t="s">
        <v>272</v>
      </c>
      <c r="AG1668" s="2" t="s">
        <v>273</v>
      </c>
      <c r="AH1668" s="2" t="s">
        <v>168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2452</v>
      </c>
      <c r="B1669" s="2" t="s">
        <v>2453</v>
      </c>
      <c r="C1669" s="2" t="s">
        <v>47</v>
      </c>
      <c r="D1669" s="2" t="s">
        <v>1363</v>
      </c>
      <c r="E1669" s="2" t="s">
        <v>277</v>
      </c>
      <c r="F1669" s="2" t="s">
        <v>278</v>
      </c>
      <c r="G1669" s="2" t="s">
        <v>120</v>
      </c>
      <c r="H1669" s="2" t="s">
        <v>418</v>
      </c>
      <c r="I1669" s="2" t="s">
        <v>53</v>
      </c>
      <c r="J1669" s="2" t="s">
        <v>691</v>
      </c>
      <c r="K1669" s="2"/>
      <c r="L1669" s="2" t="s">
        <v>122</v>
      </c>
      <c r="M1669" s="2" t="s">
        <v>57</v>
      </c>
      <c r="N1669" s="3">
        <v>2606.9</v>
      </c>
      <c r="O1669" s="3" t="s">
        <v>123</v>
      </c>
      <c r="P1669" s="2"/>
      <c r="Q1669" s="2"/>
      <c r="R1669" s="2"/>
      <c r="S1669" s="2"/>
      <c r="T1669" s="2"/>
      <c r="U1669" s="2"/>
      <c r="V1669" s="2"/>
      <c r="W1669" s="2" t="s">
        <v>124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271</v>
      </c>
      <c r="AF1669" s="2" t="s">
        <v>692</v>
      </c>
      <c r="AG1669" s="2" t="s">
        <v>693</v>
      </c>
      <c r="AH1669" s="2" t="s">
        <v>128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2454</v>
      </c>
      <c r="B1670" s="2" t="s">
        <v>2453</v>
      </c>
      <c r="C1670" s="2" t="s">
        <v>47</v>
      </c>
      <c r="D1670" s="2" t="s">
        <v>1363</v>
      </c>
      <c r="E1670" s="2" t="s">
        <v>277</v>
      </c>
      <c r="F1670" s="2" t="s">
        <v>278</v>
      </c>
      <c r="G1670" s="2" t="s">
        <v>120</v>
      </c>
      <c r="H1670" s="2" t="s">
        <v>418</v>
      </c>
      <c r="I1670" s="2" t="s">
        <v>53</v>
      </c>
      <c r="J1670" s="2" t="s">
        <v>691</v>
      </c>
      <c r="K1670" s="2"/>
      <c r="L1670" s="2" t="s">
        <v>122</v>
      </c>
      <c r="M1670" s="2" t="s">
        <v>73</v>
      </c>
      <c r="N1670" s="3">
        <v>2606.9</v>
      </c>
      <c r="O1670" s="3" t="s">
        <v>123</v>
      </c>
      <c r="P1670" s="2"/>
      <c r="Q1670" s="2"/>
      <c r="R1670" s="2"/>
      <c r="S1670" s="2"/>
      <c r="T1670" s="2"/>
      <c r="U1670" s="2"/>
      <c r="V1670" s="2"/>
      <c r="W1670" s="2" t="s">
        <v>124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271</v>
      </c>
      <c r="AF1670" s="2" t="s">
        <v>692</v>
      </c>
      <c r="AG1670" s="2" t="s">
        <v>695</v>
      </c>
      <c r="AH1670" s="2" t="s">
        <v>128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2455</v>
      </c>
      <c r="B1671" s="2" t="s">
        <v>2453</v>
      </c>
      <c r="C1671" s="2" t="s">
        <v>47</v>
      </c>
      <c r="D1671" s="2" t="s">
        <v>1363</v>
      </c>
      <c r="E1671" s="2" t="s">
        <v>277</v>
      </c>
      <c r="F1671" s="2" t="s">
        <v>278</v>
      </c>
      <c r="G1671" s="2" t="s">
        <v>120</v>
      </c>
      <c r="H1671" s="2" t="s">
        <v>418</v>
      </c>
      <c r="I1671" s="2" t="s">
        <v>53</v>
      </c>
      <c r="J1671" s="2" t="s">
        <v>691</v>
      </c>
      <c r="K1671" s="2"/>
      <c r="L1671" s="2" t="s">
        <v>122</v>
      </c>
      <c r="M1671" s="2" t="s">
        <v>79</v>
      </c>
      <c r="N1671" s="3">
        <v>2606.9</v>
      </c>
      <c r="O1671" s="3" t="s">
        <v>123</v>
      </c>
      <c r="P1671" s="2"/>
      <c r="Q1671" s="2"/>
      <c r="R1671" s="2"/>
      <c r="S1671" s="2"/>
      <c r="T1671" s="2"/>
      <c r="U1671" s="2"/>
      <c r="V1671" s="2"/>
      <c r="W1671" s="2" t="s">
        <v>124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271</v>
      </c>
      <c r="AF1671" s="2" t="s">
        <v>692</v>
      </c>
      <c r="AG1671" s="2" t="s">
        <v>693</v>
      </c>
      <c r="AH1671" s="2" t="s">
        <v>128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2456</v>
      </c>
      <c r="B1672" s="2" t="s">
        <v>2453</v>
      </c>
      <c r="C1672" s="2" t="s">
        <v>47</v>
      </c>
      <c r="D1672" s="2" t="s">
        <v>1363</v>
      </c>
      <c r="E1672" s="2" t="s">
        <v>277</v>
      </c>
      <c r="F1672" s="2" t="s">
        <v>278</v>
      </c>
      <c r="G1672" s="2" t="s">
        <v>120</v>
      </c>
      <c r="H1672" s="2" t="s">
        <v>418</v>
      </c>
      <c r="I1672" s="2" t="s">
        <v>53</v>
      </c>
      <c r="J1672" s="2" t="s">
        <v>691</v>
      </c>
      <c r="K1672" s="2"/>
      <c r="L1672" s="2" t="s">
        <v>122</v>
      </c>
      <c r="M1672" s="2" t="s">
        <v>87</v>
      </c>
      <c r="N1672" s="3">
        <v>2606.9</v>
      </c>
      <c r="O1672" s="3" t="s">
        <v>123</v>
      </c>
      <c r="P1672" s="2"/>
      <c r="Q1672" s="2"/>
      <c r="R1672" s="2"/>
      <c r="S1672" s="2"/>
      <c r="T1672" s="2"/>
      <c r="U1672" s="2"/>
      <c r="V1672" s="2"/>
      <c r="W1672" s="2" t="s">
        <v>124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271</v>
      </c>
      <c r="AF1672" s="2" t="s">
        <v>692</v>
      </c>
      <c r="AG1672" s="2" t="s">
        <v>693</v>
      </c>
      <c r="AH1672" s="2" t="s">
        <v>128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2457</v>
      </c>
      <c r="B1673" s="2" t="s">
        <v>2453</v>
      </c>
      <c r="C1673" s="2" t="s">
        <v>47</v>
      </c>
      <c r="D1673" s="2" t="s">
        <v>1363</v>
      </c>
      <c r="E1673" s="2" t="s">
        <v>277</v>
      </c>
      <c r="F1673" s="2" t="s">
        <v>278</v>
      </c>
      <c r="G1673" s="2" t="s">
        <v>120</v>
      </c>
      <c r="H1673" s="2" t="s">
        <v>418</v>
      </c>
      <c r="I1673" s="2" t="s">
        <v>53</v>
      </c>
      <c r="J1673" s="2" t="s">
        <v>691</v>
      </c>
      <c r="K1673" s="2"/>
      <c r="L1673" s="2" t="s">
        <v>122</v>
      </c>
      <c r="M1673" s="2" t="s">
        <v>91</v>
      </c>
      <c r="N1673" s="3">
        <v>2606.9</v>
      </c>
      <c r="O1673" s="3" t="s">
        <v>123</v>
      </c>
      <c r="P1673" s="2"/>
      <c r="Q1673" s="2"/>
      <c r="R1673" s="2"/>
      <c r="S1673" s="2"/>
      <c r="T1673" s="2"/>
      <c r="U1673" s="2"/>
      <c r="V1673" s="2"/>
      <c r="W1673" s="2" t="s">
        <v>124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271</v>
      </c>
      <c r="AF1673" s="2" t="s">
        <v>692</v>
      </c>
      <c r="AG1673" s="2" t="s">
        <v>693</v>
      </c>
      <c r="AH1673" s="2" t="s">
        <v>128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2458</v>
      </c>
      <c r="B1674" s="2" t="s">
        <v>2453</v>
      </c>
      <c r="C1674" s="2" t="s">
        <v>47</v>
      </c>
      <c r="D1674" s="2" t="s">
        <v>1363</v>
      </c>
      <c r="E1674" s="2" t="s">
        <v>277</v>
      </c>
      <c r="F1674" s="2" t="s">
        <v>278</v>
      </c>
      <c r="G1674" s="2" t="s">
        <v>120</v>
      </c>
      <c r="H1674" s="2" t="s">
        <v>418</v>
      </c>
      <c r="I1674" s="2" t="s">
        <v>53</v>
      </c>
      <c r="J1674" s="2" t="s">
        <v>691</v>
      </c>
      <c r="K1674" s="2"/>
      <c r="L1674" s="2" t="s">
        <v>122</v>
      </c>
      <c r="M1674" s="2" t="s">
        <v>95</v>
      </c>
      <c r="N1674" s="3">
        <v>2606.9</v>
      </c>
      <c r="O1674" s="3" t="s">
        <v>123</v>
      </c>
      <c r="P1674" s="2"/>
      <c r="Q1674" s="2"/>
      <c r="R1674" s="2"/>
      <c r="S1674" s="2"/>
      <c r="T1674" s="2"/>
      <c r="U1674" s="2"/>
      <c r="V1674" s="2"/>
      <c r="W1674" s="2" t="s">
        <v>124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271</v>
      </c>
      <c r="AF1674" s="2" t="s">
        <v>692</v>
      </c>
      <c r="AG1674" s="2" t="s">
        <v>693</v>
      </c>
      <c r="AH1674" s="2" t="s">
        <v>128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2459</v>
      </c>
      <c r="B1675" s="2" t="s">
        <v>2453</v>
      </c>
      <c r="C1675" s="2" t="s">
        <v>47</v>
      </c>
      <c r="D1675" s="2" t="s">
        <v>1363</v>
      </c>
      <c r="E1675" s="2" t="s">
        <v>277</v>
      </c>
      <c r="F1675" s="2" t="s">
        <v>278</v>
      </c>
      <c r="G1675" s="2" t="s">
        <v>120</v>
      </c>
      <c r="H1675" s="2" t="s">
        <v>418</v>
      </c>
      <c r="I1675" s="2" t="s">
        <v>53</v>
      </c>
      <c r="J1675" s="2" t="s">
        <v>691</v>
      </c>
      <c r="K1675" s="2"/>
      <c r="L1675" s="2" t="s">
        <v>122</v>
      </c>
      <c r="M1675" s="2" t="s">
        <v>99</v>
      </c>
      <c r="N1675" s="3">
        <v>2606.9</v>
      </c>
      <c r="O1675" s="3" t="s">
        <v>123</v>
      </c>
      <c r="P1675" s="2"/>
      <c r="Q1675" s="2"/>
      <c r="R1675" s="2"/>
      <c r="S1675" s="2"/>
      <c r="T1675" s="2"/>
      <c r="U1675" s="2"/>
      <c r="V1675" s="2"/>
      <c r="W1675" s="2" t="s">
        <v>124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271</v>
      </c>
      <c r="AF1675" s="2" t="s">
        <v>692</v>
      </c>
      <c r="AG1675" s="2" t="s">
        <v>693</v>
      </c>
      <c r="AH1675" s="2" t="s">
        <v>128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2460</v>
      </c>
      <c r="B1676" s="2" t="s">
        <v>2453</v>
      </c>
      <c r="C1676" s="2" t="s">
        <v>47</v>
      </c>
      <c r="D1676" s="2" t="s">
        <v>1363</v>
      </c>
      <c r="E1676" s="2" t="s">
        <v>277</v>
      </c>
      <c r="F1676" s="2" t="s">
        <v>278</v>
      </c>
      <c r="G1676" s="2" t="s">
        <v>120</v>
      </c>
      <c r="H1676" s="2" t="s">
        <v>418</v>
      </c>
      <c r="I1676" s="2" t="s">
        <v>53</v>
      </c>
      <c r="J1676" s="2" t="s">
        <v>691</v>
      </c>
      <c r="K1676" s="2"/>
      <c r="L1676" s="2" t="s">
        <v>122</v>
      </c>
      <c r="M1676" s="2" t="s">
        <v>104</v>
      </c>
      <c r="N1676" s="3">
        <v>2606.9</v>
      </c>
      <c r="O1676" s="3" t="s">
        <v>123</v>
      </c>
      <c r="P1676" s="2"/>
      <c r="Q1676" s="2"/>
      <c r="R1676" s="2"/>
      <c r="S1676" s="2"/>
      <c r="T1676" s="2"/>
      <c r="U1676" s="2"/>
      <c r="V1676" s="2"/>
      <c r="W1676" s="2" t="s">
        <v>124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271</v>
      </c>
      <c r="AF1676" s="2" t="s">
        <v>692</v>
      </c>
      <c r="AG1676" s="2" t="s">
        <v>695</v>
      </c>
      <c r="AH1676" s="2" t="s">
        <v>128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2461</v>
      </c>
      <c r="B1677" s="2" t="s">
        <v>2453</v>
      </c>
      <c r="C1677" s="2" t="s">
        <v>47</v>
      </c>
      <c r="D1677" s="2" t="s">
        <v>1363</v>
      </c>
      <c r="E1677" s="2" t="s">
        <v>277</v>
      </c>
      <c r="F1677" s="2" t="s">
        <v>278</v>
      </c>
      <c r="G1677" s="2" t="s">
        <v>120</v>
      </c>
      <c r="H1677" s="2" t="s">
        <v>418</v>
      </c>
      <c r="I1677" s="2"/>
      <c r="J1677" s="2"/>
      <c r="K1677" s="2"/>
      <c r="L1677" s="2"/>
      <c r="M1677" s="2" t="s">
        <v>107</v>
      </c>
      <c r="N1677" s="3"/>
      <c r="O1677" s="3"/>
      <c r="P1677" s="4">
        <f>IF(O1677="吨",N1677*1000,IF(O1677="万立方米",N1677*10000,""))</f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138</v>
      </c>
      <c r="AH1677" s="2" t="s">
        <v>114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2462</v>
      </c>
      <c r="B1678" s="2" t="s">
        <v>2463</v>
      </c>
      <c r="C1678" s="2" t="s">
        <v>47</v>
      </c>
      <c r="D1678" s="2" t="s">
        <v>1884</v>
      </c>
      <c r="E1678" s="2" t="s">
        <v>1707</v>
      </c>
      <c r="F1678" s="2" t="s">
        <v>278</v>
      </c>
      <c r="G1678" s="2" t="s">
        <v>120</v>
      </c>
      <c r="H1678" s="2" t="s">
        <v>142</v>
      </c>
      <c r="I1678" s="2" t="s">
        <v>53</v>
      </c>
      <c r="J1678" s="2" t="s">
        <v>280</v>
      </c>
      <c r="K1678" s="2"/>
      <c r="L1678" s="2" t="s">
        <v>122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124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271</v>
      </c>
      <c r="AF1678" s="2" t="s">
        <v>281</v>
      </c>
      <c r="AG1678" s="2" t="s">
        <v>282</v>
      </c>
      <c r="AH1678" s="2" t="s">
        <v>128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2464</v>
      </c>
      <c r="B1679" s="2" t="s">
        <v>2463</v>
      </c>
      <c r="C1679" s="2" t="s">
        <v>47</v>
      </c>
      <c r="D1679" s="2" t="s">
        <v>1884</v>
      </c>
      <c r="E1679" s="2" t="s">
        <v>1707</v>
      </c>
      <c r="F1679" s="2" t="s">
        <v>278</v>
      </c>
      <c r="G1679" s="2" t="s">
        <v>120</v>
      </c>
      <c r="H1679" s="2" t="s">
        <v>142</v>
      </c>
      <c r="I1679" s="2" t="s">
        <v>53</v>
      </c>
      <c r="J1679" s="2" t="s">
        <v>280</v>
      </c>
      <c r="K1679" s="2"/>
      <c r="L1679" s="2" t="s">
        <v>122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124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271</v>
      </c>
      <c r="AF1679" s="2" t="s">
        <v>281</v>
      </c>
      <c r="AG1679" s="2" t="s">
        <v>284</v>
      </c>
      <c r="AH1679" s="2" t="s">
        <v>128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2465</v>
      </c>
      <c r="B1680" s="2" t="s">
        <v>2463</v>
      </c>
      <c r="C1680" s="2" t="s">
        <v>47</v>
      </c>
      <c r="D1680" s="2" t="s">
        <v>1884</v>
      </c>
      <c r="E1680" s="2" t="s">
        <v>1707</v>
      </c>
      <c r="F1680" s="2" t="s">
        <v>278</v>
      </c>
      <c r="G1680" s="2" t="s">
        <v>120</v>
      </c>
      <c r="H1680" s="2" t="s">
        <v>142</v>
      </c>
      <c r="I1680" s="2" t="s">
        <v>53</v>
      </c>
      <c r="J1680" s="2" t="s">
        <v>280</v>
      </c>
      <c r="K1680" s="2"/>
      <c r="L1680" s="2" t="s">
        <v>122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124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271</v>
      </c>
      <c r="AF1680" s="2" t="s">
        <v>281</v>
      </c>
      <c r="AG1680" s="2" t="s">
        <v>282</v>
      </c>
      <c r="AH1680" s="2" t="s">
        <v>128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2466</v>
      </c>
      <c r="B1681" s="2" t="s">
        <v>2463</v>
      </c>
      <c r="C1681" s="2" t="s">
        <v>47</v>
      </c>
      <c r="D1681" s="2" t="s">
        <v>1884</v>
      </c>
      <c r="E1681" s="2" t="s">
        <v>1707</v>
      </c>
      <c r="F1681" s="2" t="s">
        <v>278</v>
      </c>
      <c r="G1681" s="2" t="s">
        <v>120</v>
      </c>
      <c r="H1681" s="2" t="s">
        <v>142</v>
      </c>
      <c r="I1681" s="2" t="s">
        <v>53</v>
      </c>
      <c r="J1681" s="2" t="s">
        <v>280</v>
      </c>
      <c r="K1681" s="2"/>
      <c r="L1681" s="2" t="s">
        <v>122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124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271</v>
      </c>
      <c r="AF1681" s="2" t="s">
        <v>281</v>
      </c>
      <c r="AG1681" s="2" t="s">
        <v>282</v>
      </c>
      <c r="AH1681" s="2" t="s">
        <v>128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2467</v>
      </c>
      <c r="B1682" s="2" t="s">
        <v>2463</v>
      </c>
      <c r="C1682" s="2" t="s">
        <v>47</v>
      </c>
      <c r="D1682" s="2" t="s">
        <v>1884</v>
      </c>
      <c r="E1682" s="2" t="s">
        <v>1707</v>
      </c>
      <c r="F1682" s="2" t="s">
        <v>278</v>
      </c>
      <c r="G1682" s="2" t="s">
        <v>120</v>
      </c>
      <c r="H1682" s="2" t="s">
        <v>142</v>
      </c>
      <c r="I1682" s="2" t="s">
        <v>53</v>
      </c>
      <c r="J1682" s="2" t="s">
        <v>280</v>
      </c>
      <c r="K1682" s="2"/>
      <c r="L1682" s="2" t="s">
        <v>122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124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271</v>
      </c>
      <c r="AF1682" s="2" t="s">
        <v>281</v>
      </c>
      <c r="AG1682" s="2" t="s">
        <v>282</v>
      </c>
      <c r="AH1682" s="2" t="s">
        <v>128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2468</v>
      </c>
      <c r="B1683" s="2" t="s">
        <v>2463</v>
      </c>
      <c r="C1683" s="2" t="s">
        <v>47</v>
      </c>
      <c r="D1683" s="2" t="s">
        <v>1884</v>
      </c>
      <c r="E1683" s="2" t="s">
        <v>1707</v>
      </c>
      <c r="F1683" s="2" t="s">
        <v>278</v>
      </c>
      <c r="G1683" s="2" t="s">
        <v>120</v>
      </c>
      <c r="H1683" s="2" t="s">
        <v>142</v>
      </c>
      <c r="I1683" s="2" t="s">
        <v>53</v>
      </c>
      <c r="J1683" s="2" t="s">
        <v>280</v>
      </c>
      <c r="K1683" s="2"/>
      <c r="L1683" s="2" t="s">
        <v>122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124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271</v>
      </c>
      <c r="AF1683" s="2" t="s">
        <v>281</v>
      </c>
      <c r="AG1683" s="2" t="s">
        <v>282</v>
      </c>
      <c r="AH1683" s="2" t="s">
        <v>128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2469</v>
      </c>
      <c r="B1684" s="2" t="s">
        <v>2463</v>
      </c>
      <c r="C1684" s="2" t="s">
        <v>47</v>
      </c>
      <c r="D1684" s="2" t="s">
        <v>1884</v>
      </c>
      <c r="E1684" s="2" t="s">
        <v>1707</v>
      </c>
      <c r="F1684" s="2" t="s">
        <v>278</v>
      </c>
      <c r="G1684" s="2" t="s">
        <v>120</v>
      </c>
      <c r="H1684" s="2" t="s">
        <v>142</v>
      </c>
      <c r="I1684" s="2" t="s">
        <v>53</v>
      </c>
      <c r="J1684" s="2" t="s">
        <v>280</v>
      </c>
      <c r="K1684" s="2"/>
      <c r="L1684" s="2" t="s">
        <v>122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124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271</v>
      </c>
      <c r="AF1684" s="2" t="s">
        <v>281</v>
      </c>
      <c r="AG1684" s="2" t="s">
        <v>282</v>
      </c>
      <c r="AH1684" s="2" t="s">
        <v>128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2470</v>
      </c>
      <c r="B1685" s="2" t="s">
        <v>2463</v>
      </c>
      <c r="C1685" s="2" t="s">
        <v>47</v>
      </c>
      <c r="D1685" s="2" t="s">
        <v>1884</v>
      </c>
      <c r="E1685" s="2" t="s">
        <v>1707</v>
      </c>
      <c r="F1685" s="2" t="s">
        <v>278</v>
      </c>
      <c r="G1685" s="2" t="s">
        <v>120</v>
      </c>
      <c r="H1685" s="2" t="s">
        <v>142</v>
      </c>
      <c r="I1685" s="2" t="s">
        <v>53</v>
      </c>
      <c r="J1685" s="2" t="s">
        <v>280</v>
      </c>
      <c r="K1685" s="2"/>
      <c r="L1685" s="2" t="s">
        <v>122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124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271</v>
      </c>
      <c r="AF1685" s="2" t="s">
        <v>281</v>
      </c>
      <c r="AG1685" s="2" t="s">
        <v>284</v>
      </c>
      <c r="AH1685" s="2" t="s">
        <v>128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2471</v>
      </c>
      <c r="B1686" s="2" t="s">
        <v>2463</v>
      </c>
      <c r="C1686" s="2" t="s">
        <v>47</v>
      </c>
      <c r="D1686" s="2" t="s">
        <v>1884</v>
      </c>
      <c r="E1686" s="2" t="s">
        <v>1707</v>
      </c>
      <c r="F1686" s="2" t="s">
        <v>278</v>
      </c>
      <c r="G1686" s="2" t="s">
        <v>120</v>
      </c>
      <c r="H1686" s="2" t="s">
        <v>142</v>
      </c>
      <c r="I1686" s="2"/>
      <c r="J1686" s="2"/>
      <c r="K1686" s="2"/>
      <c r="L1686" s="2"/>
      <c r="M1686" s="2" t="s">
        <v>107</v>
      </c>
      <c r="N1686" s="3"/>
      <c r="O1686" s="3"/>
      <c r="P1686" s="4">
        <f>IF(O1686="吨",N1686*1000,IF(O1686="万立方米",N1686*10000,""))</f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138</v>
      </c>
      <c r="AH1686" s="2" t="s">
        <v>114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2472</v>
      </c>
      <c r="B1687" s="2" t="s">
        <v>2473</v>
      </c>
      <c r="C1687" s="2" t="s">
        <v>47</v>
      </c>
      <c r="D1687" s="2" t="s">
        <v>1204</v>
      </c>
      <c r="E1687" s="2" t="s">
        <v>277</v>
      </c>
      <c r="F1687" s="2" t="s">
        <v>278</v>
      </c>
      <c r="G1687" s="2" t="s">
        <v>120</v>
      </c>
      <c r="H1687" s="2" t="s">
        <v>2474</v>
      </c>
      <c r="I1687" s="2" t="s">
        <v>53</v>
      </c>
      <c r="J1687" s="2" t="s">
        <v>2475</v>
      </c>
      <c r="K1687" s="2"/>
      <c r="L1687" s="2" t="s">
        <v>122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124</v>
      </c>
      <c r="X1687" s="2"/>
      <c r="Y1687" s="2" t="s">
        <v>65</v>
      </c>
      <c r="Z1687" s="2">
        <v>0</v>
      </c>
      <c r="AA1687" s="2"/>
      <c r="AB1687" s="2"/>
      <c r="AC1687" s="4">
        <f>P1687*U1687/1000000</f>
        <v>0.0</v>
      </c>
      <c r="AD1687" s="4">
        <f>AC1687*(1-Z1687/100)</f>
        <v>0.0</v>
      </c>
      <c r="AE1687" s="2" t="s">
        <v>125</v>
      </c>
      <c r="AF1687" s="2" t="s">
        <v>126</v>
      </c>
      <c r="AG1687" s="2" t="s">
        <v>406</v>
      </c>
      <c r="AH1687" s="2" t="s">
        <v>128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2476</v>
      </c>
      <c r="B1688" s="2" t="s">
        <v>2473</v>
      </c>
      <c r="C1688" s="2" t="s">
        <v>47</v>
      </c>
      <c r="D1688" s="2" t="s">
        <v>1204</v>
      </c>
      <c r="E1688" s="2" t="s">
        <v>277</v>
      </c>
      <c r="F1688" s="2" t="s">
        <v>278</v>
      </c>
      <c r="G1688" s="2" t="s">
        <v>120</v>
      </c>
      <c r="H1688" s="2" t="s">
        <v>2474</v>
      </c>
      <c r="I1688" s="2" t="s">
        <v>53</v>
      </c>
      <c r="J1688" s="2" t="s">
        <v>2475</v>
      </c>
      <c r="K1688" s="2"/>
      <c r="L1688" s="2" t="s">
        <v>122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124</v>
      </c>
      <c r="X1688" s="2"/>
      <c r="Y1688" s="2" t="s">
        <v>65</v>
      </c>
      <c r="Z1688" s="2">
        <v>0</v>
      </c>
      <c r="AA1688" s="2"/>
      <c r="AB1688" s="2"/>
      <c r="AC1688" s="4">
        <f>P1688*U1688/1000000</f>
        <v>0.0</v>
      </c>
      <c r="AD1688" s="4">
        <f>AC1688*(1-Z1688/100)</f>
        <v>0.0</v>
      </c>
      <c r="AE1688" s="2" t="s">
        <v>125</v>
      </c>
      <c r="AF1688" s="2" t="s">
        <v>126</v>
      </c>
      <c r="AG1688" s="2" t="s">
        <v>408</v>
      </c>
      <c r="AH1688" s="2" t="s">
        <v>128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2477</v>
      </c>
      <c r="B1689" s="2" t="s">
        <v>2473</v>
      </c>
      <c r="C1689" s="2" t="s">
        <v>47</v>
      </c>
      <c r="D1689" s="2" t="s">
        <v>1204</v>
      </c>
      <c r="E1689" s="2" t="s">
        <v>277</v>
      </c>
      <c r="F1689" s="2" t="s">
        <v>278</v>
      </c>
      <c r="G1689" s="2" t="s">
        <v>120</v>
      </c>
      <c r="H1689" s="2" t="s">
        <v>2474</v>
      </c>
      <c r="I1689" s="2" t="s">
        <v>53</v>
      </c>
      <c r="J1689" s="2" t="s">
        <v>2475</v>
      </c>
      <c r="K1689" s="2"/>
      <c r="L1689" s="2" t="s">
        <v>122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124</v>
      </c>
      <c r="X1689" s="2"/>
      <c r="Y1689" s="2" t="s">
        <v>65</v>
      </c>
      <c r="Z1689" s="2">
        <v>0</v>
      </c>
      <c r="AA1689" s="2"/>
      <c r="AB1689" s="2"/>
      <c r="AC1689" s="4">
        <f>P1689*U1689/1000000</f>
        <v>0.0</v>
      </c>
      <c r="AD1689" s="4">
        <f>AC1689*(1-Z1689/100)</f>
        <v>0.0</v>
      </c>
      <c r="AE1689" s="2" t="s">
        <v>125</v>
      </c>
      <c r="AF1689" s="2" t="s">
        <v>126</v>
      </c>
      <c r="AG1689" s="2" t="s">
        <v>406</v>
      </c>
      <c r="AH1689" s="2" t="s">
        <v>128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2478</v>
      </c>
      <c r="B1690" s="2" t="s">
        <v>2473</v>
      </c>
      <c r="C1690" s="2" t="s">
        <v>47</v>
      </c>
      <c r="D1690" s="2" t="s">
        <v>1204</v>
      </c>
      <c r="E1690" s="2" t="s">
        <v>277</v>
      </c>
      <c r="F1690" s="2" t="s">
        <v>278</v>
      </c>
      <c r="G1690" s="2" t="s">
        <v>120</v>
      </c>
      <c r="H1690" s="2" t="s">
        <v>2474</v>
      </c>
      <c r="I1690" s="2" t="s">
        <v>53</v>
      </c>
      <c r="J1690" s="2" t="s">
        <v>2475</v>
      </c>
      <c r="K1690" s="2"/>
      <c r="L1690" s="2" t="s">
        <v>122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124</v>
      </c>
      <c r="X1690" s="2"/>
      <c r="Y1690" s="2" t="s">
        <v>65</v>
      </c>
      <c r="Z1690" s="2">
        <v>0</v>
      </c>
      <c r="AA1690" s="2"/>
      <c r="AB1690" s="2"/>
      <c r="AC1690" s="4">
        <f>P1690*U1690/1000000</f>
        <v>0.0</v>
      </c>
      <c r="AD1690" s="4">
        <f>AC1690*(1-Z1690/100)</f>
        <v>0.0</v>
      </c>
      <c r="AE1690" s="2" t="s">
        <v>125</v>
      </c>
      <c r="AF1690" s="2" t="s">
        <v>126</v>
      </c>
      <c r="AG1690" s="2" t="s">
        <v>406</v>
      </c>
      <c r="AH1690" s="2" t="s">
        <v>128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2479</v>
      </c>
      <c r="B1691" s="2" t="s">
        <v>2473</v>
      </c>
      <c r="C1691" s="2" t="s">
        <v>47</v>
      </c>
      <c r="D1691" s="2" t="s">
        <v>1204</v>
      </c>
      <c r="E1691" s="2" t="s">
        <v>277</v>
      </c>
      <c r="F1691" s="2" t="s">
        <v>278</v>
      </c>
      <c r="G1691" s="2" t="s">
        <v>120</v>
      </c>
      <c r="H1691" s="2" t="s">
        <v>2474</v>
      </c>
      <c r="I1691" s="2" t="s">
        <v>53</v>
      </c>
      <c r="J1691" s="2" t="s">
        <v>2475</v>
      </c>
      <c r="K1691" s="2"/>
      <c r="L1691" s="2" t="s">
        <v>122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124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4">
        <f>P1691*U1691/1000000</f>
        <v>0.0</v>
      </c>
      <c r="AD1691" s="4">
        <f>AC1692*(1-AA1691/100)+(AC1691-AC1692)*(1-AB1691/100)</f>
        <v>0.0</v>
      </c>
      <c r="AE1691" s="2" t="s">
        <v>125</v>
      </c>
      <c r="AF1691" s="2" t="s">
        <v>126</v>
      </c>
      <c r="AG1691" s="2" t="s">
        <v>406</v>
      </c>
      <c r="AH1691" s="2" t="s">
        <v>128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2480</v>
      </c>
      <c r="B1692" s="2" t="s">
        <v>2473</v>
      </c>
      <c r="C1692" s="2" t="s">
        <v>47</v>
      </c>
      <c r="D1692" s="2" t="s">
        <v>1204</v>
      </c>
      <c r="E1692" s="2" t="s">
        <v>277</v>
      </c>
      <c r="F1692" s="2" t="s">
        <v>278</v>
      </c>
      <c r="G1692" s="2" t="s">
        <v>120</v>
      </c>
      <c r="H1692" s="2" t="s">
        <v>2474</v>
      </c>
      <c r="I1692" s="2" t="s">
        <v>53</v>
      </c>
      <c r="J1692" s="2" t="s">
        <v>2475</v>
      </c>
      <c r="K1692" s="2"/>
      <c r="L1692" s="2" t="s">
        <v>122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124</v>
      </c>
      <c r="X1692" s="2"/>
      <c r="Y1692" s="2" t="s">
        <v>65</v>
      </c>
      <c r="Z1692" s="2">
        <v>0</v>
      </c>
      <c r="AA1692" s="2"/>
      <c r="AB1692" s="2"/>
      <c r="AC1692" s="4">
        <f>P1692*U1692/1000000</f>
        <v>0.0</v>
      </c>
      <c r="AD1692" s="4">
        <f>AC1692*(1-Z1692/100)</f>
        <v>0.0</v>
      </c>
      <c r="AE1692" s="2" t="s">
        <v>125</v>
      </c>
      <c r="AF1692" s="2" t="s">
        <v>126</v>
      </c>
      <c r="AG1692" s="2" t="s">
        <v>406</v>
      </c>
      <c r="AH1692" s="2" t="s">
        <v>128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2481</v>
      </c>
      <c r="B1693" s="2" t="s">
        <v>2473</v>
      </c>
      <c r="C1693" s="2" t="s">
        <v>47</v>
      </c>
      <c r="D1693" s="2" t="s">
        <v>1204</v>
      </c>
      <c r="E1693" s="2" t="s">
        <v>277</v>
      </c>
      <c r="F1693" s="2" t="s">
        <v>278</v>
      </c>
      <c r="G1693" s="2" t="s">
        <v>120</v>
      </c>
      <c r="H1693" s="2" t="s">
        <v>2474</v>
      </c>
      <c r="I1693" s="2" t="s">
        <v>53</v>
      </c>
      <c r="J1693" s="2" t="s">
        <v>2475</v>
      </c>
      <c r="K1693" s="2"/>
      <c r="L1693" s="2" t="s">
        <v>122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124</v>
      </c>
      <c r="X1693" s="2"/>
      <c r="Y1693" s="2" t="s">
        <v>65</v>
      </c>
      <c r="Z1693" s="2">
        <v>0</v>
      </c>
      <c r="AA1693" s="2"/>
      <c r="AB1693" s="2"/>
      <c r="AC1693" s="4">
        <f>P1693*U1693/1000000</f>
        <v>0.0</v>
      </c>
      <c r="AD1693" s="4">
        <f>AC1693*(1-Z1693/100)</f>
        <v>0.0</v>
      </c>
      <c r="AE1693" s="2" t="s">
        <v>125</v>
      </c>
      <c r="AF1693" s="2" t="s">
        <v>126</v>
      </c>
      <c r="AG1693" s="2" t="s">
        <v>406</v>
      </c>
      <c r="AH1693" s="2" t="s">
        <v>128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2482</v>
      </c>
      <c r="B1694" s="2" t="s">
        <v>2473</v>
      </c>
      <c r="C1694" s="2" t="s">
        <v>47</v>
      </c>
      <c r="D1694" s="2" t="s">
        <v>1204</v>
      </c>
      <c r="E1694" s="2" t="s">
        <v>277</v>
      </c>
      <c r="F1694" s="2" t="s">
        <v>278</v>
      </c>
      <c r="G1694" s="2" t="s">
        <v>120</v>
      </c>
      <c r="H1694" s="2" t="s">
        <v>2474</v>
      </c>
      <c r="I1694" s="2" t="s">
        <v>53</v>
      </c>
      <c r="J1694" s="2" t="s">
        <v>2475</v>
      </c>
      <c r="K1694" s="2"/>
      <c r="L1694" s="2" t="s">
        <v>122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124</v>
      </c>
      <c r="X1694" s="2"/>
      <c r="Y1694" s="2" t="s">
        <v>65</v>
      </c>
      <c r="Z1694" s="2">
        <v>0</v>
      </c>
      <c r="AA1694" s="2"/>
      <c r="AB1694" s="2"/>
      <c r="AC1694" s="4">
        <f>P1694*U1694/1000000</f>
        <v>0.0</v>
      </c>
      <c r="AD1694" s="4">
        <f>AC1694*(1-Z1694/100)</f>
        <v>0.0</v>
      </c>
      <c r="AE1694" s="2" t="s">
        <v>125</v>
      </c>
      <c r="AF1694" s="2" t="s">
        <v>126</v>
      </c>
      <c r="AG1694" s="2" t="s">
        <v>408</v>
      </c>
      <c r="AH1694" s="2" t="s">
        <v>128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2483</v>
      </c>
      <c r="B1695" s="2" t="s">
        <v>2473</v>
      </c>
      <c r="C1695" s="2" t="s">
        <v>47</v>
      </c>
      <c r="D1695" s="2" t="s">
        <v>1204</v>
      </c>
      <c r="E1695" s="2" t="s">
        <v>277</v>
      </c>
      <c r="F1695" s="2" t="s">
        <v>278</v>
      </c>
      <c r="G1695" s="2" t="s">
        <v>120</v>
      </c>
      <c r="H1695" s="2" t="s">
        <v>2474</v>
      </c>
      <c r="I1695" s="2"/>
      <c r="J1695" s="2"/>
      <c r="K1695" s="2"/>
      <c r="L1695" s="2"/>
      <c r="M1695" s="2" t="s">
        <v>107</v>
      </c>
      <c r="N1695" s="3"/>
      <c r="O1695" s="3"/>
      <c r="P1695" s="4">
        <f>IF(O1695="吨",N1695*1000,IF(O1695="万立方米",N1695*10000,""))</f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113</v>
      </c>
      <c r="AH1695" s="2" t="s">
        <v>114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2484</v>
      </c>
      <c r="B1696" s="2" t="s">
        <v>2485</v>
      </c>
      <c r="C1696" s="2" t="s">
        <v>47</v>
      </c>
      <c r="D1696" s="2" t="s">
        <v>2486</v>
      </c>
      <c r="E1696" s="2" t="s">
        <v>526</v>
      </c>
      <c r="F1696" s="2" t="s">
        <v>278</v>
      </c>
      <c r="G1696" s="2" t="s">
        <v>2487</v>
      </c>
      <c r="H1696" s="2" t="s">
        <v>297</v>
      </c>
      <c r="I1696" s="2" t="s">
        <v>53</v>
      </c>
      <c r="J1696" s="2" t="s">
        <v>280</v>
      </c>
      <c r="K1696" s="2"/>
      <c r="L1696" s="2" t="s">
        <v>122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124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271</v>
      </c>
      <c r="AF1696" s="2" t="s">
        <v>281</v>
      </c>
      <c r="AG1696" s="2" t="s">
        <v>880</v>
      </c>
      <c r="AH1696" s="2" t="s">
        <v>128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2488</v>
      </c>
      <c r="B1697" s="2" t="s">
        <v>2485</v>
      </c>
      <c r="C1697" s="2" t="s">
        <v>47</v>
      </c>
      <c r="D1697" s="2" t="s">
        <v>2486</v>
      </c>
      <c r="E1697" s="2" t="s">
        <v>526</v>
      </c>
      <c r="F1697" s="2" t="s">
        <v>278</v>
      </c>
      <c r="G1697" s="2" t="s">
        <v>2487</v>
      </c>
      <c r="H1697" s="2" t="s">
        <v>297</v>
      </c>
      <c r="I1697" s="2" t="s">
        <v>53</v>
      </c>
      <c r="J1697" s="2" t="s">
        <v>280</v>
      </c>
      <c r="K1697" s="2"/>
      <c r="L1697" s="2" t="s">
        <v>122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124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271</v>
      </c>
      <c r="AF1697" s="2" t="s">
        <v>281</v>
      </c>
      <c r="AG1697" s="2" t="s">
        <v>882</v>
      </c>
      <c r="AH1697" s="2" t="s">
        <v>128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2489</v>
      </c>
      <c r="B1698" s="2" t="s">
        <v>2485</v>
      </c>
      <c r="C1698" s="2" t="s">
        <v>47</v>
      </c>
      <c r="D1698" s="2" t="s">
        <v>2486</v>
      </c>
      <c r="E1698" s="2" t="s">
        <v>526</v>
      </c>
      <c r="F1698" s="2" t="s">
        <v>278</v>
      </c>
      <c r="G1698" s="2" t="s">
        <v>2487</v>
      </c>
      <c r="H1698" s="2" t="s">
        <v>297</v>
      </c>
      <c r="I1698" s="2" t="s">
        <v>53</v>
      </c>
      <c r="J1698" s="2" t="s">
        <v>280</v>
      </c>
      <c r="K1698" s="2"/>
      <c r="L1698" s="2" t="s">
        <v>122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124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271</v>
      </c>
      <c r="AF1698" s="2" t="s">
        <v>281</v>
      </c>
      <c r="AG1698" s="2" t="s">
        <v>1320</v>
      </c>
      <c r="AH1698" s="2" t="s">
        <v>128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2490</v>
      </c>
      <c r="B1699" s="2" t="s">
        <v>2485</v>
      </c>
      <c r="C1699" s="2" t="s">
        <v>47</v>
      </c>
      <c r="D1699" s="2" t="s">
        <v>2486</v>
      </c>
      <c r="E1699" s="2" t="s">
        <v>526</v>
      </c>
      <c r="F1699" s="2" t="s">
        <v>278</v>
      </c>
      <c r="G1699" s="2" t="s">
        <v>2487</v>
      </c>
      <c r="H1699" s="2" t="s">
        <v>297</v>
      </c>
      <c r="I1699" s="2" t="s">
        <v>53</v>
      </c>
      <c r="J1699" s="2" t="s">
        <v>280</v>
      </c>
      <c r="K1699" s="2"/>
      <c r="L1699" s="2" t="s">
        <v>122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124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271</v>
      </c>
      <c r="AF1699" s="2" t="s">
        <v>281</v>
      </c>
      <c r="AG1699" s="2" t="s">
        <v>880</v>
      </c>
      <c r="AH1699" s="2" t="s">
        <v>128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2491</v>
      </c>
      <c r="B1700" s="2" t="s">
        <v>2485</v>
      </c>
      <c r="C1700" s="2" t="s">
        <v>47</v>
      </c>
      <c r="D1700" s="2" t="s">
        <v>2486</v>
      </c>
      <c r="E1700" s="2" t="s">
        <v>526</v>
      </c>
      <c r="F1700" s="2" t="s">
        <v>278</v>
      </c>
      <c r="G1700" s="2" t="s">
        <v>2487</v>
      </c>
      <c r="H1700" s="2" t="s">
        <v>297</v>
      </c>
      <c r="I1700" s="2" t="s">
        <v>53</v>
      </c>
      <c r="J1700" s="2" t="s">
        <v>280</v>
      </c>
      <c r="K1700" s="2"/>
      <c r="L1700" s="2" t="s">
        <v>122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124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271</v>
      </c>
      <c r="AF1700" s="2" t="s">
        <v>281</v>
      </c>
      <c r="AG1700" s="2" t="s">
        <v>880</v>
      </c>
      <c r="AH1700" s="2" t="s">
        <v>128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2492</v>
      </c>
      <c r="B1701" s="2" t="s">
        <v>2485</v>
      </c>
      <c r="C1701" s="2" t="s">
        <v>47</v>
      </c>
      <c r="D1701" s="2" t="s">
        <v>2486</v>
      </c>
      <c r="E1701" s="2" t="s">
        <v>526</v>
      </c>
      <c r="F1701" s="2" t="s">
        <v>278</v>
      </c>
      <c r="G1701" s="2" t="s">
        <v>2487</v>
      </c>
      <c r="H1701" s="2" t="s">
        <v>297</v>
      </c>
      <c r="I1701" s="2" t="s">
        <v>53</v>
      </c>
      <c r="J1701" s="2" t="s">
        <v>280</v>
      </c>
      <c r="K1701" s="2"/>
      <c r="L1701" s="2" t="s">
        <v>122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124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271</v>
      </c>
      <c r="AF1701" s="2" t="s">
        <v>281</v>
      </c>
      <c r="AG1701" s="2" t="s">
        <v>880</v>
      </c>
      <c r="AH1701" s="2" t="s">
        <v>128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2493</v>
      </c>
      <c r="B1702" s="2" t="s">
        <v>2485</v>
      </c>
      <c r="C1702" s="2" t="s">
        <v>47</v>
      </c>
      <c r="D1702" s="2" t="s">
        <v>2486</v>
      </c>
      <c r="E1702" s="2" t="s">
        <v>526</v>
      </c>
      <c r="F1702" s="2" t="s">
        <v>278</v>
      </c>
      <c r="G1702" s="2" t="s">
        <v>2487</v>
      </c>
      <c r="H1702" s="2" t="s">
        <v>297</v>
      </c>
      <c r="I1702" s="2" t="s">
        <v>53</v>
      </c>
      <c r="J1702" s="2" t="s">
        <v>280</v>
      </c>
      <c r="K1702" s="2"/>
      <c r="L1702" s="2" t="s">
        <v>122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124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271</v>
      </c>
      <c r="AF1702" s="2" t="s">
        <v>281</v>
      </c>
      <c r="AG1702" s="2" t="s">
        <v>880</v>
      </c>
      <c r="AH1702" s="2" t="s">
        <v>128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2494</v>
      </c>
      <c r="B1703" s="2" t="s">
        <v>2485</v>
      </c>
      <c r="C1703" s="2" t="s">
        <v>47</v>
      </c>
      <c r="D1703" s="2" t="s">
        <v>2486</v>
      </c>
      <c r="E1703" s="2" t="s">
        <v>526</v>
      </c>
      <c r="F1703" s="2" t="s">
        <v>278</v>
      </c>
      <c r="G1703" s="2" t="s">
        <v>2487</v>
      </c>
      <c r="H1703" s="2" t="s">
        <v>297</v>
      </c>
      <c r="I1703" s="2" t="s">
        <v>53</v>
      </c>
      <c r="J1703" s="2" t="s">
        <v>280</v>
      </c>
      <c r="K1703" s="2"/>
      <c r="L1703" s="2" t="s">
        <v>122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124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271</v>
      </c>
      <c r="AF1703" s="2" t="s">
        <v>281</v>
      </c>
      <c r="AG1703" s="2" t="s">
        <v>882</v>
      </c>
      <c r="AH1703" s="2" t="s">
        <v>128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2495</v>
      </c>
      <c r="B1704" s="2" t="s">
        <v>2485</v>
      </c>
      <c r="C1704" s="2" t="s">
        <v>47</v>
      </c>
      <c r="D1704" s="2" t="s">
        <v>2486</v>
      </c>
      <c r="E1704" s="2" t="s">
        <v>526</v>
      </c>
      <c r="F1704" s="2" t="s">
        <v>278</v>
      </c>
      <c r="G1704" s="2" t="s">
        <v>2487</v>
      </c>
      <c r="H1704" s="2" t="s">
        <v>297</v>
      </c>
      <c r="I1704" s="2"/>
      <c r="J1704" s="2"/>
      <c r="K1704" s="2"/>
      <c r="L1704" s="2"/>
      <c r="M1704" s="2" t="s">
        <v>107</v>
      </c>
      <c r="N1704" s="3"/>
      <c r="O1704" s="3"/>
      <c r="P1704" s="4">
        <f>IF(O1704="吨",N1704*1000,IF(O1704="万立方米",N1704*10000,""))</f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113</v>
      </c>
      <c r="AH1704" s="2" t="s">
        <v>114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2496</v>
      </c>
      <c r="B1705" s="2" t="s">
        <v>2497</v>
      </c>
      <c r="C1705" s="2" t="s">
        <v>47</v>
      </c>
      <c r="D1705" s="2" t="s">
        <v>405</v>
      </c>
      <c r="E1705" s="2" t="s">
        <v>325</v>
      </c>
      <c r="F1705" s="2" t="s">
        <v>278</v>
      </c>
      <c r="G1705" s="2" t="s">
        <v>120</v>
      </c>
      <c r="H1705" s="2" t="s">
        <v>52</v>
      </c>
      <c r="I1705" s="2" t="s">
        <v>53</v>
      </c>
      <c r="J1705" s="2" t="s">
        <v>121</v>
      </c>
      <c r="K1705" s="2"/>
      <c r="L1705" s="2" t="s">
        <v>122</v>
      </c>
      <c r="M1705" s="2" t="s">
        <v>57</v>
      </c>
      <c r="N1705" s="3">
        <v>50362.04</v>
      </c>
      <c r="O1705" s="3" t="s">
        <v>123</v>
      </c>
      <c r="P1705" s="2"/>
      <c r="Q1705" s="2"/>
      <c r="R1705" s="2"/>
      <c r="S1705" s="2"/>
      <c r="T1705" s="2"/>
      <c r="U1705" s="2"/>
      <c r="V1705" s="2"/>
      <c r="W1705" s="2" t="s">
        <v>124</v>
      </c>
      <c r="X1705" s="2"/>
      <c r="Y1705" s="2" t="s">
        <v>65</v>
      </c>
      <c r="Z1705" s="2">
        <v>0</v>
      </c>
      <c r="AA1705" s="2"/>
      <c r="AB1705" s="2"/>
      <c r="AC1705" s="4">
        <f>P1705*U1705/1000000</f>
        <v>0.0</v>
      </c>
      <c r="AD1705" s="4">
        <f>AC1705*(1-Z1705/100)</f>
        <v>0.0</v>
      </c>
      <c r="AE1705" s="2" t="s">
        <v>125</v>
      </c>
      <c r="AF1705" s="2" t="s">
        <v>126</v>
      </c>
      <c r="AG1705" s="2" t="s">
        <v>406</v>
      </c>
      <c r="AH1705" s="2" t="s">
        <v>128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2498</v>
      </c>
      <c r="B1706" s="2" t="s">
        <v>2497</v>
      </c>
      <c r="C1706" s="2" t="s">
        <v>47</v>
      </c>
      <c r="D1706" s="2" t="s">
        <v>405</v>
      </c>
      <c r="E1706" s="2" t="s">
        <v>325</v>
      </c>
      <c r="F1706" s="2" t="s">
        <v>278</v>
      </c>
      <c r="G1706" s="2" t="s">
        <v>120</v>
      </c>
      <c r="H1706" s="2" t="s">
        <v>52</v>
      </c>
      <c r="I1706" s="2" t="s">
        <v>53</v>
      </c>
      <c r="J1706" s="2" t="s">
        <v>121</v>
      </c>
      <c r="K1706" s="2"/>
      <c r="L1706" s="2" t="s">
        <v>122</v>
      </c>
      <c r="M1706" s="2" t="s">
        <v>73</v>
      </c>
      <c r="N1706" s="3">
        <v>50362.04</v>
      </c>
      <c r="O1706" s="3" t="s">
        <v>123</v>
      </c>
      <c r="P1706" s="2"/>
      <c r="Q1706" s="2"/>
      <c r="R1706" s="2"/>
      <c r="S1706" s="2"/>
      <c r="T1706" s="2"/>
      <c r="U1706" s="2"/>
      <c r="V1706" s="2"/>
      <c r="W1706" s="2" t="s">
        <v>124</v>
      </c>
      <c r="X1706" s="2"/>
      <c r="Y1706" s="2" t="s">
        <v>65</v>
      </c>
      <c r="Z1706" s="2">
        <v>0</v>
      </c>
      <c r="AA1706" s="2"/>
      <c r="AB1706" s="2"/>
      <c r="AC1706" s="4">
        <f>P1706*U1706/1000000</f>
        <v>0.0</v>
      </c>
      <c r="AD1706" s="4">
        <f>AC1706*(1-Z1706/100)</f>
        <v>0.0</v>
      </c>
      <c r="AE1706" s="2" t="s">
        <v>125</v>
      </c>
      <c r="AF1706" s="2" t="s">
        <v>126</v>
      </c>
      <c r="AG1706" s="2" t="s">
        <v>408</v>
      </c>
      <c r="AH1706" s="2" t="s">
        <v>128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2499</v>
      </c>
      <c r="B1707" s="2" t="s">
        <v>2497</v>
      </c>
      <c r="C1707" s="2" t="s">
        <v>47</v>
      </c>
      <c r="D1707" s="2" t="s">
        <v>405</v>
      </c>
      <c r="E1707" s="2" t="s">
        <v>325</v>
      </c>
      <c r="F1707" s="2" t="s">
        <v>278</v>
      </c>
      <c r="G1707" s="2" t="s">
        <v>120</v>
      </c>
      <c r="H1707" s="2" t="s">
        <v>52</v>
      </c>
      <c r="I1707" s="2" t="s">
        <v>53</v>
      </c>
      <c r="J1707" s="2" t="s">
        <v>121</v>
      </c>
      <c r="K1707" s="2"/>
      <c r="L1707" s="2" t="s">
        <v>122</v>
      </c>
      <c r="M1707" s="2" t="s">
        <v>79</v>
      </c>
      <c r="N1707" s="3">
        <v>50362.04</v>
      </c>
      <c r="O1707" s="3" t="s">
        <v>123</v>
      </c>
      <c r="P1707" s="2"/>
      <c r="Q1707" s="2"/>
      <c r="R1707" s="2"/>
      <c r="S1707" s="2"/>
      <c r="T1707" s="2"/>
      <c r="U1707" s="2"/>
      <c r="V1707" s="2"/>
      <c r="W1707" s="2" t="s">
        <v>124</v>
      </c>
      <c r="X1707" s="2"/>
      <c r="Y1707" s="2" t="s">
        <v>65</v>
      </c>
      <c r="Z1707" s="2">
        <v>0</v>
      </c>
      <c r="AA1707" s="2"/>
      <c r="AB1707" s="2"/>
      <c r="AC1707" s="4">
        <f>P1707*U1707/1000000</f>
        <v>0.0</v>
      </c>
      <c r="AD1707" s="4">
        <f>AC1707*(1-Z1707/100)</f>
        <v>0.0</v>
      </c>
      <c r="AE1707" s="2" t="s">
        <v>125</v>
      </c>
      <c r="AF1707" s="2" t="s">
        <v>126</v>
      </c>
      <c r="AG1707" s="2" t="s">
        <v>406</v>
      </c>
      <c r="AH1707" s="2" t="s">
        <v>128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2500</v>
      </c>
      <c r="B1708" s="2" t="s">
        <v>2497</v>
      </c>
      <c r="C1708" s="2" t="s">
        <v>47</v>
      </c>
      <c r="D1708" s="2" t="s">
        <v>405</v>
      </c>
      <c r="E1708" s="2" t="s">
        <v>325</v>
      </c>
      <c r="F1708" s="2" t="s">
        <v>278</v>
      </c>
      <c r="G1708" s="2" t="s">
        <v>120</v>
      </c>
      <c r="H1708" s="2" t="s">
        <v>52</v>
      </c>
      <c r="I1708" s="2" t="s">
        <v>53</v>
      </c>
      <c r="J1708" s="2" t="s">
        <v>121</v>
      </c>
      <c r="K1708" s="2"/>
      <c r="L1708" s="2" t="s">
        <v>122</v>
      </c>
      <c r="M1708" s="2" t="s">
        <v>87</v>
      </c>
      <c r="N1708" s="3">
        <v>50362.04</v>
      </c>
      <c r="O1708" s="3" t="s">
        <v>123</v>
      </c>
      <c r="P1708" s="2"/>
      <c r="Q1708" s="2"/>
      <c r="R1708" s="2"/>
      <c r="S1708" s="2"/>
      <c r="T1708" s="2"/>
      <c r="U1708" s="2"/>
      <c r="V1708" s="2"/>
      <c r="W1708" s="2" t="s">
        <v>124</v>
      </c>
      <c r="X1708" s="2"/>
      <c r="Y1708" s="2" t="s">
        <v>65</v>
      </c>
      <c r="Z1708" s="2">
        <v>0</v>
      </c>
      <c r="AA1708" s="2"/>
      <c r="AB1708" s="2"/>
      <c r="AC1708" s="4">
        <f>P1708*U1708/1000000</f>
        <v>0.0</v>
      </c>
      <c r="AD1708" s="4">
        <f>AC1708*(1-Z1708/100)</f>
        <v>0.0</v>
      </c>
      <c r="AE1708" s="2" t="s">
        <v>125</v>
      </c>
      <c r="AF1708" s="2" t="s">
        <v>126</v>
      </c>
      <c r="AG1708" s="2" t="s">
        <v>406</v>
      </c>
      <c r="AH1708" s="2" t="s">
        <v>128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2501</v>
      </c>
      <c r="B1709" s="2" t="s">
        <v>2497</v>
      </c>
      <c r="C1709" s="2" t="s">
        <v>47</v>
      </c>
      <c r="D1709" s="2" t="s">
        <v>405</v>
      </c>
      <c r="E1709" s="2" t="s">
        <v>325</v>
      </c>
      <c r="F1709" s="2" t="s">
        <v>278</v>
      </c>
      <c r="G1709" s="2" t="s">
        <v>120</v>
      </c>
      <c r="H1709" s="2" t="s">
        <v>52</v>
      </c>
      <c r="I1709" s="2" t="s">
        <v>53</v>
      </c>
      <c r="J1709" s="2" t="s">
        <v>121</v>
      </c>
      <c r="K1709" s="2"/>
      <c r="L1709" s="2" t="s">
        <v>122</v>
      </c>
      <c r="M1709" s="2" t="s">
        <v>91</v>
      </c>
      <c r="N1709" s="3">
        <v>50362.04</v>
      </c>
      <c r="O1709" s="3" t="s">
        <v>123</v>
      </c>
      <c r="P1709" s="2"/>
      <c r="Q1709" s="2"/>
      <c r="R1709" s="2"/>
      <c r="S1709" s="2"/>
      <c r="T1709" s="2"/>
      <c r="U1709" s="2"/>
      <c r="V1709" s="2"/>
      <c r="W1709" s="2" t="s">
        <v>124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4">
        <f>P1709*U1709/1000000</f>
        <v>0.0</v>
      </c>
      <c r="AD1709" s="4">
        <f>AC1710*(1-AA1709/100)+(AC1709-AC1710)*(1-AB1709/100)</f>
        <v>0.0</v>
      </c>
      <c r="AE1709" s="2" t="s">
        <v>125</v>
      </c>
      <c r="AF1709" s="2" t="s">
        <v>126</v>
      </c>
      <c r="AG1709" s="2" t="s">
        <v>406</v>
      </c>
      <c r="AH1709" s="2" t="s">
        <v>128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2502</v>
      </c>
      <c r="B1710" s="2" t="s">
        <v>2497</v>
      </c>
      <c r="C1710" s="2" t="s">
        <v>47</v>
      </c>
      <c r="D1710" s="2" t="s">
        <v>405</v>
      </c>
      <c r="E1710" s="2" t="s">
        <v>325</v>
      </c>
      <c r="F1710" s="2" t="s">
        <v>278</v>
      </c>
      <c r="G1710" s="2" t="s">
        <v>120</v>
      </c>
      <c r="H1710" s="2" t="s">
        <v>52</v>
      </c>
      <c r="I1710" s="2" t="s">
        <v>53</v>
      </c>
      <c r="J1710" s="2" t="s">
        <v>121</v>
      </c>
      <c r="K1710" s="2"/>
      <c r="L1710" s="2" t="s">
        <v>122</v>
      </c>
      <c r="M1710" s="2" t="s">
        <v>95</v>
      </c>
      <c r="N1710" s="3">
        <v>50362.04</v>
      </c>
      <c r="O1710" s="3" t="s">
        <v>123</v>
      </c>
      <c r="P1710" s="2"/>
      <c r="Q1710" s="2"/>
      <c r="R1710" s="2"/>
      <c r="S1710" s="2"/>
      <c r="T1710" s="2"/>
      <c r="U1710" s="2"/>
      <c r="V1710" s="2"/>
      <c r="W1710" s="2" t="s">
        <v>124</v>
      </c>
      <c r="X1710" s="2"/>
      <c r="Y1710" s="2" t="s">
        <v>65</v>
      </c>
      <c r="Z1710" s="2">
        <v>0</v>
      </c>
      <c r="AA1710" s="2"/>
      <c r="AB1710" s="2"/>
      <c r="AC1710" s="4">
        <f>P1710*U1710/1000000</f>
        <v>0.0</v>
      </c>
      <c r="AD1710" s="4">
        <f>AC1710*(1-Z1710/100)</f>
        <v>0.0</v>
      </c>
      <c r="AE1710" s="2" t="s">
        <v>125</v>
      </c>
      <c r="AF1710" s="2" t="s">
        <v>126</v>
      </c>
      <c r="AG1710" s="2" t="s">
        <v>406</v>
      </c>
      <c r="AH1710" s="2" t="s">
        <v>128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2503</v>
      </c>
      <c r="B1711" s="2" t="s">
        <v>2497</v>
      </c>
      <c r="C1711" s="2" t="s">
        <v>47</v>
      </c>
      <c r="D1711" s="2" t="s">
        <v>405</v>
      </c>
      <c r="E1711" s="2" t="s">
        <v>325</v>
      </c>
      <c r="F1711" s="2" t="s">
        <v>278</v>
      </c>
      <c r="G1711" s="2" t="s">
        <v>120</v>
      </c>
      <c r="H1711" s="2" t="s">
        <v>52</v>
      </c>
      <c r="I1711" s="2" t="s">
        <v>53</v>
      </c>
      <c r="J1711" s="2" t="s">
        <v>121</v>
      </c>
      <c r="K1711" s="2"/>
      <c r="L1711" s="2" t="s">
        <v>122</v>
      </c>
      <c r="M1711" s="2" t="s">
        <v>99</v>
      </c>
      <c r="N1711" s="3">
        <v>50362.04</v>
      </c>
      <c r="O1711" s="3" t="s">
        <v>123</v>
      </c>
      <c r="P1711" s="2"/>
      <c r="Q1711" s="2"/>
      <c r="R1711" s="2"/>
      <c r="S1711" s="2"/>
      <c r="T1711" s="2"/>
      <c r="U1711" s="2"/>
      <c r="V1711" s="2"/>
      <c r="W1711" s="2" t="s">
        <v>124</v>
      </c>
      <c r="X1711" s="2"/>
      <c r="Y1711" s="2" t="s">
        <v>65</v>
      </c>
      <c r="Z1711" s="2">
        <v>0</v>
      </c>
      <c r="AA1711" s="2"/>
      <c r="AB1711" s="2"/>
      <c r="AC1711" s="4">
        <f>P1711*U1711/1000000</f>
        <v>0.0</v>
      </c>
      <c r="AD1711" s="4">
        <f>AC1711*(1-Z1711/100)</f>
        <v>0.0</v>
      </c>
      <c r="AE1711" s="2" t="s">
        <v>125</v>
      </c>
      <c r="AF1711" s="2" t="s">
        <v>126</v>
      </c>
      <c r="AG1711" s="2" t="s">
        <v>406</v>
      </c>
      <c r="AH1711" s="2" t="s">
        <v>128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2504</v>
      </c>
      <c r="B1712" s="2" t="s">
        <v>2497</v>
      </c>
      <c r="C1712" s="2" t="s">
        <v>47</v>
      </c>
      <c r="D1712" s="2" t="s">
        <v>405</v>
      </c>
      <c r="E1712" s="2" t="s">
        <v>325</v>
      </c>
      <c r="F1712" s="2" t="s">
        <v>278</v>
      </c>
      <c r="G1712" s="2" t="s">
        <v>120</v>
      </c>
      <c r="H1712" s="2" t="s">
        <v>52</v>
      </c>
      <c r="I1712" s="2" t="s">
        <v>53</v>
      </c>
      <c r="J1712" s="2" t="s">
        <v>121</v>
      </c>
      <c r="K1712" s="2"/>
      <c r="L1712" s="2" t="s">
        <v>122</v>
      </c>
      <c r="M1712" s="2" t="s">
        <v>104</v>
      </c>
      <c r="N1712" s="3">
        <v>50362.04</v>
      </c>
      <c r="O1712" s="3" t="s">
        <v>123</v>
      </c>
      <c r="P1712" s="2"/>
      <c r="Q1712" s="2"/>
      <c r="R1712" s="2"/>
      <c r="S1712" s="2"/>
      <c r="T1712" s="2"/>
      <c r="U1712" s="2"/>
      <c r="V1712" s="2"/>
      <c r="W1712" s="2" t="s">
        <v>124</v>
      </c>
      <c r="X1712" s="2"/>
      <c r="Y1712" s="2" t="s">
        <v>65</v>
      </c>
      <c r="Z1712" s="2">
        <v>0</v>
      </c>
      <c r="AA1712" s="2"/>
      <c r="AB1712" s="2"/>
      <c r="AC1712" s="4">
        <f>P1712*U1712/1000000</f>
        <v>0.0</v>
      </c>
      <c r="AD1712" s="4">
        <f>AC1712*(1-Z1712/100)</f>
        <v>0.0</v>
      </c>
      <c r="AE1712" s="2" t="s">
        <v>125</v>
      </c>
      <c r="AF1712" s="2" t="s">
        <v>126</v>
      </c>
      <c r="AG1712" s="2" t="s">
        <v>408</v>
      </c>
      <c r="AH1712" s="2" t="s">
        <v>128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2505</v>
      </c>
      <c r="B1713" s="2" t="s">
        <v>2497</v>
      </c>
      <c r="C1713" s="2" t="s">
        <v>47</v>
      </c>
      <c r="D1713" s="2" t="s">
        <v>405</v>
      </c>
      <c r="E1713" s="2" t="s">
        <v>325</v>
      </c>
      <c r="F1713" s="2" t="s">
        <v>278</v>
      </c>
      <c r="G1713" s="2" t="s">
        <v>120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f>IF(O1713="吨",N1713*1000,IF(O1713="万立方米",N1713*10000,""))</f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113</v>
      </c>
      <c r="AH1713" s="2" t="s">
        <v>114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2506</v>
      </c>
      <c r="B1714" s="2" t="s">
        <v>2507</v>
      </c>
      <c r="C1714" s="2" t="s">
        <v>47</v>
      </c>
      <c r="D1714" s="2" t="s">
        <v>2508</v>
      </c>
      <c r="E1714" s="2" t="s">
        <v>223</v>
      </c>
      <c r="F1714" s="2" t="s">
        <v>50</v>
      </c>
      <c r="G1714" s="2" t="s">
        <v>200</v>
      </c>
      <c r="H1714" s="2" t="s">
        <v>418</v>
      </c>
      <c r="I1714" s="2" t="s">
        <v>53</v>
      </c>
      <c r="J1714" s="2" t="s">
        <v>357</v>
      </c>
      <c r="K1714" s="2" t="s">
        <v>357</v>
      </c>
      <c r="L1714" s="2" t="s">
        <v>200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358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0.0036703</v>
      </c>
      <c r="AD1714" s="4">
        <f>AC1714*(1-Z1714/100)</f>
        <v>0.0036703</v>
      </c>
      <c r="AE1714" s="2" t="s">
        <v>66</v>
      </c>
      <c r="AF1714" s="2" t="s">
        <v>67</v>
      </c>
      <c r="AG1714" s="2" t="s">
        <v>233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2509</v>
      </c>
      <c r="B1715" s="2" t="s">
        <v>2507</v>
      </c>
      <c r="C1715" s="2" t="s">
        <v>47</v>
      </c>
      <c r="D1715" s="2" t="s">
        <v>2508</v>
      </c>
      <c r="E1715" s="2" t="s">
        <v>223</v>
      </c>
      <c r="F1715" s="2" t="s">
        <v>50</v>
      </c>
      <c r="G1715" s="2" t="s">
        <v>200</v>
      </c>
      <c r="H1715" s="2" t="s">
        <v>418</v>
      </c>
      <c r="I1715" s="2" t="s">
        <v>53</v>
      </c>
      <c r="J1715" s="2" t="s">
        <v>357</v>
      </c>
      <c r="K1715" s="2" t="s">
        <v>357</v>
      </c>
      <c r="L1715" s="2" t="s">
        <v>200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360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0.220218</v>
      </c>
      <c r="AD1715" s="4">
        <f>AC1715*(1-Z1715/100)</f>
        <v>0.220218</v>
      </c>
      <c r="AE1715" s="2" t="s">
        <v>66</v>
      </c>
      <c r="AF1715" s="2" t="s">
        <v>67</v>
      </c>
      <c r="AG1715" s="2" t="s">
        <v>236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2510</v>
      </c>
      <c r="B1716" s="2" t="s">
        <v>2507</v>
      </c>
      <c r="C1716" s="2" t="s">
        <v>47</v>
      </c>
      <c r="D1716" s="2" t="s">
        <v>2508</v>
      </c>
      <c r="E1716" s="2" t="s">
        <v>223</v>
      </c>
      <c r="F1716" s="2" t="s">
        <v>50</v>
      </c>
      <c r="G1716" s="2" t="s">
        <v>200</v>
      </c>
      <c r="H1716" s="2" t="s">
        <v>418</v>
      </c>
      <c r="I1716" s="2" t="s">
        <v>53</v>
      </c>
      <c r="J1716" s="2" t="s">
        <v>357</v>
      </c>
      <c r="K1716" s="2" t="s">
        <v>357</v>
      </c>
      <c r="L1716" s="2" t="s">
        <v>200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362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4">
        <f>P1716*U1716/1000000</f>
        <v>2.716022</v>
      </c>
      <c r="AD1716" s="4">
        <f>AC1716*(1-Z1716/100)</f>
        <v>2.11849716</v>
      </c>
      <c r="AE1716" s="2" t="s">
        <v>66</v>
      </c>
      <c r="AF1716" s="2" t="s">
        <v>67</v>
      </c>
      <c r="AG1716" s="2" t="s">
        <v>239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2511</v>
      </c>
      <c r="B1717" s="2" t="s">
        <v>2507</v>
      </c>
      <c r="C1717" s="2" t="s">
        <v>47</v>
      </c>
      <c r="D1717" s="2" t="s">
        <v>2508</v>
      </c>
      <c r="E1717" s="2" t="s">
        <v>223</v>
      </c>
      <c r="F1717" s="2" t="s">
        <v>50</v>
      </c>
      <c r="G1717" s="2" t="s">
        <v>200</v>
      </c>
      <c r="H1717" s="2" t="s">
        <v>418</v>
      </c>
      <c r="I1717" s="2" t="s">
        <v>53</v>
      </c>
      <c r="J1717" s="2" t="s">
        <v>357</v>
      </c>
      <c r="K1717" s="2" t="s">
        <v>357</v>
      </c>
      <c r="L1717" s="2" t="s">
        <v>200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364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0.0146812</v>
      </c>
      <c r="AD1717" s="4">
        <f>AC1717*(1-Z1717/100)</f>
        <v>0.0146812</v>
      </c>
      <c r="AE1717" s="2" t="s">
        <v>66</v>
      </c>
      <c r="AF1717" s="2" t="s">
        <v>67</v>
      </c>
      <c r="AG1717" s="2" t="s">
        <v>233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2512</v>
      </c>
      <c r="B1718" s="2" t="s">
        <v>2507</v>
      </c>
      <c r="C1718" s="2" t="s">
        <v>47</v>
      </c>
      <c r="D1718" s="2" t="s">
        <v>2508</v>
      </c>
      <c r="E1718" s="2" t="s">
        <v>223</v>
      </c>
      <c r="F1718" s="2" t="s">
        <v>50</v>
      </c>
      <c r="G1718" s="2" t="s">
        <v>200</v>
      </c>
      <c r="H1718" s="2" t="s">
        <v>418</v>
      </c>
      <c r="I1718" s="2" t="s">
        <v>53</v>
      </c>
      <c r="J1718" s="2" t="s">
        <v>357</v>
      </c>
      <c r="K1718" s="2" t="s">
        <v>357</v>
      </c>
      <c r="L1718" s="2" t="s">
        <v>200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366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4">
        <f>P1718*U1718/1000000</f>
        <v>0.183515</v>
      </c>
      <c r="AD1718" s="4">
        <f>AC1719*(1-AA1718/100)+(AC1718-AC1719)*(1-AB1718/100)</f>
        <v>0.183515</v>
      </c>
      <c r="AE1718" s="2" t="s">
        <v>66</v>
      </c>
      <c r="AF1718" s="2" t="s">
        <v>67</v>
      </c>
      <c r="AG1718" s="2" t="s">
        <v>233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2513</v>
      </c>
      <c r="B1719" s="2" t="s">
        <v>2507</v>
      </c>
      <c r="C1719" s="2" t="s">
        <v>47</v>
      </c>
      <c r="D1719" s="2" t="s">
        <v>2508</v>
      </c>
      <c r="E1719" s="2" t="s">
        <v>223</v>
      </c>
      <c r="F1719" s="2" t="s">
        <v>50</v>
      </c>
      <c r="G1719" s="2" t="s">
        <v>200</v>
      </c>
      <c r="H1719" s="2" t="s">
        <v>418</v>
      </c>
      <c r="I1719" s="2" t="s">
        <v>53</v>
      </c>
      <c r="J1719" s="2" t="s">
        <v>357</v>
      </c>
      <c r="K1719" s="2" t="s">
        <v>357</v>
      </c>
      <c r="L1719" s="2" t="s">
        <v>200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368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0.183515</v>
      </c>
      <c r="AD1719" s="4">
        <f>AC1719*(1-Z1719/100)</f>
        <v>0.183515</v>
      </c>
      <c r="AE1719" s="2" t="s">
        <v>66</v>
      </c>
      <c r="AF1719" s="2" t="s">
        <v>67</v>
      </c>
      <c r="AG1719" s="2" t="s">
        <v>233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2514</v>
      </c>
      <c r="B1720" s="2" t="s">
        <v>2507</v>
      </c>
      <c r="C1720" s="2" t="s">
        <v>47</v>
      </c>
      <c r="D1720" s="2" t="s">
        <v>2508</v>
      </c>
      <c r="E1720" s="2" t="s">
        <v>223</v>
      </c>
      <c r="F1720" s="2" t="s">
        <v>50</v>
      </c>
      <c r="G1720" s="2" t="s">
        <v>200</v>
      </c>
      <c r="H1720" s="2" t="s">
        <v>418</v>
      </c>
      <c r="I1720" s="2" t="s">
        <v>53</v>
      </c>
      <c r="J1720" s="2" t="s">
        <v>357</v>
      </c>
      <c r="K1720" s="2" t="s">
        <v>357</v>
      </c>
      <c r="L1720" s="2" t="s">
        <v>200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370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1.10109</v>
      </c>
      <c r="AD1720" s="4">
        <f>AC1720*(1-Z1720/100)</f>
        <v>1.10109</v>
      </c>
      <c r="AE1720" s="2" t="s">
        <v>66</v>
      </c>
      <c r="AF1720" s="2" t="s">
        <v>67</v>
      </c>
      <c r="AG1720" s="2" t="s">
        <v>233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2515</v>
      </c>
      <c r="B1721" s="2" t="s">
        <v>2507</v>
      </c>
      <c r="C1721" s="2" t="s">
        <v>47</v>
      </c>
      <c r="D1721" s="2" t="s">
        <v>2508</v>
      </c>
      <c r="E1721" s="2" t="s">
        <v>223</v>
      </c>
      <c r="F1721" s="2" t="s">
        <v>50</v>
      </c>
      <c r="G1721" s="2" t="s">
        <v>200</v>
      </c>
      <c r="H1721" s="2" t="s">
        <v>418</v>
      </c>
      <c r="I1721" s="2" t="s">
        <v>53</v>
      </c>
      <c r="J1721" s="2" t="s">
        <v>357</v>
      </c>
      <c r="K1721" s="2" t="s">
        <v>357</v>
      </c>
      <c r="L1721" s="2" t="s">
        <v>200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372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0.047713900000000004</v>
      </c>
      <c r="AD1721" s="4">
        <f>AC1721*(1-Z1721/100)</f>
        <v>0.047713900000000004</v>
      </c>
      <c r="AE1721" s="2" t="s">
        <v>66</v>
      </c>
      <c r="AF1721" s="2" t="s">
        <v>67</v>
      </c>
      <c r="AG1721" s="2" t="s">
        <v>236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2516</v>
      </c>
      <c r="B1722" s="2" t="s">
        <v>2507</v>
      </c>
      <c r="C1722" s="2" t="s">
        <v>47</v>
      </c>
      <c r="D1722" s="2" t="s">
        <v>2508</v>
      </c>
      <c r="E1722" s="2" t="s">
        <v>223</v>
      </c>
      <c r="F1722" s="2" t="s">
        <v>50</v>
      </c>
      <c r="G1722" s="2" t="s">
        <v>200</v>
      </c>
      <c r="H1722" s="2" t="s">
        <v>418</v>
      </c>
      <c r="I1722" s="2"/>
      <c r="J1722" s="2"/>
      <c r="K1722" s="2"/>
      <c r="L1722" s="2"/>
      <c r="M1722" s="2" t="s">
        <v>107</v>
      </c>
      <c r="N1722" s="3"/>
      <c r="O1722" s="3"/>
      <c r="P1722" s="4">
        <f>IF(O1722="吨",N1722*1000,IF(O1722="万立方米",N1722*10000,""))</f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138</v>
      </c>
      <c r="AH1722" s="2" t="s">
        <v>114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2517</v>
      </c>
      <c r="B1723" s="2" t="s">
        <v>2518</v>
      </c>
      <c r="C1723" s="2" t="s">
        <v>47</v>
      </c>
      <c r="D1723" s="2" t="s">
        <v>1073</v>
      </c>
      <c r="E1723" s="2" t="s">
        <v>325</v>
      </c>
      <c r="F1723" s="2" t="s">
        <v>278</v>
      </c>
      <c r="G1723" s="2" t="s">
        <v>120</v>
      </c>
      <c r="H1723" s="2" t="s">
        <v>142</v>
      </c>
      <c r="I1723" s="2" t="s">
        <v>53</v>
      </c>
      <c r="J1723" s="2" t="s">
        <v>121</v>
      </c>
      <c r="K1723" s="2"/>
      <c r="L1723" s="2" t="s">
        <v>122</v>
      </c>
      <c r="M1723" s="2" t="s">
        <v>57</v>
      </c>
      <c r="N1723" s="3">
        <v>49762</v>
      </c>
      <c r="O1723" s="3" t="s">
        <v>123</v>
      </c>
      <c r="P1723" s="2"/>
      <c r="Q1723" s="2"/>
      <c r="R1723" s="2"/>
      <c r="S1723" s="2"/>
      <c r="T1723" s="2"/>
      <c r="U1723" s="2"/>
      <c r="V1723" s="2"/>
      <c r="W1723" s="2" t="s">
        <v>124</v>
      </c>
      <c r="X1723" s="2" t="s">
        <v>298</v>
      </c>
      <c r="Y1723" s="2" t="s">
        <v>1074</v>
      </c>
      <c r="Z1723" s="2">
        <v>94.5</v>
      </c>
      <c r="AA1723" s="2"/>
      <c r="AB1723" s="2"/>
      <c r="AC1723" s="4">
        <f>P1723*U1723/1000000</f>
        <v>0.0</v>
      </c>
      <c r="AD1723" s="4">
        <f>AC1723*(1-Z1723/100)</f>
        <v>0.0</v>
      </c>
      <c r="AE1723" s="2" t="s">
        <v>125</v>
      </c>
      <c r="AF1723" s="2" t="s">
        <v>126</v>
      </c>
      <c r="AG1723" s="2" t="s">
        <v>1075</v>
      </c>
      <c r="AH1723" s="2" t="s">
        <v>128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2519</v>
      </c>
      <c r="B1724" s="2" t="s">
        <v>2518</v>
      </c>
      <c r="C1724" s="2" t="s">
        <v>47</v>
      </c>
      <c r="D1724" s="2" t="s">
        <v>1073</v>
      </c>
      <c r="E1724" s="2" t="s">
        <v>325</v>
      </c>
      <c r="F1724" s="2" t="s">
        <v>278</v>
      </c>
      <c r="G1724" s="2" t="s">
        <v>120</v>
      </c>
      <c r="H1724" s="2" t="s">
        <v>142</v>
      </c>
      <c r="I1724" s="2" t="s">
        <v>53</v>
      </c>
      <c r="J1724" s="2" t="s">
        <v>121</v>
      </c>
      <c r="K1724" s="2"/>
      <c r="L1724" s="2" t="s">
        <v>122</v>
      </c>
      <c r="M1724" s="2" t="s">
        <v>73</v>
      </c>
      <c r="N1724" s="3">
        <v>49762</v>
      </c>
      <c r="O1724" s="3" t="s">
        <v>123</v>
      </c>
      <c r="P1724" s="2"/>
      <c r="Q1724" s="2"/>
      <c r="R1724" s="2"/>
      <c r="S1724" s="2"/>
      <c r="T1724" s="2"/>
      <c r="U1724" s="2"/>
      <c r="V1724" s="2"/>
      <c r="W1724" s="2" t="s">
        <v>124</v>
      </c>
      <c r="X1724" s="2"/>
      <c r="Y1724" s="2" t="s">
        <v>65</v>
      </c>
      <c r="Z1724" s="2">
        <v>0</v>
      </c>
      <c r="AA1724" s="2"/>
      <c r="AB1724" s="2"/>
      <c r="AC1724" s="4">
        <f>P1724*U1724/1000000</f>
        <v>0.0</v>
      </c>
      <c r="AD1724" s="4">
        <f>AC1724*(1-Z1724/100)</f>
        <v>0.0</v>
      </c>
      <c r="AE1724" s="2" t="s">
        <v>125</v>
      </c>
      <c r="AF1724" s="2" t="s">
        <v>126</v>
      </c>
      <c r="AG1724" s="2" t="s">
        <v>1077</v>
      </c>
      <c r="AH1724" s="2" t="s">
        <v>128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2520</v>
      </c>
      <c r="B1725" s="2" t="s">
        <v>2518</v>
      </c>
      <c r="C1725" s="2" t="s">
        <v>47</v>
      </c>
      <c r="D1725" s="2" t="s">
        <v>1073</v>
      </c>
      <c r="E1725" s="2" t="s">
        <v>325</v>
      </c>
      <c r="F1725" s="2" t="s">
        <v>278</v>
      </c>
      <c r="G1725" s="2" t="s">
        <v>120</v>
      </c>
      <c r="H1725" s="2" t="s">
        <v>142</v>
      </c>
      <c r="I1725" s="2" t="s">
        <v>53</v>
      </c>
      <c r="J1725" s="2" t="s">
        <v>121</v>
      </c>
      <c r="K1725" s="2"/>
      <c r="L1725" s="2" t="s">
        <v>122</v>
      </c>
      <c r="M1725" s="2" t="s">
        <v>79</v>
      </c>
      <c r="N1725" s="3">
        <v>49762</v>
      </c>
      <c r="O1725" s="3" t="s">
        <v>123</v>
      </c>
      <c r="P1725" s="2"/>
      <c r="Q1725" s="2"/>
      <c r="R1725" s="2"/>
      <c r="S1725" s="2"/>
      <c r="T1725" s="2"/>
      <c r="U1725" s="2"/>
      <c r="V1725" s="2"/>
      <c r="W1725" s="2" t="s">
        <v>124</v>
      </c>
      <c r="X1725" s="2" t="s">
        <v>149</v>
      </c>
      <c r="Y1725" s="2" t="s">
        <v>150</v>
      </c>
      <c r="Z1725" s="2">
        <v>64</v>
      </c>
      <c r="AA1725" s="2"/>
      <c r="AB1725" s="2"/>
      <c r="AC1725" s="4">
        <f>P1725*U1725/1000000</f>
        <v>0.0</v>
      </c>
      <c r="AD1725" s="4">
        <f>AC1725*(1-Z1725/100)</f>
        <v>0.0</v>
      </c>
      <c r="AE1725" s="2" t="s">
        <v>125</v>
      </c>
      <c r="AF1725" s="2" t="s">
        <v>126</v>
      </c>
      <c r="AG1725" s="2" t="s">
        <v>1079</v>
      </c>
      <c r="AH1725" s="2" t="s">
        <v>128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2521</v>
      </c>
      <c r="B1726" s="2" t="s">
        <v>2518</v>
      </c>
      <c r="C1726" s="2" t="s">
        <v>47</v>
      </c>
      <c r="D1726" s="2" t="s">
        <v>1073</v>
      </c>
      <c r="E1726" s="2" t="s">
        <v>325</v>
      </c>
      <c r="F1726" s="2" t="s">
        <v>278</v>
      </c>
      <c r="G1726" s="2" t="s">
        <v>120</v>
      </c>
      <c r="H1726" s="2" t="s">
        <v>142</v>
      </c>
      <c r="I1726" s="2" t="s">
        <v>53</v>
      </c>
      <c r="J1726" s="2" t="s">
        <v>121</v>
      </c>
      <c r="K1726" s="2"/>
      <c r="L1726" s="2" t="s">
        <v>122</v>
      </c>
      <c r="M1726" s="2" t="s">
        <v>87</v>
      </c>
      <c r="N1726" s="3">
        <v>49762</v>
      </c>
      <c r="O1726" s="3" t="s">
        <v>123</v>
      </c>
      <c r="P1726" s="2"/>
      <c r="Q1726" s="2"/>
      <c r="R1726" s="2"/>
      <c r="S1726" s="2"/>
      <c r="T1726" s="2"/>
      <c r="U1726" s="2"/>
      <c r="V1726" s="2"/>
      <c r="W1726" s="2" t="s">
        <v>124</v>
      </c>
      <c r="X1726" s="2" t="s">
        <v>298</v>
      </c>
      <c r="Y1726" s="2" t="s">
        <v>1081</v>
      </c>
      <c r="Z1726" s="2">
        <v>94.5</v>
      </c>
      <c r="AA1726" s="2"/>
      <c r="AB1726" s="2"/>
      <c r="AC1726" s="4">
        <f>P1726*U1726/1000000</f>
        <v>0.0</v>
      </c>
      <c r="AD1726" s="4">
        <f>AC1726*(1-Z1726/100)</f>
        <v>0.0</v>
      </c>
      <c r="AE1726" s="2" t="s">
        <v>125</v>
      </c>
      <c r="AF1726" s="2" t="s">
        <v>126</v>
      </c>
      <c r="AG1726" s="2" t="s">
        <v>1075</v>
      </c>
      <c r="AH1726" s="2" t="s">
        <v>128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2522</v>
      </c>
      <c r="B1727" s="2" t="s">
        <v>2518</v>
      </c>
      <c r="C1727" s="2" t="s">
        <v>47</v>
      </c>
      <c r="D1727" s="2" t="s">
        <v>1073</v>
      </c>
      <c r="E1727" s="2" t="s">
        <v>325</v>
      </c>
      <c r="F1727" s="2" t="s">
        <v>278</v>
      </c>
      <c r="G1727" s="2" t="s">
        <v>120</v>
      </c>
      <c r="H1727" s="2" t="s">
        <v>142</v>
      </c>
      <c r="I1727" s="2" t="s">
        <v>53</v>
      </c>
      <c r="J1727" s="2" t="s">
        <v>121</v>
      </c>
      <c r="K1727" s="2"/>
      <c r="L1727" s="2" t="s">
        <v>122</v>
      </c>
      <c r="M1727" s="2" t="s">
        <v>91</v>
      </c>
      <c r="N1727" s="3">
        <v>49762</v>
      </c>
      <c r="O1727" s="3" t="s">
        <v>123</v>
      </c>
      <c r="P1727" s="2"/>
      <c r="Q1727" s="2"/>
      <c r="R1727" s="2"/>
      <c r="S1727" s="2"/>
      <c r="T1727" s="2"/>
      <c r="U1727" s="2"/>
      <c r="V1727" s="2"/>
      <c r="W1727" s="2" t="s">
        <v>124</v>
      </c>
      <c r="X1727" s="2" t="s">
        <v>298</v>
      </c>
      <c r="Y1727" s="2" t="s">
        <v>1083</v>
      </c>
      <c r="Z1727" s="2">
        <v>95</v>
      </c>
      <c r="AA1727" s="2">
        <v>94.5</v>
      </c>
      <c r="AB1727" s="2">
        <v>95</v>
      </c>
      <c r="AC1727" s="4">
        <f>P1727*U1727/1000000</f>
        <v>0.0</v>
      </c>
      <c r="AD1727" s="4">
        <f>AC1728*(1-AA1727/100)+(AC1727-AC1728)*(1-AB1727/100)</f>
        <v>0.0</v>
      </c>
      <c r="AE1727" s="2" t="s">
        <v>125</v>
      </c>
      <c r="AF1727" s="2" t="s">
        <v>126</v>
      </c>
      <c r="AG1727" s="2" t="s">
        <v>1075</v>
      </c>
      <c r="AH1727" s="2" t="s">
        <v>128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2523</v>
      </c>
      <c r="B1728" s="2" t="s">
        <v>2518</v>
      </c>
      <c r="C1728" s="2" t="s">
        <v>47</v>
      </c>
      <c r="D1728" s="2" t="s">
        <v>1073</v>
      </c>
      <c r="E1728" s="2" t="s">
        <v>325</v>
      </c>
      <c r="F1728" s="2" t="s">
        <v>278</v>
      </c>
      <c r="G1728" s="2" t="s">
        <v>120</v>
      </c>
      <c r="H1728" s="2" t="s">
        <v>142</v>
      </c>
      <c r="I1728" s="2" t="s">
        <v>53</v>
      </c>
      <c r="J1728" s="2" t="s">
        <v>121</v>
      </c>
      <c r="K1728" s="2"/>
      <c r="L1728" s="2" t="s">
        <v>122</v>
      </c>
      <c r="M1728" s="2" t="s">
        <v>95</v>
      </c>
      <c r="N1728" s="3">
        <v>49762</v>
      </c>
      <c r="O1728" s="3" t="s">
        <v>123</v>
      </c>
      <c r="P1728" s="2"/>
      <c r="Q1728" s="2"/>
      <c r="R1728" s="2"/>
      <c r="S1728" s="2"/>
      <c r="T1728" s="2"/>
      <c r="U1728" s="2"/>
      <c r="V1728" s="2"/>
      <c r="W1728" s="2" t="s">
        <v>124</v>
      </c>
      <c r="X1728" s="2" t="s">
        <v>298</v>
      </c>
      <c r="Y1728" s="2" t="s">
        <v>1085</v>
      </c>
      <c r="Z1728" s="2">
        <v>94.5</v>
      </c>
      <c r="AA1728" s="2"/>
      <c r="AB1728" s="2"/>
      <c r="AC1728" s="4">
        <f>P1728*U1728/1000000</f>
        <v>0.0</v>
      </c>
      <c r="AD1728" s="4">
        <f>AC1728*(1-Z1728/100)</f>
        <v>0.0</v>
      </c>
      <c r="AE1728" s="2" t="s">
        <v>125</v>
      </c>
      <c r="AF1728" s="2" t="s">
        <v>126</v>
      </c>
      <c r="AG1728" s="2" t="s">
        <v>1075</v>
      </c>
      <c r="AH1728" s="2" t="s">
        <v>128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2524</v>
      </c>
      <c r="B1729" s="2" t="s">
        <v>2518</v>
      </c>
      <c r="C1729" s="2" t="s">
        <v>47</v>
      </c>
      <c r="D1729" s="2" t="s">
        <v>1073</v>
      </c>
      <c r="E1729" s="2" t="s">
        <v>325</v>
      </c>
      <c r="F1729" s="2" t="s">
        <v>278</v>
      </c>
      <c r="G1729" s="2" t="s">
        <v>120</v>
      </c>
      <c r="H1729" s="2" t="s">
        <v>142</v>
      </c>
      <c r="I1729" s="2" t="s">
        <v>53</v>
      </c>
      <c r="J1729" s="2" t="s">
        <v>121</v>
      </c>
      <c r="K1729" s="2"/>
      <c r="L1729" s="2" t="s">
        <v>122</v>
      </c>
      <c r="M1729" s="2" t="s">
        <v>99</v>
      </c>
      <c r="N1729" s="3">
        <v>49762</v>
      </c>
      <c r="O1729" s="3" t="s">
        <v>123</v>
      </c>
      <c r="P1729" s="2"/>
      <c r="Q1729" s="2"/>
      <c r="R1729" s="2"/>
      <c r="S1729" s="2"/>
      <c r="T1729" s="2"/>
      <c r="U1729" s="2"/>
      <c r="V1729" s="2"/>
      <c r="W1729" s="2" t="s">
        <v>124</v>
      </c>
      <c r="X1729" s="2" t="s">
        <v>1087</v>
      </c>
      <c r="Y1729" s="2" t="s">
        <v>1088</v>
      </c>
      <c r="Z1729" s="2">
        <v>50</v>
      </c>
      <c r="AA1729" s="2"/>
      <c r="AB1729" s="2"/>
      <c r="AC1729" s="4">
        <f>P1729*U1729/1000000</f>
        <v>0.0</v>
      </c>
      <c r="AD1729" s="4">
        <f>AC1729*(1-Z1729/100)</f>
        <v>0.0</v>
      </c>
      <c r="AE1729" s="2" t="s">
        <v>125</v>
      </c>
      <c r="AF1729" s="2" t="s">
        <v>126</v>
      </c>
      <c r="AG1729" s="2" t="s">
        <v>1079</v>
      </c>
      <c r="AH1729" s="2" t="s">
        <v>128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2525</v>
      </c>
      <c r="B1730" s="2" t="s">
        <v>2518</v>
      </c>
      <c r="C1730" s="2" t="s">
        <v>47</v>
      </c>
      <c r="D1730" s="2" t="s">
        <v>1073</v>
      </c>
      <c r="E1730" s="2" t="s">
        <v>325</v>
      </c>
      <c r="F1730" s="2" t="s">
        <v>278</v>
      </c>
      <c r="G1730" s="2" t="s">
        <v>120</v>
      </c>
      <c r="H1730" s="2" t="s">
        <v>142</v>
      </c>
      <c r="I1730" s="2" t="s">
        <v>53</v>
      </c>
      <c r="J1730" s="2" t="s">
        <v>121</v>
      </c>
      <c r="K1730" s="2"/>
      <c r="L1730" s="2" t="s">
        <v>122</v>
      </c>
      <c r="M1730" s="2" t="s">
        <v>104</v>
      </c>
      <c r="N1730" s="3">
        <v>49762</v>
      </c>
      <c r="O1730" s="3" t="s">
        <v>123</v>
      </c>
      <c r="P1730" s="2"/>
      <c r="Q1730" s="2"/>
      <c r="R1730" s="2"/>
      <c r="S1730" s="2"/>
      <c r="T1730" s="2"/>
      <c r="U1730" s="2"/>
      <c r="V1730" s="2"/>
      <c r="W1730" s="2" t="s">
        <v>124</v>
      </c>
      <c r="X1730" s="2"/>
      <c r="Y1730" s="2" t="s">
        <v>65</v>
      </c>
      <c r="Z1730" s="2">
        <v>0</v>
      </c>
      <c r="AA1730" s="2"/>
      <c r="AB1730" s="2"/>
      <c r="AC1730" s="4">
        <f>P1730*U1730/1000000</f>
        <v>0.0</v>
      </c>
      <c r="AD1730" s="4">
        <f>AC1730*(1-Z1730/100)</f>
        <v>0.0</v>
      </c>
      <c r="AE1730" s="2" t="s">
        <v>125</v>
      </c>
      <c r="AF1730" s="2" t="s">
        <v>126</v>
      </c>
      <c r="AG1730" s="2" t="s">
        <v>1077</v>
      </c>
      <c r="AH1730" s="2" t="s">
        <v>128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2526</v>
      </c>
      <c r="B1731" s="2" t="s">
        <v>2518</v>
      </c>
      <c r="C1731" s="2" t="s">
        <v>47</v>
      </c>
      <c r="D1731" s="2" t="s">
        <v>1073</v>
      </c>
      <c r="E1731" s="2" t="s">
        <v>325</v>
      </c>
      <c r="F1731" s="2" t="s">
        <v>278</v>
      </c>
      <c r="G1731" s="2" t="s">
        <v>120</v>
      </c>
      <c r="H1731" s="2" t="s">
        <v>142</v>
      </c>
      <c r="I1731" s="2"/>
      <c r="J1731" s="2"/>
      <c r="K1731" s="2" t="s">
        <v>55</v>
      </c>
      <c r="L1731" s="2" t="s">
        <v>163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164</v>
      </c>
      <c r="T1731" s="2" t="s">
        <v>165</v>
      </c>
      <c r="U1731" s="4">
        <f>0.16</f>
        <v>0.16</v>
      </c>
      <c r="V1731" s="2" t="s">
        <v>111</v>
      </c>
      <c r="W1731" s="2" t="s">
        <v>164</v>
      </c>
      <c r="X1731" s="2" t="s">
        <v>163</v>
      </c>
      <c r="Y1731" s="2" t="s">
        <v>166</v>
      </c>
      <c r="Z1731" s="2">
        <v>0</v>
      </c>
      <c r="AA1731" s="2"/>
      <c r="AB1731" s="2"/>
      <c r="AC1731" s="2"/>
      <c r="AD1731" s="2"/>
      <c r="AE1731" s="2" t="s">
        <v>271</v>
      </c>
      <c r="AF1731" s="2" t="s">
        <v>272</v>
      </c>
      <c r="AG1731" s="2" t="s">
        <v>273</v>
      </c>
      <c r="AH1731" s="2" t="s">
        <v>168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2527</v>
      </c>
      <c r="B1732" s="2" t="s">
        <v>2528</v>
      </c>
      <c r="C1732" s="2" t="s">
        <v>47</v>
      </c>
      <c r="D1732" s="2" t="s">
        <v>1960</v>
      </c>
      <c r="E1732" s="2" t="s">
        <v>1106</v>
      </c>
      <c r="F1732" s="2" t="s">
        <v>278</v>
      </c>
      <c r="G1732" s="2" t="s">
        <v>225</v>
      </c>
      <c r="H1732" s="2" t="s">
        <v>418</v>
      </c>
      <c r="I1732" s="2" t="s">
        <v>53</v>
      </c>
      <c r="J1732" s="2" t="s">
        <v>121</v>
      </c>
      <c r="K1732" s="2"/>
      <c r="L1732" s="2" t="s">
        <v>122</v>
      </c>
      <c r="M1732" s="2" t="s">
        <v>57</v>
      </c>
      <c r="N1732" s="3">
        <v>51.4</v>
      </c>
      <c r="O1732" s="3" t="s">
        <v>123</v>
      </c>
      <c r="P1732" s="2"/>
      <c r="Q1732" s="2"/>
      <c r="R1732" s="2"/>
      <c r="S1732" s="2"/>
      <c r="T1732" s="2"/>
      <c r="U1732" s="2"/>
      <c r="V1732" s="2"/>
      <c r="W1732" s="2" t="s">
        <v>124</v>
      </c>
      <c r="X1732" s="2"/>
      <c r="Y1732" s="2" t="s">
        <v>65</v>
      </c>
      <c r="Z1732" s="2">
        <v>0</v>
      </c>
      <c r="AA1732" s="2"/>
      <c r="AB1732" s="2"/>
      <c r="AC1732" s="4">
        <f>P1732*U1732/1000000</f>
        <v>0.0</v>
      </c>
      <c r="AD1732" s="4">
        <f>AC1732*(1-Z1732/100)</f>
        <v>0.0</v>
      </c>
      <c r="AE1732" s="2" t="s">
        <v>125</v>
      </c>
      <c r="AF1732" s="2" t="s">
        <v>126</v>
      </c>
      <c r="AG1732" s="2" t="s">
        <v>127</v>
      </c>
      <c r="AH1732" s="2" t="s">
        <v>128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2529</v>
      </c>
      <c r="B1733" s="2" t="s">
        <v>2528</v>
      </c>
      <c r="C1733" s="2" t="s">
        <v>47</v>
      </c>
      <c r="D1733" s="2" t="s">
        <v>1960</v>
      </c>
      <c r="E1733" s="2" t="s">
        <v>1106</v>
      </c>
      <c r="F1733" s="2" t="s">
        <v>278</v>
      </c>
      <c r="G1733" s="2" t="s">
        <v>225</v>
      </c>
      <c r="H1733" s="2" t="s">
        <v>418</v>
      </c>
      <c r="I1733" s="2" t="s">
        <v>53</v>
      </c>
      <c r="J1733" s="2" t="s">
        <v>121</v>
      </c>
      <c r="K1733" s="2"/>
      <c r="L1733" s="2" t="s">
        <v>122</v>
      </c>
      <c r="M1733" s="2" t="s">
        <v>73</v>
      </c>
      <c r="N1733" s="3">
        <v>51.4</v>
      </c>
      <c r="O1733" s="3" t="s">
        <v>123</v>
      </c>
      <c r="P1733" s="2"/>
      <c r="Q1733" s="2"/>
      <c r="R1733" s="2"/>
      <c r="S1733" s="2"/>
      <c r="T1733" s="2"/>
      <c r="U1733" s="2"/>
      <c r="V1733" s="2"/>
      <c r="W1733" s="2" t="s">
        <v>124</v>
      </c>
      <c r="X1733" s="2"/>
      <c r="Y1733" s="2" t="s">
        <v>65</v>
      </c>
      <c r="Z1733" s="2">
        <v>0</v>
      </c>
      <c r="AA1733" s="2"/>
      <c r="AB1733" s="2"/>
      <c r="AC1733" s="4">
        <f>P1733*U1733/1000000</f>
        <v>0.0</v>
      </c>
      <c r="AD1733" s="4">
        <f>AC1733*(1-Z1733/100)</f>
        <v>0.0</v>
      </c>
      <c r="AE1733" s="2" t="s">
        <v>125</v>
      </c>
      <c r="AF1733" s="2" t="s">
        <v>126</v>
      </c>
      <c r="AG1733" s="2" t="s">
        <v>130</v>
      </c>
      <c r="AH1733" s="2" t="s">
        <v>128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2530</v>
      </c>
      <c r="B1734" s="2" t="s">
        <v>2528</v>
      </c>
      <c r="C1734" s="2" t="s">
        <v>47</v>
      </c>
      <c r="D1734" s="2" t="s">
        <v>1960</v>
      </c>
      <c r="E1734" s="2" t="s">
        <v>1106</v>
      </c>
      <c r="F1734" s="2" t="s">
        <v>278</v>
      </c>
      <c r="G1734" s="2" t="s">
        <v>225</v>
      </c>
      <c r="H1734" s="2" t="s">
        <v>418</v>
      </c>
      <c r="I1734" s="2" t="s">
        <v>53</v>
      </c>
      <c r="J1734" s="2" t="s">
        <v>121</v>
      </c>
      <c r="K1734" s="2"/>
      <c r="L1734" s="2" t="s">
        <v>122</v>
      </c>
      <c r="M1734" s="2" t="s">
        <v>79</v>
      </c>
      <c r="N1734" s="3">
        <v>51.4</v>
      </c>
      <c r="O1734" s="3" t="s">
        <v>123</v>
      </c>
      <c r="P1734" s="2"/>
      <c r="Q1734" s="2"/>
      <c r="R1734" s="2"/>
      <c r="S1734" s="2"/>
      <c r="T1734" s="2"/>
      <c r="U1734" s="2"/>
      <c r="V1734" s="2"/>
      <c r="W1734" s="2" t="s">
        <v>124</v>
      </c>
      <c r="X1734" s="2"/>
      <c r="Y1734" s="2" t="s">
        <v>65</v>
      </c>
      <c r="Z1734" s="2">
        <v>0</v>
      </c>
      <c r="AA1734" s="2"/>
      <c r="AB1734" s="2"/>
      <c r="AC1734" s="4">
        <f>P1734*U1734/1000000</f>
        <v>0.0</v>
      </c>
      <c r="AD1734" s="4">
        <f>AC1734*(1-Z1734/100)</f>
        <v>0.0</v>
      </c>
      <c r="AE1734" s="2" t="s">
        <v>125</v>
      </c>
      <c r="AF1734" s="2" t="s">
        <v>126</v>
      </c>
      <c r="AG1734" s="2" t="s">
        <v>127</v>
      </c>
      <c r="AH1734" s="2" t="s">
        <v>128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2531</v>
      </c>
      <c r="B1735" s="2" t="s">
        <v>2528</v>
      </c>
      <c r="C1735" s="2" t="s">
        <v>47</v>
      </c>
      <c r="D1735" s="2" t="s">
        <v>1960</v>
      </c>
      <c r="E1735" s="2" t="s">
        <v>1106</v>
      </c>
      <c r="F1735" s="2" t="s">
        <v>278</v>
      </c>
      <c r="G1735" s="2" t="s">
        <v>225</v>
      </c>
      <c r="H1735" s="2" t="s">
        <v>418</v>
      </c>
      <c r="I1735" s="2" t="s">
        <v>53</v>
      </c>
      <c r="J1735" s="2" t="s">
        <v>121</v>
      </c>
      <c r="K1735" s="2"/>
      <c r="L1735" s="2" t="s">
        <v>122</v>
      </c>
      <c r="M1735" s="2" t="s">
        <v>87</v>
      </c>
      <c r="N1735" s="3">
        <v>51.4</v>
      </c>
      <c r="O1735" s="3" t="s">
        <v>123</v>
      </c>
      <c r="P1735" s="2"/>
      <c r="Q1735" s="2"/>
      <c r="R1735" s="2"/>
      <c r="S1735" s="2"/>
      <c r="T1735" s="2"/>
      <c r="U1735" s="2"/>
      <c r="V1735" s="2"/>
      <c r="W1735" s="2" t="s">
        <v>124</v>
      </c>
      <c r="X1735" s="2"/>
      <c r="Y1735" s="2" t="s">
        <v>65</v>
      </c>
      <c r="Z1735" s="2">
        <v>0</v>
      </c>
      <c r="AA1735" s="2"/>
      <c r="AB1735" s="2"/>
      <c r="AC1735" s="4">
        <f>P1735*U1735/1000000</f>
        <v>0.0</v>
      </c>
      <c r="AD1735" s="4">
        <f>AC1735*(1-Z1735/100)</f>
        <v>0.0</v>
      </c>
      <c r="AE1735" s="2" t="s">
        <v>125</v>
      </c>
      <c r="AF1735" s="2" t="s">
        <v>126</v>
      </c>
      <c r="AG1735" s="2" t="s">
        <v>127</v>
      </c>
      <c r="AH1735" s="2" t="s">
        <v>128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2532</v>
      </c>
      <c r="B1736" s="2" t="s">
        <v>2528</v>
      </c>
      <c r="C1736" s="2" t="s">
        <v>47</v>
      </c>
      <c r="D1736" s="2" t="s">
        <v>1960</v>
      </c>
      <c r="E1736" s="2" t="s">
        <v>1106</v>
      </c>
      <c r="F1736" s="2" t="s">
        <v>278</v>
      </c>
      <c r="G1736" s="2" t="s">
        <v>225</v>
      </c>
      <c r="H1736" s="2" t="s">
        <v>418</v>
      </c>
      <c r="I1736" s="2" t="s">
        <v>53</v>
      </c>
      <c r="J1736" s="2" t="s">
        <v>121</v>
      </c>
      <c r="K1736" s="2"/>
      <c r="L1736" s="2" t="s">
        <v>122</v>
      </c>
      <c r="M1736" s="2" t="s">
        <v>91</v>
      </c>
      <c r="N1736" s="3">
        <v>51.4</v>
      </c>
      <c r="O1736" s="3" t="s">
        <v>123</v>
      </c>
      <c r="P1736" s="2"/>
      <c r="Q1736" s="2"/>
      <c r="R1736" s="2"/>
      <c r="S1736" s="2"/>
      <c r="T1736" s="2"/>
      <c r="U1736" s="2"/>
      <c r="V1736" s="2"/>
      <c r="W1736" s="2" t="s">
        <v>124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4">
        <f>P1736*U1736/1000000</f>
        <v>0.0</v>
      </c>
      <c r="AD1736" s="4">
        <f>AC1737*(1-AA1736/100)+(AC1736-AC1737)*(1-AB1736/100)</f>
        <v>0.0</v>
      </c>
      <c r="AE1736" s="2" t="s">
        <v>125</v>
      </c>
      <c r="AF1736" s="2" t="s">
        <v>126</v>
      </c>
      <c r="AG1736" s="2" t="s">
        <v>127</v>
      </c>
      <c r="AH1736" s="2" t="s">
        <v>128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2533</v>
      </c>
      <c r="B1737" s="2" t="s">
        <v>2528</v>
      </c>
      <c r="C1737" s="2" t="s">
        <v>47</v>
      </c>
      <c r="D1737" s="2" t="s">
        <v>1960</v>
      </c>
      <c r="E1737" s="2" t="s">
        <v>1106</v>
      </c>
      <c r="F1737" s="2" t="s">
        <v>278</v>
      </c>
      <c r="G1737" s="2" t="s">
        <v>225</v>
      </c>
      <c r="H1737" s="2" t="s">
        <v>418</v>
      </c>
      <c r="I1737" s="2" t="s">
        <v>53</v>
      </c>
      <c r="J1737" s="2" t="s">
        <v>121</v>
      </c>
      <c r="K1737" s="2"/>
      <c r="L1737" s="2" t="s">
        <v>122</v>
      </c>
      <c r="M1737" s="2" t="s">
        <v>95</v>
      </c>
      <c r="N1737" s="3">
        <v>51.4</v>
      </c>
      <c r="O1737" s="3" t="s">
        <v>123</v>
      </c>
      <c r="P1737" s="2"/>
      <c r="Q1737" s="2"/>
      <c r="R1737" s="2"/>
      <c r="S1737" s="2"/>
      <c r="T1737" s="2"/>
      <c r="U1737" s="2"/>
      <c r="V1737" s="2"/>
      <c r="W1737" s="2" t="s">
        <v>124</v>
      </c>
      <c r="X1737" s="2"/>
      <c r="Y1737" s="2" t="s">
        <v>65</v>
      </c>
      <c r="Z1737" s="2">
        <v>0</v>
      </c>
      <c r="AA1737" s="2"/>
      <c r="AB1737" s="2"/>
      <c r="AC1737" s="4">
        <f>P1737*U1737/1000000</f>
        <v>0.0</v>
      </c>
      <c r="AD1737" s="4">
        <f>AC1737*(1-Z1737/100)</f>
        <v>0.0</v>
      </c>
      <c r="AE1737" s="2" t="s">
        <v>125</v>
      </c>
      <c r="AF1737" s="2" t="s">
        <v>126</v>
      </c>
      <c r="AG1737" s="2" t="s">
        <v>127</v>
      </c>
      <c r="AH1737" s="2" t="s">
        <v>128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2534</v>
      </c>
      <c r="B1738" s="2" t="s">
        <v>2528</v>
      </c>
      <c r="C1738" s="2" t="s">
        <v>47</v>
      </c>
      <c r="D1738" s="2" t="s">
        <v>1960</v>
      </c>
      <c r="E1738" s="2" t="s">
        <v>1106</v>
      </c>
      <c r="F1738" s="2" t="s">
        <v>278</v>
      </c>
      <c r="G1738" s="2" t="s">
        <v>225</v>
      </c>
      <c r="H1738" s="2" t="s">
        <v>418</v>
      </c>
      <c r="I1738" s="2" t="s">
        <v>53</v>
      </c>
      <c r="J1738" s="2" t="s">
        <v>121</v>
      </c>
      <c r="K1738" s="2"/>
      <c r="L1738" s="2" t="s">
        <v>122</v>
      </c>
      <c r="M1738" s="2" t="s">
        <v>99</v>
      </c>
      <c r="N1738" s="3">
        <v>51.4</v>
      </c>
      <c r="O1738" s="3" t="s">
        <v>123</v>
      </c>
      <c r="P1738" s="2"/>
      <c r="Q1738" s="2"/>
      <c r="R1738" s="2"/>
      <c r="S1738" s="2"/>
      <c r="T1738" s="2"/>
      <c r="U1738" s="2"/>
      <c r="V1738" s="2"/>
      <c r="W1738" s="2" t="s">
        <v>124</v>
      </c>
      <c r="X1738" s="2"/>
      <c r="Y1738" s="2" t="s">
        <v>65</v>
      </c>
      <c r="Z1738" s="2">
        <v>0</v>
      </c>
      <c r="AA1738" s="2"/>
      <c r="AB1738" s="2"/>
      <c r="AC1738" s="4">
        <f>P1738*U1738/1000000</f>
        <v>0.0</v>
      </c>
      <c r="AD1738" s="4">
        <f>AC1738*(1-Z1738/100)</f>
        <v>0.0</v>
      </c>
      <c r="AE1738" s="2" t="s">
        <v>125</v>
      </c>
      <c r="AF1738" s="2" t="s">
        <v>126</v>
      </c>
      <c r="AG1738" s="2" t="s">
        <v>127</v>
      </c>
      <c r="AH1738" s="2" t="s">
        <v>128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2535</v>
      </c>
      <c r="B1739" s="2" t="s">
        <v>2528</v>
      </c>
      <c r="C1739" s="2" t="s">
        <v>47</v>
      </c>
      <c r="D1739" s="2" t="s">
        <v>1960</v>
      </c>
      <c r="E1739" s="2" t="s">
        <v>1106</v>
      </c>
      <c r="F1739" s="2" t="s">
        <v>278</v>
      </c>
      <c r="G1739" s="2" t="s">
        <v>225</v>
      </c>
      <c r="H1739" s="2" t="s">
        <v>418</v>
      </c>
      <c r="I1739" s="2" t="s">
        <v>53</v>
      </c>
      <c r="J1739" s="2" t="s">
        <v>121</v>
      </c>
      <c r="K1739" s="2"/>
      <c r="L1739" s="2" t="s">
        <v>122</v>
      </c>
      <c r="M1739" s="2" t="s">
        <v>104</v>
      </c>
      <c r="N1739" s="3">
        <v>51.4</v>
      </c>
      <c r="O1739" s="3" t="s">
        <v>123</v>
      </c>
      <c r="P1739" s="2"/>
      <c r="Q1739" s="2"/>
      <c r="R1739" s="2"/>
      <c r="S1739" s="2"/>
      <c r="T1739" s="2"/>
      <c r="U1739" s="2"/>
      <c r="V1739" s="2"/>
      <c r="W1739" s="2" t="s">
        <v>124</v>
      </c>
      <c r="X1739" s="2"/>
      <c r="Y1739" s="2" t="s">
        <v>65</v>
      </c>
      <c r="Z1739" s="2">
        <v>0</v>
      </c>
      <c r="AA1739" s="2"/>
      <c r="AB1739" s="2"/>
      <c r="AC1739" s="4">
        <f>P1739*U1739/1000000</f>
        <v>0.0</v>
      </c>
      <c r="AD1739" s="4">
        <f>AC1739*(1-Z1739/100)</f>
        <v>0.0</v>
      </c>
      <c r="AE1739" s="2" t="s">
        <v>125</v>
      </c>
      <c r="AF1739" s="2" t="s">
        <v>126</v>
      </c>
      <c r="AG1739" s="2" t="s">
        <v>130</v>
      </c>
      <c r="AH1739" s="2" t="s">
        <v>128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2536</v>
      </c>
      <c r="B1740" s="2" t="s">
        <v>2528</v>
      </c>
      <c r="C1740" s="2" t="s">
        <v>47</v>
      </c>
      <c r="D1740" s="2" t="s">
        <v>1960</v>
      </c>
      <c r="E1740" s="2" t="s">
        <v>1106</v>
      </c>
      <c r="F1740" s="2" t="s">
        <v>278</v>
      </c>
      <c r="G1740" s="2" t="s">
        <v>225</v>
      </c>
      <c r="H1740" s="2" t="s">
        <v>418</v>
      </c>
      <c r="I1740" s="2"/>
      <c r="J1740" s="2"/>
      <c r="K1740" s="2"/>
      <c r="L1740" s="2"/>
      <c r="M1740" s="2" t="s">
        <v>107</v>
      </c>
      <c r="N1740" s="3"/>
      <c r="O1740" s="3"/>
      <c r="P1740" s="4">
        <f>IF(O1740="吨",N1740*1000,IF(O1740="万立方米",N1740*10000,""))</f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138</v>
      </c>
      <c r="AH1740" s="2" t="s">
        <v>114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2537</v>
      </c>
      <c r="B1741" s="2" t="s">
        <v>2538</v>
      </c>
      <c r="C1741" s="2" t="s">
        <v>47</v>
      </c>
      <c r="D1741" s="2" t="s">
        <v>2539</v>
      </c>
      <c r="E1741" s="2" t="s">
        <v>911</v>
      </c>
      <c r="F1741" s="2" t="s">
        <v>278</v>
      </c>
      <c r="G1741" s="2" t="s">
        <v>120</v>
      </c>
      <c r="H1741" s="2" t="s">
        <v>142</v>
      </c>
      <c r="I1741" s="2" t="s">
        <v>53</v>
      </c>
      <c r="J1741" s="2" t="s">
        <v>121</v>
      </c>
      <c r="K1741" s="2"/>
      <c r="L1741" s="2" t="s">
        <v>122</v>
      </c>
      <c r="M1741" s="2" t="s">
        <v>57</v>
      </c>
      <c r="N1741" s="3">
        <v>6222.523</v>
      </c>
      <c r="O1741" s="3" t="s">
        <v>123</v>
      </c>
      <c r="P1741" s="2"/>
      <c r="Q1741" s="2"/>
      <c r="R1741" s="2"/>
      <c r="S1741" s="2"/>
      <c r="T1741" s="2"/>
      <c r="U1741" s="2"/>
      <c r="V1741" s="2"/>
      <c r="W1741" s="2" t="s">
        <v>124</v>
      </c>
      <c r="X1741" s="2" t="s">
        <v>298</v>
      </c>
      <c r="Y1741" s="2" t="s">
        <v>2540</v>
      </c>
      <c r="Z1741" s="2">
        <v>94.5</v>
      </c>
      <c r="AA1741" s="2"/>
      <c r="AB1741" s="2"/>
      <c r="AC1741" s="4">
        <f>P1741*U1741/1000000</f>
        <v>0.0</v>
      </c>
      <c r="AD1741" s="4">
        <f>AC1741*(1-Z1741/100)</f>
        <v>0.0</v>
      </c>
      <c r="AE1741" s="2" t="s">
        <v>125</v>
      </c>
      <c r="AF1741" s="2" t="s">
        <v>126</v>
      </c>
      <c r="AG1741" s="2" t="s">
        <v>2541</v>
      </c>
      <c r="AH1741" s="2" t="s">
        <v>128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2542</v>
      </c>
      <c r="B1742" s="2" t="s">
        <v>2538</v>
      </c>
      <c r="C1742" s="2" t="s">
        <v>47</v>
      </c>
      <c r="D1742" s="2" t="s">
        <v>2539</v>
      </c>
      <c r="E1742" s="2" t="s">
        <v>911</v>
      </c>
      <c r="F1742" s="2" t="s">
        <v>278</v>
      </c>
      <c r="G1742" s="2" t="s">
        <v>120</v>
      </c>
      <c r="H1742" s="2" t="s">
        <v>142</v>
      </c>
      <c r="I1742" s="2" t="s">
        <v>53</v>
      </c>
      <c r="J1742" s="2" t="s">
        <v>121</v>
      </c>
      <c r="K1742" s="2"/>
      <c r="L1742" s="2" t="s">
        <v>122</v>
      </c>
      <c r="M1742" s="2" t="s">
        <v>73</v>
      </c>
      <c r="N1742" s="3">
        <v>6222.523</v>
      </c>
      <c r="O1742" s="3" t="s">
        <v>123</v>
      </c>
      <c r="P1742" s="2"/>
      <c r="Q1742" s="2"/>
      <c r="R1742" s="2"/>
      <c r="S1742" s="2"/>
      <c r="T1742" s="2"/>
      <c r="U1742" s="2"/>
      <c r="V1742" s="2"/>
      <c r="W1742" s="2" t="s">
        <v>124</v>
      </c>
      <c r="X1742" s="2"/>
      <c r="Y1742" s="2" t="s">
        <v>65</v>
      </c>
      <c r="Z1742" s="2">
        <v>0</v>
      </c>
      <c r="AA1742" s="2"/>
      <c r="AB1742" s="2"/>
      <c r="AC1742" s="4">
        <f>P1742*U1742/1000000</f>
        <v>0.0</v>
      </c>
      <c r="AD1742" s="4">
        <f>AC1742*(1-Z1742/100)</f>
        <v>0.0</v>
      </c>
      <c r="AE1742" s="2" t="s">
        <v>125</v>
      </c>
      <c r="AF1742" s="2" t="s">
        <v>126</v>
      </c>
      <c r="AG1742" s="2" t="s">
        <v>2543</v>
      </c>
      <c r="AH1742" s="2" t="s">
        <v>128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2544</v>
      </c>
      <c r="B1743" s="2" t="s">
        <v>2538</v>
      </c>
      <c r="C1743" s="2" t="s">
        <v>47</v>
      </c>
      <c r="D1743" s="2" t="s">
        <v>2539</v>
      </c>
      <c r="E1743" s="2" t="s">
        <v>911</v>
      </c>
      <c r="F1743" s="2" t="s">
        <v>278</v>
      </c>
      <c r="G1743" s="2" t="s">
        <v>120</v>
      </c>
      <c r="H1743" s="2" t="s">
        <v>142</v>
      </c>
      <c r="I1743" s="2" t="s">
        <v>53</v>
      </c>
      <c r="J1743" s="2" t="s">
        <v>121</v>
      </c>
      <c r="K1743" s="2"/>
      <c r="L1743" s="2" t="s">
        <v>122</v>
      </c>
      <c r="M1743" s="2" t="s">
        <v>79</v>
      </c>
      <c r="N1743" s="3">
        <v>6222.523</v>
      </c>
      <c r="O1743" s="3" t="s">
        <v>123</v>
      </c>
      <c r="P1743" s="2"/>
      <c r="Q1743" s="2"/>
      <c r="R1743" s="2"/>
      <c r="S1743" s="2"/>
      <c r="T1743" s="2"/>
      <c r="U1743" s="2"/>
      <c r="V1743" s="2"/>
      <c r="W1743" s="2" t="s">
        <v>124</v>
      </c>
      <c r="X1743" s="2" t="s">
        <v>1778</v>
      </c>
      <c r="Y1743" s="2" t="s">
        <v>1779</v>
      </c>
      <c r="Z1743" s="2">
        <v>52</v>
      </c>
      <c r="AA1743" s="2"/>
      <c r="AB1743" s="2"/>
      <c r="AC1743" s="4">
        <f>P1743*U1743/1000000</f>
        <v>0.0</v>
      </c>
      <c r="AD1743" s="4">
        <f>AC1743*(1-Z1743/100)</f>
        <v>0.0</v>
      </c>
      <c r="AE1743" s="2" t="s">
        <v>125</v>
      </c>
      <c r="AF1743" s="2" t="s">
        <v>126</v>
      </c>
      <c r="AG1743" s="2" t="s">
        <v>2545</v>
      </c>
      <c r="AH1743" s="2" t="s">
        <v>128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2546</v>
      </c>
      <c r="B1744" s="2" t="s">
        <v>2538</v>
      </c>
      <c r="C1744" s="2" t="s">
        <v>47</v>
      </c>
      <c r="D1744" s="2" t="s">
        <v>2539</v>
      </c>
      <c r="E1744" s="2" t="s">
        <v>911</v>
      </c>
      <c r="F1744" s="2" t="s">
        <v>278</v>
      </c>
      <c r="G1744" s="2" t="s">
        <v>120</v>
      </c>
      <c r="H1744" s="2" t="s">
        <v>142</v>
      </c>
      <c r="I1744" s="2" t="s">
        <v>53</v>
      </c>
      <c r="J1744" s="2" t="s">
        <v>121</v>
      </c>
      <c r="K1744" s="2"/>
      <c r="L1744" s="2" t="s">
        <v>122</v>
      </c>
      <c r="M1744" s="2" t="s">
        <v>87</v>
      </c>
      <c r="N1744" s="3">
        <v>6222.523</v>
      </c>
      <c r="O1744" s="3" t="s">
        <v>123</v>
      </c>
      <c r="P1744" s="2"/>
      <c r="Q1744" s="2"/>
      <c r="R1744" s="2"/>
      <c r="S1744" s="2"/>
      <c r="T1744" s="2"/>
      <c r="U1744" s="2"/>
      <c r="V1744" s="2"/>
      <c r="W1744" s="2" t="s">
        <v>124</v>
      </c>
      <c r="X1744" s="2" t="s">
        <v>298</v>
      </c>
      <c r="Y1744" s="2" t="s">
        <v>2547</v>
      </c>
      <c r="Z1744" s="2">
        <v>94.5</v>
      </c>
      <c r="AA1744" s="2"/>
      <c r="AB1744" s="2"/>
      <c r="AC1744" s="4">
        <f>P1744*U1744/1000000</f>
        <v>0.0</v>
      </c>
      <c r="AD1744" s="4">
        <f>AC1744*(1-Z1744/100)</f>
        <v>0.0</v>
      </c>
      <c r="AE1744" s="2" t="s">
        <v>125</v>
      </c>
      <c r="AF1744" s="2" t="s">
        <v>126</v>
      </c>
      <c r="AG1744" s="2" t="s">
        <v>2541</v>
      </c>
      <c r="AH1744" s="2" t="s">
        <v>128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2548</v>
      </c>
      <c r="B1745" s="2" t="s">
        <v>2538</v>
      </c>
      <c r="C1745" s="2" t="s">
        <v>47</v>
      </c>
      <c r="D1745" s="2" t="s">
        <v>2539</v>
      </c>
      <c r="E1745" s="2" t="s">
        <v>911</v>
      </c>
      <c r="F1745" s="2" t="s">
        <v>278</v>
      </c>
      <c r="G1745" s="2" t="s">
        <v>120</v>
      </c>
      <c r="H1745" s="2" t="s">
        <v>142</v>
      </c>
      <c r="I1745" s="2" t="s">
        <v>53</v>
      </c>
      <c r="J1745" s="2" t="s">
        <v>121</v>
      </c>
      <c r="K1745" s="2"/>
      <c r="L1745" s="2" t="s">
        <v>122</v>
      </c>
      <c r="M1745" s="2" t="s">
        <v>91</v>
      </c>
      <c r="N1745" s="3">
        <v>6222.523</v>
      </c>
      <c r="O1745" s="3" t="s">
        <v>123</v>
      </c>
      <c r="P1745" s="2"/>
      <c r="Q1745" s="2"/>
      <c r="R1745" s="2"/>
      <c r="S1745" s="2"/>
      <c r="T1745" s="2"/>
      <c r="U1745" s="2"/>
      <c r="V1745" s="2"/>
      <c r="W1745" s="2" t="s">
        <v>124</v>
      </c>
      <c r="X1745" s="2" t="s">
        <v>298</v>
      </c>
      <c r="Y1745" s="2" t="s">
        <v>2549</v>
      </c>
      <c r="Z1745" s="2">
        <v>95</v>
      </c>
      <c r="AA1745" s="2">
        <v>94.5</v>
      </c>
      <c r="AB1745" s="2">
        <v>95</v>
      </c>
      <c r="AC1745" s="4">
        <f>P1745*U1745/1000000</f>
        <v>0.0</v>
      </c>
      <c r="AD1745" s="4">
        <f>AC1746*(1-AA1745/100)+(AC1745-AC1746)*(1-AB1745/100)</f>
        <v>0.0</v>
      </c>
      <c r="AE1745" s="2" t="s">
        <v>125</v>
      </c>
      <c r="AF1745" s="2" t="s">
        <v>126</v>
      </c>
      <c r="AG1745" s="2" t="s">
        <v>2541</v>
      </c>
      <c r="AH1745" s="2" t="s">
        <v>128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2550</v>
      </c>
      <c r="B1746" s="2" t="s">
        <v>2538</v>
      </c>
      <c r="C1746" s="2" t="s">
        <v>47</v>
      </c>
      <c r="D1746" s="2" t="s">
        <v>2539</v>
      </c>
      <c r="E1746" s="2" t="s">
        <v>911</v>
      </c>
      <c r="F1746" s="2" t="s">
        <v>278</v>
      </c>
      <c r="G1746" s="2" t="s">
        <v>120</v>
      </c>
      <c r="H1746" s="2" t="s">
        <v>142</v>
      </c>
      <c r="I1746" s="2" t="s">
        <v>53</v>
      </c>
      <c r="J1746" s="2" t="s">
        <v>121</v>
      </c>
      <c r="K1746" s="2"/>
      <c r="L1746" s="2" t="s">
        <v>122</v>
      </c>
      <c r="M1746" s="2" t="s">
        <v>95</v>
      </c>
      <c r="N1746" s="3">
        <v>6222.523</v>
      </c>
      <c r="O1746" s="3" t="s">
        <v>123</v>
      </c>
      <c r="P1746" s="2"/>
      <c r="Q1746" s="2"/>
      <c r="R1746" s="2"/>
      <c r="S1746" s="2"/>
      <c r="T1746" s="2"/>
      <c r="U1746" s="2"/>
      <c r="V1746" s="2"/>
      <c r="W1746" s="2" t="s">
        <v>124</v>
      </c>
      <c r="X1746" s="2" t="s">
        <v>298</v>
      </c>
      <c r="Y1746" s="2" t="s">
        <v>2551</v>
      </c>
      <c r="Z1746" s="2">
        <v>94.5</v>
      </c>
      <c r="AA1746" s="2"/>
      <c r="AB1746" s="2"/>
      <c r="AC1746" s="4">
        <f>P1746*U1746/1000000</f>
        <v>0.0</v>
      </c>
      <c r="AD1746" s="4">
        <f>AC1746*(1-Z1746/100)</f>
        <v>0.0</v>
      </c>
      <c r="AE1746" s="2" t="s">
        <v>125</v>
      </c>
      <c r="AF1746" s="2" t="s">
        <v>126</v>
      </c>
      <c r="AG1746" s="2" t="s">
        <v>2541</v>
      </c>
      <c r="AH1746" s="2" t="s">
        <v>128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2552</v>
      </c>
      <c r="B1747" s="2" t="s">
        <v>2538</v>
      </c>
      <c r="C1747" s="2" t="s">
        <v>47</v>
      </c>
      <c r="D1747" s="2" t="s">
        <v>2539</v>
      </c>
      <c r="E1747" s="2" t="s">
        <v>911</v>
      </c>
      <c r="F1747" s="2" t="s">
        <v>278</v>
      </c>
      <c r="G1747" s="2" t="s">
        <v>120</v>
      </c>
      <c r="H1747" s="2" t="s">
        <v>142</v>
      </c>
      <c r="I1747" s="2" t="s">
        <v>53</v>
      </c>
      <c r="J1747" s="2" t="s">
        <v>121</v>
      </c>
      <c r="K1747" s="2"/>
      <c r="L1747" s="2" t="s">
        <v>122</v>
      </c>
      <c r="M1747" s="2" t="s">
        <v>99</v>
      </c>
      <c r="N1747" s="3">
        <v>6222.523</v>
      </c>
      <c r="O1747" s="3" t="s">
        <v>123</v>
      </c>
      <c r="P1747" s="2"/>
      <c r="Q1747" s="2"/>
      <c r="R1747" s="2"/>
      <c r="S1747" s="2"/>
      <c r="T1747" s="2"/>
      <c r="U1747" s="2"/>
      <c r="V1747" s="2"/>
      <c r="W1747" s="2" t="s">
        <v>124</v>
      </c>
      <c r="X1747" s="2"/>
      <c r="Y1747" s="2" t="s">
        <v>65</v>
      </c>
      <c r="Z1747" s="2">
        <v>0</v>
      </c>
      <c r="AA1747" s="2"/>
      <c r="AB1747" s="2"/>
      <c r="AC1747" s="4">
        <f>P1747*U1747/1000000</f>
        <v>0.0</v>
      </c>
      <c r="AD1747" s="4">
        <f>AC1747*(1-Z1747/100)</f>
        <v>0.0</v>
      </c>
      <c r="AE1747" s="2" t="s">
        <v>125</v>
      </c>
      <c r="AF1747" s="2" t="s">
        <v>126</v>
      </c>
      <c r="AG1747" s="2" t="s">
        <v>2553</v>
      </c>
      <c r="AH1747" s="2" t="s">
        <v>128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2554</v>
      </c>
      <c r="B1748" s="2" t="s">
        <v>2538</v>
      </c>
      <c r="C1748" s="2" t="s">
        <v>47</v>
      </c>
      <c r="D1748" s="2" t="s">
        <v>2539</v>
      </c>
      <c r="E1748" s="2" t="s">
        <v>911</v>
      </c>
      <c r="F1748" s="2" t="s">
        <v>278</v>
      </c>
      <c r="G1748" s="2" t="s">
        <v>120</v>
      </c>
      <c r="H1748" s="2" t="s">
        <v>142</v>
      </c>
      <c r="I1748" s="2" t="s">
        <v>53</v>
      </c>
      <c r="J1748" s="2" t="s">
        <v>121</v>
      </c>
      <c r="K1748" s="2"/>
      <c r="L1748" s="2" t="s">
        <v>122</v>
      </c>
      <c r="M1748" s="2" t="s">
        <v>104</v>
      </c>
      <c r="N1748" s="3">
        <v>6222.523</v>
      </c>
      <c r="O1748" s="3" t="s">
        <v>123</v>
      </c>
      <c r="P1748" s="2"/>
      <c r="Q1748" s="2"/>
      <c r="R1748" s="2"/>
      <c r="S1748" s="2"/>
      <c r="T1748" s="2"/>
      <c r="U1748" s="2"/>
      <c r="V1748" s="2"/>
      <c r="W1748" s="2" t="s">
        <v>124</v>
      </c>
      <c r="X1748" s="2"/>
      <c r="Y1748" s="2" t="s">
        <v>65</v>
      </c>
      <c r="Z1748" s="2">
        <v>0</v>
      </c>
      <c r="AA1748" s="2"/>
      <c r="AB1748" s="2"/>
      <c r="AC1748" s="4">
        <f>P1748*U1748/1000000</f>
        <v>0.0</v>
      </c>
      <c r="AD1748" s="4">
        <f>AC1748*(1-Z1748/100)</f>
        <v>0.0</v>
      </c>
      <c r="AE1748" s="2" t="s">
        <v>125</v>
      </c>
      <c r="AF1748" s="2" t="s">
        <v>126</v>
      </c>
      <c r="AG1748" s="2" t="s">
        <v>2543</v>
      </c>
      <c r="AH1748" s="2" t="s">
        <v>128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2555</v>
      </c>
      <c r="B1749" s="2" t="s">
        <v>2538</v>
      </c>
      <c r="C1749" s="2" t="s">
        <v>47</v>
      </c>
      <c r="D1749" s="2" t="s">
        <v>2539</v>
      </c>
      <c r="E1749" s="2" t="s">
        <v>911</v>
      </c>
      <c r="F1749" s="2" t="s">
        <v>278</v>
      </c>
      <c r="G1749" s="2" t="s">
        <v>120</v>
      </c>
      <c r="H1749" s="2" t="s">
        <v>142</v>
      </c>
      <c r="I1749" s="2"/>
      <c r="J1749" s="2"/>
      <c r="K1749" s="2" t="s">
        <v>55</v>
      </c>
      <c r="L1749" s="2" t="s">
        <v>318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319</v>
      </c>
      <c r="T1749" s="2" t="s">
        <v>165</v>
      </c>
      <c r="U1749" s="4">
        <f>0.17</f>
        <v>0.17</v>
      </c>
      <c r="V1749" s="2" t="s">
        <v>111</v>
      </c>
      <c r="W1749" s="2" t="s">
        <v>319</v>
      </c>
      <c r="X1749" s="2" t="s">
        <v>318</v>
      </c>
      <c r="Y1749" s="2" t="s">
        <v>320</v>
      </c>
      <c r="Z1749" s="2">
        <v>0</v>
      </c>
      <c r="AA1749" s="2"/>
      <c r="AB1749" s="2"/>
      <c r="AC1749" s="2"/>
      <c r="AD1749" s="2"/>
      <c r="AE1749" s="2" t="s">
        <v>271</v>
      </c>
      <c r="AF1749" s="2" t="s">
        <v>272</v>
      </c>
      <c r="AG1749" s="2" t="s">
        <v>273</v>
      </c>
      <c r="AH1749" s="2" t="s">
        <v>168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2556</v>
      </c>
      <c r="B1750" s="2" t="s">
        <v>2557</v>
      </c>
      <c r="C1750" s="2" t="s">
        <v>47</v>
      </c>
      <c r="D1750" s="2" t="s">
        <v>1093</v>
      </c>
      <c r="E1750" s="2" t="s">
        <v>491</v>
      </c>
      <c r="F1750" s="2" t="s">
        <v>278</v>
      </c>
      <c r="G1750" s="2" t="s">
        <v>227</v>
      </c>
      <c r="H1750" s="2" t="s">
        <v>560</v>
      </c>
      <c r="I1750" s="2" t="s">
        <v>53</v>
      </c>
      <c r="J1750" s="2" t="s">
        <v>121</v>
      </c>
      <c r="K1750" s="2"/>
      <c r="L1750" s="2" t="s">
        <v>122</v>
      </c>
      <c r="M1750" s="2" t="s">
        <v>57</v>
      </c>
      <c r="N1750" s="3">
        <v>3602.344</v>
      </c>
      <c r="O1750" s="3" t="s">
        <v>123</v>
      </c>
      <c r="P1750" s="2"/>
      <c r="Q1750" s="2"/>
      <c r="R1750" s="2"/>
      <c r="S1750" s="2"/>
      <c r="T1750" s="2"/>
      <c r="U1750" s="2"/>
      <c r="V1750" s="2"/>
      <c r="W1750" s="2" t="s">
        <v>124</v>
      </c>
      <c r="X1750" s="2"/>
      <c r="Y1750" s="2" t="s">
        <v>65</v>
      </c>
      <c r="Z1750" s="2">
        <v>0</v>
      </c>
      <c r="AA1750" s="2"/>
      <c r="AB1750" s="2"/>
      <c r="AC1750" s="4">
        <f>P1750*U1750/1000000</f>
        <v>0.0</v>
      </c>
      <c r="AD1750" s="4">
        <f>AC1750*(1-Z1750/100)</f>
        <v>0.0</v>
      </c>
      <c r="AE1750" s="2" t="s">
        <v>125</v>
      </c>
      <c r="AF1750" s="2" t="s">
        <v>126</v>
      </c>
      <c r="AG1750" s="2" t="s">
        <v>127</v>
      </c>
      <c r="AH1750" s="2" t="s">
        <v>128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2558</v>
      </c>
      <c r="B1751" s="2" t="s">
        <v>2557</v>
      </c>
      <c r="C1751" s="2" t="s">
        <v>47</v>
      </c>
      <c r="D1751" s="2" t="s">
        <v>1093</v>
      </c>
      <c r="E1751" s="2" t="s">
        <v>491</v>
      </c>
      <c r="F1751" s="2" t="s">
        <v>278</v>
      </c>
      <c r="G1751" s="2" t="s">
        <v>227</v>
      </c>
      <c r="H1751" s="2" t="s">
        <v>560</v>
      </c>
      <c r="I1751" s="2" t="s">
        <v>53</v>
      </c>
      <c r="J1751" s="2" t="s">
        <v>121</v>
      </c>
      <c r="K1751" s="2"/>
      <c r="L1751" s="2" t="s">
        <v>122</v>
      </c>
      <c r="M1751" s="2" t="s">
        <v>73</v>
      </c>
      <c r="N1751" s="3">
        <v>3602.344</v>
      </c>
      <c r="O1751" s="3" t="s">
        <v>123</v>
      </c>
      <c r="P1751" s="2"/>
      <c r="Q1751" s="2"/>
      <c r="R1751" s="2"/>
      <c r="S1751" s="2"/>
      <c r="T1751" s="2"/>
      <c r="U1751" s="2"/>
      <c r="V1751" s="2"/>
      <c r="W1751" s="2" t="s">
        <v>124</v>
      </c>
      <c r="X1751" s="2"/>
      <c r="Y1751" s="2" t="s">
        <v>65</v>
      </c>
      <c r="Z1751" s="2">
        <v>0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125</v>
      </c>
      <c r="AF1751" s="2" t="s">
        <v>126</v>
      </c>
      <c r="AG1751" s="2" t="s">
        <v>130</v>
      </c>
      <c r="AH1751" s="2" t="s">
        <v>128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2559</v>
      </c>
      <c r="B1752" s="2" t="s">
        <v>2557</v>
      </c>
      <c r="C1752" s="2" t="s">
        <v>47</v>
      </c>
      <c r="D1752" s="2" t="s">
        <v>1093</v>
      </c>
      <c r="E1752" s="2" t="s">
        <v>491</v>
      </c>
      <c r="F1752" s="2" t="s">
        <v>278</v>
      </c>
      <c r="G1752" s="2" t="s">
        <v>227</v>
      </c>
      <c r="H1752" s="2" t="s">
        <v>560</v>
      </c>
      <c r="I1752" s="2" t="s">
        <v>53</v>
      </c>
      <c r="J1752" s="2" t="s">
        <v>121</v>
      </c>
      <c r="K1752" s="2"/>
      <c r="L1752" s="2" t="s">
        <v>122</v>
      </c>
      <c r="M1752" s="2" t="s">
        <v>79</v>
      </c>
      <c r="N1752" s="3">
        <v>3602.344</v>
      </c>
      <c r="O1752" s="3" t="s">
        <v>123</v>
      </c>
      <c r="P1752" s="2"/>
      <c r="Q1752" s="2"/>
      <c r="R1752" s="2"/>
      <c r="S1752" s="2"/>
      <c r="T1752" s="2"/>
      <c r="U1752" s="2"/>
      <c r="V1752" s="2"/>
      <c r="W1752" s="2" t="s">
        <v>124</v>
      </c>
      <c r="X1752" s="2" t="s">
        <v>83</v>
      </c>
      <c r="Y1752" s="2" t="s">
        <v>84</v>
      </c>
      <c r="Z1752" s="2">
        <v>22</v>
      </c>
      <c r="AA1752" s="2"/>
      <c r="AB1752" s="2"/>
      <c r="AC1752" s="4">
        <f>P1752*U1752/1000000</f>
        <v>0.0</v>
      </c>
      <c r="AD1752" s="4">
        <f>AC1752*(1-Z1752/100)</f>
        <v>0.0</v>
      </c>
      <c r="AE1752" s="2" t="s">
        <v>125</v>
      </c>
      <c r="AF1752" s="2" t="s">
        <v>126</v>
      </c>
      <c r="AG1752" s="2" t="s">
        <v>1096</v>
      </c>
      <c r="AH1752" s="2" t="s">
        <v>128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2560</v>
      </c>
      <c r="B1753" s="2" t="s">
        <v>2557</v>
      </c>
      <c r="C1753" s="2" t="s">
        <v>47</v>
      </c>
      <c r="D1753" s="2" t="s">
        <v>1093</v>
      </c>
      <c r="E1753" s="2" t="s">
        <v>491</v>
      </c>
      <c r="F1753" s="2" t="s">
        <v>278</v>
      </c>
      <c r="G1753" s="2" t="s">
        <v>227</v>
      </c>
      <c r="H1753" s="2" t="s">
        <v>560</v>
      </c>
      <c r="I1753" s="2" t="s">
        <v>53</v>
      </c>
      <c r="J1753" s="2" t="s">
        <v>121</v>
      </c>
      <c r="K1753" s="2"/>
      <c r="L1753" s="2" t="s">
        <v>122</v>
      </c>
      <c r="M1753" s="2" t="s">
        <v>87</v>
      </c>
      <c r="N1753" s="3">
        <v>3602.344</v>
      </c>
      <c r="O1753" s="3" t="s">
        <v>123</v>
      </c>
      <c r="P1753" s="2"/>
      <c r="Q1753" s="2"/>
      <c r="R1753" s="2"/>
      <c r="S1753" s="2"/>
      <c r="T1753" s="2"/>
      <c r="U1753" s="2"/>
      <c r="V1753" s="2"/>
      <c r="W1753" s="2" t="s">
        <v>124</v>
      </c>
      <c r="X1753" s="2"/>
      <c r="Y1753" s="2" t="s">
        <v>65</v>
      </c>
      <c r="Z1753" s="2">
        <v>0</v>
      </c>
      <c r="AA1753" s="2"/>
      <c r="AB1753" s="2"/>
      <c r="AC1753" s="4">
        <f>P1753*U1753/1000000</f>
        <v>0.0</v>
      </c>
      <c r="AD1753" s="4">
        <f>AC1753*(1-Z1753/100)</f>
        <v>0.0</v>
      </c>
      <c r="AE1753" s="2" t="s">
        <v>125</v>
      </c>
      <c r="AF1753" s="2" t="s">
        <v>126</v>
      </c>
      <c r="AG1753" s="2" t="s">
        <v>127</v>
      </c>
      <c r="AH1753" s="2" t="s">
        <v>128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2561</v>
      </c>
      <c r="B1754" s="2" t="s">
        <v>2557</v>
      </c>
      <c r="C1754" s="2" t="s">
        <v>47</v>
      </c>
      <c r="D1754" s="2" t="s">
        <v>1093</v>
      </c>
      <c r="E1754" s="2" t="s">
        <v>491</v>
      </c>
      <c r="F1754" s="2" t="s">
        <v>278</v>
      </c>
      <c r="G1754" s="2" t="s">
        <v>227</v>
      </c>
      <c r="H1754" s="2" t="s">
        <v>560</v>
      </c>
      <c r="I1754" s="2" t="s">
        <v>53</v>
      </c>
      <c r="J1754" s="2" t="s">
        <v>121</v>
      </c>
      <c r="K1754" s="2"/>
      <c r="L1754" s="2" t="s">
        <v>122</v>
      </c>
      <c r="M1754" s="2" t="s">
        <v>91</v>
      </c>
      <c r="N1754" s="3">
        <v>3602.344</v>
      </c>
      <c r="O1754" s="3" t="s">
        <v>123</v>
      </c>
      <c r="P1754" s="2"/>
      <c r="Q1754" s="2"/>
      <c r="R1754" s="2"/>
      <c r="S1754" s="2"/>
      <c r="T1754" s="2"/>
      <c r="U1754" s="2"/>
      <c r="V1754" s="2"/>
      <c r="W1754" s="2" t="s">
        <v>124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4">
        <f>P1754*U1754/1000000</f>
        <v>0.0</v>
      </c>
      <c r="AD1754" s="4">
        <f>AC1755*(1-AA1754/100)+(AC1754-AC1755)*(1-AB1754/100)</f>
        <v>0.0</v>
      </c>
      <c r="AE1754" s="2" t="s">
        <v>125</v>
      </c>
      <c r="AF1754" s="2" t="s">
        <v>126</v>
      </c>
      <c r="AG1754" s="2" t="s">
        <v>127</v>
      </c>
      <c r="AH1754" s="2" t="s">
        <v>128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2562</v>
      </c>
      <c r="B1755" s="2" t="s">
        <v>2557</v>
      </c>
      <c r="C1755" s="2" t="s">
        <v>47</v>
      </c>
      <c r="D1755" s="2" t="s">
        <v>1093</v>
      </c>
      <c r="E1755" s="2" t="s">
        <v>491</v>
      </c>
      <c r="F1755" s="2" t="s">
        <v>278</v>
      </c>
      <c r="G1755" s="2" t="s">
        <v>227</v>
      </c>
      <c r="H1755" s="2" t="s">
        <v>560</v>
      </c>
      <c r="I1755" s="2" t="s">
        <v>53</v>
      </c>
      <c r="J1755" s="2" t="s">
        <v>121</v>
      </c>
      <c r="K1755" s="2"/>
      <c r="L1755" s="2" t="s">
        <v>122</v>
      </c>
      <c r="M1755" s="2" t="s">
        <v>95</v>
      </c>
      <c r="N1755" s="3">
        <v>3602.344</v>
      </c>
      <c r="O1755" s="3" t="s">
        <v>123</v>
      </c>
      <c r="P1755" s="2"/>
      <c r="Q1755" s="2"/>
      <c r="R1755" s="2"/>
      <c r="S1755" s="2"/>
      <c r="T1755" s="2"/>
      <c r="U1755" s="2"/>
      <c r="V1755" s="2"/>
      <c r="W1755" s="2" t="s">
        <v>124</v>
      </c>
      <c r="X1755" s="2"/>
      <c r="Y1755" s="2" t="s">
        <v>65</v>
      </c>
      <c r="Z1755" s="2">
        <v>0</v>
      </c>
      <c r="AA1755" s="2"/>
      <c r="AB1755" s="2"/>
      <c r="AC1755" s="4">
        <f>P1755*U1755/1000000</f>
        <v>0.0</v>
      </c>
      <c r="AD1755" s="4">
        <f>AC1755*(1-Z1755/100)</f>
        <v>0.0</v>
      </c>
      <c r="AE1755" s="2" t="s">
        <v>125</v>
      </c>
      <c r="AF1755" s="2" t="s">
        <v>126</v>
      </c>
      <c r="AG1755" s="2" t="s">
        <v>127</v>
      </c>
      <c r="AH1755" s="2" t="s">
        <v>128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2563</v>
      </c>
      <c r="B1756" s="2" t="s">
        <v>2557</v>
      </c>
      <c r="C1756" s="2" t="s">
        <v>47</v>
      </c>
      <c r="D1756" s="2" t="s">
        <v>1093</v>
      </c>
      <c r="E1756" s="2" t="s">
        <v>491</v>
      </c>
      <c r="F1756" s="2" t="s">
        <v>278</v>
      </c>
      <c r="G1756" s="2" t="s">
        <v>227</v>
      </c>
      <c r="H1756" s="2" t="s">
        <v>560</v>
      </c>
      <c r="I1756" s="2" t="s">
        <v>53</v>
      </c>
      <c r="J1756" s="2" t="s">
        <v>121</v>
      </c>
      <c r="K1756" s="2"/>
      <c r="L1756" s="2" t="s">
        <v>122</v>
      </c>
      <c r="M1756" s="2" t="s">
        <v>99</v>
      </c>
      <c r="N1756" s="3">
        <v>3602.344</v>
      </c>
      <c r="O1756" s="3" t="s">
        <v>123</v>
      </c>
      <c r="P1756" s="2"/>
      <c r="Q1756" s="2"/>
      <c r="R1756" s="2"/>
      <c r="S1756" s="2"/>
      <c r="T1756" s="2"/>
      <c r="U1756" s="2"/>
      <c r="V1756" s="2"/>
      <c r="W1756" s="2" t="s">
        <v>124</v>
      </c>
      <c r="X1756" s="2"/>
      <c r="Y1756" s="2" t="s">
        <v>65</v>
      </c>
      <c r="Z1756" s="2">
        <v>0</v>
      </c>
      <c r="AA1756" s="2"/>
      <c r="AB1756" s="2"/>
      <c r="AC1756" s="4">
        <f>P1756*U1756/1000000</f>
        <v>0.0</v>
      </c>
      <c r="AD1756" s="4">
        <f>AC1756*(1-Z1756/100)</f>
        <v>0.0</v>
      </c>
      <c r="AE1756" s="2" t="s">
        <v>125</v>
      </c>
      <c r="AF1756" s="2" t="s">
        <v>126</v>
      </c>
      <c r="AG1756" s="2" t="s">
        <v>127</v>
      </c>
      <c r="AH1756" s="2" t="s">
        <v>128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2564</v>
      </c>
      <c r="B1757" s="2" t="s">
        <v>2557</v>
      </c>
      <c r="C1757" s="2" t="s">
        <v>47</v>
      </c>
      <c r="D1757" s="2" t="s">
        <v>1093</v>
      </c>
      <c r="E1757" s="2" t="s">
        <v>491</v>
      </c>
      <c r="F1757" s="2" t="s">
        <v>278</v>
      </c>
      <c r="G1757" s="2" t="s">
        <v>227</v>
      </c>
      <c r="H1757" s="2" t="s">
        <v>560</v>
      </c>
      <c r="I1757" s="2" t="s">
        <v>53</v>
      </c>
      <c r="J1757" s="2" t="s">
        <v>121</v>
      </c>
      <c r="K1757" s="2"/>
      <c r="L1757" s="2" t="s">
        <v>122</v>
      </c>
      <c r="M1757" s="2" t="s">
        <v>104</v>
      </c>
      <c r="N1757" s="3">
        <v>3602.344</v>
      </c>
      <c r="O1757" s="3" t="s">
        <v>123</v>
      </c>
      <c r="P1757" s="2"/>
      <c r="Q1757" s="2"/>
      <c r="R1757" s="2"/>
      <c r="S1757" s="2"/>
      <c r="T1757" s="2"/>
      <c r="U1757" s="2"/>
      <c r="V1757" s="2"/>
      <c r="W1757" s="2" t="s">
        <v>124</v>
      </c>
      <c r="X1757" s="2"/>
      <c r="Y1757" s="2" t="s">
        <v>65</v>
      </c>
      <c r="Z1757" s="2">
        <v>0</v>
      </c>
      <c r="AA1757" s="2"/>
      <c r="AB1757" s="2"/>
      <c r="AC1757" s="4">
        <f>P1757*U1757/1000000</f>
        <v>0.0</v>
      </c>
      <c r="AD1757" s="4">
        <f>AC1757*(1-Z1757/100)</f>
        <v>0.0</v>
      </c>
      <c r="AE1757" s="2" t="s">
        <v>125</v>
      </c>
      <c r="AF1757" s="2" t="s">
        <v>126</v>
      </c>
      <c r="AG1757" s="2" t="s">
        <v>130</v>
      </c>
      <c r="AH1757" s="2" t="s">
        <v>128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2565</v>
      </c>
      <c r="B1758" s="2" t="s">
        <v>2557</v>
      </c>
      <c r="C1758" s="2" t="s">
        <v>47</v>
      </c>
      <c r="D1758" s="2" t="s">
        <v>1093</v>
      </c>
      <c r="E1758" s="2" t="s">
        <v>491</v>
      </c>
      <c r="F1758" s="2" t="s">
        <v>278</v>
      </c>
      <c r="G1758" s="2" t="s">
        <v>227</v>
      </c>
      <c r="H1758" s="2" t="s">
        <v>560</v>
      </c>
      <c r="I1758" s="2"/>
      <c r="J1758" s="2"/>
      <c r="K1758" s="2"/>
      <c r="L1758" s="2"/>
      <c r="M1758" s="2" t="s">
        <v>107</v>
      </c>
      <c r="N1758" s="3"/>
      <c r="O1758" s="3"/>
      <c r="P1758" s="4">
        <f>IF(O1758="吨",N1758*1000,IF(O1758="万立方米",N1758*10000,""))</f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138</v>
      </c>
      <c r="AH1758" s="2" t="s">
        <v>114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2566</v>
      </c>
      <c r="B1759" s="2" t="s">
        <v>2567</v>
      </c>
      <c r="C1759" s="2" t="s">
        <v>47</v>
      </c>
      <c r="D1759" s="2" t="s">
        <v>2568</v>
      </c>
      <c r="E1759" s="2" t="s">
        <v>254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13.588821020249998</v>
      </c>
      <c r="AD1759" s="4">
        <f>AC1759*(1-Z1759/100)</f>
        <v>13.588821020249998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2569</v>
      </c>
      <c r="B1760" s="2" t="s">
        <v>2567</v>
      </c>
      <c r="C1760" s="2" t="s">
        <v>47</v>
      </c>
      <c r="D1760" s="2" t="s">
        <v>2568</v>
      </c>
      <c r="E1760" s="2" t="s">
        <v>254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1357.18562</v>
      </c>
      <c r="AD1760" s="4">
        <f>AC1760*(1-Z1760/100)</f>
        <v>1357.18562</v>
      </c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2570</v>
      </c>
      <c r="B1761" s="2" t="s">
        <v>2567</v>
      </c>
      <c r="C1761" s="2" t="s">
        <v>47</v>
      </c>
      <c r="D1761" s="2" t="s">
        <v>2568</v>
      </c>
      <c r="E1761" s="2" t="s">
        <v>254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4">
        <f>P1761*U1761/1000000</f>
        <v>4892.654160100001</v>
      </c>
      <c r="AD1761" s="4">
        <f>AC1761*(1-Z1761/100)</f>
        <v>3816.2702448780005</v>
      </c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2571</v>
      </c>
      <c r="B1762" s="2" t="s">
        <v>2567</v>
      </c>
      <c r="C1762" s="2" t="s">
        <v>47</v>
      </c>
      <c r="D1762" s="2" t="s">
        <v>2568</v>
      </c>
      <c r="E1762" s="2" t="s">
        <v>254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2572</v>
      </c>
      <c r="B1763" s="2" t="s">
        <v>2567</v>
      </c>
      <c r="C1763" s="2" t="s">
        <v>47</v>
      </c>
      <c r="D1763" s="2" t="s">
        <v>2568</v>
      </c>
      <c r="E1763" s="2" t="s">
        <v>254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4">
        <f>P1763*U1763/1000000</f>
        <v>26045.2402888125</v>
      </c>
      <c r="AD1763" s="4">
        <f>AC1764*(1-AA1763/100)+(AC1763-AC1764)*(1-AB1763/100)</f>
        <v>26045.2402888125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2573</v>
      </c>
      <c r="B1764" s="2" t="s">
        <v>2567</v>
      </c>
      <c r="C1764" s="2" t="s">
        <v>47</v>
      </c>
      <c r="D1764" s="2" t="s">
        <v>2568</v>
      </c>
      <c r="E1764" s="2" t="s">
        <v>254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6794.410510124999</v>
      </c>
      <c r="AD1764" s="4">
        <f>AC1764*(1-Z1764/100)</f>
        <v>6794.410510124999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2574</v>
      </c>
      <c r="B1765" s="2" t="s">
        <v>2567</v>
      </c>
      <c r="C1765" s="2" t="s">
        <v>47</v>
      </c>
      <c r="D1765" s="2" t="s">
        <v>2568</v>
      </c>
      <c r="E1765" s="2" t="s">
        <v>254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9655.697093489998</v>
      </c>
      <c r="AD1765" s="4">
        <f>AC1765*(1-Z1765/100)</f>
        <v>9655.697093489998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2575</v>
      </c>
      <c r="B1766" s="2" t="s">
        <v>2567</v>
      </c>
      <c r="C1766" s="2" t="s">
        <v>47</v>
      </c>
      <c r="D1766" s="2" t="s">
        <v>2568</v>
      </c>
      <c r="E1766" s="2" t="s">
        <v>254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27.143712400000002</v>
      </c>
      <c r="AD1766" s="4">
        <f>AC1766*(1-Z1766/100)</f>
        <v>27.143712400000002</v>
      </c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2576</v>
      </c>
      <c r="B1767" s="2" t="s">
        <v>2567</v>
      </c>
      <c r="C1767" s="2" t="s">
        <v>47</v>
      </c>
      <c r="D1767" s="2" t="s">
        <v>2568</v>
      </c>
      <c r="E1767" s="2" t="s">
        <v>254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f>IF(O1767="吨",N1767*1000,IF(O1767="万立方米",N1767*10000,""))</f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113</v>
      </c>
      <c r="AH1767" s="2" t="s">
        <v>114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2577</v>
      </c>
      <c r="B1768" s="2" t="s">
        <v>2578</v>
      </c>
      <c r="C1768" s="2" t="s">
        <v>47</v>
      </c>
      <c r="D1768" s="2" t="s">
        <v>2579</v>
      </c>
      <c r="E1768" s="2" t="s">
        <v>924</v>
      </c>
      <c r="F1768" s="2" t="s">
        <v>50</v>
      </c>
      <c r="G1768" s="2" t="s">
        <v>51</v>
      </c>
      <c r="H1768" s="2" t="s">
        <v>142</v>
      </c>
      <c r="I1768" s="2" t="s">
        <v>53</v>
      </c>
      <c r="J1768" s="2" t="s">
        <v>343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9.376197119999999</v>
      </c>
      <c r="AD1768" s="4">
        <f>AC1768*(1-Z1768/100)</f>
        <v>9.376197119999999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2580</v>
      </c>
      <c r="B1769" s="2" t="s">
        <v>2578</v>
      </c>
      <c r="C1769" s="2" t="s">
        <v>47</v>
      </c>
      <c r="D1769" s="2" t="s">
        <v>2579</v>
      </c>
      <c r="E1769" s="2" t="s">
        <v>924</v>
      </c>
      <c r="F1769" s="2" t="s">
        <v>50</v>
      </c>
      <c r="G1769" s="2" t="s">
        <v>51</v>
      </c>
      <c r="H1769" s="2" t="s">
        <v>142</v>
      </c>
      <c r="I1769" s="2" t="s">
        <v>53</v>
      </c>
      <c r="J1769" s="2" t="s">
        <v>343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1446.944</v>
      </c>
      <c r="AD1769" s="4">
        <f>AC1769*(1-Z1769/100)</f>
        <v>1446.944</v>
      </c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2581</v>
      </c>
      <c r="B1770" s="2" t="s">
        <v>2578</v>
      </c>
      <c r="C1770" s="2" t="s">
        <v>47</v>
      </c>
      <c r="D1770" s="2" t="s">
        <v>2579</v>
      </c>
      <c r="E1770" s="2" t="s">
        <v>924</v>
      </c>
      <c r="F1770" s="2" t="s">
        <v>50</v>
      </c>
      <c r="G1770" s="2" t="s">
        <v>51</v>
      </c>
      <c r="H1770" s="2" t="s">
        <v>142</v>
      </c>
      <c r="I1770" s="2" t="s">
        <v>53</v>
      </c>
      <c r="J1770" s="2" t="s">
        <v>343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4">
        <f>P1770*U1770/1000000</f>
        <v>5216.23312</v>
      </c>
      <c r="AD1770" s="4">
        <f>AC1770*(1-Z1770/100)</f>
        <v>4068.6618336</v>
      </c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2582</v>
      </c>
      <c r="B1771" s="2" t="s">
        <v>2578</v>
      </c>
      <c r="C1771" s="2" t="s">
        <v>47</v>
      </c>
      <c r="D1771" s="2" t="s">
        <v>2579</v>
      </c>
      <c r="E1771" s="2" t="s">
        <v>924</v>
      </c>
      <c r="F1771" s="2" t="s">
        <v>50</v>
      </c>
      <c r="G1771" s="2" t="s">
        <v>51</v>
      </c>
      <c r="H1771" s="2" t="s">
        <v>142</v>
      </c>
      <c r="I1771" s="2" t="s">
        <v>53</v>
      </c>
      <c r="J1771" s="2" t="s">
        <v>343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2583</v>
      </c>
      <c r="B1772" s="2" t="s">
        <v>2578</v>
      </c>
      <c r="C1772" s="2" t="s">
        <v>47</v>
      </c>
      <c r="D1772" s="2" t="s">
        <v>2579</v>
      </c>
      <c r="E1772" s="2" t="s">
        <v>924</v>
      </c>
      <c r="F1772" s="2" t="s">
        <v>50</v>
      </c>
      <c r="G1772" s="2" t="s">
        <v>51</v>
      </c>
      <c r="H1772" s="2" t="s">
        <v>142</v>
      </c>
      <c r="I1772" s="2" t="s">
        <v>53</v>
      </c>
      <c r="J1772" s="2" t="s">
        <v>343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4">
        <f>P1772*U1772/1000000</f>
        <v>17971.04448</v>
      </c>
      <c r="AD1772" s="4">
        <f>AC1773*(1-AA1772/100)+(AC1772-AC1773)*(1-AB1772/100)</f>
        <v>17971.04448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2584</v>
      </c>
      <c r="B1773" s="2" t="s">
        <v>2578</v>
      </c>
      <c r="C1773" s="2" t="s">
        <v>47</v>
      </c>
      <c r="D1773" s="2" t="s">
        <v>2579</v>
      </c>
      <c r="E1773" s="2" t="s">
        <v>924</v>
      </c>
      <c r="F1773" s="2" t="s">
        <v>50</v>
      </c>
      <c r="G1773" s="2" t="s">
        <v>51</v>
      </c>
      <c r="H1773" s="2" t="s">
        <v>142</v>
      </c>
      <c r="I1773" s="2" t="s">
        <v>53</v>
      </c>
      <c r="J1773" s="2" t="s">
        <v>343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4688.09856</v>
      </c>
      <c r="AD1773" s="4">
        <f>AC1773*(1-Z1773/100)</f>
        <v>4688.09856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2585</v>
      </c>
      <c r="B1774" s="2" t="s">
        <v>2578</v>
      </c>
      <c r="C1774" s="2" t="s">
        <v>47</v>
      </c>
      <c r="D1774" s="2" t="s">
        <v>2579</v>
      </c>
      <c r="E1774" s="2" t="s">
        <v>924</v>
      </c>
      <c r="F1774" s="2" t="s">
        <v>50</v>
      </c>
      <c r="G1774" s="2" t="s">
        <v>51</v>
      </c>
      <c r="H1774" s="2" t="s">
        <v>142</v>
      </c>
      <c r="I1774" s="2" t="s">
        <v>53</v>
      </c>
      <c r="J1774" s="2" t="s">
        <v>343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4">
        <f>P1774*U1774/1000000</f>
        <v>6702.96808</v>
      </c>
      <c r="AD1774" s="4">
        <f>AC1774*(1-Z1774/100)</f>
        <v>6702.96808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2586</v>
      </c>
      <c r="B1775" s="2" t="s">
        <v>2578</v>
      </c>
      <c r="C1775" s="2" t="s">
        <v>47</v>
      </c>
      <c r="D1775" s="2" t="s">
        <v>2579</v>
      </c>
      <c r="E1775" s="2" t="s">
        <v>924</v>
      </c>
      <c r="F1775" s="2" t="s">
        <v>50</v>
      </c>
      <c r="G1775" s="2" t="s">
        <v>51</v>
      </c>
      <c r="H1775" s="2" t="s">
        <v>142</v>
      </c>
      <c r="I1775" s="2" t="s">
        <v>53</v>
      </c>
      <c r="J1775" s="2" t="s">
        <v>343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28.93888</v>
      </c>
      <c r="AD1775" s="4">
        <f>AC1775*(1-Z1775/100)</f>
        <v>28.93888</v>
      </c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2587</v>
      </c>
      <c r="B1776" s="2" t="s">
        <v>2578</v>
      </c>
      <c r="C1776" s="2" t="s">
        <v>47</v>
      </c>
      <c r="D1776" s="2" t="s">
        <v>2579</v>
      </c>
      <c r="E1776" s="2" t="s">
        <v>924</v>
      </c>
      <c r="F1776" s="2" t="s">
        <v>50</v>
      </c>
      <c r="G1776" s="2" t="s">
        <v>51</v>
      </c>
      <c r="H1776" s="2" t="s">
        <v>142</v>
      </c>
      <c r="I1776" s="2" t="s">
        <v>198</v>
      </c>
      <c r="J1776" s="2" t="s">
        <v>226</v>
      </c>
      <c r="K1776" s="2" t="s">
        <v>226</v>
      </c>
      <c r="L1776" s="2" t="s">
        <v>227</v>
      </c>
      <c r="M1776" s="2" t="s">
        <v>57</v>
      </c>
      <c r="N1776" s="3">
        <v>52</v>
      </c>
      <c r="O1776" s="3" t="s">
        <v>228</v>
      </c>
      <c r="P1776" s="4">
        <f>IF(O1776="吨",N1776*1000,IF(O1776="万立方米",N1776*10000,""))</f>
        <v>520000.0</v>
      </c>
      <c r="Q1776" s="2" t="s">
        <v>229</v>
      </c>
      <c r="R1776" s="2" t="s">
        <v>230</v>
      </c>
      <c r="S1776" s="2" t="s">
        <v>231</v>
      </c>
      <c r="T1776" s="2" t="s">
        <v>75</v>
      </c>
      <c r="U1776" s="4">
        <f>0.0</f>
        <v>0.0</v>
      </c>
      <c r="V1776" s="2" t="s">
        <v>232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4">
        <f>P1776*U1776/1000000</f>
        <v>0.0</v>
      </c>
      <c r="AD1776" s="4">
        <f>AC1776*(1-Z1776/100)</f>
        <v>0.0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2588</v>
      </c>
      <c r="B1777" s="2" t="s">
        <v>2578</v>
      </c>
      <c r="C1777" s="2" t="s">
        <v>47</v>
      </c>
      <c r="D1777" s="2" t="s">
        <v>2579</v>
      </c>
      <c r="E1777" s="2" t="s">
        <v>924</v>
      </c>
      <c r="F1777" s="2" t="s">
        <v>50</v>
      </c>
      <c r="G1777" s="2" t="s">
        <v>51</v>
      </c>
      <c r="H1777" s="2" t="s">
        <v>142</v>
      </c>
      <c r="I1777" s="2" t="s">
        <v>198</v>
      </c>
      <c r="J1777" s="2" t="s">
        <v>226</v>
      </c>
      <c r="K1777" s="2" t="s">
        <v>226</v>
      </c>
      <c r="L1777" s="2" t="s">
        <v>227</v>
      </c>
      <c r="M1777" s="2" t="s">
        <v>73</v>
      </c>
      <c r="N1777" s="3">
        <v>52</v>
      </c>
      <c r="O1777" s="3" t="s">
        <v>228</v>
      </c>
      <c r="P1777" s="4">
        <f>IF(O1777="吨",N1777*1000,IF(O1777="万立方米",N1777*10000,""))</f>
        <v>520000.0</v>
      </c>
      <c r="Q1777" s="2" t="s">
        <v>229</v>
      </c>
      <c r="R1777" s="2" t="s">
        <v>230</v>
      </c>
      <c r="S1777" s="2" t="s">
        <v>235</v>
      </c>
      <c r="T1777" s="2" t="s">
        <v>75</v>
      </c>
      <c r="U1777" s="4">
        <f>1.3</f>
        <v>1.3</v>
      </c>
      <c r="V1777" s="2" t="s">
        <v>232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0.676</v>
      </c>
      <c r="AD1777" s="4">
        <f>AC1777*(1-Z1777/100)</f>
        <v>0.676</v>
      </c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2589</v>
      </c>
      <c r="B1778" s="2" t="s">
        <v>2578</v>
      </c>
      <c r="C1778" s="2" t="s">
        <v>47</v>
      </c>
      <c r="D1778" s="2" t="s">
        <v>2579</v>
      </c>
      <c r="E1778" s="2" t="s">
        <v>924</v>
      </c>
      <c r="F1778" s="2" t="s">
        <v>50</v>
      </c>
      <c r="G1778" s="2" t="s">
        <v>51</v>
      </c>
      <c r="H1778" s="2" t="s">
        <v>142</v>
      </c>
      <c r="I1778" s="2" t="s">
        <v>198</v>
      </c>
      <c r="J1778" s="2" t="s">
        <v>226</v>
      </c>
      <c r="K1778" s="2" t="s">
        <v>226</v>
      </c>
      <c r="L1778" s="2" t="s">
        <v>227</v>
      </c>
      <c r="M1778" s="2" t="s">
        <v>79</v>
      </c>
      <c r="N1778" s="3">
        <v>52</v>
      </c>
      <c r="O1778" s="3" t="s">
        <v>228</v>
      </c>
      <c r="P1778" s="4">
        <f>IF(O1778="吨",N1778*1000,IF(O1778="万立方米",N1778*10000,""))</f>
        <v>520000.0</v>
      </c>
      <c r="Q1778" s="2" t="s">
        <v>229</v>
      </c>
      <c r="R1778" s="2" t="s">
        <v>230</v>
      </c>
      <c r="S1778" s="2" t="s">
        <v>238</v>
      </c>
      <c r="T1778" s="2" t="s">
        <v>75</v>
      </c>
      <c r="U1778" s="4">
        <f>4.1</f>
        <v>4.1</v>
      </c>
      <c r="V1778" s="2" t="s">
        <v>232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4">
        <f>P1778*U1778/1000000</f>
        <v>2.132</v>
      </c>
      <c r="AD1778" s="4">
        <f>AC1778*(1-Z1778/100)</f>
        <v>1.6629600000000002</v>
      </c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2590</v>
      </c>
      <c r="B1779" s="2" t="s">
        <v>2578</v>
      </c>
      <c r="C1779" s="2" t="s">
        <v>47</v>
      </c>
      <c r="D1779" s="2" t="s">
        <v>2579</v>
      </c>
      <c r="E1779" s="2" t="s">
        <v>924</v>
      </c>
      <c r="F1779" s="2" t="s">
        <v>50</v>
      </c>
      <c r="G1779" s="2" t="s">
        <v>51</v>
      </c>
      <c r="H1779" s="2" t="s">
        <v>142</v>
      </c>
      <c r="I1779" s="2" t="s">
        <v>198</v>
      </c>
      <c r="J1779" s="2" t="s">
        <v>226</v>
      </c>
      <c r="K1779" s="2" t="s">
        <v>226</v>
      </c>
      <c r="L1779" s="2" t="s">
        <v>227</v>
      </c>
      <c r="M1779" s="2" t="s">
        <v>87</v>
      </c>
      <c r="N1779" s="3">
        <v>52</v>
      </c>
      <c r="O1779" s="3" t="s">
        <v>228</v>
      </c>
      <c r="P1779" s="4">
        <f>IF(O1779="吨",N1779*1000,IF(O1779="万立方米",N1779*10000,""))</f>
        <v>520000.0</v>
      </c>
      <c r="Q1779" s="2" t="s">
        <v>229</v>
      </c>
      <c r="R1779" s="2" t="s">
        <v>230</v>
      </c>
      <c r="S1779" s="2" t="s">
        <v>241</v>
      </c>
      <c r="T1779" s="2" t="s">
        <v>75</v>
      </c>
      <c r="U1779" s="4">
        <f>0.0</f>
        <v>0.0</v>
      </c>
      <c r="V1779" s="2" t="s">
        <v>232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2591</v>
      </c>
      <c r="B1780" s="2" t="s">
        <v>2578</v>
      </c>
      <c r="C1780" s="2" t="s">
        <v>47</v>
      </c>
      <c r="D1780" s="2" t="s">
        <v>2579</v>
      </c>
      <c r="E1780" s="2" t="s">
        <v>924</v>
      </c>
      <c r="F1780" s="2" t="s">
        <v>50</v>
      </c>
      <c r="G1780" s="2" t="s">
        <v>51</v>
      </c>
      <c r="H1780" s="2" t="s">
        <v>142</v>
      </c>
      <c r="I1780" s="2" t="s">
        <v>198</v>
      </c>
      <c r="J1780" s="2" t="s">
        <v>226</v>
      </c>
      <c r="K1780" s="2" t="s">
        <v>226</v>
      </c>
      <c r="L1780" s="2" t="s">
        <v>227</v>
      </c>
      <c r="M1780" s="2" t="s">
        <v>91</v>
      </c>
      <c r="N1780" s="3">
        <v>52</v>
      </c>
      <c r="O1780" s="3" t="s">
        <v>228</v>
      </c>
      <c r="P1780" s="4">
        <f>IF(O1780="吨",N1780*1000,IF(O1780="万立方米",N1780*10000,""))</f>
        <v>520000.0</v>
      </c>
      <c r="Q1780" s="2" t="s">
        <v>229</v>
      </c>
      <c r="R1780" s="2" t="s">
        <v>230</v>
      </c>
      <c r="S1780" s="2" t="s">
        <v>243</v>
      </c>
      <c r="T1780" s="2" t="s">
        <v>75</v>
      </c>
      <c r="U1780" s="4">
        <f>0.03</f>
        <v>0.03</v>
      </c>
      <c r="V1780" s="2" t="s">
        <v>232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4">
        <f>P1780*U1780/1000000</f>
        <v>0.0156</v>
      </c>
      <c r="AD1780" s="4">
        <f>AC1781*(1-AA1780/100)+(AC1780-AC1781)*(1-AB1780/100)</f>
        <v>0.0156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2592</v>
      </c>
      <c r="B1781" s="2" t="s">
        <v>2578</v>
      </c>
      <c r="C1781" s="2" t="s">
        <v>47</v>
      </c>
      <c r="D1781" s="2" t="s">
        <v>2579</v>
      </c>
      <c r="E1781" s="2" t="s">
        <v>924</v>
      </c>
      <c r="F1781" s="2" t="s">
        <v>50</v>
      </c>
      <c r="G1781" s="2" t="s">
        <v>51</v>
      </c>
      <c r="H1781" s="2" t="s">
        <v>142</v>
      </c>
      <c r="I1781" s="2" t="s">
        <v>198</v>
      </c>
      <c r="J1781" s="2" t="s">
        <v>226</v>
      </c>
      <c r="K1781" s="2" t="s">
        <v>226</v>
      </c>
      <c r="L1781" s="2" t="s">
        <v>227</v>
      </c>
      <c r="M1781" s="2" t="s">
        <v>95</v>
      </c>
      <c r="N1781" s="3">
        <v>52</v>
      </c>
      <c r="O1781" s="3" t="s">
        <v>228</v>
      </c>
      <c r="P1781" s="4">
        <f>IF(O1781="吨",N1781*1000,IF(O1781="万立方米",N1781*10000,""))</f>
        <v>520000.0</v>
      </c>
      <c r="Q1781" s="2" t="s">
        <v>229</v>
      </c>
      <c r="R1781" s="2" t="s">
        <v>230</v>
      </c>
      <c r="S1781" s="2" t="s">
        <v>245</v>
      </c>
      <c r="T1781" s="2" t="s">
        <v>75</v>
      </c>
      <c r="U1781" s="4">
        <f>0.03</f>
        <v>0.03</v>
      </c>
      <c r="V1781" s="2" t="s">
        <v>232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0.0156</v>
      </c>
      <c r="AD1781" s="4">
        <f>AC1781*(1-Z1781/100)</f>
        <v>0.0156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2593</v>
      </c>
      <c r="B1782" s="2" t="s">
        <v>2578</v>
      </c>
      <c r="C1782" s="2" t="s">
        <v>47</v>
      </c>
      <c r="D1782" s="2" t="s">
        <v>2579</v>
      </c>
      <c r="E1782" s="2" t="s">
        <v>924</v>
      </c>
      <c r="F1782" s="2" t="s">
        <v>50</v>
      </c>
      <c r="G1782" s="2" t="s">
        <v>51</v>
      </c>
      <c r="H1782" s="2" t="s">
        <v>142</v>
      </c>
      <c r="I1782" s="2" t="s">
        <v>198</v>
      </c>
      <c r="J1782" s="2" t="s">
        <v>226</v>
      </c>
      <c r="K1782" s="2" t="s">
        <v>226</v>
      </c>
      <c r="L1782" s="2" t="s">
        <v>227</v>
      </c>
      <c r="M1782" s="2" t="s">
        <v>99</v>
      </c>
      <c r="N1782" s="3">
        <v>52</v>
      </c>
      <c r="O1782" s="3" t="s">
        <v>228</v>
      </c>
      <c r="P1782" s="4">
        <f>IF(O1782="吨",N1782*1000,IF(O1782="万立方米",N1782*10000,""))</f>
        <v>520000.0</v>
      </c>
      <c r="Q1782" s="2" t="s">
        <v>229</v>
      </c>
      <c r="R1782" s="2" t="s">
        <v>230</v>
      </c>
      <c r="S1782" s="2" t="s">
        <v>247</v>
      </c>
      <c r="T1782" s="2" t="s">
        <v>75</v>
      </c>
      <c r="U1782" s="4">
        <f>0.0</f>
        <v>0.0</v>
      </c>
      <c r="V1782" s="2" t="s">
        <v>232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0.0</v>
      </c>
      <c r="AD1782" s="4">
        <f>AC1782*(1-Z1782/100)</f>
        <v>0.0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2594</v>
      </c>
      <c r="B1783" s="2" t="s">
        <v>2578</v>
      </c>
      <c r="C1783" s="2" t="s">
        <v>47</v>
      </c>
      <c r="D1783" s="2" t="s">
        <v>2579</v>
      </c>
      <c r="E1783" s="2" t="s">
        <v>924</v>
      </c>
      <c r="F1783" s="2" t="s">
        <v>50</v>
      </c>
      <c r="G1783" s="2" t="s">
        <v>51</v>
      </c>
      <c r="H1783" s="2" t="s">
        <v>142</v>
      </c>
      <c r="I1783" s="2" t="s">
        <v>198</v>
      </c>
      <c r="J1783" s="2" t="s">
        <v>226</v>
      </c>
      <c r="K1783" s="2" t="s">
        <v>226</v>
      </c>
      <c r="L1783" s="2" t="s">
        <v>227</v>
      </c>
      <c r="M1783" s="2" t="s">
        <v>104</v>
      </c>
      <c r="N1783" s="3">
        <v>52</v>
      </c>
      <c r="O1783" s="3" t="s">
        <v>228</v>
      </c>
      <c r="P1783" s="4">
        <f>IF(O1783="吨",N1783*1000,IF(O1783="万立方米",N1783*10000,""))</f>
        <v>520000.0</v>
      </c>
      <c r="Q1783" s="2" t="s">
        <v>229</v>
      </c>
      <c r="R1783" s="2" t="s">
        <v>230</v>
      </c>
      <c r="S1783" s="2" t="s">
        <v>249</v>
      </c>
      <c r="T1783" s="2" t="s">
        <v>75</v>
      </c>
      <c r="U1783" s="4">
        <f>0.02</f>
        <v>0.02</v>
      </c>
      <c r="V1783" s="2" t="s">
        <v>232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2595</v>
      </c>
      <c r="B1784" s="2" t="s">
        <v>2578</v>
      </c>
      <c r="C1784" s="2" t="s">
        <v>47</v>
      </c>
      <c r="D1784" s="2" t="s">
        <v>2579</v>
      </c>
      <c r="E1784" s="2" t="s">
        <v>924</v>
      </c>
      <c r="F1784" s="2" t="s">
        <v>50</v>
      </c>
      <c r="G1784" s="2" t="s">
        <v>51</v>
      </c>
      <c r="H1784" s="2" t="s">
        <v>142</v>
      </c>
      <c r="I1784" s="2"/>
      <c r="J1784" s="2"/>
      <c r="K1784" s="2"/>
      <c r="L1784" s="2"/>
      <c r="M1784" s="2" t="s">
        <v>107</v>
      </c>
      <c r="N1784" s="3"/>
      <c r="O1784" s="3"/>
      <c r="P1784" s="4">
        <f>IF(O1784="吨",N1784*1000,IF(O1784="万立方米",N1784*10000,""))</f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113</v>
      </c>
      <c r="AH1784" s="2" t="s">
        <v>114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2596</v>
      </c>
      <c r="B1785" s="2" t="s">
        <v>2597</v>
      </c>
      <c r="C1785" s="2" t="s">
        <v>47</v>
      </c>
      <c r="D1785" s="2" t="s">
        <v>2214</v>
      </c>
      <c r="E1785" s="2" t="s">
        <v>491</v>
      </c>
      <c r="F1785" s="2" t="s">
        <v>224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173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174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298</v>
      </c>
      <c r="Y1785" s="2" t="s">
        <v>997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66</v>
      </c>
      <c r="AF1785" s="2" t="s">
        <v>67</v>
      </c>
      <c r="AG1785" s="2" t="s">
        <v>327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2598</v>
      </c>
      <c r="B1786" s="2" t="s">
        <v>2597</v>
      </c>
      <c r="C1786" s="2" t="s">
        <v>47</v>
      </c>
      <c r="D1786" s="2" t="s">
        <v>2214</v>
      </c>
      <c r="E1786" s="2" t="s">
        <v>491</v>
      </c>
      <c r="F1786" s="2" t="s">
        <v>224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173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179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66</v>
      </c>
      <c r="AF1786" s="2" t="s">
        <v>67</v>
      </c>
      <c r="AG1786" s="2" t="s">
        <v>329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2599</v>
      </c>
      <c r="B1787" s="2" t="s">
        <v>2597</v>
      </c>
      <c r="C1787" s="2" t="s">
        <v>47</v>
      </c>
      <c r="D1787" s="2" t="s">
        <v>2214</v>
      </c>
      <c r="E1787" s="2" t="s">
        <v>491</v>
      </c>
      <c r="F1787" s="2" t="s">
        <v>224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173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182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255</v>
      </c>
      <c r="Y1787" s="2" t="s">
        <v>1343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66</v>
      </c>
      <c r="AF1787" s="2" t="s">
        <v>67</v>
      </c>
      <c r="AG1787" s="2" t="s">
        <v>167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2600</v>
      </c>
      <c r="B1788" s="2" t="s">
        <v>2597</v>
      </c>
      <c r="C1788" s="2" t="s">
        <v>47</v>
      </c>
      <c r="D1788" s="2" t="s">
        <v>2214</v>
      </c>
      <c r="E1788" s="2" t="s">
        <v>491</v>
      </c>
      <c r="F1788" s="2" t="s">
        <v>224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173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185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298</v>
      </c>
      <c r="Y1788" s="2" t="s">
        <v>1005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66</v>
      </c>
      <c r="AF1788" s="2" t="s">
        <v>67</v>
      </c>
      <c r="AG1788" s="2" t="s">
        <v>327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2601</v>
      </c>
      <c r="B1789" s="2" t="s">
        <v>2597</v>
      </c>
      <c r="C1789" s="2" t="s">
        <v>47</v>
      </c>
      <c r="D1789" s="2" t="s">
        <v>2214</v>
      </c>
      <c r="E1789" s="2" t="s">
        <v>491</v>
      </c>
      <c r="F1789" s="2" t="s">
        <v>224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173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188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298</v>
      </c>
      <c r="Y1789" s="2" t="s">
        <v>1008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66</v>
      </c>
      <c r="AF1789" s="2" t="s">
        <v>67</v>
      </c>
      <c r="AG1789" s="2" t="s">
        <v>327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2602</v>
      </c>
      <c r="B1790" s="2" t="s">
        <v>2597</v>
      </c>
      <c r="C1790" s="2" t="s">
        <v>47</v>
      </c>
      <c r="D1790" s="2" t="s">
        <v>2214</v>
      </c>
      <c r="E1790" s="2" t="s">
        <v>491</v>
      </c>
      <c r="F1790" s="2" t="s">
        <v>224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173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191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298</v>
      </c>
      <c r="Y1790" s="2" t="s">
        <v>1011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66</v>
      </c>
      <c r="AF1790" s="2" t="s">
        <v>67</v>
      </c>
      <c r="AG1790" s="2" t="s">
        <v>327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2603</v>
      </c>
      <c r="B1791" s="2" t="s">
        <v>2597</v>
      </c>
      <c r="C1791" s="2" t="s">
        <v>47</v>
      </c>
      <c r="D1791" s="2" t="s">
        <v>2214</v>
      </c>
      <c r="E1791" s="2" t="s">
        <v>491</v>
      </c>
      <c r="F1791" s="2" t="s">
        <v>224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173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194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159</v>
      </c>
      <c r="Y1791" s="2" t="s">
        <v>160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66</v>
      </c>
      <c r="AF1791" s="2" t="s">
        <v>67</v>
      </c>
      <c r="AG1791" s="2" t="s">
        <v>327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2604</v>
      </c>
      <c r="B1792" s="2" t="s">
        <v>2597</v>
      </c>
      <c r="C1792" s="2" t="s">
        <v>47</v>
      </c>
      <c r="D1792" s="2" t="s">
        <v>2214</v>
      </c>
      <c r="E1792" s="2" t="s">
        <v>491</v>
      </c>
      <c r="F1792" s="2" t="s">
        <v>224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173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196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66</v>
      </c>
      <c r="AF1792" s="2" t="s">
        <v>67</v>
      </c>
      <c r="AG1792" s="2" t="s">
        <v>329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2605</v>
      </c>
      <c r="B1793" s="2" t="s">
        <v>2597</v>
      </c>
      <c r="C1793" s="2" t="s">
        <v>47</v>
      </c>
      <c r="D1793" s="2" t="s">
        <v>2214</v>
      </c>
      <c r="E1793" s="2" t="s">
        <v>491</v>
      </c>
      <c r="F1793" s="2" t="s">
        <v>224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163</v>
      </c>
      <c r="M1793" s="2" t="s">
        <v>107</v>
      </c>
      <c r="N1793" s="3"/>
      <c r="O1793" s="3"/>
      <c r="P1793" s="4">
        <f>IF(O1793="吨",N1793*1000,IF(O1793="万立方米",N1793*10000,""))</f>
        <v>153109000.0</v>
      </c>
      <c r="Q1793" s="2" t="s">
        <v>108</v>
      </c>
      <c r="R1793" s="2" t="s">
        <v>109</v>
      </c>
      <c r="S1793" s="2" t="s">
        <v>164</v>
      </c>
      <c r="T1793" s="2" t="s">
        <v>165</v>
      </c>
      <c r="U1793" s="4">
        <f>0.16</f>
        <v>0.16</v>
      </c>
      <c r="V1793" s="2" t="s">
        <v>111</v>
      </c>
      <c r="W1793" s="2" t="s">
        <v>164</v>
      </c>
      <c r="X1793" s="2" t="s">
        <v>163</v>
      </c>
      <c r="Y1793" s="2" t="s">
        <v>166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66</v>
      </c>
      <c r="AF1793" s="2" t="s">
        <v>67</v>
      </c>
      <c r="AG1793" s="2" t="s">
        <v>167</v>
      </c>
      <c r="AH1793" s="2" t="s">
        <v>168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2606</v>
      </c>
      <c r="B1794" s="2" t="s">
        <v>2607</v>
      </c>
      <c r="C1794" s="2" t="s">
        <v>47</v>
      </c>
      <c r="D1794" s="2" t="s">
        <v>324</v>
      </c>
      <c r="E1794" s="2" t="s">
        <v>325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143</v>
      </c>
      <c r="Y1794" s="2" t="s">
        <v>326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66</v>
      </c>
      <c r="AF1794" s="2" t="s">
        <v>67</v>
      </c>
      <c r="AG1794" s="2" t="s">
        <v>327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2608</v>
      </c>
      <c r="B1795" s="2" t="s">
        <v>2607</v>
      </c>
      <c r="C1795" s="2" t="s">
        <v>47</v>
      </c>
      <c r="D1795" s="2" t="s">
        <v>324</v>
      </c>
      <c r="E1795" s="2" t="s">
        <v>325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66</v>
      </c>
      <c r="AF1795" s="2" t="s">
        <v>67</v>
      </c>
      <c r="AG1795" s="2" t="s">
        <v>329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2609</v>
      </c>
      <c r="B1796" s="2" t="s">
        <v>2607</v>
      </c>
      <c r="C1796" s="2" t="s">
        <v>47</v>
      </c>
      <c r="D1796" s="2" t="s">
        <v>324</v>
      </c>
      <c r="E1796" s="2" t="s">
        <v>325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149</v>
      </c>
      <c r="Y1796" s="2" t="s">
        <v>150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66</v>
      </c>
      <c r="AF1796" s="2" t="s">
        <v>67</v>
      </c>
      <c r="AG1796" s="2" t="s">
        <v>167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2610</v>
      </c>
      <c r="B1797" s="2" t="s">
        <v>2607</v>
      </c>
      <c r="C1797" s="2" t="s">
        <v>47</v>
      </c>
      <c r="D1797" s="2" t="s">
        <v>324</v>
      </c>
      <c r="E1797" s="2" t="s">
        <v>325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143</v>
      </c>
      <c r="Y1797" s="2" t="s">
        <v>332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66</v>
      </c>
      <c r="AF1797" s="2" t="s">
        <v>67</v>
      </c>
      <c r="AG1797" s="2" t="s">
        <v>327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2611</v>
      </c>
      <c r="B1798" s="2" t="s">
        <v>2607</v>
      </c>
      <c r="C1798" s="2" t="s">
        <v>47</v>
      </c>
      <c r="D1798" s="2" t="s">
        <v>324</v>
      </c>
      <c r="E1798" s="2" t="s">
        <v>325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143</v>
      </c>
      <c r="Y1798" s="2" t="s">
        <v>334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66</v>
      </c>
      <c r="AF1798" s="2" t="s">
        <v>67</v>
      </c>
      <c r="AG1798" s="2" t="s">
        <v>327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2612</v>
      </c>
      <c r="B1799" s="2" t="s">
        <v>2607</v>
      </c>
      <c r="C1799" s="2" t="s">
        <v>47</v>
      </c>
      <c r="D1799" s="2" t="s">
        <v>324</v>
      </c>
      <c r="E1799" s="2" t="s">
        <v>325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143</v>
      </c>
      <c r="Y1799" s="2" t="s">
        <v>336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66</v>
      </c>
      <c r="AF1799" s="2" t="s">
        <v>67</v>
      </c>
      <c r="AG1799" s="2" t="s">
        <v>327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2613</v>
      </c>
      <c r="B1800" s="2" t="s">
        <v>2607</v>
      </c>
      <c r="C1800" s="2" t="s">
        <v>47</v>
      </c>
      <c r="D1800" s="2" t="s">
        <v>324</v>
      </c>
      <c r="E1800" s="2" t="s">
        <v>325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314</v>
      </c>
      <c r="Y1800" s="2" t="s">
        <v>315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66</v>
      </c>
      <c r="AF1800" s="2" t="s">
        <v>67</v>
      </c>
      <c r="AG1800" s="2" t="s">
        <v>167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2614</v>
      </c>
      <c r="B1801" s="2" t="s">
        <v>2607</v>
      </c>
      <c r="C1801" s="2" t="s">
        <v>47</v>
      </c>
      <c r="D1801" s="2" t="s">
        <v>324</v>
      </c>
      <c r="E1801" s="2" t="s">
        <v>325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66</v>
      </c>
      <c r="AF1801" s="2" t="s">
        <v>67</v>
      </c>
      <c r="AG1801" s="2" t="s">
        <v>329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2615</v>
      </c>
      <c r="B1802" s="2" t="s">
        <v>2607</v>
      </c>
      <c r="C1802" s="2" t="s">
        <v>47</v>
      </c>
      <c r="D1802" s="2" t="s">
        <v>324</v>
      </c>
      <c r="E1802" s="2" t="s">
        <v>325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163</v>
      </c>
      <c r="M1802" s="2" t="s">
        <v>107</v>
      </c>
      <c r="N1802" s="3"/>
      <c r="O1802" s="3"/>
      <c r="P1802" s="4">
        <f>IF(O1802="吨",N1802*1000,IF(O1802="万立方米",N1802*10000,""))</f>
        <v>684208000.0</v>
      </c>
      <c r="Q1802" s="2" t="s">
        <v>108</v>
      </c>
      <c r="R1802" s="2" t="s">
        <v>109</v>
      </c>
      <c r="S1802" s="2" t="s">
        <v>164</v>
      </c>
      <c r="T1802" s="2" t="s">
        <v>165</v>
      </c>
      <c r="U1802" s="4">
        <f>0.16</f>
        <v>0.16</v>
      </c>
      <c r="V1802" s="2" t="s">
        <v>111</v>
      </c>
      <c r="W1802" s="2" t="s">
        <v>164</v>
      </c>
      <c r="X1802" s="2" t="s">
        <v>163</v>
      </c>
      <c r="Y1802" s="2" t="s">
        <v>166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66</v>
      </c>
      <c r="AF1802" s="2" t="s">
        <v>67</v>
      </c>
      <c r="AG1802" s="2" t="s">
        <v>167</v>
      </c>
      <c r="AH1802" s="2" t="s">
        <v>168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2616</v>
      </c>
      <c r="B1803" s="2" t="s">
        <v>2617</v>
      </c>
      <c r="C1803" s="2" t="s">
        <v>47</v>
      </c>
      <c r="D1803" s="2" t="s">
        <v>2618</v>
      </c>
      <c r="E1803" s="2" t="s">
        <v>491</v>
      </c>
      <c r="F1803" s="2" t="s">
        <v>278</v>
      </c>
      <c r="G1803" s="2" t="s">
        <v>120</v>
      </c>
      <c r="H1803" s="2" t="s">
        <v>798</v>
      </c>
      <c r="I1803" s="2" t="s">
        <v>53</v>
      </c>
      <c r="J1803" s="2" t="s">
        <v>280</v>
      </c>
      <c r="K1803" s="2"/>
      <c r="L1803" s="2" t="s">
        <v>122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124</v>
      </c>
      <c r="X1803" s="2" t="s">
        <v>298</v>
      </c>
      <c r="Y1803" s="2" t="s">
        <v>2619</v>
      </c>
      <c r="Z1803" s="2">
        <v>94.5</v>
      </c>
      <c r="AA1803" s="2"/>
      <c r="AB1803" s="2"/>
      <c r="AC1803" s="2"/>
      <c r="AD1803" s="2"/>
      <c r="AE1803" s="2" t="s">
        <v>271</v>
      </c>
      <c r="AF1803" s="2" t="s">
        <v>281</v>
      </c>
      <c r="AG1803" s="2" t="s">
        <v>1915</v>
      </c>
      <c r="AH1803" s="2" t="s">
        <v>128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2620</v>
      </c>
      <c r="B1804" s="2" t="s">
        <v>2617</v>
      </c>
      <c r="C1804" s="2" t="s">
        <v>47</v>
      </c>
      <c r="D1804" s="2" t="s">
        <v>2618</v>
      </c>
      <c r="E1804" s="2" t="s">
        <v>491</v>
      </c>
      <c r="F1804" s="2" t="s">
        <v>278</v>
      </c>
      <c r="G1804" s="2" t="s">
        <v>120</v>
      </c>
      <c r="H1804" s="2" t="s">
        <v>798</v>
      </c>
      <c r="I1804" s="2" t="s">
        <v>53</v>
      </c>
      <c r="J1804" s="2" t="s">
        <v>280</v>
      </c>
      <c r="K1804" s="2"/>
      <c r="L1804" s="2" t="s">
        <v>122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124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271</v>
      </c>
      <c r="AF1804" s="2" t="s">
        <v>281</v>
      </c>
      <c r="AG1804" s="2" t="s">
        <v>1917</v>
      </c>
      <c r="AH1804" s="2" t="s">
        <v>128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2621</v>
      </c>
      <c r="B1805" s="2" t="s">
        <v>2617</v>
      </c>
      <c r="C1805" s="2" t="s">
        <v>47</v>
      </c>
      <c r="D1805" s="2" t="s">
        <v>2618</v>
      </c>
      <c r="E1805" s="2" t="s">
        <v>491</v>
      </c>
      <c r="F1805" s="2" t="s">
        <v>278</v>
      </c>
      <c r="G1805" s="2" t="s">
        <v>120</v>
      </c>
      <c r="H1805" s="2" t="s">
        <v>798</v>
      </c>
      <c r="I1805" s="2" t="s">
        <v>53</v>
      </c>
      <c r="J1805" s="2" t="s">
        <v>280</v>
      </c>
      <c r="K1805" s="2"/>
      <c r="L1805" s="2" t="s">
        <v>122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124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271</v>
      </c>
      <c r="AF1805" s="2" t="s">
        <v>281</v>
      </c>
      <c r="AG1805" s="2" t="s">
        <v>1919</v>
      </c>
      <c r="AH1805" s="2" t="s">
        <v>128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2622</v>
      </c>
      <c r="B1806" s="2" t="s">
        <v>2617</v>
      </c>
      <c r="C1806" s="2" t="s">
        <v>47</v>
      </c>
      <c r="D1806" s="2" t="s">
        <v>2618</v>
      </c>
      <c r="E1806" s="2" t="s">
        <v>491</v>
      </c>
      <c r="F1806" s="2" t="s">
        <v>278</v>
      </c>
      <c r="G1806" s="2" t="s">
        <v>120</v>
      </c>
      <c r="H1806" s="2" t="s">
        <v>798</v>
      </c>
      <c r="I1806" s="2" t="s">
        <v>53</v>
      </c>
      <c r="J1806" s="2" t="s">
        <v>280</v>
      </c>
      <c r="K1806" s="2"/>
      <c r="L1806" s="2" t="s">
        <v>122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124</v>
      </c>
      <c r="X1806" s="2" t="s">
        <v>298</v>
      </c>
      <c r="Y1806" s="2" t="s">
        <v>2623</v>
      </c>
      <c r="Z1806" s="2">
        <v>94.5</v>
      </c>
      <c r="AA1806" s="2"/>
      <c r="AB1806" s="2"/>
      <c r="AC1806" s="2"/>
      <c r="AD1806" s="2"/>
      <c r="AE1806" s="2" t="s">
        <v>271</v>
      </c>
      <c r="AF1806" s="2" t="s">
        <v>281</v>
      </c>
      <c r="AG1806" s="2" t="s">
        <v>1915</v>
      </c>
      <c r="AH1806" s="2" t="s">
        <v>128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2624</v>
      </c>
      <c r="B1807" s="2" t="s">
        <v>2617</v>
      </c>
      <c r="C1807" s="2" t="s">
        <v>47</v>
      </c>
      <c r="D1807" s="2" t="s">
        <v>2618</v>
      </c>
      <c r="E1807" s="2" t="s">
        <v>491</v>
      </c>
      <c r="F1807" s="2" t="s">
        <v>278</v>
      </c>
      <c r="G1807" s="2" t="s">
        <v>120</v>
      </c>
      <c r="H1807" s="2" t="s">
        <v>798</v>
      </c>
      <c r="I1807" s="2" t="s">
        <v>53</v>
      </c>
      <c r="J1807" s="2" t="s">
        <v>280</v>
      </c>
      <c r="K1807" s="2"/>
      <c r="L1807" s="2" t="s">
        <v>122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124</v>
      </c>
      <c r="X1807" s="2" t="s">
        <v>298</v>
      </c>
      <c r="Y1807" s="2" t="s">
        <v>1923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271</v>
      </c>
      <c r="AF1807" s="2" t="s">
        <v>281</v>
      </c>
      <c r="AG1807" s="2" t="s">
        <v>1915</v>
      </c>
      <c r="AH1807" s="2" t="s">
        <v>128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2625</v>
      </c>
      <c r="B1808" s="2" t="s">
        <v>2617</v>
      </c>
      <c r="C1808" s="2" t="s">
        <v>47</v>
      </c>
      <c r="D1808" s="2" t="s">
        <v>2618</v>
      </c>
      <c r="E1808" s="2" t="s">
        <v>491</v>
      </c>
      <c r="F1808" s="2" t="s">
        <v>278</v>
      </c>
      <c r="G1808" s="2" t="s">
        <v>120</v>
      </c>
      <c r="H1808" s="2" t="s">
        <v>798</v>
      </c>
      <c r="I1808" s="2" t="s">
        <v>53</v>
      </c>
      <c r="J1808" s="2" t="s">
        <v>280</v>
      </c>
      <c r="K1808" s="2"/>
      <c r="L1808" s="2" t="s">
        <v>122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124</v>
      </c>
      <c r="X1808" s="2" t="s">
        <v>298</v>
      </c>
      <c r="Y1808" s="2" t="s">
        <v>2626</v>
      </c>
      <c r="Z1808" s="2">
        <v>94.5</v>
      </c>
      <c r="AA1808" s="2"/>
      <c r="AB1808" s="2"/>
      <c r="AC1808" s="2"/>
      <c r="AD1808" s="2"/>
      <c r="AE1808" s="2" t="s">
        <v>271</v>
      </c>
      <c r="AF1808" s="2" t="s">
        <v>281</v>
      </c>
      <c r="AG1808" s="2" t="s">
        <v>1915</v>
      </c>
      <c r="AH1808" s="2" t="s">
        <v>128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2627</v>
      </c>
      <c r="B1809" s="2" t="s">
        <v>2617</v>
      </c>
      <c r="C1809" s="2" t="s">
        <v>47</v>
      </c>
      <c r="D1809" s="2" t="s">
        <v>2618</v>
      </c>
      <c r="E1809" s="2" t="s">
        <v>491</v>
      </c>
      <c r="F1809" s="2" t="s">
        <v>278</v>
      </c>
      <c r="G1809" s="2" t="s">
        <v>120</v>
      </c>
      <c r="H1809" s="2" t="s">
        <v>798</v>
      </c>
      <c r="I1809" s="2" t="s">
        <v>53</v>
      </c>
      <c r="J1809" s="2" t="s">
        <v>280</v>
      </c>
      <c r="K1809" s="2"/>
      <c r="L1809" s="2" t="s">
        <v>122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124</v>
      </c>
      <c r="X1809" s="2" t="s">
        <v>314</v>
      </c>
      <c r="Y1809" s="2" t="s">
        <v>315</v>
      </c>
      <c r="Z1809" s="2">
        <v>80</v>
      </c>
      <c r="AA1809" s="2"/>
      <c r="AB1809" s="2"/>
      <c r="AC1809" s="2"/>
      <c r="AD1809" s="2"/>
      <c r="AE1809" s="2" t="s">
        <v>271</v>
      </c>
      <c r="AF1809" s="2" t="s">
        <v>281</v>
      </c>
      <c r="AG1809" s="2" t="s">
        <v>1919</v>
      </c>
      <c r="AH1809" s="2" t="s">
        <v>128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2628</v>
      </c>
      <c r="B1810" s="2" t="s">
        <v>2617</v>
      </c>
      <c r="C1810" s="2" t="s">
        <v>47</v>
      </c>
      <c r="D1810" s="2" t="s">
        <v>2618</v>
      </c>
      <c r="E1810" s="2" t="s">
        <v>491</v>
      </c>
      <c r="F1810" s="2" t="s">
        <v>278</v>
      </c>
      <c r="G1810" s="2" t="s">
        <v>120</v>
      </c>
      <c r="H1810" s="2" t="s">
        <v>798</v>
      </c>
      <c r="I1810" s="2" t="s">
        <v>53</v>
      </c>
      <c r="J1810" s="2" t="s">
        <v>280</v>
      </c>
      <c r="K1810" s="2"/>
      <c r="L1810" s="2" t="s">
        <v>122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124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271</v>
      </c>
      <c r="AF1810" s="2" t="s">
        <v>281</v>
      </c>
      <c r="AG1810" s="2" t="s">
        <v>1917</v>
      </c>
      <c r="AH1810" s="2" t="s">
        <v>128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2629</v>
      </c>
      <c r="B1811" s="2" t="s">
        <v>2617</v>
      </c>
      <c r="C1811" s="2" t="s">
        <v>47</v>
      </c>
      <c r="D1811" s="2" t="s">
        <v>2618</v>
      </c>
      <c r="E1811" s="2" t="s">
        <v>491</v>
      </c>
      <c r="F1811" s="2" t="s">
        <v>278</v>
      </c>
      <c r="G1811" s="2" t="s">
        <v>120</v>
      </c>
      <c r="H1811" s="2" t="s">
        <v>798</v>
      </c>
      <c r="I1811" s="2"/>
      <c r="J1811" s="2"/>
      <c r="K1811" s="2" t="s">
        <v>55</v>
      </c>
      <c r="L1811" s="2" t="s">
        <v>551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552</v>
      </c>
      <c r="T1811" s="2" t="s">
        <v>165</v>
      </c>
      <c r="U1811" s="2"/>
      <c r="V1811" s="2" t="s">
        <v>111</v>
      </c>
      <c r="W1811" s="2" t="s">
        <v>553</v>
      </c>
      <c r="X1811" s="2" t="s">
        <v>551</v>
      </c>
      <c r="Y1811" s="2" t="s">
        <v>554</v>
      </c>
      <c r="Z1811" s="2">
        <v>0</v>
      </c>
      <c r="AA1811" s="2"/>
      <c r="AB1811" s="2"/>
      <c r="AC1811" s="2"/>
      <c r="AD1811" s="2"/>
      <c r="AE1811" s="2" t="s">
        <v>271</v>
      </c>
      <c r="AF1811" s="2" t="s">
        <v>555</v>
      </c>
      <c r="AG1811" s="2" t="s">
        <v>556</v>
      </c>
      <c r="AH1811" s="2" t="s">
        <v>168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2630</v>
      </c>
      <c r="B1812" s="2" t="s">
        <v>2631</v>
      </c>
      <c r="C1812" s="2" t="s">
        <v>47</v>
      </c>
      <c r="D1812" s="2" t="s">
        <v>276</v>
      </c>
      <c r="E1812" s="2" t="s">
        <v>277</v>
      </c>
      <c r="F1812" s="2" t="s">
        <v>278</v>
      </c>
      <c r="G1812" s="2" t="s">
        <v>120</v>
      </c>
      <c r="H1812" s="2" t="s">
        <v>418</v>
      </c>
      <c r="I1812" s="2" t="s">
        <v>53</v>
      </c>
      <c r="J1812" s="2" t="s">
        <v>280</v>
      </c>
      <c r="K1812" s="2"/>
      <c r="L1812" s="2" t="s">
        <v>122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124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271</v>
      </c>
      <c r="AF1812" s="2" t="s">
        <v>281</v>
      </c>
      <c r="AG1812" s="2" t="s">
        <v>282</v>
      </c>
      <c r="AH1812" s="2" t="s">
        <v>128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2632</v>
      </c>
      <c r="B1813" s="2" t="s">
        <v>2631</v>
      </c>
      <c r="C1813" s="2" t="s">
        <v>47</v>
      </c>
      <c r="D1813" s="2" t="s">
        <v>276</v>
      </c>
      <c r="E1813" s="2" t="s">
        <v>277</v>
      </c>
      <c r="F1813" s="2" t="s">
        <v>278</v>
      </c>
      <c r="G1813" s="2" t="s">
        <v>120</v>
      </c>
      <c r="H1813" s="2" t="s">
        <v>418</v>
      </c>
      <c r="I1813" s="2" t="s">
        <v>53</v>
      </c>
      <c r="J1813" s="2" t="s">
        <v>280</v>
      </c>
      <c r="K1813" s="2"/>
      <c r="L1813" s="2" t="s">
        <v>122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124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271</v>
      </c>
      <c r="AF1813" s="2" t="s">
        <v>281</v>
      </c>
      <c r="AG1813" s="2" t="s">
        <v>284</v>
      </c>
      <c r="AH1813" s="2" t="s">
        <v>128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2633</v>
      </c>
      <c r="B1814" s="2" t="s">
        <v>2631</v>
      </c>
      <c r="C1814" s="2" t="s">
        <v>47</v>
      </c>
      <c r="D1814" s="2" t="s">
        <v>276</v>
      </c>
      <c r="E1814" s="2" t="s">
        <v>277</v>
      </c>
      <c r="F1814" s="2" t="s">
        <v>278</v>
      </c>
      <c r="G1814" s="2" t="s">
        <v>120</v>
      </c>
      <c r="H1814" s="2" t="s">
        <v>418</v>
      </c>
      <c r="I1814" s="2" t="s">
        <v>53</v>
      </c>
      <c r="J1814" s="2" t="s">
        <v>280</v>
      </c>
      <c r="K1814" s="2"/>
      <c r="L1814" s="2" t="s">
        <v>122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124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271</v>
      </c>
      <c r="AF1814" s="2" t="s">
        <v>281</v>
      </c>
      <c r="AG1814" s="2" t="s">
        <v>286</v>
      </c>
      <c r="AH1814" s="2" t="s">
        <v>128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2634</v>
      </c>
      <c r="B1815" s="2" t="s">
        <v>2631</v>
      </c>
      <c r="C1815" s="2" t="s">
        <v>47</v>
      </c>
      <c r="D1815" s="2" t="s">
        <v>276</v>
      </c>
      <c r="E1815" s="2" t="s">
        <v>277</v>
      </c>
      <c r="F1815" s="2" t="s">
        <v>278</v>
      </c>
      <c r="G1815" s="2" t="s">
        <v>120</v>
      </c>
      <c r="H1815" s="2" t="s">
        <v>418</v>
      </c>
      <c r="I1815" s="2" t="s">
        <v>53</v>
      </c>
      <c r="J1815" s="2" t="s">
        <v>280</v>
      </c>
      <c r="K1815" s="2"/>
      <c r="L1815" s="2" t="s">
        <v>122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124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271</v>
      </c>
      <c r="AF1815" s="2" t="s">
        <v>281</v>
      </c>
      <c r="AG1815" s="2" t="s">
        <v>282</v>
      </c>
      <c r="AH1815" s="2" t="s">
        <v>128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2635</v>
      </c>
      <c r="B1816" s="2" t="s">
        <v>2631</v>
      </c>
      <c r="C1816" s="2" t="s">
        <v>47</v>
      </c>
      <c r="D1816" s="2" t="s">
        <v>276</v>
      </c>
      <c r="E1816" s="2" t="s">
        <v>277</v>
      </c>
      <c r="F1816" s="2" t="s">
        <v>278</v>
      </c>
      <c r="G1816" s="2" t="s">
        <v>120</v>
      </c>
      <c r="H1816" s="2" t="s">
        <v>418</v>
      </c>
      <c r="I1816" s="2" t="s">
        <v>53</v>
      </c>
      <c r="J1816" s="2" t="s">
        <v>280</v>
      </c>
      <c r="K1816" s="2"/>
      <c r="L1816" s="2" t="s">
        <v>122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124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271</v>
      </c>
      <c r="AF1816" s="2" t="s">
        <v>281</v>
      </c>
      <c r="AG1816" s="2" t="s">
        <v>282</v>
      </c>
      <c r="AH1816" s="2" t="s">
        <v>128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2636</v>
      </c>
      <c r="B1817" s="2" t="s">
        <v>2631</v>
      </c>
      <c r="C1817" s="2" t="s">
        <v>47</v>
      </c>
      <c r="D1817" s="2" t="s">
        <v>276</v>
      </c>
      <c r="E1817" s="2" t="s">
        <v>277</v>
      </c>
      <c r="F1817" s="2" t="s">
        <v>278</v>
      </c>
      <c r="G1817" s="2" t="s">
        <v>120</v>
      </c>
      <c r="H1817" s="2" t="s">
        <v>418</v>
      </c>
      <c r="I1817" s="2" t="s">
        <v>53</v>
      </c>
      <c r="J1817" s="2" t="s">
        <v>280</v>
      </c>
      <c r="K1817" s="2"/>
      <c r="L1817" s="2" t="s">
        <v>122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124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271</v>
      </c>
      <c r="AF1817" s="2" t="s">
        <v>281</v>
      </c>
      <c r="AG1817" s="2" t="s">
        <v>282</v>
      </c>
      <c r="AH1817" s="2" t="s">
        <v>128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2637</v>
      </c>
      <c r="B1818" s="2" t="s">
        <v>2631</v>
      </c>
      <c r="C1818" s="2" t="s">
        <v>47</v>
      </c>
      <c r="D1818" s="2" t="s">
        <v>276</v>
      </c>
      <c r="E1818" s="2" t="s">
        <v>277</v>
      </c>
      <c r="F1818" s="2" t="s">
        <v>278</v>
      </c>
      <c r="G1818" s="2" t="s">
        <v>120</v>
      </c>
      <c r="H1818" s="2" t="s">
        <v>418</v>
      </c>
      <c r="I1818" s="2" t="s">
        <v>53</v>
      </c>
      <c r="J1818" s="2" t="s">
        <v>280</v>
      </c>
      <c r="K1818" s="2"/>
      <c r="L1818" s="2" t="s">
        <v>122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124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271</v>
      </c>
      <c r="AF1818" s="2" t="s">
        <v>281</v>
      </c>
      <c r="AG1818" s="2" t="s">
        <v>282</v>
      </c>
      <c r="AH1818" s="2" t="s">
        <v>128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2638</v>
      </c>
      <c r="B1819" s="2" t="s">
        <v>2631</v>
      </c>
      <c r="C1819" s="2" t="s">
        <v>47</v>
      </c>
      <c r="D1819" s="2" t="s">
        <v>276</v>
      </c>
      <c r="E1819" s="2" t="s">
        <v>277</v>
      </c>
      <c r="F1819" s="2" t="s">
        <v>278</v>
      </c>
      <c r="G1819" s="2" t="s">
        <v>120</v>
      </c>
      <c r="H1819" s="2" t="s">
        <v>418</v>
      </c>
      <c r="I1819" s="2" t="s">
        <v>53</v>
      </c>
      <c r="J1819" s="2" t="s">
        <v>280</v>
      </c>
      <c r="K1819" s="2"/>
      <c r="L1819" s="2" t="s">
        <v>122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124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271</v>
      </c>
      <c r="AF1819" s="2" t="s">
        <v>281</v>
      </c>
      <c r="AG1819" s="2" t="s">
        <v>284</v>
      </c>
      <c r="AH1819" s="2" t="s">
        <v>128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2639</v>
      </c>
      <c r="B1820" s="2" t="s">
        <v>2631</v>
      </c>
      <c r="C1820" s="2" t="s">
        <v>47</v>
      </c>
      <c r="D1820" s="2" t="s">
        <v>276</v>
      </c>
      <c r="E1820" s="2" t="s">
        <v>277</v>
      </c>
      <c r="F1820" s="2" t="s">
        <v>278</v>
      </c>
      <c r="G1820" s="2" t="s">
        <v>120</v>
      </c>
      <c r="H1820" s="2" t="s">
        <v>418</v>
      </c>
      <c r="I1820" s="2"/>
      <c r="J1820" s="2"/>
      <c r="K1820" s="2"/>
      <c r="L1820" s="2"/>
      <c r="M1820" s="2" t="s">
        <v>107</v>
      </c>
      <c r="N1820" s="3"/>
      <c r="O1820" s="3"/>
      <c r="P1820" s="4">
        <f>IF(O1820="吨",N1820*1000,IF(O1820="万立方米",N1820*10000,""))</f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138</v>
      </c>
      <c r="AH1820" s="2" t="s">
        <v>114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2640</v>
      </c>
      <c r="B1821" s="2" t="s">
        <v>2641</v>
      </c>
      <c r="C1821" s="2" t="s">
        <v>47</v>
      </c>
      <c r="D1821" s="2" t="s">
        <v>1309</v>
      </c>
      <c r="E1821" s="2" t="s">
        <v>924</v>
      </c>
      <c r="F1821" s="2" t="s">
        <v>278</v>
      </c>
      <c r="G1821" s="2" t="s">
        <v>120</v>
      </c>
      <c r="H1821" s="2" t="s">
        <v>142</v>
      </c>
      <c r="I1821" s="2" t="s">
        <v>53</v>
      </c>
      <c r="J1821" s="2" t="s">
        <v>226</v>
      </c>
      <c r="K1821" s="2" t="s">
        <v>226</v>
      </c>
      <c r="L1821" s="2" t="s">
        <v>227</v>
      </c>
      <c r="M1821" s="2" t="s">
        <v>57</v>
      </c>
      <c r="N1821" s="3">
        <v>15.915</v>
      </c>
      <c r="O1821" s="3" t="s">
        <v>228</v>
      </c>
      <c r="P1821" s="4">
        <f>IF(O1821="吨",N1821*1000,IF(O1821="万立方米",N1821*10000,""))</f>
        <v>159150.0</v>
      </c>
      <c r="Q1821" s="2" t="s">
        <v>229</v>
      </c>
      <c r="R1821" s="2" t="s">
        <v>230</v>
      </c>
      <c r="S1821" s="2" t="s">
        <v>231</v>
      </c>
      <c r="T1821" s="2" t="s">
        <v>75</v>
      </c>
      <c r="U1821" s="4">
        <f>0.0</f>
        <v>0.0</v>
      </c>
      <c r="V1821" s="2" t="s">
        <v>232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4">
        <f>P1821*U1821/1000000</f>
        <v>0.0</v>
      </c>
      <c r="AD1821" s="4">
        <f>AC1821*(1-Z1821/100)</f>
        <v>0.0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2642</v>
      </c>
      <c r="B1822" s="2" t="s">
        <v>2641</v>
      </c>
      <c r="C1822" s="2" t="s">
        <v>47</v>
      </c>
      <c r="D1822" s="2" t="s">
        <v>1309</v>
      </c>
      <c r="E1822" s="2" t="s">
        <v>924</v>
      </c>
      <c r="F1822" s="2" t="s">
        <v>278</v>
      </c>
      <c r="G1822" s="2" t="s">
        <v>120</v>
      </c>
      <c r="H1822" s="2" t="s">
        <v>142</v>
      </c>
      <c r="I1822" s="2" t="s">
        <v>53</v>
      </c>
      <c r="J1822" s="2" t="s">
        <v>226</v>
      </c>
      <c r="K1822" s="2" t="s">
        <v>226</v>
      </c>
      <c r="L1822" s="2" t="s">
        <v>227</v>
      </c>
      <c r="M1822" s="2" t="s">
        <v>73</v>
      </c>
      <c r="N1822" s="3">
        <v>15.915</v>
      </c>
      <c r="O1822" s="3" t="s">
        <v>228</v>
      </c>
      <c r="P1822" s="4">
        <f>IF(O1822="吨",N1822*1000,IF(O1822="万立方米",N1822*10000,""))</f>
        <v>159150.0</v>
      </c>
      <c r="Q1822" s="2" t="s">
        <v>229</v>
      </c>
      <c r="R1822" s="2" t="s">
        <v>230</v>
      </c>
      <c r="S1822" s="2" t="s">
        <v>235</v>
      </c>
      <c r="T1822" s="2" t="s">
        <v>75</v>
      </c>
      <c r="U1822" s="4">
        <f>1.3</f>
        <v>1.3</v>
      </c>
      <c r="V1822" s="2" t="s">
        <v>232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4">
        <f>P1822*U1822/1000000</f>
        <v>0.206895</v>
      </c>
      <c r="AD1822" s="4">
        <f>AC1822*(1-Z1822/100)</f>
        <v>0.206895</v>
      </c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2643</v>
      </c>
      <c r="B1823" s="2" t="s">
        <v>2641</v>
      </c>
      <c r="C1823" s="2" t="s">
        <v>47</v>
      </c>
      <c r="D1823" s="2" t="s">
        <v>1309</v>
      </c>
      <c r="E1823" s="2" t="s">
        <v>924</v>
      </c>
      <c r="F1823" s="2" t="s">
        <v>278</v>
      </c>
      <c r="G1823" s="2" t="s">
        <v>120</v>
      </c>
      <c r="H1823" s="2" t="s">
        <v>142</v>
      </c>
      <c r="I1823" s="2" t="s">
        <v>53</v>
      </c>
      <c r="J1823" s="2" t="s">
        <v>226</v>
      </c>
      <c r="K1823" s="2" t="s">
        <v>226</v>
      </c>
      <c r="L1823" s="2" t="s">
        <v>227</v>
      </c>
      <c r="M1823" s="2" t="s">
        <v>79</v>
      </c>
      <c r="N1823" s="3">
        <v>15.915</v>
      </c>
      <c r="O1823" s="3" t="s">
        <v>228</v>
      </c>
      <c r="P1823" s="4">
        <f>IF(O1823="吨",N1823*1000,IF(O1823="万立方米",N1823*10000,""))</f>
        <v>159150.0</v>
      </c>
      <c r="Q1823" s="2" t="s">
        <v>229</v>
      </c>
      <c r="R1823" s="2" t="s">
        <v>230</v>
      </c>
      <c r="S1823" s="2" t="s">
        <v>238</v>
      </c>
      <c r="T1823" s="2" t="s">
        <v>75</v>
      </c>
      <c r="U1823" s="4">
        <f>4.1</f>
        <v>4.1</v>
      </c>
      <c r="V1823" s="2" t="s">
        <v>232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4">
        <f>P1823*U1823/1000000</f>
        <v>0.652515</v>
      </c>
      <c r="AD1823" s="4">
        <f>AC1823*(1-Z1823/100)</f>
        <v>0.5089617</v>
      </c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2644</v>
      </c>
      <c r="B1824" s="2" t="s">
        <v>2641</v>
      </c>
      <c r="C1824" s="2" t="s">
        <v>47</v>
      </c>
      <c r="D1824" s="2" t="s">
        <v>1309</v>
      </c>
      <c r="E1824" s="2" t="s">
        <v>924</v>
      </c>
      <c r="F1824" s="2" t="s">
        <v>278</v>
      </c>
      <c r="G1824" s="2" t="s">
        <v>120</v>
      </c>
      <c r="H1824" s="2" t="s">
        <v>142</v>
      </c>
      <c r="I1824" s="2" t="s">
        <v>53</v>
      </c>
      <c r="J1824" s="2" t="s">
        <v>226</v>
      </c>
      <c r="K1824" s="2" t="s">
        <v>226</v>
      </c>
      <c r="L1824" s="2" t="s">
        <v>227</v>
      </c>
      <c r="M1824" s="2" t="s">
        <v>87</v>
      </c>
      <c r="N1824" s="3">
        <v>15.915</v>
      </c>
      <c r="O1824" s="3" t="s">
        <v>228</v>
      </c>
      <c r="P1824" s="4">
        <f>IF(O1824="吨",N1824*1000,IF(O1824="万立方米",N1824*10000,""))</f>
        <v>159150.0</v>
      </c>
      <c r="Q1824" s="2" t="s">
        <v>229</v>
      </c>
      <c r="R1824" s="2" t="s">
        <v>230</v>
      </c>
      <c r="S1824" s="2" t="s">
        <v>241</v>
      </c>
      <c r="T1824" s="2" t="s">
        <v>75</v>
      </c>
      <c r="U1824" s="4">
        <f>0.0</f>
        <v>0.0</v>
      </c>
      <c r="V1824" s="2" t="s">
        <v>232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0.0</v>
      </c>
      <c r="AD1824" s="4">
        <f>AC1824*(1-Z1824/100)</f>
        <v>0.0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2645</v>
      </c>
      <c r="B1825" s="2" t="s">
        <v>2641</v>
      </c>
      <c r="C1825" s="2" t="s">
        <v>47</v>
      </c>
      <c r="D1825" s="2" t="s">
        <v>1309</v>
      </c>
      <c r="E1825" s="2" t="s">
        <v>924</v>
      </c>
      <c r="F1825" s="2" t="s">
        <v>278</v>
      </c>
      <c r="G1825" s="2" t="s">
        <v>120</v>
      </c>
      <c r="H1825" s="2" t="s">
        <v>142</v>
      </c>
      <c r="I1825" s="2" t="s">
        <v>53</v>
      </c>
      <c r="J1825" s="2" t="s">
        <v>226</v>
      </c>
      <c r="K1825" s="2" t="s">
        <v>226</v>
      </c>
      <c r="L1825" s="2" t="s">
        <v>227</v>
      </c>
      <c r="M1825" s="2" t="s">
        <v>91</v>
      </c>
      <c r="N1825" s="3">
        <v>15.915</v>
      </c>
      <c r="O1825" s="3" t="s">
        <v>228</v>
      </c>
      <c r="P1825" s="4">
        <f>IF(O1825="吨",N1825*1000,IF(O1825="万立方米",N1825*10000,""))</f>
        <v>159150.0</v>
      </c>
      <c r="Q1825" s="2" t="s">
        <v>229</v>
      </c>
      <c r="R1825" s="2" t="s">
        <v>230</v>
      </c>
      <c r="S1825" s="2" t="s">
        <v>243</v>
      </c>
      <c r="T1825" s="2" t="s">
        <v>75</v>
      </c>
      <c r="U1825" s="4">
        <f>0.03</f>
        <v>0.03</v>
      </c>
      <c r="V1825" s="2" t="s">
        <v>232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4">
        <f>P1825*U1825/1000000</f>
        <v>0.0047745</v>
      </c>
      <c r="AD1825" s="4">
        <f>AC1826*(1-AA1825/100)+(AC1825-AC1826)*(1-AB1825/100)</f>
        <v>0.0047745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2646</v>
      </c>
      <c r="B1826" s="2" t="s">
        <v>2641</v>
      </c>
      <c r="C1826" s="2" t="s">
        <v>47</v>
      </c>
      <c r="D1826" s="2" t="s">
        <v>1309</v>
      </c>
      <c r="E1826" s="2" t="s">
        <v>924</v>
      </c>
      <c r="F1826" s="2" t="s">
        <v>278</v>
      </c>
      <c r="G1826" s="2" t="s">
        <v>120</v>
      </c>
      <c r="H1826" s="2" t="s">
        <v>142</v>
      </c>
      <c r="I1826" s="2" t="s">
        <v>53</v>
      </c>
      <c r="J1826" s="2" t="s">
        <v>226</v>
      </c>
      <c r="K1826" s="2" t="s">
        <v>226</v>
      </c>
      <c r="L1826" s="2" t="s">
        <v>227</v>
      </c>
      <c r="M1826" s="2" t="s">
        <v>95</v>
      </c>
      <c r="N1826" s="3">
        <v>15.915</v>
      </c>
      <c r="O1826" s="3" t="s">
        <v>228</v>
      </c>
      <c r="P1826" s="4">
        <f>IF(O1826="吨",N1826*1000,IF(O1826="万立方米",N1826*10000,""))</f>
        <v>159150.0</v>
      </c>
      <c r="Q1826" s="2" t="s">
        <v>229</v>
      </c>
      <c r="R1826" s="2" t="s">
        <v>230</v>
      </c>
      <c r="S1826" s="2" t="s">
        <v>245</v>
      </c>
      <c r="T1826" s="2" t="s">
        <v>75</v>
      </c>
      <c r="U1826" s="4">
        <f>0.03</f>
        <v>0.03</v>
      </c>
      <c r="V1826" s="2" t="s">
        <v>232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0.0047745</v>
      </c>
      <c r="AD1826" s="4">
        <f>AC1826*(1-Z1826/100)</f>
        <v>0.0047745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2647</v>
      </c>
      <c r="B1827" s="2" t="s">
        <v>2641</v>
      </c>
      <c r="C1827" s="2" t="s">
        <v>47</v>
      </c>
      <c r="D1827" s="2" t="s">
        <v>1309</v>
      </c>
      <c r="E1827" s="2" t="s">
        <v>924</v>
      </c>
      <c r="F1827" s="2" t="s">
        <v>278</v>
      </c>
      <c r="G1827" s="2" t="s">
        <v>120</v>
      </c>
      <c r="H1827" s="2" t="s">
        <v>142</v>
      </c>
      <c r="I1827" s="2" t="s">
        <v>53</v>
      </c>
      <c r="J1827" s="2" t="s">
        <v>226</v>
      </c>
      <c r="K1827" s="2" t="s">
        <v>226</v>
      </c>
      <c r="L1827" s="2" t="s">
        <v>227</v>
      </c>
      <c r="M1827" s="2" t="s">
        <v>99</v>
      </c>
      <c r="N1827" s="3">
        <v>15.915</v>
      </c>
      <c r="O1827" s="3" t="s">
        <v>228</v>
      </c>
      <c r="P1827" s="4">
        <f>IF(O1827="吨",N1827*1000,IF(O1827="万立方米",N1827*10000,""))</f>
        <v>159150.0</v>
      </c>
      <c r="Q1827" s="2" t="s">
        <v>229</v>
      </c>
      <c r="R1827" s="2" t="s">
        <v>230</v>
      </c>
      <c r="S1827" s="2" t="s">
        <v>247</v>
      </c>
      <c r="T1827" s="2" t="s">
        <v>75</v>
      </c>
      <c r="U1827" s="4">
        <f>0.0</f>
        <v>0.0</v>
      </c>
      <c r="V1827" s="2" t="s">
        <v>232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2648</v>
      </c>
      <c r="B1828" s="2" t="s">
        <v>2641</v>
      </c>
      <c r="C1828" s="2" t="s">
        <v>47</v>
      </c>
      <c r="D1828" s="2" t="s">
        <v>1309</v>
      </c>
      <c r="E1828" s="2" t="s">
        <v>924</v>
      </c>
      <c r="F1828" s="2" t="s">
        <v>278</v>
      </c>
      <c r="G1828" s="2" t="s">
        <v>120</v>
      </c>
      <c r="H1828" s="2" t="s">
        <v>142</v>
      </c>
      <c r="I1828" s="2" t="s">
        <v>53</v>
      </c>
      <c r="J1828" s="2" t="s">
        <v>226</v>
      </c>
      <c r="K1828" s="2" t="s">
        <v>226</v>
      </c>
      <c r="L1828" s="2" t="s">
        <v>227</v>
      </c>
      <c r="M1828" s="2" t="s">
        <v>104</v>
      </c>
      <c r="N1828" s="3">
        <v>15.915</v>
      </c>
      <c r="O1828" s="3" t="s">
        <v>228</v>
      </c>
      <c r="P1828" s="4">
        <f>IF(O1828="吨",N1828*1000,IF(O1828="万立方米",N1828*10000,""))</f>
        <v>159150.0</v>
      </c>
      <c r="Q1828" s="2" t="s">
        <v>229</v>
      </c>
      <c r="R1828" s="2" t="s">
        <v>230</v>
      </c>
      <c r="S1828" s="2" t="s">
        <v>249</v>
      </c>
      <c r="T1828" s="2" t="s">
        <v>75</v>
      </c>
      <c r="U1828" s="4">
        <f>0.02</f>
        <v>0.02</v>
      </c>
      <c r="V1828" s="2" t="s">
        <v>232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2649</v>
      </c>
      <c r="B1829" s="2" t="s">
        <v>2641</v>
      </c>
      <c r="C1829" s="2" t="s">
        <v>47</v>
      </c>
      <c r="D1829" s="2" t="s">
        <v>1309</v>
      </c>
      <c r="E1829" s="2" t="s">
        <v>924</v>
      </c>
      <c r="F1829" s="2" t="s">
        <v>278</v>
      </c>
      <c r="G1829" s="2" t="s">
        <v>120</v>
      </c>
      <c r="H1829" s="2" t="s">
        <v>142</v>
      </c>
      <c r="I1829" s="2" t="s">
        <v>198</v>
      </c>
      <c r="J1829" s="2" t="s">
        <v>280</v>
      </c>
      <c r="K1829" s="2"/>
      <c r="L1829" s="2" t="s">
        <v>122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124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271</v>
      </c>
      <c r="AF1829" s="2" t="s">
        <v>281</v>
      </c>
      <c r="AG1829" s="2" t="s">
        <v>880</v>
      </c>
      <c r="AH1829" s="2" t="s">
        <v>128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2650</v>
      </c>
      <c r="B1830" s="2" t="s">
        <v>2641</v>
      </c>
      <c r="C1830" s="2" t="s">
        <v>47</v>
      </c>
      <c r="D1830" s="2" t="s">
        <v>1309</v>
      </c>
      <c r="E1830" s="2" t="s">
        <v>924</v>
      </c>
      <c r="F1830" s="2" t="s">
        <v>278</v>
      </c>
      <c r="G1830" s="2" t="s">
        <v>120</v>
      </c>
      <c r="H1830" s="2" t="s">
        <v>142</v>
      </c>
      <c r="I1830" s="2" t="s">
        <v>198</v>
      </c>
      <c r="J1830" s="2" t="s">
        <v>280</v>
      </c>
      <c r="K1830" s="2"/>
      <c r="L1830" s="2" t="s">
        <v>122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124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271</v>
      </c>
      <c r="AF1830" s="2" t="s">
        <v>281</v>
      </c>
      <c r="AG1830" s="2" t="s">
        <v>882</v>
      </c>
      <c r="AH1830" s="2" t="s">
        <v>128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2651</v>
      </c>
      <c r="B1831" s="2" t="s">
        <v>2641</v>
      </c>
      <c r="C1831" s="2" t="s">
        <v>47</v>
      </c>
      <c r="D1831" s="2" t="s">
        <v>1309</v>
      </c>
      <c r="E1831" s="2" t="s">
        <v>924</v>
      </c>
      <c r="F1831" s="2" t="s">
        <v>278</v>
      </c>
      <c r="G1831" s="2" t="s">
        <v>120</v>
      </c>
      <c r="H1831" s="2" t="s">
        <v>142</v>
      </c>
      <c r="I1831" s="2" t="s">
        <v>198</v>
      </c>
      <c r="J1831" s="2" t="s">
        <v>280</v>
      </c>
      <c r="K1831" s="2"/>
      <c r="L1831" s="2" t="s">
        <v>122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124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271</v>
      </c>
      <c r="AF1831" s="2" t="s">
        <v>281</v>
      </c>
      <c r="AG1831" s="2" t="s">
        <v>1320</v>
      </c>
      <c r="AH1831" s="2" t="s">
        <v>128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2652</v>
      </c>
      <c r="B1832" s="2" t="s">
        <v>2641</v>
      </c>
      <c r="C1832" s="2" t="s">
        <v>47</v>
      </c>
      <c r="D1832" s="2" t="s">
        <v>1309</v>
      </c>
      <c r="E1832" s="2" t="s">
        <v>924</v>
      </c>
      <c r="F1832" s="2" t="s">
        <v>278</v>
      </c>
      <c r="G1832" s="2" t="s">
        <v>120</v>
      </c>
      <c r="H1832" s="2" t="s">
        <v>142</v>
      </c>
      <c r="I1832" s="2" t="s">
        <v>198</v>
      </c>
      <c r="J1832" s="2" t="s">
        <v>280</v>
      </c>
      <c r="K1832" s="2"/>
      <c r="L1832" s="2" t="s">
        <v>122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124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271</v>
      </c>
      <c r="AF1832" s="2" t="s">
        <v>281</v>
      </c>
      <c r="AG1832" s="2" t="s">
        <v>880</v>
      </c>
      <c r="AH1832" s="2" t="s">
        <v>128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2653</v>
      </c>
      <c r="B1833" s="2" t="s">
        <v>2641</v>
      </c>
      <c r="C1833" s="2" t="s">
        <v>47</v>
      </c>
      <c r="D1833" s="2" t="s">
        <v>1309</v>
      </c>
      <c r="E1833" s="2" t="s">
        <v>924</v>
      </c>
      <c r="F1833" s="2" t="s">
        <v>278</v>
      </c>
      <c r="G1833" s="2" t="s">
        <v>120</v>
      </c>
      <c r="H1833" s="2" t="s">
        <v>142</v>
      </c>
      <c r="I1833" s="2" t="s">
        <v>198</v>
      </c>
      <c r="J1833" s="2" t="s">
        <v>280</v>
      </c>
      <c r="K1833" s="2"/>
      <c r="L1833" s="2" t="s">
        <v>122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124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271</v>
      </c>
      <c r="AF1833" s="2" t="s">
        <v>281</v>
      </c>
      <c r="AG1833" s="2" t="s">
        <v>880</v>
      </c>
      <c r="AH1833" s="2" t="s">
        <v>128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2654</v>
      </c>
      <c r="B1834" s="2" t="s">
        <v>2641</v>
      </c>
      <c r="C1834" s="2" t="s">
        <v>47</v>
      </c>
      <c r="D1834" s="2" t="s">
        <v>1309</v>
      </c>
      <c r="E1834" s="2" t="s">
        <v>924</v>
      </c>
      <c r="F1834" s="2" t="s">
        <v>278</v>
      </c>
      <c r="G1834" s="2" t="s">
        <v>120</v>
      </c>
      <c r="H1834" s="2" t="s">
        <v>142</v>
      </c>
      <c r="I1834" s="2" t="s">
        <v>198</v>
      </c>
      <c r="J1834" s="2" t="s">
        <v>280</v>
      </c>
      <c r="K1834" s="2"/>
      <c r="L1834" s="2" t="s">
        <v>122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124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271</v>
      </c>
      <c r="AF1834" s="2" t="s">
        <v>281</v>
      </c>
      <c r="AG1834" s="2" t="s">
        <v>880</v>
      </c>
      <c r="AH1834" s="2" t="s">
        <v>128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2655</v>
      </c>
      <c r="B1835" s="2" t="s">
        <v>2641</v>
      </c>
      <c r="C1835" s="2" t="s">
        <v>47</v>
      </c>
      <c r="D1835" s="2" t="s">
        <v>1309</v>
      </c>
      <c r="E1835" s="2" t="s">
        <v>924</v>
      </c>
      <c r="F1835" s="2" t="s">
        <v>278</v>
      </c>
      <c r="G1835" s="2" t="s">
        <v>120</v>
      </c>
      <c r="H1835" s="2" t="s">
        <v>142</v>
      </c>
      <c r="I1835" s="2" t="s">
        <v>198</v>
      </c>
      <c r="J1835" s="2" t="s">
        <v>280</v>
      </c>
      <c r="K1835" s="2"/>
      <c r="L1835" s="2" t="s">
        <v>122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124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271</v>
      </c>
      <c r="AF1835" s="2" t="s">
        <v>281</v>
      </c>
      <c r="AG1835" s="2" t="s">
        <v>880</v>
      </c>
      <c r="AH1835" s="2" t="s">
        <v>128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2656</v>
      </c>
      <c r="B1836" s="2" t="s">
        <v>2641</v>
      </c>
      <c r="C1836" s="2" t="s">
        <v>47</v>
      </c>
      <c r="D1836" s="2" t="s">
        <v>1309</v>
      </c>
      <c r="E1836" s="2" t="s">
        <v>924</v>
      </c>
      <c r="F1836" s="2" t="s">
        <v>278</v>
      </c>
      <c r="G1836" s="2" t="s">
        <v>120</v>
      </c>
      <c r="H1836" s="2" t="s">
        <v>142</v>
      </c>
      <c r="I1836" s="2" t="s">
        <v>198</v>
      </c>
      <c r="J1836" s="2" t="s">
        <v>280</v>
      </c>
      <c r="K1836" s="2"/>
      <c r="L1836" s="2" t="s">
        <v>122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124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271</v>
      </c>
      <c r="AF1836" s="2" t="s">
        <v>281</v>
      </c>
      <c r="AG1836" s="2" t="s">
        <v>882</v>
      </c>
      <c r="AH1836" s="2" t="s">
        <v>128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2657</v>
      </c>
      <c r="B1837" s="2" t="s">
        <v>2641</v>
      </c>
      <c r="C1837" s="2" t="s">
        <v>47</v>
      </c>
      <c r="D1837" s="2" t="s">
        <v>1309</v>
      </c>
      <c r="E1837" s="2" t="s">
        <v>924</v>
      </c>
      <c r="F1837" s="2" t="s">
        <v>278</v>
      </c>
      <c r="G1837" s="2" t="s">
        <v>120</v>
      </c>
      <c r="H1837" s="2" t="s">
        <v>142</v>
      </c>
      <c r="I1837" s="2"/>
      <c r="J1837" s="2"/>
      <c r="K1837" s="2"/>
      <c r="L1837" s="2"/>
      <c r="M1837" s="2" t="s">
        <v>107</v>
      </c>
      <c r="N1837" s="3"/>
      <c r="O1837" s="3"/>
      <c r="P1837" s="4">
        <f>IF(O1837="吨",N1837*1000,IF(O1837="万立方米",N1837*10000,""))</f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113</v>
      </c>
      <c r="AH1837" s="2" t="s">
        <v>114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2658</v>
      </c>
      <c r="B1838" s="2" t="s">
        <v>2659</v>
      </c>
      <c r="C1838" s="2" t="s">
        <v>47</v>
      </c>
      <c r="D1838" s="2" t="s">
        <v>2660</v>
      </c>
      <c r="E1838" s="2" t="s">
        <v>277</v>
      </c>
      <c r="F1838" s="2" t="s">
        <v>224</v>
      </c>
      <c r="G1838" s="2" t="s">
        <v>227</v>
      </c>
      <c r="H1838" s="2" t="s">
        <v>142</v>
      </c>
      <c r="I1838" s="2" t="s">
        <v>53</v>
      </c>
      <c r="J1838" s="2" t="s">
        <v>226</v>
      </c>
      <c r="K1838" s="2" t="s">
        <v>226</v>
      </c>
      <c r="L1838" s="2" t="s">
        <v>227</v>
      </c>
      <c r="M1838" s="2" t="s">
        <v>57</v>
      </c>
      <c r="N1838" s="3">
        <v>17007.56</v>
      </c>
      <c r="O1838" s="3" t="s">
        <v>228</v>
      </c>
      <c r="P1838" s="4">
        <f>IF(O1838="吨",N1838*1000,IF(O1838="万立方米",N1838*10000,""))</f>
        <v>170075600.0</v>
      </c>
      <c r="Q1838" s="2" t="s">
        <v>229</v>
      </c>
      <c r="R1838" s="2" t="s">
        <v>230</v>
      </c>
      <c r="S1838" s="2" t="s">
        <v>231</v>
      </c>
      <c r="T1838" s="2" t="s">
        <v>75</v>
      </c>
      <c r="U1838" s="4">
        <f>0.0</f>
        <v>0.0</v>
      </c>
      <c r="V1838" s="2" t="s">
        <v>232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233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2661</v>
      </c>
      <c r="B1839" s="2" t="s">
        <v>2659</v>
      </c>
      <c r="C1839" s="2" t="s">
        <v>47</v>
      </c>
      <c r="D1839" s="2" t="s">
        <v>2660</v>
      </c>
      <c r="E1839" s="2" t="s">
        <v>277</v>
      </c>
      <c r="F1839" s="2" t="s">
        <v>224</v>
      </c>
      <c r="G1839" s="2" t="s">
        <v>227</v>
      </c>
      <c r="H1839" s="2" t="s">
        <v>142</v>
      </c>
      <c r="I1839" s="2" t="s">
        <v>53</v>
      </c>
      <c r="J1839" s="2" t="s">
        <v>226</v>
      </c>
      <c r="K1839" s="2" t="s">
        <v>226</v>
      </c>
      <c r="L1839" s="2" t="s">
        <v>227</v>
      </c>
      <c r="M1839" s="2" t="s">
        <v>73</v>
      </c>
      <c r="N1839" s="3">
        <v>17007.56</v>
      </c>
      <c r="O1839" s="3" t="s">
        <v>228</v>
      </c>
      <c r="P1839" s="4">
        <f>IF(O1839="吨",N1839*1000,IF(O1839="万立方米",N1839*10000,""))</f>
        <v>170075600.0</v>
      </c>
      <c r="Q1839" s="2" t="s">
        <v>229</v>
      </c>
      <c r="R1839" s="2" t="s">
        <v>230</v>
      </c>
      <c r="S1839" s="2" t="s">
        <v>235</v>
      </c>
      <c r="T1839" s="2" t="s">
        <v>75</v>
      </c>
      <c r="U1839" s="4">
        <f>1.3</f>
        <v>1.3</v>
      </c>
      <c r="V1839" s="2" t="s">
        <v>232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4">
        <f>P1839*U1839/1000000</f>
        <v>221.09828</v>
      </c>
      <c r="AD1839" s="4">
        <f>AC1839*(1-Z1839/100)</f>
        <v>221.09828</v>
      </c>
      <c r="AE1839" s="2" t="s">
        <v>66</v>
      </c>
      <c r="AF1839" s="2" t="s">
        <v>67</v>
      </c>
      <c r="AG1839" s="2" t="s">
        <v>236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2662</v>
      </c>
      <c r="B1840" s="2" t="s">
        <v>2659</v>
      </c>
      <c r="C1840" s="2" t="s">
        <v>47</v>
      </c>
      <c r="D1840" s="2" t="s">
        <v>2660</v>
      </c>
      <c r="E1840" s="2" t="s">
        <v>277</v>
      </c>
      <c r="F1840" s="2" t="s">
        <v>224</v>
      </c>
      <c r="G1840" s="2" t="s">
        <v>227</v>
      </c>
      <c r="H1840" s="2" t="s">
        <v>142</v>
      </c>
      <c r="I1840" s="2" t="s">
        <v>53</v>
      </c>
      <c r="J1840" s="2" t="s">
        <v>226</v>
      </c>
      <c r="K1840" s="2" t="s">
        <v>226</v>
      </c>
      <c r="L1840" s="2" t="s">
        <v>227</v>
      </c>
      <c r="M1840" s="2" t="s">
        <v>79</v>
      </c>
      <c r="N1840" s="3">
        <v>17007.56</v>
      </c>
      <c r="O1840" s="3" t="s">
        <v>228</v>
      </c>
      <c r="P1840" s="4">
        <f>IF(O1840="吨",N1840*1000,IF(O1840="万立方米",N1840*10000,""))</f>
        <v>170075600.0</v>
      </c>
      <c r="Q1840" s="2" t="s">
        <v>229</v>
      </c>
      <c r="R1840" s="2" t="s">
        <v>230</v>
      </c>
      <c r="S1840" s="2" t="s">
        <v>238</v>
      </c>
      <c r="T1840" s="2" t="s">
        <v>75</v>
      </c>
      <c r="U1840" s="4">
        <f>4.1</f>
        <v>4.1</v>
      </c>
      <c r="V1840" s="2" t="s">
        <v>232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4">
        <f>P1840*U1840/1000000</f>
        <v>697.3099599999999</v>
      </c>
      <c r="AD1840" s="4">
        <f>AC1840*(1-Z1840/100)</f>
        <v>543.9017688</v>
      </c>
      <c r="AE1840" s="2" t="s">
        <v>66</v>
      </c>
      <c r="AF1840" s="2" t="s">
        <v>67</v>
      </c>
      <c r="AG1840" s="2" t="s">
        <v>239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2663</v>
      </c>
      <c r="B1841" s="2" t="s">
        <v>2659</v>
      </c>
      <c r="C1841" s="2" t="s">
        <v>47</v>
      </c>
      <c r="D1841" s="2" t="s">
        <v>2660</v>
      </c>
      <c r="E1841" s="2" t="s">
        <v>277</v>
      </c>
      <c r="F1841" s="2" t="s">
        <v>224</v>
      </c>
      <c r="G1841" s="2" t="s">
        <v>227</v>
      </c>
      <c r="H1841" s="2" t="s">
        <v>142</v>
      </c>
      <c r="I1841" s="2" t="s">
        <v>53</v>
      </c>
      <c r="J1841" s="2" t="s">
        <v>226</v>
      </c>
      <c r="K1841" s="2" t="s">
        <v>226</v>
      </c>
      <c r="L1841" s="2" t="s">
        <v>227</v>
      </c>
      <c r="M1841" s="2" t="s">
        <v>87</v>
      </c>
      <c r="N1841" s="3">
        <v>17007.56</v>
      </c>
      <c r="O1841" s="3" t="s">
        <v>228</v>
      </c>
      <c r="P1841" s="4">
        <f>IF(O1841="吨",N1841*1000,IF(O1841="万立方米",N1841*10000,""))</f>
        <v>170075600.0</v>
      </c>
      <c r="Q1841" s="2" t="s">
        <v>229</v>
      </c>
      <c r="R1841" s="2" t="s">
        <v>230</v>
      </c>
      <c r="S1841" s="2" t="s">
        <v>241</v>
      </c>
      <c r="T1841" s="2" t="s">
        <v>75</v>
      </c>
      <c r="U1841" s="4">
        <f>0.0</f>
        <v>0.0</v>
      </c>
      <c r="V1841" s="2" t="s">
        <v>232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233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2664</v>
      </c>
      <c r="B1842" s="2" t="s">
        <v>2659</v>
      </c>
      <c r="C1842" s="2" t="s">
        <v>47</v>
      </c>
      <c r="D1842" s="2" t="s">
        <v>2660</v>
      </c>
      <c r="E1842" s="2" t="s">
        <v>277</v>
      </c>
      <c r="F1842" s="2" t="s">
        <v>224</v>
      </c>
      <c r="G1842" s="2" t="s">
        <v>227</v>
      </c>
      <c r="H1842" s="2" t="s">
        <v>142</v>
      </c>
      <c r="I1842" s="2" t="s">
        <v>53</v>
      </c>
      <c r="J1842" s="2" t="s">
        <v>226</v>
      </c>
      <c r="K1842" s="2" t="s">
        <v>226</v>
      </c>
      <c r="L1842" s="2" t="s">
        <v>227</v>
      </c>
      <c r="M1842" s="2" t="s">
        <v>91</v>
      </c>
      <c r="N1842" s="3">
        <v>17007.56</v>
      </c>
      <c r="O1842" s="3" t="s">
        <v>228</v>
      </c>
      <c r="P1842" s="4">
        <f>IF(O1842="吨",N1842*1000,IF(O1842="万立方米",N1842*10000,""))</f>
        <v>170075600.0</v>
      </c>
      <c r="Q1842" s="2" t="s">
        <v>229</v>
      </c>
      <c r="R1842" s="2" t="s">
        <v>230</v>
      </c>
      <c r="S1842" s="2" t="s">
        <v>243</v>
      </c>
      <c r="T1842" s="2" t="s">
        <v>75</v>
      </c>
      <c r="U1842" s="4">
        <f>0.03</f>
        <v>0.03</v>
      </c>
      <c r="V1842" s="2" t="s">
        <v>232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4">
        <f>P1842*U1842/1000000</f>
        <v>5.102268</v>
      </c>
      <c r="AD1842" s="4">
        <f>AC1843*(1-AA1842/100)+(AC1842-AC1843)*(1-AB1842/100)</f>
        <v>5.102268</v>
      </c>
      <c r="AE1842" s="2" t="s">
        <v>66</v>
      </c>
      <c r="AF1842" s="2" t="s">
        <v>67</v>
      </c>
      <c r="AG1842" s="2" t="s">
        <v>233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2665</v>
      </c>
      <c r="B1843" s="2" t="s">
        <v>2659</v>
      </c>
      <c r="C1843" s="2" t="s">
        <v>47</v>
      </c>
      <c r="D1843" s="2" t="s">
        <v>2660</v>
      </c>
      <c r="E1843" s="2" t="s">
        <v>277</v>
      </c>
      <c r="F1843" s="2" t="s">
        <v>224</v>
      </c>
      <c r="G1843" s="2" t="s">
        <v>227</v>
      </c>
      <c r="H1843" s="2" t="s">
        <v>142</v>
      </c>
      <c r="I1843" s="2" t="s">
        <v>53</v>
      </c>
      <c r="J1843" s="2" t="s">
        <v>226</v>
      </c>
      <c r="K1843" s="2" t="s">
        <v>226</v>
      </c>
      <c r="L1843" s="2" t="s">
        <v>227</v>
      </c>
      <c r="M1843" s="2" t="s">
        <v>95</v>
      </c>
      <c r="N1843" s="3">
        <v>17007.56</v>
      </c>
      <c r="O1843" s="3" t="s">
        <v>228</v>
      </c>
      <c r="P1843" s="4">
        <f>IF(O1843="吨",N1843*1000,IF(O1843="万立方米",N1843*10000,""))</f>
        <v>170075600.0</v>
      </c>
      <c r="Q1843" s="2" t="s">
        <v>229</v>
      </c>
      <c r="R1843" s="2" t="s">
        <v>230</v>
      </c>
      <c r="S1843" s="2" t="s">
        <v>245</v>
      </c>
      <c r="T1843" s="2" t="s">
        <v>75</v>
      </c>
      <c r="U1843" s="4">
        <f>0.03</f>
        <v>0.03</v>
      </c>
      <c r="V1843" s="2" t="s">
        <v>232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5.102268</v>
      </c>
      <c r="AD1843" s="4">
        <f>AC1843*(1-Z1843/100)</f>
        <v>5.102268</v>
      </c>
      <c r="AE1843" s="2" t="s">
        <v>66</v>
      </c>
      <c r="AF1843" s="2" t="s">
        <v>67</v>
      </c>
      <c r="AG1843" s="2" t="s">
        <v>233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2666</v>
      </c>
      <c r="B1844" s="2" t="s">
        <v>2659</v>
      </c>
      <c r="C1844" s="2" t="s">
        <v>47</v>
      </c>
      <c r="D1844" s="2" t="s">
        <v>2660</v>
      </c>
      <c r="E1844" s="2" t="s">
        <v>277</v>
      </c>
      <c r="F1844" s="2" t="s">
        <v>224</v>
      </c>
      <c r="G1844" s="2" t="s">
        <v>227</v>
      </c>
      <c r="H1844" s="2" t="s">
        <v>142</v>
      </c>
      <c r="I1844" s="2" t="s">
        <v>53</v>
      </c>
      <c r="J1844" s="2" t="s">
        <v>226</v>
      </c>
      <c r="K1844" s="2" t="s">
        <v>226</v>
      </c>
      <c r="L1844" s="2" t="s">
        <v>227</v>
      </c>
      <c r="M1844" s="2" t="s">
        <v>99</v>
      </c>
      <c r="N1844" s="3">
        <v>17007.56</v>
      </c>
      <c r="O1844" s="3" t="s">
        <v>228</v>
      </c>
      <c r="P1844" s="4">
        <f>IF(O1844="吨",N1844*1000,IF(O1844="万立方米",N1844*10000,""))</f>
        <v>170075600.0</v>
      </c>
      <c r="Q1844" s="2" t="s">
        <v>229</v>
      </c>
      <c r="R1844" s="2" t="s">
        <v>230</v>
      </c>
      <c r="S1844" s="2" t="s">
        <v>247</v>
      </c>
      <c r="T1844" s="2" t="s">
        <v>75</v>
      </c>
      <c r="U1844" s="4">
        <f>0.0</f>
        <v>0.0</v>
      </c>
      <c r="V1844" s="2" t="s">
        <v>232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233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2667</v>
      </c>
      <c r="B1845" s="2" t="s">
        <v>2659</v>
      </c>
      <c r="C1845" s="2" t="s">
        <v>47</v>
      </c>
      <c r="D1845" s="2" t="s">
        <v>2660</v>
      </c>
      <c r="E1845" s="2" t="s">
        <v>277</v>
      </c>
      <c r="F1845" s="2" t="s">
        <v>224</v>
      </c>
      <c r="G1845" s="2" t="s">
        <v>227</v>
      </c>
      <c r="H1845" s="2" t="s">
        <v>142</v>
      </c>
      <c r="I1845" s="2" t="s">
        <v>53</v>
      </c>
      <c r="J1845" s="2" t="s">
        <v>226</v>
      </c>
      <c r="K1845" s="2" t="s">
        <v>226</v>
      </c>
      <c r="L1845" s="2" t="s">
        <v>227</v>
      </c>
      <c r="M1845" s="2" t="s">
        <v>104</v>
      </c>
      <c r="N1845" s="3">
        <v>17007.56</v>
      </c>
      <c r="O1845" s="3" t="s">
        <v>228</v>
      </c>
      <c r="P1845" s="4">
        <f>IF(O1845="吨",N1845*1000,IF(O1845="万立方米",N1845*10000,""))</f>
        <v>170075600.0</v>
      </c>
      <c r="Q1845" s="2" t="s">
        <v>229</v>
      </c>
      <c r="R1845" s="2" t="s">
        <v>230</v>
      </c>
      <c r="S1845" s="2" t="s">
        <v>249</v>
      </c>
      <c r="T1845" s="2" t="s">
        <v>75</v>
      </c>
      <c r="U1845" s="4">
        <f>0.02</f>
        <v>0.02</v>
      </c>
      <c r="V1845" s="2" t="s">
        <v>232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 t="s">
        <v>236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2668</v>
      </c>
      <c r="B1846" s="2" t="s">
        <v>2659</v>
      </c>
      <c r="C1846" s="2" t="s">
        <v>47</v>
      </c>
      <c r="D1846" s="2" t="s">
        <v>2660</v>
      </c>
      <c r="E1846" s="2" t="s">
        <v>277</v>
      </c>
      <c r="F1846" s="2" t="s">
        <v>224</v>
      </c>
      <c r="G1846" s="2" t="s">
        <v>227</v>
      </c>
      <c r="H1846" s="2" t="s">
        <v>142</v>
      </c>
      <c r="I1846" s="2"/>
      <c r="J1846" s="2"/>
      <c r="K1846" s="2"/>
      <c r="L1846" s="2"/>
      <c r="M1846" s="2" t="s">
        <v>107</v>
      </c>
      <c r="N1846" s="3"/>
      <c r="O1846" s="3"/>
      <c r="P1846" s="4">
        <f>IF(O1846="吨",N1846*1000,IF(O1846="万立方米",N1846*10000,""))</f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138</v>
      </c>
      <c r="AH1846" s="2" t="s">
        <v>114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2669</v>
      </c>
      <c r="B1847" s="2" t="s">
        <v>2670</v>
      </c>
      <c r="C1847" s="2" t="s">
        <v>47</v>
      </c>
      <c r="D1847" s="2" t="s">
        <v>2671</v>
      </c>
      <c r="E1847" s="2" t="s">
        <v>223</v>
      </c>
      <c r="F1847" s="2" t="s">
        <v>278</v>
      </c>
      <c r="G1847" s="2" t="s">
        <v>120</v>
      </c>
      <c r="H1847" s="2" t="s">
        <v>142</v>
      </c>
      <c r="I1847" s="2" t="s">
        <v>53</v>
      </c>
      <c r="J1847" s="2" t="s">
        <v>280</v>
      </c>
      <c r="K1847" s="2"/>
      <c r="L1847" s="2" t="s">
        <v>122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124</v>
      </c>
      <c r="X1847" s="2" t="s">
        <v>314</v>
      </c>
      <c r="Y1847" s="2" t="s">
        <v>673</v>
      </c>
      <c r="Z1847" s="2">
        <v>57</v>
      </c>
      <c r="AA1847" s="2"/>
      <c r="AB1847" s="2"/>
      <c r="AC1847" s="2"/>
      <c r="AD1847" s="2"/>
      <c r="AE1847" s="2" t="s">
        <v>271</v>
      </c>
      <c r="AF1847" s="2" t="s">
        <v>281</v>
      </c>
      <c r="AG1847" s="2" t="s">
        <v>674</v>
      </c>
      <c r="AH1847" s="2" t="s">
        <v>128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2672</v>
      </c>
      <c r="B1848" s="2" t="s">
        <v>2670</v>
      </c>
      <c r="C1848" s="2" t="s">
        <v>47</v>
      </c>
      <c r="D1848" s="2" t="s">
        <v>2671</v>
      </c>
      <c r="E1848" s="2" t="s">
        <v>223</v>
      </c>
      <c r="F1848" s="2" t="s">
        <v>278</v>
      </c>
      <c r="G1848" s="2" t="s">
        <v>120</v>
      </c>
      <c r="H1848" s="2" t="s">
        <v>142</v>
      </c>
      <c r="I1848" s="2" t="s">
        <v>53</v>
      </c>
      <c r="J1848" s="2" t="s">
        <v>280</v>
      </c>
      <c r="K1848" s="2"/>
      <c r="L1848" s="2" t="s">
        <v>122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124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271</v>
      </c>
      <c r="AF1848" s="2" t="s">
        <v>281</v>
      </c>
      <c r="AG1848" s="2" t="s">
        <v>676</v>
      </c>
      <c r="AH1848" s="2" t="s">
        <v>128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2673</v>
      </c>
      <c r="B1849" s="2" t="s">
        <v>2670</v>
      </c>
      <c r="C1849" s="2" t="s">
        <v>47</v>
      </c>
      <c r="D1849" s="2" t="s">
        <v>2671</v>
      </c>
      <c r="E1849" s="2" t="s">
        <v>223</v>
      </c>
      <c r="F1849" s="2" t="s">
        <v>278</v>
      </c>
      <c r="G1849" s="2" t="s">
        <v>120</v>
      </c>
      <c r="H1849" s="2" t="s">
        <v>142</v>
      </c>
      <c r="I1849" s="2" t="s">
        <v>53</v>
      </c>
      <c r="J1849" s="2" t="s">
        <v>280</v>
      </c>
      <c r="K1849" s="2"/>
      <c r="L1849" s="2" t="s">
        <v>122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124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271</v>
      </c>
      <c r="AF1849" s="2" t="s">
        <v>281</v>
      </c>
      <c r="AG1849" s="2" t="s">
        <v>2674</v>
      </c>
      <c r="AH1849" s="2" t="s">
        <v>128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2675</v>
      </c>
      <c r="B1850" s="2" t="s">
        <v>2670</v>
      </c>
      <c r="C1850" s="2" t="s">
        <v>47</v>
      </c>
      <c r="D1850" s="2" t="s">
        <v>2671</v>
      </c>
      <c r="E1850" s="2" t="s">
        <v>223</v>
      </c>
      <c r="F1850" s="2" t="s">
        <v>278</v>
      </c>
      <c r="G1850" s="2" t="s">
        <v>120</v>
      </c>
      <c r="H1850" s="2" t="s">
        <v>142</v>
      </c>
      <c r="I1850" s="2" t="s">
        <v>53</v>
      </c>
      <c r="J1850" s="2" t="s">
        <v>280</v>
      </c>
      <c r="K1850" s="2"/>
      <c r="L1850" s="2" t="s">
        <v>122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124</v>
      </c>
      <c r="X1850" s="2" t="s">
        <v>314</v>
      </c>
      <c r="Y1850" s="2" t="s">
        <v>679</v>
      </c>
      <c r="Z1850" s="2">
        <v>57</v>
      </c>
      <c r="AA1850" s="2"/>
      <c r="AB1850" s="2"/>
      <c r="AC1850" s="2"/>
      <c r="AD1850" s="2"/>
      <c r="AE1850" s="2" t="s">
        <v>271</v>
      </c>
      <c r="AF1850" s="2" t="s">
        <v>281</v>
      </c>
      <c r="AG1850" s="2" t="s">
        <v>674</v>
      </c>
      <c r="AH1850" s="2" t="s">
        <v>128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2676</v>
      </c>
      <c r="B1851" s="2" t="s">
        <v>2670</v>
      </c>
      <c r="C1851" s="2" t="s">
        <v>47</v>
      </c>
      <c r="D1851" s="2" t="s">
        <v>2671</v>
      </c>
      <c r="E1851" s="2" t="s">
        <v>223</v>
      </c>
      <c r="F1851" s="2" t="s">
        <v>278</v>
      </c>
      <c r="G1851" s="2" t="s">
        <v>120</v>
      </c>
      <c r="H1851" s="2" t="s">
        <v>142</v>
      </c>
      <c r="I1851" s="2" t="s">
        <v>53</v>
      </c>
      <c r="J1851" s="2" t="s">
        <v>280</v>
      </c>
      <c r="K1851" s="2"/>
      <c r="L1851" s="2" t="s">
        <v>122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124</v>
      </c>
      <c r="X1851" s="2" t="s">
        <v>314</v>
      </c>
      <c r="Y1851" s="2" t="s">
        <v>681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271</v>
      </c>
      <c r="AF1851" s="2" t="s">
        <v>281</v>
      </c>
      <c r="AG1851" s="2" t="s">
        <v>674</v>
      </c>
      <c r="AH1851" s="2" t="s">
        <v>128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2677</v>
      </c>
      <c r="B1852" s="2" t="s">
        <v>2670</v>
      </c>
      <c r="C1852" s="2" t="s">
        <v>47</v>
      </c>
      <c r="D1852" s="2" t="s">
        <v>2671</v>
      </c>
      <c r="E1852" s="2" t="s">
        <v>223</v>
      </c>
      <c r="F1852" s="2" t="s">
        <v>278</v>
      </c>
      <c r="G1852" s="2" t="s">
        <v>120</v>
      </c>
      <c r="H1852" s="2" t="s">
        <v>142</v>
      </c>
      <c r="I1852" s="2" t="s">
        <v>53</v>
      </c>
      <c r="J1852" s="2" t="s">
        <v>280</v>
      </c>
      <c r="K1852" s="2"/>
      <c r="L1852" s="2" t="s">
        <v>122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124</v>
      </c>
      <c r="X1852" s="2" t="s">
        <v>314</v>
      </c>
      <c r="Y1852" s="2" t="s">
        <v>683</v>
      </c>
      <c r="Z1852" s="2">
        <v>57</v>
      </c>
      <c r="AA1852" s="2"/>
      <c r="AB1852" s="2"/>
      <c r="AC1852" s="2"/>
      <c r="AD1852" s="2"/>
      <c r="AE1852" s="2" t="s">
        <v>271</v>
      </c>
      <c r="AF1852" s="2" t="s">
        <v>281</v>
      </c>
      <c r="AG1852" s="2" t="s">
        <v>674</v>
      </c>
      <c r="AH1852" s="2" t="s">
        <v>128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2678</v>
      </c>
      <c r="B1853" s="2" t="s">
        <v>2670</v>
      </c>
      <c r="C1853" s="2" t="s">
        <v>47</v>
      </c>
      <c r="D1853" s="2" t="s">
        <v>2671</v>
      </c>
      <c r="E1853" s="2" t="s">
        <v>223</v>
      </c>
      <c r="F1853" s="2" t="s">
        <v>278</v>
      </c>
      <c r="G1853" s="2" t="s">
        <v>120</v>
      </c>
      <c r="H1853" s="2" t="s">
        <v>142</v>
      </c>
      <c r="I1853" s="2" t="s">
        <v>53</v>
      </c>
      <c r="J1853" s="2" t="s">
        <v>280</v>
      </c>
      <c r="K1853" s="2"/>
      <c r="L1853" s="2" t="s">
        <v>122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124</v>
      </c>
      <c r="X1853" s="2" t="s">
        <v>314</v>
      </c>
      <c r="Y1853" s="2" t="s">
        <v>315</v>
      </c>
      <c r="Z1853" s="2">
        <v>80</v>
      </c>
      <c r="AA1853" s="2"/>
      <c r="AB1853" s="2"/>
      <c r="AC1853" s="2"/>
      <c r="AD1853" s="2"/>
      <c r="AE1853" s="2" t="s">
        <v>271</v>
      </c>
      <c r="AF1853" s="2" t="s">
        <v>281</v>
      </c>
      <c r="AG1853" s="2" t="s">
        <v>674</v>
      </c>
      <c r="AH1853" s="2" t="s">
        <v>128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2679</v>
      </c>
      <c r="B1854" s="2" t="s">
        <v>2670</v>
      </c>
      <c r="C1854" s="2" t="s">
        <v>47</v>
      </c>
      <c r="D1854" s="2" t="s">
        <v>2671</v>
      </c>
      <c r="E1854" s="2" t="s">
        <v>223</v>
      </c>
      <c r="F1854" s="2" t="s">
        <v>278</v>
      </c>
      <c r="G1854" s="2" t="s">
        <v>120</v>
      </c>
      <c r="H1854" s="2" t="s">
        <v>142</v>
      </c>
      <c r="I1854" s="2" t="s">
        <v>53</v>
      </c>
      <c r="J1854" s="2" t="s">
        <v>280</v>
      </c>
      <c r="K1854" s="2"/>
      <c r="L1854" s="2" t="s">
        <v>122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124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271</v>
      </c>
      <c r="AF1854" s="2" t="s">
        <v>281</v>
      </c>
      <c r="AG1854" s="2" t="s">
        <v>676</v>
      </c>
      <c r="AH1854" s="2" t="s">
        <v>128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2680</v>
      </c>
      <c r="B1855" s="2" t="s">
        <v>2670</v>
      </c>
      <c r="C1855" s="2" t="s">
        <v>47</v>
      </c>
      <c r="D1855" s="2" t="s">
        <v>2671</v>
      </c>
      <c r="E1855" s="2" t="s">
        <v>223</v>
      </c>
      <c r="F1855" s="2" t="s">
        <v>278</v>
      </c>
      <c r="G1855" s="2" t="s">
        <v>120</v>
      </c>
      <c r="H1855" s="2" t="s">
        <v>142</v>
      </c>
      <c r="I1855" s="2"/>
      <c r="J1855" s="2"/>
      <c r="K1855" s="2"/>
      <c r="L1855" s="2"/>
      <c r="M1855" s="2" t="s">
        <v>107</v>
      </c>
      <c r="N1855" s="3"/>
      <c r="O1855" s="3"/>
      <c r="P1855" s="4">
        <f>IF(O1855="吨",N1855*1000,IF(O1855="万立方米",N1855*10000,""))</f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217</v>
      </c>
      <c r="X1855" s="2"/>
      <c r="Y1855" s="2" t="s">
        <v>65</v>
      </c>
      <c r="Z1855" s="2">
        <v>0</v>
      </c>
      <c r="AA1855" s="2"/>
      <c r="AB1855" s="2"/>
      <c r="AC1855" s="4">
        <f>P1855*U1855/1000000</f>
        <v>0.0</v>
      </c>
      <c r="AD1855" s="4">
        <f>AC1855*(1-Z1855/100)</f>
        <v>0.0</v>
      </c>
      <c r="AE1855" s="2" t="s">
        <v>125</v>
      </c>
      <c r="AF1855" s="2" t="s">
        <v>218</v>
      </c>
      <c r="AG1855" s="2" t="s">
        <v>219</v>
      </c>
      <c r="AH1855" s="2" t="s">
        <v>114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2681</v>
      </c>
      <c r="B1856" s="2" t="s">
        <v>2682</v>
      </c>
      <c r="C1856" s="2" t="s">
        <v>47</v>
      </c>
      <c r="D1856" s="2" t="s">
        <v>1204</v>
      </c>
      <c r="E1856" s="2" t="s">
        <v>277</v>
      </c>
      <c r="F1856" s="2" t="s">
        <v>278</v>
      </c>
      <c r="G1856" s="2" t="s">
        <v>120</v>
      </c>
      <c r="H1856" s="2" t="s">
        <v>279</v>
      </c>
      <c r="I1856" s="2" t="s">
        <v>53</v>
      </c>
      <c r="J1856" s="2" t="s">
        <v>280</v>
      </c>
      <c r="K1856" s="2"/>
      <c r="L1856" s="2" t="s">
        <v>122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124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271</v>
      </c>
      <c r="AF1856" s="2" t="s">
        <v>281</v>
      </c>
      <c r="AG1856" s="2" t="s">
        <v>880</v>
      </c>
      <c r="AH1856" s="2" t="s">
        <v>128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2683</v>
      </c>
      <c r="B1857" s="2" t="s">
        <v>2682</v>
      </c>
      <c r="C1857" s="2" t="s">
        <v>47</v>
      </c>
      <c r="D1857" s="2" t="s">
        <v>1204</v>
      </c>
      <c r="E1857" s="2" t="s">
        <v>277</v>
      </c>
      <c r="F1857" s="2" t="s">
        <v>278</v>
      </c>
      <c r="G1857" s="2" t="s">
        <v>120</v>
      </c>
      <c r="H1857" s="2" t="s">
        <v>279</v>
      </c>
      <c r="I1857" s="2" t="s">
        <v>53</v>
      </c>
      <c r="J1857" s="2" t="s">
        <v>280</v>
      </c>
      <c r="K1857" s="2"/>
      <c r="L1857" s="2" t="s">
        <v>122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124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271</v>
      </c>
      <c r="AF1857" s="2" t="s">
        <v>281</v>
      </c>
      <c r="AG1857" s="2" t="s">
        <v>882</v>
      </c>
      <c r="AH1857" s="2" t="s">
        <v>128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2684</v>
      </c>
      <c r="B1858" s="2" t="s">
        <v>2682</v>
      </c>
      <c r="C1858" s="2" t="s">
        <v>47</v>
      </c>
      <c r="D1858" s="2" t="s">
        <v>1204</v>
      </c>
      <c r="E1858" s="2" t="s">
        <v>277</v>
      </c>
      <c r="F1858" s="2" t="s">
        <v>278</v>
      </c>
      <c r="G1858" s="2" t="s">
        <v>120</v>
      </c>
      <c r="H1858" s="2" t="s">
        <v>279</v>
      </c>
      <c r="I1858" s="2" t="s">
        <v>53</v>
      </c>
      <c r="J1858" s="2" t="s">
        <v>280</v>
      </c>
      <c r="K1858" s="2"/>
      <c r="L1858" s="2" t="s">
        <v>122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124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271</v>
      </c>
      <c r="AF1858" s="2" t="s">
        <v>281</v>
      </c>
      <c r="AG1858" s="2" t="s">
        <v>880</v>
      </c>
      <c r="AH1858" s="2" t="s">
        <v>128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2685</v>
      </c>
      <c r="B1859" s="2" t="s">
        <v>2682</v>
      </c>
      <c r="C1859" s="2" t="s">
        <v>47</v>
      </c>
      <c r="D1859" s="2" t="s">
        <v>1204</v>
      </c>
      <c r="E1859" s="2" t="s">
        <v>277</v>
      </c>
      <c r="F1859" s="2" t="s">
        <v>278</v>
      </c>
      <c r="G1859" s="2" t="s">
        <v>120</v>
      </c>
      <c r="H1859" s="2" t="s">
        <v>279</v>
      </c>
      <c r="I1859" s="2" t="s">
        <v>53</v>
      </c>
      <c r="J1859" s="2" t="s">
        <v>280</v>
      </c>
      <c r="K1859" s="2"/>
      <c r="L1859" s="2" t="s">
        <v>122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124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271</v>
      </c>
      <c r="AF1859" s="2" t="s">
        <v>281</v>
      </c>
      <c r="AG1859" s="2" t="s">
        <v>880</v>
      </c>
      <c r="AH1859" s="2" t="s">
        <v>128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2686</v>
      </c>
      <c r="B1860" s="2" t="s">
        <v>2682</v>
      </c>
      <c r="C1860" s="2" t="s">
        <v>47</v>
      </c>
      <c r="D1860" s="2" t="s">
        <v>1204</v>
      </c>
      <c r="E1860" s="2" t="s">
        <v>277</v>
      </c>
      <c r="F1860" s="2" t="s">
        <v>278</v>
      </c>
      <c r="G1860" s="2" t="s">
        <v>120</v>
      </c>
      <c r="H1860" s="2" t="s">
        <v>279</v>
      </c>
      <c r="I1860" s="2" t="s">
        <v>53</v>
      </c>
      <c r="J1860" s="2" t="s">
        <v>280</v>
      </c>
      <c r="K1860" s="2"/>
      <c r="L1860" s="2" t="s">
        <v>122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124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271</v>
      </c>
      <c r="AF1860" s="2" t="s">
        <v>281</v>
      </c>
      <c r="AG1860" s="2" t="s">
        <v>880</v>
      </c>
      <c r="AH1860" s="2" t="s">
        <v>128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2687</v>
      </c>
      <c r="B1861" s="2" t="s">
        <v>2682</v>
      </c>
      <c r="C1861" s="2" t="s">
        <v>47</v>
      </c>
      <c r="D1861" s="2" t="s">
        <v>1204</v>
      </c>
      <c r="E1861" s="2" t="s">
        <v>277</v>
      </c>
      <c r="F1861" s="2" t="s">
        <v>278</v>
      </c>
      <c r="G1861" s="2" t="s">
        <v>120</v>
      </c>
      <c r="H1861" s="2" t="s">
        <v>279</v>
      </c>
      <c r="I1861" s="2" t="s">
        <v>53</v>
      </c>
      <c r="J1861" s="2" t="s">
        <v>280</v>
      </c>
      <c r="K1861" s="2"/>
      <c r="L1861" s="2" t="s">
        <v>122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124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271</v>
      </c>
      <c r="AF1861" s="2" t="s">
        <v>281</v>
      </c>
      <c r="AG1861" s="2" t="s">
        <v>880</v>
      </c>
      <c r="AH1861" s="2" t="s">
        <v>128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2688</v>
      </c>
      <c r="B1862" s="2" t="s">
        <v>2682</v>
      </c>
      <c r="C1862" s="2" t="s">
        <v>47</v>
      </c>
      <c r="D1862" s="2" t="s">
        <v>1204</v>
      </c>
      <c r="E1862" s="2" t="s">
        <v>277</v>
      </c>
      <c r="F1862" s="2" t="s">
        <v>278</v>
      </c>
      <c r="G1862" s="2" t="s">
        <v>120</v>
      </c>
      <c r="H1862" s="2" t="s">
        <v>279</v>
      </c>
      <c r="I1862" s="2" t="s">
        <v>53</v>
      </c>
      <c r="J1862" s="2" t="s">
        <v>280</v>
      </c>
      <c r="K1862" s="2"/>
      <c r="L1862" s="2" t="s">
        <v>122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124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271</v>
      </c>
      <c r="AF1862" s="2" t="s">
        <v>281</v>
      </c>
      <c r="AG1862" s="2" t="s">
        <v>880</v>
      </c>
      <c r="AH1862" s="2" t="s">
        <v>128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2689</v>
      </c>
      <c r="B1863" s="2" t="s">
        <v>2682</v>
      </c>
      <c r="C1863" s="2" t="s">
        <v>47</v>
      </c>
      <c r="D1863" s="2" t="s">
        <v>1204</v>
      </c>
      <c r="E1863" s="2" t="s">
        <v>277</v>
      </c>
      <c r="F1863" s="2" t="s">
        <v>278</v>
      </c>
      <c r="G1863" s="2" t="s">
        <v>120</v>
      </c>
      <c r="H1863" s="2" t="s">
        <v>279</v>
      </c>
      <c r="I1863" s="2" t="s">
        <v>53</v>
      </c>
      <c r="J1863" s="2" t="s">
        <v>280</v>
      </c>
      <c r="K1863" s="2"/>
      <c r="L1863" s="2" t="s">
        <v>122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124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271</v>
      </c>
      <c r="AF1863" s="2" t="s">
        <v>281</v>
      </c>
      <c r="AG1863" s="2" t="s">
        <v>882</v>
      </c>
      <c r="AH1863" s="2" t="s">
        <v>128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2690</v>
      </c>
      <c r="B1864" s="2" t="s">
        <v>2682</v>
      </c>
      <c r="C1864" s="2" t="s">
        <v>47</v>
      </c>
      <c r="D1864" s="2" t="s">
        <v>1204</v>
      </c>
      <c r="E1864" s="2" t="s">
        <v>277</v>
      </c>
      <c r="F1864" s="2" t="s">
        <v>278</v>
      </c>
      <c r="G1864" s="2" t="s">
        <v>120</v>
      </c>
      <c r="H1864" s="2" t="s">
        <v>279</v>
      </c>
      <c r="I1864" s="2"/>
      <c r="J1864" s="2"/>
      <c r="K1864" s="2"/>
      <c r="L1864" s="2"/>
      <c r="M1864" s="2" t="s">
        <v>107</v>
      </c>
      <c r="N1864" s="3"/>
      <c r="O1864" s="3"/>
      <c r="P1864" s="4">
        <f>IF(O1864="吨",N1864*1000,IF(O1864="万立方米",N1864*10000,""))</f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113</v>
      </c>
      <c r="AH1864" s="2" t="s">
        <v>114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2691</v>
      </c>
      <c r="B1865" s="2" t="s">
        <v>2692</v>
      </c>
      <c r="C1865" s="2" t="s">
        <v>47</v>
      </c>
      <c r="D1865" s="2" t="s">
        <v>490</v>
      </c>
      <c r="E1865" s="2" t="s">
        <v>491</v>
      </c>
      <c r="F1865" s="2" t="s">
        <v>224</v>
      </c>
      <c r="G1865" s="2" t="s">
        <v>225</v>
      </c>
      <c r="H1865" s="2" t="s">
        <v>52</v>
      </c>
      <c r="I1865" s="2" t="s">
        <v>53</v>
      </c>
      <c r="J1865" s="2" t="s">
        <v>226</v>
      </c>
      <c r="K1865" s="2" t="s">
        <v>226</v>
      </c>
      <c r="L1865" s="2" t="s">
        <v>227</v>
      </c>
      <c r="M1865" s="2" t="s">
        <v>57</v>
      </c>
      <c r="N1865" s="3">
        <v>14000</v>
      </c>
      <c r="O1865" s="3" t="s">
        <v>228</v>
      </c>
      <c r="P1865" s="4">
        <f>IF(O1865="吨",N1865*1000,IF(O1865="万立方米",N1865*10000,""))</f>
        <v>140000000.0</v>
      </c>
      <c r="Q1865" s="2" t="s">
        <v>229</v>
      </c>
      <c r="R1865" s="2" t="s">
        <v>230</v>
      </c>
      <c r="S1865" s="2" t="s">
        <v>231</v>
      </c>
      <c r="T1865" s="2" t="s">
        <v>75</v>
      </c>
      <c r="U1865" s="4">
        <f>0.0</f>
        <v>0.0</v>
      </c>
      <c r="V1865" s="2" t="s">
        <v>232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233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2693</v>
      </c>
      <c r="B1866" s="2" t="s">
        <v>2692</v>
      </c>
      <c r="C1866" s="2" t="s">
        <v>47</v>
      </c>
      <c r="D1866" s="2" t="s">
        <v>490</v>
      </c>
      <c r="E1866" s="2" t="s">
        <v>491</v>
      </c>
      <c r="F1866" s="2" t="s">
        <v>224</v>
      </c>
      <c r="G1866" s="2" t="s">
        <v>225</v>
      </c>
      <c r="H1866" s="2" t="s">
        <v>52</v>
      </c>
      <c r="I1866" s="2" t="s">
        <v>53</v>
      </c>
      <c r="J1866" s="2" t="s">
        <v>226</v>
      </c>
      <c r="K1866" s="2" t="s">
        <v>226</v>
      </c>
      <c r="L1866" s="2" t="s">
        <v>227</v>
      </c>
      <c r="M1866" s="2" t="s">
        <v>73</v>
      </c>
      <c r="N1866" s="3">
        <v>14000</v>
      </c>
      <c r="O1866" s="3" t="s">
        <v>228</v>
      </c>
      <c r="P1866" s="4">
        <f>IF(O1866="吨",N1866*1000,IF(O1866="万立方米",N1866*10000,""))</f>
        <v>140000000.0</v>
      </c>
      <c r="Q1866" s="2" t="s">
        <v>229</v>
      </c>
      <c r="R1866" s="2" t="s">
        <v>230</v>
      </c>
      <c r="S1866" s="2" t="s">
        <v>235</v>
      </c>
      <c r="T1866" s="2" t="s">
        <v>75</v>
      </c>
      <c r="U1866" s="4">
        <f>1.3</f>
        <v>1.3</v>
      </c>
      <c r="V1866" s="2" t="s">
        <v>232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4">
        <f>P1866*U1866/1000000</f>
        <v>182.0</v>
      </c>
      <c r="AD1866" s="4">
        <f>AC1866*(1-Z1866/100)</f>
        <v>182.0</v>
      </c>
      <c r="AE1866" s="2" t="s">
        <v>66</v>
      </c>
      <c r="AF1866" s="2" t="s">
        <v>67</v>
      </c>
      <c r="AG1866" s="2" t="s">
        <v>236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2694</v>
      </c>
      <c r="B1867" s="2" t="s">
        <v>2692</v>
      </c>
      <c r="C1867" s="2" t="s">
        <v>47</v>
      </c>
      <c r="D1867" s="2" t="s">
        <v>490</v>
      </c>
      <c r="E1867" s="2" t="s">
        <v>491</v>
      </c>
      <c r="F1867" s="2" t="s">
        <v>224</v>
      </c>
      <c r="G1867" s="2" t="s">
        <v>225</v>
      </c>
      <c r="H1867" s="2" t="s">
        <v>52</v>
      </c>
      <c r="I1867" s="2" t="s">
        <v>53</v>
      </c>
      <c r="J1867" s="2" t="s">
        <v>226</v>
      </c>
      <c r="K1867" s="2" t="s">
        <v>226</v>
      </c>
      <c r="L1867" s="2" t="s">
        <v>227</v>
      </c>
      <c r="M1867" s="2" t="s">
        <v>79</v>
      </c>
      <c r="N1867" s="3">
        <v>14000</v>
      </c>
      <c r="O1867" s="3" t="s">
        <v>228</v>
      </c>
      <c r="P1867" s="4">
        <f>IF(O1867="吨",N1867*1000,IF(O1867="万立方米",N1867*10000,""))</f>
        <v>140000000.0</v>
      </c>
      <c r="Q1867" s="2" t="s">
        <v>229</v>
      </c>
      <c r="R1867" s="2" t="s">
        <v>230</v>
      </c>
      <c r="S1867" s="2" t="s">
        <v>238</v>
      </c>
      <c r="T1867" s="2" t="s">
        <v>75</v>
      </c>
      <c r="U1867" s="4">
        <f>4.1</f>
        <v>4.1</v>
      </c>
      <c r="V1867" s="2" t="s">
        <v>232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4">
        <f>P1867*U1867/1000000</f>
        <v>574.0</v>
      </c>
      <c r="AD1867" s="4">
        <f>AC1867*(1-Z1867/100)</f>
        <v>447.72</v>
      </c>
      <c r="AE1867" s="2" t="s">
        <v>66</v>
      </c>
      <c r="AF1867" s="2" t="s">
        <v>67</v>
      </c>
      <c r="AG1867" s="2" t="s">
        <v>239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2695</v>
      </c>
      <c r="B1868" s="2" t="s">
        <v>2692</v>
      </c>
      <c r="C1868" s="2" t="s">
        <v>47</v>
      </c>
      <c r="D1868" s="2" t="s">
        <v>490</v>
      </c>
      <c r="E1868" s="2" t="s">
        <v>491</v>
      </c>
      <c r="F1868" s="2" t="s">
        <v>224</v>
      </c>
      <c r="G1868" s="2" t="s">
        <v>225</v>
      </c>
      <c r="H1868" s="2" t="s">
        <v>52</v>
      </c>
      <c r="I1868" s="2" t="s">
        <v>53</v>
      </c>
      <c r="J1868" s="2" t="s">
        <v>226</v>
      </c>
      <c r="K1868" s="2" t="s">
        <v>226</v>
      </c>
      <c r="L1868" s="2" t="s">
        <v>227</v>
      </c>
      <c r="M1868" s="2" t="s">
        <v>87</v>
      </c>
      <c r="N1868" s="3">
        <v>14000</v>
      </c>
      <c r="O1868" s="3" t="s">
        <v>228</v>
      </c>
      <c r="P1868" s="4">
        <f>IF(O1868="吨",N1868*1000,IF(O1868="万立方米",N1868*10000,""))</f>
        <v>140000000.0</v>
      </c>
      <c r="Q1868" s="2" t="s">
        <v>229</v>
      </c>
      <c r="R1868" s="2" t="s">
        <v>230</v>
      </c>
      <c r="S1868" s="2" t="s">
        <v>241</v>
      </c>
      <c r="T1868" s="2" t="s">
        <v>75</v>
      </c>
      <c r="U1868" s="4">
        <f>0.0</f>
        <v>0.0</v>
      </c>
      <c r="V1868" s="2" t="s">
        <v>232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233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2696</v>
      </c>
      <c r="B1869" s="2" t="s">
        <v>2692</v>
      </c>
      <c r="C1869" s="2" t="s">
        <v>47</v>
      </c>
      <c r="D1869" s="2" t="s">
        <v>490</v>
      </c>
      <c r="E1869" s="2" t="s">
        <v>491</v>
      </c>
      <c r="F1869" s="2" t="s">
        <v>224</v>
      </c>
      <c r="G1869" s="2" t="s">
        <v>225</v>
      </c>
      <c r="H1869" s="2" t="s">
        <v>52</v>
      </c>
      <c r="I1869" s="2" t="s">
        <v>53</v>
      </c>
      <c r="J1869" s="2" t="s">
        <v>226</v>
      </c>
      <c r="K1869" s="2" t="s">
        <v>226</v>
      </c>
      <c r="L1869" s="2" t="s">
        <v>227</v>
      </c>
      <c r="M1869" s="2" t="s">
        <v>91</v>
      </c>
      <c r="N1869" s="3">
        <v>14000</v>
      </c>
      <c r="O1869" s="3" t="s">
        <v>228</v>
      </c>
      <c r="P1869" s="4">
        <f>IF(O1869="吨",N1869*1000,IF(O1869="万立方米",N1869*10000,""))</f>
        <v>140000000.0</v>
      </c>
      <c r="Q1869" s="2" t="s">
        <v>229</v>
      </c>
      <c r="R1869" s="2" t="s">
        <v>230</v>
      </c>
      <c r="S1869" s="2" t="s">
        <v>243</v>
      </c>
      <c r="T1869" s="2" t="s">
        <v>75</v>
      </c>
      <c r="U1869" s="4">
        <f>0.03</f>
        <v>0.03</v>
      </c>
      <c r="V1869" s="2" t="s">
        <v>232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4">
        <f>P1869*U1869/1000000</f>
        <v>4.2</v>
      </c>
      <c r="AD1869" s="4">
        <f>AC1870*(1-AA1869/100)+(AC1869-AC1870)*(1-AB1869/100)</f>
        <v>4.2</v>
      </c>
      <c r="AE1869" s="2" t="s">
        <v>66</v>
      </c>
      <c r="AF1869" s="2" t="s">
        <v>67</v>
      </c>
      <c r="AG1869" s="2" t="s">
        <v>233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2697</v>
      </c>
      <c r="B1870" s="2" t="s">
        <v>2692</v>
      </c>
      <c r="C1870" s="2" t="s">
        <v>47</v>
      </c>
      <c r="D1870" s="2" t="s">
        <v>490</v>
      </c>
      <c r="E1870" s="2" t="s">
        <v>491</v>
      </c>
      <c r="F1870" s="2" t="s">
        <v>224</v>
      </c>
      <c r="G1870" s="2" t="s">
        <v>225</v>
      </c>
      <c r="H1870" s="2" t="s">
        <v>52</v>
      </c>
      <c r="I1870" s="2" t="s">
        <v>53</v>
      </c>
      <c r="J1870" s="2" t="s">
        <v>226</v>
      </c>
      <c r="K1870" s="2" t="s">
        <v>226</v>
      </c>
      <c r="L1870" s="2" t="s">
        <v>227</v>
      </c>
      <c r="M1870" s="2" t="s">
        <v>95</v>
      </c>
      <c r="N1870" s="3">
        <v>14000</v>
      </c>
      <c r="O1870" s="3" t="s">
        <v>228</v>
      </c>
      <c r="P1870" s="4">
        <f>IF(O1870="吨",N1870*1000,IF(O1870="万立方米",N1870*10000,""))</f>
        <v>140000000.0</v>
      </c>
      <c r="Q1870" s="2" t="s">
        <v>229</v>
      </c>
      <c r="R1870" s="2" t="s">
        <v>230</v>
      </c>
      <c r="S1870" s="2" t="s">
        <v>245</v>
      </c>
      <c r="T1870" s="2" t="s">
        <v>75</v>
      </c>
      <c r="U1870" s="4">
        <f>0.03</f>
        <v>0.03</v>
      </c>
      <c r="V1870" s="2" t="s">
        <v>232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4.2</v>
      </c>
      <c r="AD1870" s="4">
        <f>AC1870*(1-Z1870/100)</f>
        <v>4.2</v>
      </c>
      <c r="AE1870" s="2" t="s">
        <v>66</v>
      </c>
      <c r="AF1870" s="2" t="s">
        <v>67</v>
      </c>
      <c r="AG1870" s="2" t="s">
        <v>233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2698</v>
      </c>
      <c r="B1871" s="2" t="s">
        <v>2692</v>
      </c>
      <c r="C1871" s="2" t="s">
        <v>47</v>
      </c>
      <c r="D1871" s="2" t="s">
        <v>490</v>
      </c>
      <c r="E1871" s="2" t="s">
        <v>491</v>
      </c>
      <c r="F1871" s="2" t="s">
        <v>224</v>
      </c>
      <c r="G1871" s="2" t="s">
        <v>225</v>
      </c>
      <c r="H1871" s="2" t="s">
        <v>52</v>
      </c>
      <c r="I1871" s="2" t="s">
        <v>53</v>
      </c>
      <c r="J1871" s="2" t="s">
        <v>226</v>
      </c>
      <c r="K1871" s="2" t="s">
        <v>226</v>
      </c>
      <c r="L1871" s="2" t="s">
        <v>227</v>
      </c>
      <c r="M1871" s="2" t="s">
        <v>99</v>
      </c>
      <c r="N1871" s="3">
        <v>14000</v>
      </c>
      <c r="O1871" s="3" t="s">
        <v>228</v>
      </c>
      <c r="P1871" s="4">
        <f>IF(O1871="吨",N1871*1000,IF(O1871="万立方米",N1871*10000,""))</f>
        <v>140000000.0</v>
      </c>
      <c r="Q1871" s="2" t="s">
        <v>229</v>
      </c>
      <c r="R1871" s="2" t="s">
        <v>230</v>
      </c>
      <c r="S1871" s="2" t="s">
        <v>247</v>
      </c>
      <c r="T1871" s="2" t="s">
        <v>75</v>
      </c>
      <c r="U1871" s="4">
        <f>0.0</f>
        <v>0.0</v>
      </c>
      <c r="V1871" s="2" t="s">
        <v>232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233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2699</v>
      </c>
      <c r="B1872" s="2" t="s">
        <v>2692</v>
      </c>
      <c r="C1872" s="2" t="s">
        <v>47</v>
      </c>
      <c r="D1872" s="2" t="s">
        <v>490</v>
      </c>
      <c r="E1872" s="2" t="s">
        <v>491</v>
      </c>
      <c r="F1872" s="2" t="s">
        <v>224</v>
      </c>
      <c r="G1872" s="2" t="s">
        <v>225</v>
      </c>
      <c r="H1872" s="2" t="s">
        <v>52</v>
      </c>
      <c r="I1872" s="2" t="s">
        <v>53</v>
      </c>
      <c r="J1872" s="2" t="s">
        <v>226</v>
      </c>
      <c r="K1872" s="2" t="s">
        <v>226</v>
      </c>
      <c r="L1872" s="2" t="s">
        <v>227</v>
      </c>
      <c r="M1872" s="2" t="s">
        <v>104</v>
      </c>
      <c r="N1872" s="3">
        <v>14000</v>
      </c>
      <c r="O1872" s="3" t="s">
        <v>228</v>
      </c>
      <c r="P1872" s="4">
        <f>IF(O1872="吨",N1872*1000,IF(O1872="万立方米",N1872*10000,""))</f>
        <v>140000000.0</v>
      </c>
      <c r="Q1872" s="2" t="s">
        <v>229</v>
      </c>
      <c r="R1872" s="2" t="s">
        <v>230</v>
      </c>
      <c r="S1872" s="2" t="s">
        <v>249</v>
      </c>
      <c r="T1872" s="2" t="s">
        <v>75</v>
      </c>
      <c r="U1872" s="4">
        <f>0.02</f>
        <v>0.02</v>
      </c>
      <c r="V1872" s="2" t="s">
        <v>232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 t="s">
        <v>236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2700</v>
      </c>
      <c r="B1873" s="2" t="s">
        <v>2692</v>
      </c>
      <c r="C1873" s="2" t="s">
        <v>47</v>
      </c>
      <c r="D1873" s="2" t="s">
        <v>490</v>
      </c>
      <c r="E1873" s="2" t="s">
        <v>491</v>
      </c>
      <c r="F1873" s="2" t="s">
        <v>224</v>
      </c>
      <c r="G1873" s="2" t="s">
        <v>225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f>IF(O1873="吨",N1873*1000,IF(O1873="万立方米",N1873*10000,""))</f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138</v>
      </c>
      <c r="AH1873" s="2" t="s">
        <v>114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2701</v>
      </c>
      <c r="B1874" s="2" t="s">
        <v>2702</v>
      </c>
      <c r="C1874" s="2" t="s">
        <v>47</v>
      </c>
      <c r="D1874" s="2" t="s">
        <v>1093</v>
      </c>
      <c r="E1874" s="2" t="s">
        <v>491</v>
      </c>
      <c r="F1874" s="2" t="s">
        <v>278</v>
      </c>
      <c r="G1874" s="2" t="s">
        <v>227</v>
      </c>
      <c r="H1874" s="2" t="s">
        <v>2703</v>
      </c>
      <c r="I1874" s="2" t="s">
        <v>53</v>
      </c>
      <c r="J1874" s="2" t="s">
        <v>121</v>
      </c>
      <c r="K1874" s="2"/>
      <c r="L1874" s="2" t="s">
        <v>122</v>
      </c>
      <c r="M1874" s="2" t="s">
        <v>57</v>
      </c>
      <c r="N1874" s="3">
        <v>3602.344</v>
      </c>
      <c r="O1874" s="3" t="s">
        <v>123</v>
      </c>
      <c r="P1874" s="2"/>
      <c r="Q1874" s="2"/>
      <c r="R1874" s="2"/>
      <c r="S1874" s="2"/>
      <c r="T1874" s="2"/>
      <c r="U1874" s="2"/>
      <c r="V1874" s="2"/>
      <c r="W1874" s="2" t="s">
        <v>124</v>
      </c>
      <c r="X1874" s="2"/>
      <c r="Y1874" s="2" t="s">
        <v>65</v>
      </c>
      <c r="Z1874" s="2">
        <v>0</v>
      </c>
      <c r="AA1874" s="2"/>
      <c r="AB1874" s="2"/>
      <c r="AC1874" s="4">
        <f>P1874*U1874/1000000</f>
        <v>0.0</v>
      </c>
      <c r="AD1874" s="4">
        <f>AC1874*(1-Z1874/100)</f>
        <v>0.0</v>
      </c>
      <c r="AE1874" s="2" t="s">
        <v>125</v>
      </c>
      <c r="AF1874" s="2" t="s">
        <v>126</v>
      </c>
      <c r="AG1874" s="2" t="s">
        <v>127</v>
      </c>
      <c r="AH1874" s="2" t="s">
        <v>128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2704</v>
      </c>
      <c r="B1875" s="2" t="s">
        <v>2702</v>
      </c>
      <c r="C1875" s="2" t="s">
        <v>47</v>
      </c>
      <c r="D1875" s="2" t="s">
        <v>1093</v>
      </c>
      <c r="E1875" s="2" t="s">
        <v>491</v>
      </c>
      <c r="F1875" s="2" t="s">
        <v>278</v>
      </c>
      <c r="G1875" s="2" t="s">
        <v>227</v>
      </c>
      <c r="H1875" s="2" t="s">
        <v>2703</v>
      </c>
      <c r="I1875" s="2" t="s">
        <v>53</v>
      </c>
      <c r="J1875" s="2" t="s">
        <v>121</v>
      </c>
      <c r="K1875" s="2"/>
      <c r="L1875" s="2" t="s">
        <v>122</v>
      </c>
      <c r="M1875" s="2" t="s">
        <v>73</v>
      </c>
      <c r="N1875" s="3">
        <v>3602.344</v>
      </c>
      <c r="O1875" s="3" t="s">
        <v>123</v>
      </c>
      <c r="P1875" s="2"/>
      <c r="Q1875" s="2"/>
      <c r="R1875" s="2"/>
      <c r="S1875" s="2"/>
      <c r="T1875" s="2"/>
      <c r="U1875" s="2"/>
      <c r="V1875" s="2"/>
      <c r="W1875" s="2" t="s">
        <v>124</v>
      </c>
      <c r="X1875" s="2"/>
      <c r="Y1875" s="2" t="s">
        <v>65</v>
      </c>
      <c r="Z1875" s="2">
        <v>0</v>
      </c>
      <c r="AA1875" s="2"/>
      <c r="AB1875" s="2"/>
      <c r="AC1875" s="4">
        <f>P1875*U1875/1000000</f>
        <v>0.0</v>
      </c>
      <c r="AD1875" s="4">
        <f>AC1875*(1-Z1875/100)</f>
        <v>0.0</v>
      </c>
      <c r="AE1875" s="2" t="s">
        <v>125</v>
      </c>
      <c r="AF1875" s="2" t="s">
        <v>126</v>
      </c>
      <c r="AG1875" s="2" t="s">
        <v>130</v>
      </c>
      <c r="AH1875" s="2" t="s">
        <v>128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2705</v>
      </c>
      <c r="B1876" s="2" t="s">
        <v>2702</v>
      </c>
      <c r="C1876" s="2" t="s">
        <v>47</v>
      </c>
      <c r="D1876" s="2" t="s">
        <v>1093</v>
      </c>
      <c r="E1876" s="2" t="s">
        <v>491</v>
      </c>
      <c r="F1876" s="2" t="s">
        <v>278</v>
      </c>
      <c r="G1876" s="2" t="s">
        <v>227</v>
      </c>
      <c r="H1876" s="2" t="s">
        <v>2703</v>
      </c>
      <c r="I1876" s="2" t="s">
        <v>53</v>
      </c>
      <c r="J1876" s="2" t="s">
        <v>121</v>
      </c>
      <c r="K1876" s="2"/>
      <c r="L1876" s="2" t="s">
        <v>122</v>
      </c>
      <c r="M1876" s="2" t="s">
        <v>79</v>
      </c>
      <c r="N1876" s="3">
        <v>3602.344</v>
      </c>
      <c r="O1876" s="3" t="s">
        <v>123</v>
      </c>
      <c r="P1876" s="2"/>
      <c r="Q1876" s="2"/>
      <c r="R1876" s="2"/>
      <c r="S1876" s="2"/>
      <c r="T1876" s="2"/>
      <c r="U1876" s="2"/>
      <c r="V1876" s="2"/>
      <c r="W1876" s="2" t="s">
        <v>124</v>
      </c>
      <c r="X1876" s="2" t="s">
        <v>83</v>
      </c>
      <c r="Y1876" s="2" t="s">
        <v>84</v>
      </c>
      <c r="Z1876" s="2">
        <v>22</v>
      </c>
      <c r="AA1876" s="2"/>
      <c r="AB1876" s="2"/>
      <c r="AC1876" s="4">
        <f>P1876*U1876/1000000</f>
        <v>0.0</v>
      </c>
      <c r="AD1876" s="4">
        <f>AC1876*(1-Z1876/100)</f>
        <v>0.0</v>
      </c>
      <c r="AE1876" s="2" t="s">
        <v>125</v>
      </c>
      <c r="AF1876" s="2" t="s">
        <v>126</v>
      </c>
      <c r="AG1876" s="2" t="s">
        <v>1096</v>
      </c>
      <c r="AH1876" s="2" t="s">
        <v>128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2706</v>
      </c>
      <c r="B1877" s="2" t="s">
        <v>2702</v>
      </c>
      <c r="C1877" s="2" t="s">
        <v>47</v>
      </c>
      <c r="D1877" s="2" t="s">
        <v>1093</v>
      </c>
      <c r="E1877" s="2" t="s">
        <v>491</v>
      </c>
      <c r="F1877" s="2" t="s">
        <v>278</v>
      </c>
      <c r="G1877" s="2" t="s">
        <v>227</v>
      </c>
      <c r="H1877" s="2" t="s">
        <v>2703</v>
      </c>
      <c r="I1877" s="2" t="s">
        <v>53</v>
      </c>
      <c r="J1877" s="2" t="s">
        <v>121</v>
      </c>
      <c r="K1877" s="2"/>
      <c r="L1877" s="2" t="s">
        <v>122</v>
      </c>
      <c r="M1877" s="2" t="s">
        <v>87</v>
      </c>
      <c r="N1877" s="3">
        <v>3602.344</v>
      </c>
      <c r="O1877" s="3" t="s">
        <v>123</v>
      </c>
      <c r="P1877" s="2"/>
      <c r="Q1877" s="2"/>
      <c r="R1877" s="2"/>
      <c r="S1877" s="2"/>
      <c r="T1877" s="2"/>
      <c r="U1877" s="2"/>
      <c r="V1877" s="2"/>
      <c r="W1877" s="2" t="s">
        <v>124</v>
      </c>
      <c r="X1877" s="2"/>
      <c r="Y1877" s="2" t="s">
        <v>65</v>
      </c>
      <c r="Z1877" s="2">
        <v>0</v>
      </c>
      <c r="AA1877" s="2"/>
      <c r="AB1877" s="2"/>
      <c r="AC1877" s="4">
        <f>P1877*U1877/1000000</f>
        <v>0.0</v>
      </c>
      <c r="AD1877" s="4">
        <f>AC1877*(1-Z1877/100)</f>
        <v>0.0</v>
      </c>
      <c r="AE1877" s="2" t="s">
        <v>125</v>
      </c>
      <c r="AF1877" s="2" t="s">
        <v>126</v>
      </c>
      <c r="AG1877" s="2" t="s">
        <v>127</v>
      </c>
      <c r="AH1877" s="2" t="s">
        <v>128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2707</v>
      </c>
      <c r="B1878" s="2" t="s">
        <v>2702</v>
      </c>
      <c r="C1878" s="2" t="s">
        <v>47</v>
      </c>
      <c r="D1878" s="2" t="s">
        <v>1093</v>
      </c>
      <c r="E1878" s="2" t="s">
        <v>491</v>
      </c>
      <c r="F1878" s="2" t="s">
        <v>278</v>
      </c>
      <c r="G1878" s="2" t="s">
        <v>227</v>
      </c>
      <c r="H1878" s="2" t="s">
        <v>2703</v>
      </c>
      <c r="I1878" s="2" t="s">
        <v>53</v>
      </c>
      <c r="J1878" s="2" t="s">
        <v>121</v>
      </c>
      <c r="K1878" s="2"/>
      <c r="L1878" s="2" t="s">
        <v>122</v>
      </c>
      <c r="M1878" s="2" t="s">
        <v>91</v>
      </c>
      <c r="N1878" s="3">
        <v>3602.344</v>
      </c>
      <c r="O1878" s="3" t="s">
        <v>123</v>
      </c>
      <c r="P1878" s="2"/>
      <c r="Q1878" s="2"/>
      <c r="R1878" s="2"/>
      <c r="S1878" s="2"/>
      <c r="T1878" s="2"/>
      <c r="U1878" s="2"/>
      <c r="V1878" s="2"/>
      <c r="W1878" s="2" t="s">
        <v>124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4">
        <f>P1878*U1878/1000000</f>
        <v>0.0</v>
      </c>
      <c r="AD1878" s="4">
        <f>AC1879*(1-AA1878/100)+(AC1878-AC1879)*(1-AB1878/100)</f>
        <v>0.0</v>
      </c>
      <c r="AE1878" s="2" t="s">
        <v>125</v>
      </c>
      <c r="AF1878" s="2" t="s">
        <v>126</v>
      </c>
      <c r="AG1878" s="2" t="s">
        <v>127</v>
      </c>
      <c r="AH1878" s="2" t="s">
        <v>128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2708</v>
      </c>
      <c r="B1879" s="2" t="s">
        <v>2702</v>
      </c>
      <c r="C1879" s="2" t="s">
        <v>47</v>
      </c>
      <c r="D1879" s="2" t="s">
        <v>1093</v>
      </c>
      <c r="E1879" s="2" t="s">
        <v>491</v>
      </c>
      <c r="F1879" s="2" t="s">
        <v>278</v>
      </c>
      <c r="G1879" s="2" t="s">
        <v>227</v>
      </c>
      <c r="H1879" s="2" t="s">
        <v>2703</v>
      </c>
      <c r="I1879" s="2" t="s">
        <v>53</v>
      </c>
      <c r="J1879" s="2" t="s">
        <v>121</v>
      </c>
      <c r="K1879" s="2"/>
      <c r="L1879" s="2" t="s">
        <v>122</v>
      </c>
      <c r="M1879" s="2" t="s">
        <v>95</v>
      </c>
      <c r="N1879" s="3">
        <v>3602.344</v>
      </c>
      <c r="O1879" s="3" t="s">
        <v>123</v>
      </c>
      <c r="P1879" s="2"/>
      <c r="Q1879" s="2"/>
      <c r="R1879" s="2"/>
      <c r="S1879" s="2"/>
      <c r="T1879" s="2"/>
      <c r="U1879" s="2"/>
      <c r="V1879" s="2"/>
      <c r="W1879" s="2" t="s">
        <v>124</v>
      </c>
      <c r="X1879" s="2"/>
      <c r="Y1879" s="2" t="s">
        <v>65</v>
      </c>
      <c r="Z1879" s="2">
        <v>0</v>
      </c>
      <c r="AA1879" s="2"/>
      <c r="AB1879" s="2"/>
      <c r="AC1879" s="4">
        <f>P1879*U1879/1000000</f>
        <v>0.0</v>
      </c>
      <c r="AD1879" s="4">
        <f>AC1879*(1-Z1879/100)</f>
        <v>0.0</v>
      </c>
      <c r="AE1879" s="2" t="s">
        <v>125</v>
      </c>
      <c r="AF1879" s="2" t="s">
        <v>126</v>
      </c>
      <c r="AG1879" s="2" t="s">
        <v>127</v>
      </c>
      <c r="AH1879" s="2" t="s">
        <v>128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2709</v>
      </c>
      <c r="B1880" s="2" t="s">
        <v>2702</v>
      </c>
      <c r="C1880" s="2" t="s">
        <v>47</v>
      </c>
      <c r="D1880" s="2" t="s">
        <v>1093</v>
      </c>
      <c r="E1880" s="2" t="s">
        <v>491</v>
      </c>
      <c r="F1880" s="2" t="s">
        <v>278</v>
      </c>
      <c r="G1880" s="2" t="s">
        <v>227</v>
      </c>
      <c r="H1880" s="2" t="s">
        <v>2703</v>
      </c>
      <c r="I1880" s="2" t="s">
        <v>53</v>
      </c>
      <c r="J1880" s="2" t="s">
        <v>121</v>
      </c>
      <c r="K1880" s="2"/>
      <c r="L1880" s="2" t="s">
        <v>122</v>
      </c>
      <c r="M1880" s="2" t="s">
        <v>99</v>
      </c>
      <c r="N1880" s="3">
        <v>3602.344</v>
      </c>
      <c r="O1880" s="3" t="s">
        <v>123</v>
      </c>
      <c r="P1880" s="2"/>
      <c r="Q1880" s="2"/>
      <c r="R1880" s="2"/>
      <c r="S1880" s="2"/>
      <c r="T1880" s="2"/>
      <c r="U1880" s="2"/>
      <c r="V1880" s="2"/>
      <c r="W1880" s="2" t="s">
        <v>124</v>
      </c>
      <c r="X1880" s="2"/>
      <c r="Y1880" s="2" t="s">
        <v>65</v>
      </c>
      <c r="Z1880" s="2">
        <v>0</v>
      </c>
      <c r="AA1880" s="2"/>
      <c r="AB1880" s="2"/>
      <c r="AC1880" s="4">
        <f>P1880*U1880/1000000</f>
        <v>0.0</v>
      </c>
      <c r="AD1880" s="4">
        <f>AC1880*(1-Z1880/100)</f>
        <v>0.0</v>
      </c>
      <c r="AE1880" s="2" t="s">
        <v>125</v>
      </c>
      <c r="AF1880" s="2" t="s">
        <v>126</v>
      </c>
      <c r="AG1880" s="2" t="s">
        <v>127</v>
      </c>
      <c r="AH1880" s="2" t="s">
        <v>128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2710</v>
      </c>
      <c r="B1881" s="2" t="s">
        <v>2702</v>
      </c>
      <c r="C1881" s="2" t="s">
        <v>47</v>
      </c>
      <c r="D1881" s="2" t="s">
        <v>1093</v>
      </c>
      <c r="E1881" s="2" t="s">
        <v>491</v>
      </c>
      <c r="F1881" s="2" t="s">
        <v>278</v>
      </c>
      <c r="G1881" s="2" t="s">
        <v>227</v>
      </c>
      <c r="H1881" s="2" t="s">
        <v>2703</v>
      </c>
      <c r="I1881" s="2" t="s">
        <v>53</v>
      </c>
      <c r="J1881" s="2" t="s">
        <v>121</v>
      </c>
      <c r="K1881" s="2"/>
      <c r="L1881" s="2" t="s">
        <v>122</v>
      </c>
      <c r="M1881" s="2" t="s">
        <v>104</v>
      </c>
      <c r="N1881" s="3">
        <v>3602.344</v>
      </c>
      <c r="O1881" s="3" t="s">
        <v>123</v>
      </c>
      <c r="P1881" s="2"/>
      <c r="Q1881" s="2"/>
      <c r="R1881" s="2"/>
      <c r="S1881" s="2"/>
      <c r="T1881" s="2"/>
      <c r="U1881" s="2"/>
      <c r="V1881" s="2"/>
      <c r="W1881" s="2" t="s">
        <v>124</v>
      </c>
      <c r="X1881" s="2"/>
      <c r="Y1881" s="2" t="s">
        <v>65</v>
      </c>
      <c r="Z1881" s="2">
        <v>0</v>
      </c>
      <c r="AA1881" s="2"/>
      <c r="AB1881" s="2"/>
      <c r="AC1881" s="4">
        <f>P1881*U1881/1000000</f>
        <v>0.0</v>
      </c>
      <c r="AD1881" s="4">
        <f>AC1881*(1-Z1881/100)</f>
        <v>0.0</v>
      </c>
      <c r="AE1881" s="2" t="s">
        <v>125</v>
      </c>
      <c r="AF1881" s="2" t="s">
        <v>126</v>
      </c>
      <c r="AG1881" s="2" t="s">
        <v>130</v>
      </c>
      <c r="AH1881" s="2" t="s">
        <v>128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2711</v>
      </c>
      <c r="B1882" s="2" t="s">
        <v>2702</v>
      </c>
      <c r="C1882" s="2" t="s">
        <v>47</v>
      </c>
      <c r="D1882" s="2" t="s">
        <v>1093</v>
      </c>
      <c r="E1882" s="2" t="s">
        <v>491</v>
      </c>
      <c r="F1882" s="2" t="s">
        <v>278</v>
      </c>
      <c r="G1882" s="2" t="s">
        <v>227</v>
      </c>
      <c r="H1882" s="2" t="s">
        <v>2703</v>
      </c>
      <c r="I1882" s="2"/>
      <c r="J1882" s="2"/>
      <c r="K1882" s="2"/>
      <c r="L1882" s="2"/>
      <c r="M1882" s="2" t="s">
        <v>107</v>
      </c>
      <c r="N1882" s="3"/>
      <c r="O1882" s="3"/>
      <c r="P1882" s="4">
        <f>IF(O1882="吨",N1882*1000,IF(O1882="万立方米",N1882*10000,""))</f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138</v>
      </c>
      <c r="AH1882" s="2" t="s">
        <v>114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2712</v>
      </c>
      <c r="B1883" s="2" t="s">
        <v>2713</v>
      </c>
      <c r="C1883" s="2" t="s">
        <v>47</v>
      </c>
      <c r="D1883" s="2" t="s">
        <v>1884</v>
      </c>
      <c r="E1883" s="2" t="s">
        <v>1707</v>
      </c>
      <c r="F1883" s="2" t="s">
        <v>278</v>
      </c>
      <c r="G1883" s="2" t="s">
        <v>120</v>
      </c>
      <c r="H1883" s="2" t="s">
        <v>297</v>
      </c>
      <c r="I1883" s="2" t="s">
        <v>53</v>
      </c>
      <c r="J1883" s="2" t="s">
        <v>280</v>
      </c>
      <c r="K1883" s="2"/>
      <c r="L1883" s="2" t="s">
        <v>122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124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271</v>
      </c>
      <c r="AF1883" s="2" t="s">
        <v>281</v>
      </c>
      <c r="AG1883" s="2" t="s">
        <v>282</v>
      </c>
      <c r="AH1883" s="2" t="s">
        <v>128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2714</v>
      </c>
      <c r="B1884" s="2" t="s">
        <v>2713</v>
      </c>
      <c r="C1884" s="2" t="s">
        <v>47</v>
      </c>
      <c r="D1884" s="2" t="s">
        <v>1884</v>
      </c>
      <c r="E1884" s="2" t="s">
        <v>1707</v>
      </c>
      <c r="F1884" s="2" t="s">
        <v>278</v>
      </c>
      <c r="G1884" s="2" t="s">
        <v>120</v>
      </c>
      <c r="H1884" s="2" t="s">
        <v>297</v>
      </c>
      <c r="I1884" s="2" t="s">
        <v>53</v>
      </c>
      <c r="J1884" s="2" t="s">
        <v>280</v>
      </c>
      <c r="K1884" s="2"/>
      <c r="L1884" s="2" t="s">
        <v>122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124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271</v>
      </c>
      <c r="AF1884" s="2" t="s">
        <v>281</v>
      </c>
      <c r="AG1884" s="2" t="s">
        <v>284</v>
      </c>
      <c r="AH1884" s="2" t="s">
        <v>128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2715</v>
      </c>
      <c r="B1885" s="2" t="s">
        <v>2713</v>
      </c>
      <c r="C1885" s="2" t="s">
        <v>47</v>
      </c>
      <c r="D1885" s="2" t="s">
        <v>1884</v>
      </c>
      <c r="E1885" s="2" t="s">
        <v>1707</v>
      </c>
      <c r="F1885" s="2" t="s">
        <v>278</v>
      </c>
      <c r="G1885" s="2" t="s">
        <v>120</v>
      </c>
      <c r="H1885" s="2" t="s">
        <v>297</v>
      </c>
      <c r="I1885" s="2" t="s">
        <v>53</v>
      </c>
      <c r="J1885" s="2" t="s">
        <v>280</v>
      </c>
      <c r="K1885" s="2"/>
      <c r="L1885" s="2" t="s">
        <v>122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124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271</v>
      </c>
      <c r="AF1885" s="2" t="s">
        <v>281</v>
      </c>
      <c r="AG1885" s="2" t="s">
        <v>282</v>
      </c>
      <c r="AH1885" s="2" t="s">
        <v>128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2716</v>
      </c>
      <c r="B1886" s="2" t="s">
        <v>2713</v>
      </c>
      <c r="C1886" s="2" t="s">
        <v>47</v>
      </c>
      <c r="D1886" s="2" t="s">
        <v>1884</v>
      </c>
      <c r="E1886" s="2" t="s">
        <v>1707</v>
      </c>
      <c r="F1886" s="2" t="s">
        <v>278</v>
      </c>
      <c r="G1886" s="2" t="s">
        <v>120</v>
      </c>
      <c r="H1886" s="2" t="s">
        <v>297</v>
      </c>
      <c r="I1886" s="2" t="s">
        <v>53</v>
      </c>
      <c r="J1886" s="2" t="s">
        <v>280</v>
      </c>
      <c r="K1886" s="2"/>
      <c r="L1886" s="2" t="s">
        <v>122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124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271</v>
      </c>
      <c r="AF1886" s="2" t="s">
        <v>281</v>
      </c>
      <c r="AG1886" s="2" t="s">
        <v>282</v>
      </c>
      <c r="AH1886" s="2" t="s">
        <v>128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2717</v>
      </c>
      <c r="B1887" s="2" t="s">
        <v>2713</v>
      </c>
      <c r="C1887" s="2" t="s">
        <v>47</v>
      </c>
      <c r="D1887" s="2" t="s">
        <v>1884</v>
      </c>
      <c r="E1887" s="2" t="s">
        <v>1707</v>
      </c>
      <c r="F1887" s="2" t="s">
        <v>278</v>
      </c>
      <c r="G1887" s="2" t="s">
        <v>120</v>
      </c>
      <c r="H1887" s="2" t="s">
        <v>297</v>
      </c>
      <c r="I1887" s="2" t="s">
        <v>53</v>
      </c>
      <c r="J1887" s="2" t="s">
        <v>280</v>
      </c>
      <c r="K1887" s="2"/>
      <c r="L1887" s="2" t="s">
        <v>122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124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271</v>
      </c>
      <c r="AF1887" s="2" t="s">
        <v>281</v>
      </c>
      <c r="AG1887" s="2" t="s">
        <v>282</v>
      </c>
      <c r="AH1887" s="2" t="s">
        <v>128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2718</v>
      </c>
      <c r="B1888" s="2" t="s">
        <v>2713</v>
      </c>
      <c r="C1888" s="2" t="s">
        <v>47</v>
      </c>
      <c r="D1888" s="2" t="s">
        <v>1884</v>
      </c>
      <c r="E1888" s="2" t="s">
        <v>1707</v>
      </c>
      <c r="F1888" s="2" t="s">
        <v>278</v>
      </c>
      <c r="G1888" s="2" t="s">
        <v>120</v>
      </c>
      <c r="H1888" s="2" t="s">
        <v>297</v>
      </c>
      <c r="I1888" s="2" t="s">
        <v>53</v>
      </c>
      <c r="J1888" s="2" t="s">
        <v>280</v>
      </c>
      <c r="K1888" s="2"/>
      <c r="L1888" s="2" t="s">
        <v>122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124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271</v>
      </c>
      <c r="AF1888" s="2" t="s">
        <v>281</v>
      </c>
      <c r="AG1888" s="2" t="s">
        <v>282</v>
      </c>
      <c r="AH1888" s="2" t="s">
        <v>128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2719</v>
      </c>
      <c r="B1889" s="2" t="s">
        <v>2713</v>
      </c>
      <c r="C1889" s="2" t="s">
        <v>47</v>
      </c>
      <c r="D1889" s="2" t="s">
        <v>1884</v>
      </c>
      <c r="E1889" s="2" t="s">
        <v>1707</v>
      </c>
      <c r="F1889" s="2" t="s">
        <v>278</v>
      </c>
      <c r="G1889" s="2" t="s">
        <v>120</v>
      </c>
      <c r="H1889" s="2" t="s">
        <v>297</v>
      </c>
      <c r="I1889" s="2" t="s">
        <v>53</v>
      </c>
      <c r="J1889" s="2" t="s">
        <v>280</v>
      </c>
      <c r="K1889" s="2"/>
      <c r="L1889" s="2" t="s">
        <v>122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124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271</v>
      </c>
      <c r="AF1889" s="2" t="s">
        <v>281</v>
      </c>
      <c r="AG1889" s="2" t="s">
        <v>282</v>
      </c>
      <c r="AH1889" s="2" t="s">
        <v>128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2720</v>
      </c>
      <c r="B1890" s="2" t="s">
        <v>2713</v>
      </c>
      <c r="C1890" s="2" t="s">
        <v>47</v>
      </c>
      <c r="D1890" s="2" t="s">
        <v>1884</v>
      </c>
      <c r="E1890" s="2" t="s">
        <v>1707</v>
      </c>
      <c r="F1890" s="2" t="s">
        <v>278</v>
      </c>
      <c r="G1890" s="2" t="s">
        <v>120</v>
      </c>
      <c r="H1890" s="2" t="s">
        <v>297</v>
      </c>
      <c r="I1890" s="2" t="s">
        <v>53</v>
      </c>
      <c r="J1890" s="2" t="s">
        <v>280</v>
      </c>
      <c r="K1890" s="2"/>
      <c r="L1890" s="2" t="s">
        <v>122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124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271</v>
      </c>
      <c r="AF1890" s="2" t="s">
        <v>281</v>
      </c>
      <c r="AG1890" s="2" t="s">
        <v>284</v>
      </c>
      <c r="AH1890" s="2" t="s">
        <v>128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2721</v>
      </c>
      <c r="B1891" s="2" t="s">
        <v>2713</v>
      </c>
      <c r="C1891" s="2" t="s">
        <v>47</v>
      </c>
      <c r="D1891" s="2" t="s">
        <v>1884</v>
      </c>
      <c r="E1891" s="2" t="s">
        <v>1707</v>
      </c>
      <c r="F1891" s="2" t="s">
        <v>278</v>
      </c>
      <c r="G1891" s="2" t="s">
        <v>120</v>
      </c>
      <c r="H1891" s="2" t="s">
        <v>297</v>
      </c>
      <c r="I1891" s="2"/>
      <c r="J1891" s="2"/>
      <c r="K1891" s="2"/>
      <c r="L1891" s="2"/>
      <c r="M1891" s="2" t="s">
        <v>107</v>
      </c>
      <c r="N1891" s="3"/>
      <c r="O1891" s="3"/>
      <c r="P1891" s="4">
        <f>IF(O1891="吨",N1891*1000,IF(O1891="万立方米",N1891*10000,""))</f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138</v>
      </c>
      <c r="AH1891" s="2" t="s">
        <v>114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2722</v>
      </c>
      <c r="B1892" s="2" t="s">
        <v>2723</v>
      </c>
      <c r="C1892" s="2" t="s">
        <v>47</v>
      </c>
      <c r="D1892" s="2" t="s">
        <v>1596</v>
      </c>
      <c r="E1892" s="2" t="s">
        <v>924</v>
      </c>
      <c r="F1892" s="2" t="s">
        <v>278</v>
      </c>
      <c r="G1892" s="2" t="s">
        <v>120</v>
      </c>
      <c r="H1892" s="2" t="s">
        <v>690</v>
      </c>
      <c r="I1892" s="2" t="s">
        <v>53</v>
      </c>
      <c r="J1892" s="2" t="s">
        <v>280</v>
      </c>
      <c r="K1892" s="2"/>
      <c r="L1892" s="2" t="s">
        <v>122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124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271</v>
      </c>
      <c r="AF1892" s="2" t="s">
        <v>281</v>
      </c>
      <c r="AG1892" s="2" t="s">
        <v>880</v>
      </c>
      <c r="AH1892" s="2" t="s">
        <v>128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2724</v>
      </c>
      <c r="B1893" s="2" t="s">
        <v>2723</v>
      </c>
      <c r="C1893" s="2" t="s">
        <v>47</v>
      </c>
      <c r="D1893" s="2" t="s">
        <v>1596</v>
      </c>
      <c r="E1893" s="2" t="s">
        <v>924</v>
      </c>
      <c r="F1893" s="2" t="s">
        <v>278</v>
      </c>
      <c r="G1893" s="2" t="s">
        <v>120</v>
      </c>
      <c r="H1893" s="2" t="s">
        <v>690</v>
      </c>
      <c r="I1893" s="2" t="s">
        <v>53</v>
      </c>
      <c r="J1893" s="2" t="s">
        <v>280</v>
      </c>
      <c r="K1893" s="2"/>
      <c r="L1893" s="2" t="s">
        <v>122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124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271</v>
      </c>
      <c r="AF1893" s="2" t="s">
        <v>281</v>
      </c>
      <c r="AG1893" s="2" t="s">
        <v>882</v>
      </c>
      <c r="AH1893" s="2" t="s">
        <v>128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2725</v>
      </c>
      <c r="B1894" s="2" t="s">
        <v>2723</v>
      </c>
      <c r="C1894" s="2" t="s">
        <v>47</v>
      </c>
      <c r="D1894" s="2" t="s">
        <v>1596</v>
      </c>
      <c r="E1894" s="2" t="s">
        <v>924</v>
      </c>
      <c r="F1894" s="2" t="s">
        <v>278</v>
      </c>
      <c r="G1894" s="2" t="s">
        <v>120</v>
      </c>
      <c r="H1894" s="2" t="s">
        <v>690</v>
      </c>
      <c r="I1894" s="2" t="s">
        <v>53</v>
      </c>
      <c r="J1894" s="2" t="s">
        <v>280</v>
      </c>
      <c r="K1894" s="2"/>
      <c r="L1894" s="2" t="s">
        <v>122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124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271</v>
      </c>
      <c r="AF1894" s="2" t="s">
        <v>281</v>
      </c>
      <c r="AG1894" s="2" t="s">
        <v>1320</v>
      </c>
      <c r="AH1894" s="2" t="s">
        <v>128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2726</v>
      </c>
      <c r="B1895" s="2" t="s">
        <v>2723</v>
      </c>
      <c r="C1895" s="2" t="s">
        <v>47</v>
      </c>
      <c r="D1895" s="2" t="s">
        <v>1596</v>
      </c>
      <c r="E1895" s="2" t="s">
        <v>924</v>
      </c>
      <c r="F1895" s="2" t="s">
        <v>278</v>
      </c>
      <c r="G1895" s="2" t="s">
        <v>120</v>
      </c>
      <c r="H1895" s="2" t="s">
        <v>690</v>
      </c>
      <c r="I1895" s="2" t="s">
        <v>53</v>
      </c>
      <c r="J1895" s="2" t="s">
        <v>280</v>
      </c>
      <c r="K1895" s="2"/>
      <c r="L1895" s="2" t="s">
        <v>122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124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271</v>
      </c>
      <c r="AF1895" s="2" t="s">
        <v>281</v>
      </c>
      <c r="AG1895" s="2" t="s">
        <v>880</v>
      </c>
      <c r="AH1895" s="2" t="s">
        <v>128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2727</v>
      </c>
      <c r="B1896" s="2" t="s">
        <v>2723</v>
      </c>
      <c r="C1896" s="2" t="s">
        <v>47</v>
      </c>
      <c r="D1896" s="2" t="s">
        <v>1596</v>
      </c>
      <c r="E1896" s="2" t="s">
        <v>924</v>
      </c>
      <c r="F1896" s="2" t="s">
        <v>278</v>
      </c>
      <c r="G1896" s="2" t="s">
        <v>120</v>
      </c>
      <c r="H1896" s="2" t="s">
        <v>690</v>
      </c>
      <c r="I1896" s="2" t="s">
        <v>53</v>
      </c>
      <c r="J1896" s="2" t="s">
        <v>280</v>
      </c>
      <c r="K1896" s="2"/>
      <c r="L1896" s="2" t="s">
        <v>122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124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271</v>
      </c>
      <c r="AF1896" s="2" t="s">
        <v>281</v>
      </c>
      <c r="AG1896" s="2" t="s">
        <v>880</v>
      </c>
      <c r="AH1896" s="2" t="s">
        <v>128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2728</v>
      </c>
      <c r="B1897" s="2" t="s">
        <v>2723</v>
      </c>
      <c r="C1897" s="2" t="s">
        <v>47</v>
      </c>
      <c r="D1897" s="2" t="s">
        <v>1596</v>
      </c>
      <c r="E1897" s="2" t="s">
        <v>924</v>
      </c>
      <c r="F1897" s="2" t="s">
        <v>278</v>
      </c>
      <c r="G1897" s="2" t="s">
        <v>120</v>
      </c>
      <c r="H1897" s="2" t="s">
        <v>690</v>
      </c>
      <c r="I1897" s="2" t="s">
        <v>53</v>
      </c>
      <c r="J1897" s="2" t="s">
        <v>280</v>
      </c>
      <c r="K1897" s="2"/>
      <c r="L1897" s="2" t="s">
        <v>122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124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271</v>
      </c>
      <c r="AF1897" s="2" t="s">
        <v>281</v>
      </c>
      <c r="AG1897" s="2" t="s">
        <v>880</v>
      </c>
      <c r="AH1897" s="2" t="s">
        <v>128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2729</v>
      </c>
      <c r="B1898" s="2" t="s">
        <v>2723</v>
      </c>
      <c r="C1898" s="2" t="s">
        <v>47</v>
      </c>
      <c r="D1898" s="2" t="s">
        <v>1596</v>
      </c>
      <c r="E1898" s="2" t="s">
        <v>924</v>
      </c>
      <c r="F1898" s="2" t="s">
        <v>278</v>
      </c>
      <c r="G1898" s="2" t="s">
        <v>120</v>
      </c>
      <c r="H1898" s="2" t="s">
        <v>690</v>
      </c>
      <c r="I1898" s="2" t="s">
        <v>53</v>
      </c>
      <c r="J1898" s="2" t="s">
        <v>280</v>
      </c>
      <c r="K1898" s="2"/>
      <c r="L1898" s="2" t="s">
        <v>122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124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271</v>
      </c>
      <c r="AF1898" s="2" t="s">
        <v>281</v>
      </c>
      <c r="AG1898" s="2" t="s">
        <v>880</v>
      </c>
      <c r="AH1898" s="2" t="s">
        <v>128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2730</v>
      </c>
      <c r="B1899" s="2" t="s">
        <v>2723</v>
      </c>
      <c r="C1899" s="2" t="s">
        <v>47</v>
      </c>
      <c r="D1899" s="2" t="s">
        <v>1596</v>
      </c>
      <c r="E1899" s="2" t="s">
        <v>924</v>
      </c>
      <c r="F1899" s="2" t="s">
        <v>278</v>
      </c>
      <c r="G1899" s="2" t="s">
        <v>120</v>
      </c>
      <c r="H1899" s="2" t="s">
        <v>690</v>
      </c>
      <c r="I1899" s="2" t="s">
        <v>53</v>
      </c>
      <c r="J1899" s="2" t="s">
        <v>280</v>
      </c>
      <c r="K1899" s="2"/>
      <c r="L1899" s="2" t="s">
        <v>122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124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271</v>
      </c>
      <c r="AF1899" s="2" t="s">
        <v>281</v>
      </c>
      <c r="AG1899" s="2" t="s">
        <v>882</v>
      </c>
      <c r="AH1899" s="2" t="s">
        <v>128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2731</v>
      </c>
      <c r="B1900" s="2" t="s">
        <v>2723</v>
      </c>
      <c r="C1900" s="2" t="s">
        <v>47</v>
      </c>
      <c r="D1900" s="2" t="s">
        <v>1596</v>
      </c>
      <c r="E1900" s="2" t="s">
        <v>924</v>
      </c>
      <c r="F1900" s="2" t="s">
        <v>278</v>
      </c>
      <c r="G1900" s="2" t="s">
        <v>120</v>
      </c>
      <c r="H1900" s="2" t="s">
        <v>690</v>
      </c>
      <c r="I1900" s="2" t="s">
        <v>198</v>
      </c>
      <c r="J1900" s="2" t="s">
        <v>226</v>
      </c>
      <c r="K1900" s="2" t="s">
        <v>226</v>
      </c>
      <c r="L1900" s="2" t="s">
        <v>227</v>
      </c>
      <c r="M1900" s="2" t="s">
        <v>57</v>
      </c>
      <c r="N1900" s="3">
        <v>16.55</v>
      </c>
      <c r="O1900" s="3" t="s">
        <v>228</v>
      </c>
      <c r="P1900" s="4">
        <f>IF(O1900="吨",N1900*1000,IF(O1900="万立方米",N1900*10000,""))</f>
        <v>165500.0</v>
      </c>
      <c r="Q1900" s="2" t="s">
        <v>229</v>
      </c>
      <c r="R1900" s="2" t="s">
        <v>230</v>
      </c>
      <c r="S1900" s="2" t="s">
        <v>231</v>
      </c>
      <c r="T1900" s="2" t="s">
        <v>75</v>
      </c>
      <c r="U1900" s="4">
        <f>0.0</f>
        <v>0.0</v>
      </c>
      <c r="V1900" s="2" t="s">
        <v>232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2732</v>
      </c>
      <c r="B1901" s="2" t="s">
        <v>2723</v>
      </c>
      <c r="C1901" s="2" t="s">
        <v>47</v>
      </c>
      <c r="D1901" s="2" t="s">
        <v>1596</v>
      </c>
      <c r="E1901" s="2" t="s">
        <v>924</v>
      </c>
      <c r="F1901" s="2" t="s">
        <v>278</v>
      </c>
      <c r="G1901" s="2" t="s">
        <v>120</v>
      </c>
      <c r="H1901" s="2" t="s">
        <v>690</v>
      </c>
      <c r="I1901" s="2" t="s">
        <v>198</v>
      </c>
      <c r="J1901" s="2" t="s">
        <v>226</v>
      </c>
      <c r="K1901" s="2" t="s">
        <v>226</v>
      </c>
      <c r="L1901" s="2" t="s">
        <v>227</v>
      </c>
      <c r="M1901" s="2" t="s">
        <v>73</v>
      </c>
      <c r="N1901" s="3">
        <v>16.55</v>
      </c>
      <c r="O1901" s="3" t="s">
        <v>228</v>
      </c>
      <c r="P1901" s="4">
        <f>IF(O1901="吨",N1901*1000,IF(O1901="万立方米",N1901*10000,""))</f>
        <v>165500.0</v>
      </c>
      <c r="Q1901" s="2" t="s">
        <v>229</v>
      </c>
      <c r="R1901" s="2" t="s">
        <v>230</v>
      </c>
      <c r="S1901" s="2" t="s">
        <v>235</v>
      </c>
      <c r="T1901" s="2" t="s">
        <v>75</v>
      </c>
      <c r="U1901" s="4">
        <f>1.3</f>
        <v>1.3</v>
      </c>
      <c r="V1901" s="2" t="s">
        <v>232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0.21515</v>
      </c>
      <c r="AD1901" s="4">
        <f>AC1901*(1-Z1901/100)</f>
        <v>0.21515</v>
      </c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2733</v>
      </c>
      <c r="B1902" s="2" t="s">
        <v>2723</v>
      </c>
      <c r="C1902" s="2" t="s">
        <v>47</v>
      </c>
      <c r="D1902" s="2" t="s">
        <v>1596</v>
      </c>
      <c r="E1902" s="2" t="s">
        <v>924</v>
      </c>
      <c r="F1902" s="2" t="s">
        <v>278</v>
      </c>
      <c r="G1902" s="2" t="s">
        <v>120</v>
      </c>
      <c r="H1902" s="2" t="s">
        <v>690</v>
      </c>
      <c r="I1902" s="2" t="s">
        <v>198</v>
      </c>
      <c r="J1902" s="2" t="s">
        <v>226</v>
      </c>
      <c r="K1902" s="2" t="s">
        <v>226</v>
      </c>
      <c r="L1902" s="2" t="s">
        <v>227</v>
      </c>
      <c r="M1902" s="2" t="s">
        <v>79</v>
      </c>
      <c r="N1902" s="3">
        <v>16.55</v>
      </c>
      <c r="O1902" s="3" t="s">
        <v>228</v>
      </c>
      <c r="P1902" s="4">
        <f>IF(O1902="吨",N1902*1000,IF(O1902="万立方米",N1902*10000,""))</f>
        <v>165500.0</v>
      </c>
      <c r="Q1902" s="2" t="s">
        <v>229</v>
      </c>
      <c r="R1902" s="2" t="s">
        <v>230</v>
      </c>
      <c r="S1902" s="2" t="s">
        <v>238</v>
      </c>
      <c r="T1902" s="2" t="s">
        <v>75</v>
      </c>
      <c r="U1902" s="4">
        <f>4.1</f>
        <v>4.1</v>
      </c>
      <c r="V1902" s="2" t="s">
        <v>232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4">
        <f>P1902*U1902/1000000</f>
        <v>0.6785499999999999</v>
      </c>
      <c r="AD1902" s="4">
        <f>AC1902*(1-Z1902/100)</f>
        <v>0.5292689999999999</v>
      </c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2734</v>
      </c>
      <c r="B1903" s="2" t="s">
        <v>2723</v>
      </c>
      <c r="C1903" s="2" t="s">
        <v>47</v>
      </c>
      <c r="D1903" s="2" t="s">
        <v>1596</v>
      </c>
      <c r="E1903" s="2" t="s">
        <v>924</v>
      </c>
      <c r="F1903" s="2" t="s">
        <v>278</v>
      </c>
      <c r="G1903" s="2" t="s">
        <v>120</v>
      </c>
      <c r="H1903" s="2" t="s">
        <v>690</v>
      </c>
      <c r="I1903" s="2" t="s">
        <v>198</v>
      </c>
      <c r="J1903" s="2" t="s">
        <v>226</v>
      </c>
      <c r="K1903" s="2" t="s">
        <v>226</v>
      </c>
      <c r="L1903" s="2" t="s">
        <v>227</v>
      </c>
      <c r="M1903" s="2" t="s">
        <v>87</v>
      </c>
      <c r="N1903" s="3">
        <v>16.55</v>
      </c>
      <c r="O1903" s="3" t="s">
        <v>228</v>
      </c>
      <c r="P1903" s="4">
        <f>IF(O1903="吨",N1903*1000,IF(O1903="万立方米",N1903*10000,""))</f>
        <v>165500.0</v>
      </c>
      <c r="Q1903" s="2" t="s">
        <v>229</v>
      </c>
      <c r="R1903" s="2" t="s">
        <v>230</v>
      </c>
      <c r="S1903" s="2" t="s">
        <v>241</v>
      </c>
      <c r="T1903" s="2" t="s">
        <v>75</v>
      </c>
      <c r="U1903" s="4">
        <f>0.0</f>
        <v>0.0</v>
      </c>
      <c r="V1903" s="2" t="s">
        <v>232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</v>
      </c>
      <c r="AD1903" s="4">
        <f>AC1903*(1-Z1903/100)</f>
        <v>0.0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2735</v>
      </c>
      <c r="B1904" s="2" t="s">
        <v>2723</v>
      </c>
      <c r="C1904" s="2" t="s">
        <v>47</v>
      </c>
      <c r="D1904" s="2" t="s">
        <v>1596</v>
      </c>
      <c r="E1904" s="2" t="s">
        <v>924</v>
      </c>
      <c r="F1904" s="2" t="s">
        <v>278</v>
      </c>
      <c r="G1904" s="2" t="s">
        <v>120</v>
      </c>
      <c r="H1904" s="2" t="s">
        <v>690</v>
      </c>
      <c r="I1904" s="2" t="s">
        <v>198</v>
      </c>
      <c r="J1904" s="2" t="s">
        <v>226</v>
      </c>
      <c r="K1904" s="2" t="s">
        <v>226</v>
      </c>
      <c r="L1904" s="2" t="s">
        <v>227</v>
      </c>
      <c r="M1904" s="2" t="s">
        <v>91</v>
      </c>
      <c r="N1904" s="3">
        <v>16.55</v>
      </c>
      <c r="O1904" s="3" t="s">
        <v>228</v>
      </c>
      <c r="P1904" s="4">
        <f>IF(O1904="吨",N1904*1000,IF(O1904="万立方米",N1904*10000,""))</f>
        <v>165500.0</v>
      </c>
      <c r="Q1904" s="2" t="s">
        <v>229</v>
      </c>
      <c r="R1904" s="2" t="s">
        <v>230</v>
      </c>
      <c r="S1904" s="2" t="s">
        <v>243</v>
      </c>
      <c r="T1904" s="2" t="s">
        <v>75</v>
      </c>
      <c r="U1904" s="4">
        <f>0.03</f>
        <v>0.03</v>
      </c>
      <c r="V1904" s="2" t="s">
        <v>232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4">
        <f>P1904*U1904/1000000</f>
        <v>0.004965</v>
      </c>
      <c r="AD1904" s="4">
        <f>AC1905*(1-AA1904/100)+(AC1904-AC1905)*(1-AB1904/100)</f>
        <v>0.004965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2736</v>
      </c>
      <c r="B1905" s="2" t="s">
        <v>2723</v>
      </c>
      <c r="C1905" s="2" t="s">
        <v>47</v>
      </c>
      <c r="D1905" s="2" t="s">
        <v>1596</v>
      </c>
      <c r="E1905" s="2" t="s">
        <v>924</v>
      </c>
      <c r="F1905" s="2" t="s">
        <v>278</v>
      </c>
      <c r="G1905" s="2" t="s">
        <v>120</v>
      </c>
      <c r="H1905" s="2" t="s">
        <v>690</v>
      </c>
      <c r="I1905" s="2" t="s">
        <v>198</v>
      </c>
      <c r="J1905" s="2" t="s">
        <v>226</v>
      </c>
      <c r="K1905" s="2" t="s">
        <v>226</v>
      </c>
      <c r="L1905" s="2" t="s">
        <v>227</v>
      </c>
      <c r="M1905" s="2" t="s">
        <v>95</v>
      </c>
      <c r="N1905" s="3">
        <v>16.55</v>
      </c>
      <c r="O1905" s="3" t="s">
        <v>228</v>
      </c>
      <c r="P1905" s="4">
        <f>IF(O1905="吨",N1905*1000,IF(O1905="万立方米",N1905*10000,""))</f>
        <v>165500.0</v>
      </c>
      <c r="Q1905" s="2" t="s">
        <v>229</v>
      </c>
      <c r="R1905" s="2" t="s">
        <v>230</v>
      </c>
      <c r="S1905" s="2" t="s">
        <v>245</v>
      </c>
      <c r="T1905" s="2" t="s">
        <v>75</v>
      </c>
      <c r="U1905" s="4">
        <f>0.03</f>
        <v>0.03</v>
      </c>
      <c r="V1905" s="2" t="s">
        <v>232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0.004965</v>
      </c>
      <c r="AD1905" s="4">
        <f>AC1905*(1-Z1905/100)</f>
        <v>0.004965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2737</v>
      </c>
      <c r="B1906" s="2" t="s">
        <v>2723</v>
      </c>
      <c r="C1906" s="2" t="s">
        <v>47</v>
      </c>
      <c r="D1906" s="2" t="s">
        <v>1596</v>
      </c>
      <c r="E1906" s="2" t="s">
        <v>924</v>
      </c>
      <c r="F1906" s="2" t="s">
        <v>278</v>
      </c>
      <c r="G1906" s="2" t="s">
        <v>120</v>
      </c>
      <c r="H1906" s="2" t="s">
        <v>690</v>
      </c>
      <c r="I1906" s="2" t="s">
        <v>198</v>
      </c>
      <c r="J1906" s="2" t="s">
        <v>226</v>
      </c>
      <c r="K1906" s="2" t="s">
        <v>226</v>
      </c>
      <c r="L1906" s="2" t="s">
        <v>227</v>
      </c>
      <c r="M1906" s="2" t="s">
        <v>99</v>
      </c>
      <c r="N1906" s="3">
        <v>16.55</v>
      </c>
      <c r="O1906" s="3" t="s">
        <v>228</v>
      </c>
      <c r="P1906" s="4">
        <f>IF(O1906="吨",N1906*1000,IF(O1906="万立方米",N1906*10000,""))</f>
        <v>165500.0</v>
      </c>
      <c r="Q1906" s="2" t="s">
        <v>229</v>
      </c>
      <c r="R1906" s="2" t="s">
        <v>230</v>
      </c>
      <c r="S1906" s="2" t="s">
        <v>247</v>
      </c>
      <c r="T1906" s="2" t="s">
        <v>75</v>
      </c>
      <c r="U1906" s="4">
        <f>0.0</f>
        <v>0.0</v>
      </c>
      <c r="V1906" s="2" t="s">
        <v>232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2738</v>
      </c>
      <c r="B1907" s="2" t="s">
        <v>2723</v>
      </c>
      <c r="C1907" s="2" t="s">
        <v>47</v>
      </c>
      <c r="D1907" s="2" t="s">
        <v>1596</v>
      </c>
      <c r="E1907" s="2" t="s">
        <v>924</v>
      </c>
      <c r="F1907" s="2" t="s">
        <v>278</v>
      </c>
      <c r="G1907" s="2" t="s">
        <v>120</v>
      </c>
      <c r="H1907" s="2" t="s">
        <v>690</v>
      </c>
      <c r="I1907" s="2" t="s">
        <v>198</v>
      </c>
      <c r="J1907" s="2" t="s">
        <v>226</v>
      </c>
      <c r="K1907" s="2" t="s">
        <v>226</v>
      </c>
      <c r="L1907" s="2" t="s">
        <v>227</v>
      </c>
      <c r="M1907" s="2" t="s">
        <v>104</v>
      </c>
      <c r="N1907" s="3">
        <v>16.55</v>
      </c>
      <c r="O1907" s="3" t="s">
        <v>228</v>
      </c>
      <c r="P1907" s="4">
        <f>IF(O1907="吨",N1907*1000,IF(O1907="万立方米",N1907*10000,""))</f>
        <v>165500.0</v>
      </c>
      <c r="Q1907" s="2" t="s">
        <v>229</v>
      </c>
      <c r="R1907" s="2" t="s">
        <v>230</v>
      </c>
      <c r="S1907" s="2" t="s">
        <v>249</v>
      </c>
      <c r="T1907" s="2" t="s">
        <v>75</v>
      </c>
      <c r="U1907" s="4">
        <f>0.02</f>
        <v>0.02</v>
      </c>
      <c r="V1907" s="2" t="s">
        <v>232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2739</v>
      </c>
      <c r="B1908" s="2" t="s">
        <v>2723</v>
      </c>
      <c r="C1908" s="2" t="s">
        <v>47</v>
      </c>
      <c r="D1908" s="2" t="s">
        <v>1596</v>
      </c>
      <c r="E1908" s="2" t="s">
        <v>924</v>
      </c>
      <c r="F1908" s="2" t="s">
        <v>278</v>
      </c>
      <c r="G1908" s="2" t="s">
        <v>120</v>
      </c>
      <c r="H1908" s="2" t="s">
        <v>690</v>
      </c>
      <c r="I1908" s="2"/>
      <c r="J1908" s="2"/>
      <c r="K1908" s="2"/>
      <c r="L1908" s="2"/>
      <c r="M1908" s="2" t="s">
        <v>107</v>
      </c>
      <c r="N1908" s="3"/>
      <c r="O1908" s="3"/>
      <c r="P1908" s="4">
        <f>IF(O1908="吨",N1908*1000,IF(O1908="万立方米",N1908*10000,""))</f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113</v>
      </c>
      <c r="AH1908" s="2" t="s">
        <v>114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2740</v>
      </c>
      <c r="B1909" s="2" t="s">
        <v>2741</v>
      </c>
      <c r="C1909" s="2" t="s">
        <v>47</v>
      </c>
      <c r="D1909" s="2" t="s">
        <v>2330</v>
      </c>
      <c r="E1909" s="2" t="s">
        <v>277</v>
      </c>
      <c r="F1909" s="2" t="s">
        <v>224</v>
      </c>
      <c r="G1909" s="2" t="s">
        <v>51</v>
      </c>
      <c r="H1909" s="2" t="s">
        <v>142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344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66</v>
      </c>
      <c r="AF1909" s="2" t="s">
        <v>67</v>
      </c>
      <c r="AG1909" s="2" t="s">
        <v>327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2742</v>
      </c>
      <c r="B1910" s="2" t="s">
        <v>2741</v>
      </c>
      <c r="C1910" s="2" t="s">
        <v>47</v>
      </c>
      <c r="D1910" s="2" t="s">
        <v>2330</v>
      </c>
      <c r="E1910" s="2" t="s">
        <v>277</v>
      </c>
      <c r="F1910" s="2" t="s">
        <v>224</v>
      </c>
      <c r="G1910" s="2" t="s">
        <v>51</v>
      </c>
      <c r="H1910" s="2" t="s">
        <v>142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66</v>
      </c>
      <c r="AF1910" s="2" t="s">
        <v>67</v>
      </c>
      <c r="AG1910" s="2" t="s">
        <v>329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2743</v>
      </c>
      <c r="B1911" s="2" t="s">
        <v>2741</v>
      </c>
      <c r="C1911" s="2" t="s">
        <v>47</v>
      </c>
      <c r="D1911" s="2" t="s">
        <v>2330</v>
      </c>
      <c r="E1911" s="2" t="s">
        <v>277</v>
      </c>
      <c r="F1911" s="2" t="s">
        <v>224</v>
      </c>
      <c r="G1911" s="2" t="s">
        <v>51</v>
      </c>
      <c r="H1911" s="2" t="s">
        <v>142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149</v>
      </c>
      <c r="Y1911" s="2" t="s">
        <v>150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66</v>
      </c>
      <c r="AF1911" s="2" t="s">
        <v>67</v>
      </c>
      <c r="AG1911" s="2" t="s">
        <v>167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2744</v>
      </c>
      <c r="B1912" s="2" t="s">
        <v>2741</v>
      </c>
      <c r="C1912" s="2" t="s">
        <v>47</v>
      </c>
      <c r="D1912" s="2" t="s">
        <v>2330</v>
      </c>
      <c r="E1912" s="2" t="s">
        <v>277</v>
      </c>
      <c r="F1912" s="2" t="s">
        <v>224</v>
      </c>
      <c r="G1912" s="2" t="s">
        <v>51</v>
      </c>
      <c r="H1912" s="2" t="s">
        <v>142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344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66</v>
      </c>
      <c r="AF1912" s="2" t="s">
        <v>67</v>
      </c>
      <c r="AG1912" s="2" t="s">
        <v>327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2745</v>
      </c>
      <c r="B1913" s="2" t="s">
        <v>2741</v>
      </c>
      <c r="C1913" s="2" t="s">
        <v>47</v>
      </c>
      <c r="D1913" s="2" t="s">
        <v>2330</v>
      </c>
      <c r="E1913" s="2" t="s">
        <v>277</v>
      </c>
      <c r="F1913" s="2" t="s">
        <v>224</v>
      </c>
      <c r="G1913" s="2" t="s">
        <v>51</v>
      </c>
      <c r="H1913" s="2" t="s">
        <v>142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344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66</v>
      </c>
      <c r="AF1913" s="2" t="s">
        <v>67</v>
      </c>
      <c r="AG1913" s="2" t="s">
        <v>327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2746</v>
      </c>
      <c r="B1914" s="2" t="s">
        <v>2741</v>
      </c>
      <c r="C1914" s="2" t="s">
        <v>47</v>
      </c>
      <c r="D1914" s="2" t="s">
        <v>2330</v>
      </c>
      <c r="E1914" s="2" t="s">
        <v>277</v>
      </c>
      <c r="F1914" s="2" t="s">
        <v>224</v>
      </c>
      <c r="G1914" s="2" t="s">
        <v>51</v>
      </c>
      <c r="H1914" s="2" t="s">
        <v>142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344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66</v>
      </c>
      <c r="AF1914" s="2" t="s">
        <v>67</v>
      </c>
      <c r="AG1914" s="2" t="s">
        <v>327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2747</v>
      </c>
      <c r="B1915" s="2" t="s">
        <v>2741</v>
      </c>
      <c r="C1915" s="2" t="s">
        <v>47</v>
      </c>
      <c r="D1915" s="2" t="s">
        <v>2330</v>
      </c>
      <c r="E1915" s="2" t="s">
        <v>277</v>
      </c>
      <c r="F1915" s="2" t="s">
        <v>224</v>
      </c>
      <c r="G1915" s="2" t="s">
        <v>51</v>
      </c>
      <c r="H1915" s="2" t="s">
        <v>142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314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66</v>
      </c>
      <c r="AF1915" s="2" t="s">
        <v>67</v>
      </c>
      <c r="AG1915" s="2" t="s">
        <v>327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2748</v>
      </c>
      <c r="B1916" s="2" t="s">
        <v>2741</v>
      </c>
      <c r="C1916" s="2" t="s">
        <v>47</v>
      </c>
      <c r="D1916" s="2" t="s">
        <v>2330</v>
      </c>
      <c r="E1916" s="2" t="s">
        <v>277</v>
      </c>
      <c r="F1916" s="2" t="s">
        <v>224</v>
      </c>
      <c r="G1916" s="2" t="s">
        <v>51</v>
      </c>
      <c r="H1916" s="2" t="s">
        <v>142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66</v>
      </c>
      <c r="AF1916" s="2" t="s">
        <v>67</v>
      </c>
      <c r="AG1916" s="2" t="s">
        <v>329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2749</v>
      </c>
      <c r="B1917" s="2" t="s">
        <v>2741</v>
      </c>
      <c r="C1917" s="2" t="s">
        <v>47</v>
      </c>
      <c r="D1917" s="2" t="s">
        <v>2330</v>
      </c>
      <c r="E1917" s="2" t="s">
        <v>277</v>
      </c>
      <c r="F1917" s="2" t="s">
        <v>224</v>
      </c>
      <c r="G1917" s="2" t="s">
        <v>51</v>
      </c>
      <c r="H1917" s="2" t="s">
        <v>142</v>
      </c>
      <c r="I1917" s="2" t="s">
        <v>198</v>
      </c>
      <c r="J1917" s="2" t="s">
        <v>357</v>
      </c>
      <c r="K1917" s="2" t="s">
        <v>357</v>
      </c>
      <c r="L1917" s="2" t="s">
        <v>200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358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344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66</v>
      </c>
      <c r="AF1917" s="2" t="s">
        <v>67</v>
      </c>
      <c r="AG1917" s="2" t="s">
        <v>327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2750</v>
      </c>
      <c r="B1918" s="2" t="s">
        <v>2741</v>
      </c>
      <c r="C1918" s="2" t="s">
        <v>47</v>
      </c>
      <c r="D1918" s="2" t="s">
        <v>2330</v>
      </c>
      <c r="E1918" s="2" t="s">
        <v>277</v>
      </c>
      <c r="F1918" s="2" t="s">
        <v>224</v>
      </c>
      <c r="G1918" s="2" t="s">
        <v>51</v>
      </c>
      <c r="H1918" s="2" t="s">
        <v>142</v>
      </c>
      <c r="I1918" s="2" t="s">
        <v>198</v>
      </c>
      <c r="J1918" s="2" t="s">
        <v>357</v>
      </c>
      <c r="K1918" s="2" t="s">
        <v>357</v>
      </c>
      <c r="L1918" s="2" t="s">
        <v>200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360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66</v>
      </c>
      <c r="AF1918" s="2" t="s">
        <v>67</v>
      </c>
      <c r="AG1918" s="2" t="s">
        <v>329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2751</v>
      </c>
      <c r="B1919" s="2" t="s">
        <v>2741</v>
      </c>
      <c r="C1919" s="2" t="s">
        <v>47</v>
      </c>
      <c r="D1919" s="2" t="s">
        <v>2330</v>
      </c>
      <c r="E1919" s="2" t="s">
        <v>277</v>
      </c>
      <c r="F1919" s="2" t="s">
        <v>224</v>
      </c>
      <c r="G1919" s="2" t="s">
        <v>51</v>
      </c>
      <c r="H1919" s="2" t="s">
        <v>142</v>
      </c>
      <c r="I1919" s="2" t="s">
        <v>198</v>
      </c>
      <c r="J1919" s="2" t="s">
        <v>357</v>
      </c>
      <c r="K1919" s="2" t="s">
        <v>357</v>
      </c>
      <c r="L1919" s="2" t="s">
        <v>200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362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149</v>
      </c>
      <c r="Y1919" s="2" t="s">
        <v>150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66</v>
      </c>
      <c r="AF1919" s="2" t="s">
        <v>67</v>
      </c>
      <c r="AG1919" s="2" t="s">
        <v>167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2752</v>
      </c>
      <c r="B1920" s="2" t="s">
        <v>2741</v>
      </c>
      <c r="C1920" s="2" t="s">
        <v>47</v>
      </c>
      <c r="D1920" s="2" t="s">
        <v>2330</v>
      </c>
      <c r="E1920" s="2" t="s">
        <v>277</v>
      </c>
      <c r="F1920" s="2" t="s">
        <v>224</v>
      </c>
      <c r="G1920" s="2" t="s">
        <v>51</v>
      </c>
      <c r="H1920" s="2" t="s">
        <v>142</v>
      </c>
      <c r="I1920" s="2" t="s">
        <v>198</v>
      </c>
      <c r="J1920" s="2" t="s">
        <v>357</v>
      </c>
      <c r="K1920" s="2" t="s">
        <v>357</v>
      </c>
      <c r="L1920" s="2" t="s">
        <v>200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364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344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66</v>
      </c>
      <c r="AF1920" s="2" t="s">
        <v>67</v>
      </c>
      <c r="AG1920" s="2" t="s">
        <v>327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2753</v>
      </c>
      <c r="B1921" s="2" t="s">
        <v>2741</v>
      </c>
      <c r="C1921" s="2" t="s">
        <v>47</v>
      </c>
      <c r="D1921" s="2" t="s">
        <v>2330</v>
      </c>
      <c r="E1921" s="2" t="s">
        <v>277</v>
      </c>
      <c r="F1921" s="2" t="s">
        <v>224</v>
      </c>
      <c r="G1921" s="2" t="s">
        <v>51</v>
      </c>
      <c r="H1921" s="2" t="s">
        <v>142</v>
      </c>
      <c r="I1921" s="2" t="s">
        <v>198</v>
      </c>
      <c r="J1921" s="2" t="s">
        <v>357</v>
      </c>
      <c r="K1921" s="2" t="s">
        <v>357</v>
      </c>
      <c r="L1921" s="2" t="s">
        <v>200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366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344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66</v>
      </c>
      <c r="AF1921" s="2" t="s">
        <v>67</v>
      </c>
      <c r="AG1921" s="2" t="s">
        <v>327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2754</v>
      </c>
      <c r="B1922" s="2" t="s">
        <v>2741</v>
      </c>
      <c r="C1922" s="2" t="s">
        <v>47</v>
      </c>
      <c r="D1922" s="2" t="s">
        <v>2330</v>
      </c>
      <c r="E1922" s="2" t="s">
        <v>277</v>
      </c>
      <c r="F1922" s="2" t="s">
        <v>224</v>
      </c>
      <c r="G1922" s="2" t="s">
        <v>51</v>
      </c>
      <c r="H1922" s="2" t="s">
        <v>142</v>
      </c>
      <c r="I1922" s="2" t="s">
        <v>198</v>
      </c>
      <c r="J1922" s="2" t="s">
        <v>357</v>
      </c>
      <c r="K1922" s="2" t="s">
        <v>357</v>
      </c>
      <c r="L1922" s="2" t="s">
        <v>200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368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344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66</v>
      </c>
      <c r="AF1922" s="2" t="s">
        <v>67</v>
      </c>
      <c r="AG1922" s="2" t="s">
        <v>327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2755</v>
      </c>
      <c r="B1923" s="2" t="s">
        <v>2741</v>
      </c>
      <c r="C1923" s="2" t="s">
        <v>47</v>
      </c>
      <c r="D1923" s="2" t="s">
        <v>2330</v>
      </c>
      <c r="E1923" s="2" t="s">
        <v>277</v>
      </c>
      <c r="F1923" s="2" t="s">
        <v>224</v>
      </c>
      <c r="G1923" s="2" t="s">
        <v>51</v>
      </c>
      <c r="H1923" s="2" t="s">
        <v>142</v>
      </c>
      <c r="I1923" s="2" t="s">
        <v>198</v>
      </c>
      <c r="J1923" s="2" t="s">
        <v>357</v>
      </c>
      <c r="K1923" s="2" t="s">
        <v>357</v>
      </c>
      <c r="L1923" s="2" t="s">
        <v>200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370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314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66</v>
      </c>
      <c r="AF1923" s="2" t="s">
        <v>67</v>
      </c>
      <c r="AG1923" s="2" t="s">
        <v>327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2756</v>
      </c>
      <c r="B1924" s="2" t="s">
        <v>2741</v>
      </c>
      <c r="C1924" s="2" t="s">
        <v>47</v>
      </c>
      <c r="D1924" s="2" t="s">
        <v>2330</v>
      </c>
      <c r="E1924" s="2" t="s">
        <v>277</v>
      </c>
      <c r="F1924" s="2" t="s">
        <v>224</v>
      </c>
      <c r="G1924" s="2" t="s">
        <v>51</v>
      </c>
      <c r="H1924" s="2" t="s">
        <v>142</v>
      </c>
      <c r="I1924" s="2" t="s">
        <v>198</v>
      </c>
      <c r="J1924" s="2" t="s">
        <v>357</v>
      </c>
      <c r="K1924" s="2" t="s">
        <v>357</v>
      </c>
      <c r="L1924" s="2" t="s">
        <v>200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372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66</v>
      </c>
      <c r="AF1924" s="2" t="s">
        <v>67</v>
      </c>
      <c r="AG1924" s="2" t="s">
        <v>329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2757</v>
      </c>
      <c r="B1925" s="2" t="s">
        <v>2741</v>
      </c>
      <c r="C1925" s="2" t="s">
        <v>47</v>
      </c>
      <c r="D1925" s="2" t="s">
        <v>2330</v>
      </c>
      <c r="E1925" s="2" t="s">
        <v>277</v>
      </c>
      <c r="F1925" s="2" t="s">
        <v>224</v>
      </c>
      <c r="G1925" s="2" t="s">
        <v>51</v>
      </c>
      <c r="H1925" s="2" t="s">
        <v>142</v>
      </c>
      <c r="I1925" s="2"/>
      <c r="J1925" s="2"/>
      <c r="K1925" s="2" t="s">
        <v>55</v>
      </c>
      <c r="L1925" s="2" t="s">
        <v>163</v>
      </c>
      <c r="M1925" s="2" t="s">
        <v>107</v>
      </c>
      <c r="N1925" s="3"/>
      <c r="O1925" s="3"/>
      <c r="P1925" s="4">
        <f>IF(O1925="吨",N1925*1000,IF(O1925="万立方米",N1925*10000,""))</f>
        <v>848442671.0</v>
      </c>
      <c r="Q1925" s="2" t="s">
        <v>108</v>
      </c>
      <c r="R1925" s="2" t="s">
        <v>109</v>
      </c>
      <c r="S1925" s="2" t="s">
        <v>164</v>
      </c>
      <c r="T1925" s="2" t="s">
        <v>165</v>
      </c>
      <c r="U1925" s="4">
        <f>0.16</f>
        <v>0.16</v>
      </c>
      <c r="V1925" s="2" t="s">
        <v>111</v>
      </c>
      <c r="W1925" s="2" t="s">
        <v>164</v>
      </c>
      <c r="X1925" s="2" t="s">
        <v>163</v>
      </c>
      <c r="Y1925" s="2" t="s">
        <v>166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66</v>
      </c>
      <c r="AF1925" s="2" t="s">
        <v>67</v>
      </c>
      <c r="AG1925" s="2" t="s">
        <v>167</v>
      </c>
      <c r="AH1925" s="2" t="s">
        <v>168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2758</v>
      </c>
      <c r="B1926" s="2" t="s">
        <v>2759</v>
      </c>
      <c r="C1926" s="2" t="s">
        <v>47</v>
      </c>
      <c r="D1926" s="2" t="s">
        <v>2760</v>
      </c>
      <c r="E1926" s="2" t="s">
        <v>1754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344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66</v>
      </c>
      <c r="AF1926" s="2" t="s">
        <v>67</v>
      </c>
      <c r="AG1926" s="2" t="s">
        <v>327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2761</v>
      </c>
      <c r="B1927" s="2" t="s">
        <v>2759</v>
      </c>
      <c r="C1927" s="2" t="s">
        <v>47</v>
      </c>
      <c r="D1927" s="2" t="s">
        <v>2760</v>
      </c>
      <c r="E1927" s="2" t="s">
        <v>1754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66</v>
      </c>
      <c r="AF1927" s="2" t="s">
        <v>67</v>
      </c>
      <c r="AG1927" s="2" t="s">
        <v>329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2762</v>
      </c>
      <c r="B1928" s="2" t="s">
        <v>2759</v>
      </c>
      <c r="C1928" s="2" t="s">
        <v>47</v>
      </c>
      <c r="D1928" s="2" t="s">
        <v>2760</v>
      </c>
      <c r="E1928" s="2" t="s">
        <v>1754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149</v>
      </c>
      <c r="Y1928" s="2" t="s">
        <v>150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66</v>
      </c>
      <c r="AF1928" s="2" t="s">
        <v>67</v>
      </c>
      <c r="AG1928" s="2" t="s">
        <v>167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2763</v>
      </c>
      <c r="B1929" s="2" t="s">
        <v>2759</v>
      </c>
      <c r="C1929" s="2" t="s">
        <v>47</v>
      </c>
      <c r="D1929" s="2" t="s">
        <v>2760</v>
      </c>
      <c r="E1929" s="2" t="s">
        <v>1754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344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66</v>
      </c>
      <c r="AF1929" s="2" t="s">
        <v>67</v>
      </c>
      <c r="AG1929" s="2" t="s">
        <v>327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2764</v>
      </c>
      <c r="B1930" s="2" t="s">
        <v>2759</v>
      </c>
      <c r="C1930" s="2" t="s">
        <v>47</v>
      </c>
      <c r="D1930" s="2" t="s">
        <v>2760</v>
      </c>
      <c r="E1930" s="2" t="s">
        <v>1754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344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66</v>
      </c>
      <c r="AF1930" s="2" t="s">
        <v>67</v>
      </c>
      <c r="AG1930" s="2" t="s">
        <v>327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2765</v>
      </c>
      <c r="B1931" s="2" t="s">
        <v>2759</v>
      </c>
      <c r="C1931" s="2" t="s">
        <v>47</v>
      </c>
      <c r="D1931" s="2" t="s">
        <v>2760</v>
      </c>
      <c r="E1931" s="2" t="s">
        <v>1754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344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66</v>
      </c>
      <c r="AF1931" s="2" t="s">
        <v>67</v>
      </c>
      <c r="AG1931" s="2" t="s">
        <v>327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2766</v>
      </c>
      <c r="B1932" s="2" t="s">
        <v>2759</v>
      </c>
      <c r="C1932" s="2" t="s">
        <v>47</v>
      </c>
      <c r="D1932" s="2" t="s">
        <v>2760</v>
      </c>
      <c r="E1932" s="2" t="s">
        <v>1754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314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66</v>
      </c>
      <c r="AF1932" s="2" t="s">
        <v>67</v>
      </c>
      <c r="AG1932" s="2" t="s">
        <v>327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2767</v>
      </c>
      <c r="B1933" s="2" t="s">
        <v>2759</v>
      </c>
      <c r="C1933" s="2" t="s">
        <v>47</v>
      </c>
      <c r="D1933" s="2" t="s">
        <v>2760</v>
      </c>
      <c r="E1933" s="2" t="s">
        <v>1754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66</v>
      </c>
      <c r="AF1933" s="2" t="s">
        <v>67</v>
      </c>
      <c r="AG1933" s="2" t="s">
        <v>329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2768</v>
      </c>
      <c r="B1934" s="2" t="s">
        <v>2759</v>
      </c>
      <c r="C1934" s="2" t="s">
        <v>47</v>
      </c>
      <c r="D1934" s="2" t="s">
        <v>2760</v>
      </c>
      <c r="E1934" s="2" t="s">
        <v>1754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163</v>
      </c>
      <c r="M1934" s="2" t="s">
        <v>107</v>
      </c>
      <c r="N1934" s="3"/>
      <c r="O1934" s="3"/>
      <c r="P1934" s="4">
        <f>IF(O1934="吨",N1934*1000,IF(O1934="万立方米",N1934*10000,""))</f>
        <v>305196000.0</v>
      </c>
      <c r="Q1934" s="2" t="s">
        <v>108</v>
      </c>
      <c r="R1934" s="2" t="s">
        <v>109</v>
      </c>
      <c r="S1934" s="2" t="s">
        <v>164</v>
      </c>
      <c r="T1934" s="2" t="s">
        <v>165</v>
      </c>
      <c r="U1934" s="4">
        <f>0.16</f>
        <v>0.16</v>
      </c>
      <c r="V1934" s="2" t="s">
        <v>111</v>
      </c>
      <c r="W1934" s="2" t="s">
        <v>164</v>
      </c>
      <c r="X1934" s="2" t="s">
        <v>163</v>
      </c>
      <c r="Y1934" s="2" t="s">
        <v>166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66</v>
      </c>
      <c r="AF1934" s="2" t="s">
        <v>67</v>
      </c>
      <c r="AG1934" s="2" t="s">
        <v>167</v>
      </c>
      <c r="AH1934" s="2" t="s">
        <v>168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2769</v>
      </c>
      <c r="B1935" s="2" t="s">
        <v>2770</v>
      </c>
      <c r="C1935" s="2" t="s">
        <v>47</v>
      </c>
      <c r="D1935" s="2" t="s">
        <v>2771</v>
      </c>
      <c r="E1935" s="2" t="s">
        <v>760</v>
      </c>
      <c r="F1935" s="2" t="s">
        <v>278</v>
      </c>
      <c r="G1935" s="2" t="s">
        <v>120</v>
      </c>
      <c r="H1935" s="2" t="s">
        <v>52</v>
      </c>
      <c r="I1935" s="2" t="s">
        <v>53</v>
      </c>
      <c r="J1935" s="2" t="s">
        <v>280</v>
      </c>
      <c r="K1935" s="2"/>
      <c r="L1935" s="2" t="s">
        <v>122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124</v>
      </c>
      <c r="X1935" s="2" t="s">
        <v>298</v>
      </c>
      <c r="Y1935" s="2" t="s">
        <v>299</v>
      </c>
      <c r="Z1935" s="2">
        <v>94.5</v>
      </c>
      <c r="AA1935" s="2"/>
      <c r="AB1935" s="2"/>
      <c r="AC1935" s="2"/>
      <c r="AD1935" s="2"/>
      <c r="AE1935" s="2" t="s">
        <v>271</v>
      </c>
      <c r="AF1935" s="2" t="s">
        <v>281</v>
      </c>
      <c r="AG1935" s="2" t="s">
        <v>431</v>
      </c>
      <c r="AH1935" s="2" t="s">
        <v>128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2772</v>
      </c>
      <c r="B1936" s="2" t="s">
        <v>2770</v>
      </c>
      <c r="C1936" s="2" t="s">
        <v>47</v>
      </c>
      <c r="D1936" s="2" t="s">
        <v>2771</v>
      </c>
      <c r="E1936" s="2" t="s">
        <v>760</v>
      </c>
      <c r="F1936" s="2" t="s">
        <v>278</v>
      </c>
      <c r="G1936" s="2" t="s">
        <v>120</v>
      </c>
      <c r="H1936" s="2" t="s">
        <v>52</v>
      </c>
      <c r="I1936" s="2" t="s">
        <v>53</v>
      </c>
      <c r="J1936" s="2" t="s">
        <v>280</v>
      </c>
      <c r="K1936" s="2"/>
      <c r="L1936" s="2" t="s">
        <v>122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124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271</v>
      </c>
      <c r="AF1936" s="2" t="s">
        <v>281</v>
      </c>
      <c r="AG1936" s="2" t="s">
        <v>433</v>
      </c>
      <c r="AH1936" s="2" t="s">
        <v>128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2773</v>
      </c>
      <c r="B1937" s="2" t="s">
        <v>2770</v>
      </c>
      <c r="C1937" s="2" t="s">
        <v>47</v>
      </c>
      <c r="D1937" s="2" t="s">
        <v>2771</v>
      </c>
      <c r="E1937" s="2" t="s">
        <v>760</v>
      </c>
      <c r="F1937" s="2" t="s">
        <v>278</v>
      </c>
      <c r="G1937" s="2" t="s">
        <v>120</v>
      </c>
      <c r="H1937" s="2" t="s">
        <v>52</v>
      </c>
      <c r="I1937" s="2" t="s">
        <v>53</v>
      </c>
      <c r="J1937" s="2" t="s">
        <v>280</v>
      </c>
      <c r="K1937" s="2"/>
      <c r="L1937" s="2" t="s">
        <v>122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124</v>
      </c>
      <c r="X1937" s="2" t="s">
        <v>304</v>
      </c>
      <c r="Y1937" s="2" t="s">
        <v>305</v>
      </c>
      <c r="Z1937" s="2">
        <v>30</v>
      </c>
      <c r="AA1937" s="2"/>
      <c r="AB1937" s="2"/>
      <c r="AC1937" s="2"/>
      <c r="AD1937" s="2"/>
      <c r="AE1937" s="2" t="s">
        <v>271</v>
      </c>
      <c r="AF1937" s="2" t="s">
        <v>281</v>
      </c>
      <c r="AG1937" s="2" t="s">
        <v>435</v>
      </c>
      <c r="AH1937" s="2" t="s">
        <v>128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2774</v>
      </c>
      <c r="B1938" s="2" t="s">
        <v>2770</v>
      </c>
      <c r="C1938" s="2" t="s">
        <v>47</v>
      </c>
      <c r="D1938" s="2" t="s">
        <v>2771</v>
      </c>
      <c r="E1938" s="2" t="s">
        <v>760</v>
      </c>
      <c r="F1938" s="2" t="s">
        <v>278</v>
      </c>
      <c r="G1938" s="2" t="s">
        <v>120</v>
      </c>
      <c r="H1938" s="2" t="s">
        <v>52</v>
      </c>
      <c r="I1938" s="2" t="s">
        <v>53</v>
      </c>
      <c r="J1938" s="2" t="s">
        <v>280</v>
      </c>
      <c r="K1938" s="2"/>
      <c r="L1938" s="2" t="s">
        <v>122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124</v>
      </c>
      <c r="X1938" s="2" t="s">
        <v>298</v>
      </c>
      <c r="Y1938" s="2" t="s">
        <v>308</v>
      </c>
      <c r="Z1938" s="2">
        <v>94.5</v>
      </c>
      <c r="AA1938" s="2"/>
      <c r="AB1938" s="2"/>
      <c r="AC1938" s="2"/>
      <c r="AD1938" s="2"/>
      <c r="AE1938" s="2" t="s">
        <v>271</v>
      </c>
      <c r="AF1938" s="2" t="s">
        <v>281</v>
      </c>
      <c r="AG1938" s="2" t="s">
        <v>431</v>
      </c>
      <c r="AH1938" s="2" t="s">
        <v>128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2775</v>
      </c>
      <c r="B1939" s="2" t="s">
        <v>2770</v>
      </c>
      <c r="C1939" s="2" t="s">
        <v>47</v>
      </c>
      <c r="D1939" s="2" t="s">
        <v>2771</v>
      </c>
      <c r="E1939" s="2" t="s">
        <v>760</v>
      </c>
      <c r="F1939" s="2" t="s">
        <v>278</v>
      </c>
      <c r="G1939" s="2" t="s">
        <v>120</v>
      </c>
      <c r="H1939" s="2" t="s">
        <v>52</v>
      </c>
      <c r="I1939" s="2" t="s">
        <v>53</v>
      </c>
      <c r="J1939" s="2" t="s">
        <v>280</v>
      </c>
      <c r="K1939" s="2"/>
      <c r="L1939" s="2" t="s">
        <v>122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124</v>
      </c>
      <c r="X1939" s="2" t="s">
        <v>298</v>
      </c>
      <c r="Y1939" s="2" t="s">
        <v>310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271</v>
      </c>
      <c r="AF1939" s="2" t="s">
        <v>281</v>
      </c>
      <c r="AG1939" s="2" t="s">
        <v>431</v>
      </c>
      <c r="AH1939" s="2" t="s">
        <v>128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2776</v>
      </c>
      <c r="B1940" s="2" t="s">
        <v>2770</v>
      </c>
      <c r="C1940" s="2" t="s">
        <v>47</v>
      </c>
      <c r="D1940" s="2" t="s">
        <v>2771</v>
      </c>
      <c r="E1940" s="2" t="s">
        <v>760</v>
      </c>
      <c r="F1940" s="2" t="s">
        <v>278</v>
      </c>
      <c r="G1940" s="2" t="s">
        <v>120</v>
      </c>
      <c r="H1940" s="2" t="s">
        <v>52</v>
      </c>
      <c r="I1940" s="2" t="s">
        <v>53</v>
      </c>
      <c r="J1940" s="2" t="s">
        <v>280</v>
      </c>
      <c r="K1940" s="2"/>
      <c r="L1940" s="2" t="s">
        <v>122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124</v>
      </c>
      <c r="X1940" s="2" t="s">
        <v>298</v>
      </c>
      <c r="Y1940" s="2" t="s">
        <v>312</v>
      </c>
      <c r="Z1940" s="2">
        <v>94.5</v>
      </c>
      <c r="AA1940" s="2"/>
      <c r="AB1940" s="2"/>
      <c r="AC1940" s="2"/>
      <c r="AD1940" s="2"/>
      <c r="AE1940" s="2" t="s">
        <v>271</v>
      </c>
      <c r="AF1940" s="2" t="s">
        <v>281</v>
      </c>
      <c r="AG1940" s="2" t="s">
        <v>431</v>
      </c>
      <c r="AH1940" s="2" t="s">
        <v>128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2777</v>
      </c>
      <c r="B1941" s="2" t="s">
        <v>2770</v>
      </c>
      <c r="C1941" s="2" t="s">
        <v>47</v>
      </c>
      <c r="D1941" s="2" t="s">
        <v>2771</v>
      </c>
      <c r="E1941" s="2" t="s">
        <v>760</v>
      </c>
      <c r="F1941" s="2" t="s">
        <v>278</v>
      </c>
      <c r="G1941" s="2" t="s">
        <v>120</v>
      </c>
      <c r="H1941" s="2" t="s">
        <v>52</v>
      </c>
      <c r="I1941" s="2" t="s">
        <v>53</v>
      </c>
      <c r="J1941" s="2" t="s">
        <v>280</v>
      </c>
      <c r="K1941" s="2"/>
      <c r="L1941" s="2" t="s">
        <v>122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124</v>
      </c>
      <c r="X1941" s="2" t="s">
        <v>314</v>
      </c>
      <c r="Y1941" s="2" t="s">
        <v>315</v>
      </c>
      <c r="Z1941" s="2">
        <v>80</v>
      </c>
      <c r="AA1941" s="2"/>
      <c r="AB1941" s="2"/>
      <c r="AC1941" s="2"/>
      <c r="AD1941" s="2"/>
      <c r="AE1941" s="2" t="s">
        <v>271</v>
      </c>
      <c r="AF1941" s="2" t="s">
        <v>281</v>
      </c>
      <c r="AG1941" s="2" t="s">
        <v>435</v>
      </c>
      <c r="AH1941" s="2" t="s">
        <v>128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2778</v>
      </c>
      <c r="B1942" s="2" t="s">
        <v>2770</v>
      </c>
      <c r="C1942" s="2" t="s">
        <v>47</v>
      </c>
      <c r="D1942" s="2" t="s">
        <v>2771</v>
      </c>
      <c r="E1942" s="2" t="s">
        <v>760</v>
      </c>
      <c r="F1942" s="2" t="s">
        <v>278</v>
      </c>
      <c r="G1942" s="2" t="s">
        <v>120</v>
      </c>
      <c r="H1942" s="2" t="s">
        <v>52</v>
      </c>
      <c r="I1942" s="2" t="s">
        <v>53</v>
      </c>
      <c r="J1942" s="2" t="s">
        <v>280</v>
      </c>
      <c r="K1942" s="2"/>
      <c r="L1942" s="2" t="s">
        <v>122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124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271</v>
      </c>
      <c r="AF1942" s="2" t="s">
        <v>281</v>
      </c>
      <c r="AG1942" s="2" t="s">
        <v>433</v>
      </c>
      <c r="AH1942" s="2" t="s">
        <v>128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2779</v>
      </c>
      <c r="B1943" s="2" t="s">
        <v>2770</v>
      </c>
      <c r="C1943" s="2" t="s">
        <v>47</v>
      </c>
      <c r="D1943" s="2" t="s">
        <v>2771</v>
      </c>
      <c r="E1943" s="2" t="s">
        <v>760</v>
      </c>
      <c r="F1943" s="2" t="s">
        <v>278</v>
      </c>
      <c r="G1943" s="2" t="s">
        <v>120</v>
      </c>
      <c r="H1943" s="2" t="s">
        <v>52</v>
      </c>
      <c r="I1943" s="2"/>
      <c r="J1943" s="2"/>
      <c r="K1943" s="2" t="s">
        <v>55</v>
      </c>
      <c r="L1943" s="2" t="s">
        <v>318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319</v>
      </c>
      <c r="T1943" s="2" t="s">
        <v>165</v>
      </c>
      <c r="U1943" s="4">
        <f>0.17</f>
        <v>0.17</v>
      </c>
      <c r="V1943" s="2" t="s">
        <v>111</v>
      </c>
      <c r="W1943" s="2" t="s">
        <v>319</v>
      </c>
      <c r="X1943" s="2" t="s">
        <v>318</v>
      </c>
      <c r="Y1943" s="2" t="s">
        <v>320</v>
      </c>
      <c r="Z1943" s="2">
        <v>0</v>
      </c>
      <c r="AA1943" s="2"/>
      <c r="AB1943" s="2"/>
      <c r="AC1943" s="2"/>
      <c r="AD1943" s="2"/>
      <c r="AE1943" s="2" t="s">
        <v>271</v>
      </c>
      <c r="AF1943" s="2" t="s">
        <v>272</v>
      </c>
      <c r="AG1943" s="2" t="s">
        <v>273</v>
      </c>
      <c r="AH1943" s="2" t="s">
        <v>168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2780</v>
      </c>
      <c r="B1944" s="2" t="s">
        <v>2781</v>
      </c>
      <c r="C1944" s="2" t="s">
        <v>47</v>
      </c>
      <c r="D1944" s="2" t="s">
        <v>2782</v>
      </c>
      <c r="E1944" s="2" t="s">
        <v>526</v>
      </c>
      <c r="F1944" s="2" t="s">
        <v>224</v>
      </c>
      <c r="G1944" s="2" t="s">
        <v>225</v>
      </c>
      <c r="H1944" s="2" t="s">
        <v>142</v>
      </c>
      <c r="I1944" s="2" t="s">
        <v>53</v>
      </c>
      <c r="J1944" s="2" t="s">
        <v>226</v>
      </c>
      <c r="K1944" s="2" t="s">
        <v>226</v>
      </c>
      <c r="L1944" s="2" t="s">
        <v>227</v>
      </c>
      <c r="M1944" s="2" t="s">
        <v>57</v>
      </c>
      <c r="N1944" s="3">
        <v>7805.24</v>
      </c>
      <c r="O1944" s="3" t="s">
        <v>228</v>
      </c>
      <c r="P1944" s="4">
        <f>IF(O1944="吨",N1944*1000,IF(O1944="万立方米",N1944*10000,""))</f>
        <v>78052400.0</v>
      </c>
      <c r="Q1944" s="2" t="s">
        <v>229</v>
      </c>
      <c r="R1944" s="2" t="s">
        <v>230</v>
      </c>
      <c r="S1944" s="2" t="s">
        <v>231</v>
      </c>
      <c r="T1944" s="2" t="s">
        <v>75</v>
      </c>
      <c r="U1944" s="4">
        <f>0.0</f>
        <v>0.0</v>
      </c>
      <c r="V1944" s="2" t="s">
        <v>232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66</v>
      </c>
      <c r="AF1944" s="2" t="s">
        <v>67</v>
      </c>
      <c r="AG1944" s="2" t="s">
        <v>233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2783</v>
      </c>
      <c r="B1945" s="2" t="s">
        <v>2781</v>
      </c>
      <c r="C1945" s="2" t="s">
        <v>47</v>
      </c>
      <c r="D1945" s="2" t="s">
        <v>2782</v>
      </c>
      <c r="E1945" s="2" t="s">
        <v>526</v>
      </c>
      <c r="F1945" s="2" t="s">
        <v>224</v>
      </c>
      <c r="G1945" s="2" t="s">
        <v>225</v>
      </c>
      <c r="H1945" s="2" t="s">
        <v>142</v>
      </c>
      <c r="I1945" s="2" t="s">
        <v>53</v>
      </c>
      <c r="J1945" s="2" t="s">
        <v>226</v>
      </c>
      <c r="K1945" s="2" t="s">
        <v>226</v>
      </c>
      <c r="L1945" s="2" t="s">
        <v>227</v>
      </c>
      <c r="M1945" s="2" t="s">
        <v>73</v>
      </c>
      <c r="N1945" s="3">
        <v>7805.24</v>
      </c>
      <c r="O1945" s="3" t="s">
        <v>228</v>
      </c>
      <c r="P1945" s="4">
        <f>IF(O1945="吨",N1945*1000,IF(O1945="万立方米",N1945*10000,""))</f>
        <v>78052400.0</v>
      </c>
      <c r="Q1945" s="2" t="s">
        <v>229</v>
      </c>
      <c r="R1945" s="2" t="s">
        <v>230</v>
      </c>
      <c r="S1945" s="2" t="s">
        <v>235</v>
      </c>
      <c r="T1945" s="2" t="s">
        <v>75</v>
      </c>
      <c r="U1945" s="4">
        <f>1.3</f>
        <v>1.3</v>
      </c>
      <c r="V1945" s="2" t="s">
        <v>232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101.46812</v>
      </c>
      <c r="AD1945" s="4">
        <f>AC1945*(1-Z1945/100)</f>
        <v>101.46812</v>
      </c>
      <c r="AE1945" s="2" t="s">
        <v>66</v>
      </c>
      <c r="AF1945" s="2" t="s">
        <v>67</v>
      </c>
      <c r="AG1945" s="2" t="s">
        <v>236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2784</v>
      </c>
      <c r="B1946" s="2" t="s">
        <v>2781</v>
      </c>
      <c r="C1946" s="2" t="s">
        <v>47</v>
      </c>
      <c r="D1946" s="2" t="s">
        <v>2782</v>
      </c>
      <c r="E1946" s="2" t="s">
        <v>526</v>
      </c>
      <c r="F1946" s="2" t="s">
        <v>224</v>
      </c>
      <c r="G1946" s="2" t="s">
        <v>225</v>
      </c>
      <c r="H1946" s="2" t="s">
        <v>142</v>
      </c>
      <c r="I1946" s="2" t="s">
        <v>53</v>
      </c>
      <c r="J1946" s="2" t="s">
        <v>226</v>
      </c>
      <c r="K1946" s="2" t="s">
        <v>226</v>
      </c>
      <c r="L1946" s="2" t="s">
        <v>227</v>
      </c>
      <c r="M1946" s="2" t="s">
        <v>79</v>
      </c>
      <c r="N1946" s="3">
        <v>7805.24</v>
      </c>
      <c r="O1946" s="3" t="s">
        <v>228</v>
      </c>
      <c r="P1946" s="4">
        <f>IF(O1946="吨",N1946*1000,IF(O1946="万立方米",N1946*10000,""))</f>
        <v>78052400.0</v>
      </c>
      <c r="Q1946" s="2" t="s">
        <v>229</v>
      </c>
      <c r="R1946" s="2" t="s">
        <v>230</v>
      </c>
      <c r="S1946" s="2" t="s">
        <v>238</v>
      </c>
      <c r="T1946" s="2" t="s">
        <v>75</v>
      </c>
      <c r="U1946" s="4">
        <f>4.1</f>
        <v>4.1</v>
      </c>
      <c r="V1946" s="2" t="s">
        <v>232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4">
        <f>P1946*U1946/1000000</f>
        <v>320.01484</v>
      </c>
      <c r="AD1946" s="4">
        <f>AC1946*(1-Z1946/100)</f>
        <v>249.6115752</v>
      </c>
      <c r="AE1946" s="2" t="s">
        <v>66</v>
      </c>
      <c r="AF1946" s="2" t="s">
        <v>67</v>
      </c>
      <c r="AG1946" s="2" t="s">
        <v>239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2785</v>
      </c>
      <c r="B1947" s="2" t="s">
        <v>2781</v>
      </c>
      <c r="C1947" s="2" t="s">
        <v>47</v>
      </c>
      <c r="D1947" s="2" t="s">
        <v>2782</v>
      </c>
      <c r="E1947" s="2" t="s">
        <v>526</v>
      </c>
      <c r="F1947" s="2" t="s">
        <v>224</v>
      </c>
      <c r="G1947" s="2" t="s">
        <v>225</v>
      </c>
      <c r="H1947" s="2" t="s">
        <v>142</v>
      </c>
      <c r="I1947" s="2" t="s">
        <v>53</v>
      </c>
      <c r="J1947" s="2" t="s">
        <v>226</v>
      </c>
      <c r="K1947" s="2" t="s">
        <v>226</v>
      </c>
      <c r="L1947" s="2" t="s">
        <v>227</v>
      </c>
      <c r="M1947" s="2" t="s">
        <v>87</v>
      </c>
      <c r="N1947" s="3">
        <v>7805.24</v>
      </c>
      <c r="O1947" s="3" t="s">
        <v>228</v>
      </c>
      <c r="P1947" s="4">
        <f>IF(O1947="吨",N1947*1000,IF(O1947="万立方米",N1947*10000,""))</f>
        <v>78052400.0</v>
      </c>
      <c r="Q1947" s="2" t="s">
        <v>229</v>
      </c>
      <c r="R1947" s="2" t="s">
        <v>230</v>
      </c>
      <c r="S1947" s="2" t="s">
        <v>241</v>
      </c>
      <c r="T1947" s="2" t="s">
        <v>75</v>
      </c>
      <c r="U1947" s="4">
        <f>0.0</f>
        <v>0.0</v>
      </c>
      <c r="V1947" s="2" t="s">
        <v>232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</v>
      </c>
      <c r="AD1947" s="4">
        <f>AC1947*(1-Z1947/100)</f>
        <v>0.0</v>
      </c>
      <c r="AE1947" s="2" t="s">
        <v>66</v>
      </c>
      <c r="AF1947" s="2" t="s">
        <v>67</v>
      </c>
      <c r="AG1947" s="2" t="s">
        <v>233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2786</v>
      </c>
      <c r="B1948" s="2" t="s">
        <v>2781</v>
      </c>
      <c r="C1948" s="2" t="s">
        <v>47</v>
      </c>
      <c r="D1948" s="2" t="s">
        <v>2782</v>
      </c>
      <c r="E1948" s="2" t="s">
        <v>526</v>
      </c>
      <c r="F1948" s="2" t="s">
        <v>224</v>
      </c>
      <c r="G1948" s="2" t="s">
        <v>225</v>
      </c>
      <c r="H1948" s="2" t="s">
        <v>142</v>
      </c>
      <c r="I1948" s="2" t="s">
        <v>53</v>
      </c>
      <c r="J1948" s="2" t="s">
        <v>226</v>
      </c>
      <c r="K1948" s="2" t="s">
        <v>226</v>
      </c>
      <c r="L1948" s="2" t="s">
        <v>227</v>
      </c>
      <c r="M1948" s="2" t="s">
        <v>91</v>
      </c>
      <c r="N1948" s="3">
        <v>7805.24</v>
      </c>
      <c r="O1948" s="3" t="s">
        <v>228</v>
      </c>
      <c r="P1948" s="4">
        <f>IF(O1948="吨",N1948*1000,IF(O1948="万立方米",N1948*10000,""))</f>
        <v>78052400.0</v>
      </c>
      <c r="Q1948" s="2" t="s">
        <v>229</v>
      </c>
      <c r="R1948" s="2" t="s">
        <v>230</v>
      </c>
      <c r="S1948" s="2" t="s">
        <v>243</v>
      </c>
      <c r="T1948" s="2" t="s">
        <v>75</v>
      </c>
      <c r="U1948" s="4">
        <f>0.03</f>
        <v>0.03</v>
      </c>
      <c r="V1948" s="2" t="s">
        <v>232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4">
        <f>P1948*U1948/1000000</f>
        <v>2.341572</v>
      </c>
      <c r="AD1948" s="4">
        <f>AC1949*(1-AA1948/100)+(AC1948-AC1949)*(1-AB1948/100)</f>
        <v>2.341572</v>
      </c>
      <c r="AE1948" s="2" t="s">
        <v>66</v>
      </c>
      <c r="AF1948" s="2" t="s">
        <v>67</v>
      </c>
      <c r="AG1948" s="2" t="s">
        <v>233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2787</v>
      </c>
      <c r="B1949" s="2" t="s">
        <v>2781</v>
      </c>
      <c r="C1949" s="2" t="s">
        <v>47</v>
      </c>
      <c r="D1949" s="2" t="s">
        <v>2782</v>
      </c>
      <c r="E1949" s="2" t="s">
        <v>526</v>
      </c>
      <c r="F1949" s="2" t="s">
        <v>224</v>
      </c>
      <c r="G1949" s="2" t="s">
        <v>225</v>
      </c>
      <c r="H1949" s="2" t="s">
        <v>142</v>
      </c>
      <c r="I1949" s="2" t="s">
        <v>53</v>
      </c>
      <c r="J1949" s="2" t="s">
        <v>226</v>
      </c>
      <c r="K1949" s="2" t="s">
        <v>226</v>
      </c>
      <c r="L1949" s="2" t="s">
        <v>227</v>
      </c>
      <c r="M1949" s="2" t="s">
        <v>95</v>
      </c>
      <c r="N1949" s="3">
        <v>7805.24</v>
      </c>
      <c r="O1949" s="3" t="s">
        <v>228</v>
      </c>
      <c r="P1949" s="4">
        <f>IF(O1949="吨",N1949*1000,IF(O1949="万立方米",N1949*10000,""))</f>
        <v>78052400.0</v>
      </c>
      <c r="Q1949" s="2" t="s">
        <v>229</v>
      </c>
      <c r="R1949" s="2" t="s">
        <v>230</v>
      </c>
      <c r="S1949" s="2" t="s">
        <v>245</v>
      </c>
      <c r="T1949" s="2" t="s">
        <v>75</v>
      </c>
      <c r="U1949" s="4">
        <f>0.03</f>
        <v>0.03</v>
      </c>
      <c r="V1949" s="2" t="s">
        <v>232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2.341572</v>
      </c>
      <c r="AD1949" s="4">
        <f>AC1949*(1-Z1949/100)</f>
        <v>2.341572</v>
      </c>
      <c r="AE1949" s="2" t="s">
        <v>66</v>
      </c>
      <c r="AF1949" s="2" t="s">
        <v>67</v>
      </c>
      <c r="AG1949" s="2" t="s">
        <v>233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2788</v>
      </c>
      <c r="B1950" s="2" t="s">
        <v>2781</v>
      </c>
      <c r="C1950" s="2" t="s">
        <v>47</v>
      </c>
      <c r="D1950" s="2" t="s">
        <v>2782</v>
      </c>
      <c r="E1950" s="2" t="s">
        <v>526</v>
      </c>
      <c r="F1950" s="2" t="s">
        <v>224</v>
      </c>
      <c r="G1950" s="2" t="s">
        <v>225</v>
      </c>
      <c r="H1950" s="2" t="s">
        <v>142</v>
      </c>
      <c r="I1950" s="2" t="s">
        <v>53</v>
      </c>
      <c r="J1950" s="2" t="s">
        <v>226</v>
      </c>
      <c r="K1950" s="2" t="s">
        <v>226</v>
      </c>
      <c r="L1950" s="2" t="s">
        <v>227</v>
      </c>
      <c r="M1950" s="2" t="s">
        <v>99</v>
      </c>
      <c r="N1950" s="3">
        <v>7805.24</v>
      </c>
      <c r="O1950" s="3" t="s">
        <v>228</v>
      </c>
      <c r="P1950" s="4">
        <f>IF(O1950="吨",N1950*1000,IF(O1950="万立方米",N1950*10000,""))</f>
        <v>78052400.0</v>
      </c>
      <c r="Q1950" s="2" t="s">
        <v>229</v>
      </c>
      <c r="R1950" s="2" t="s">
        <v>230</v>
      </c>
      <c r="S1950" s="2" t="s">
        <v>247</v>
      </c>
      <c r="T1950" s="2" t="s">
        <v>75</v>
      </c>
      <c r="U1950" s="4">
        <f>0.0</f>
        <v>0.0</v>
      </c>
      <c r="V1950" s="2" t="s">
        <v>232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233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2789</v>
      </c>
      <c r="B1951" s="2" t="s">
        <v>2781</v>
      </c>
      <c r="C1951" s="2" t="s">
        <v>47</v>
      </c>
      <c r="D1951" s="2" t="s">
        <v>2782</v>
      </c>
      <c r="E1951" s="2" t="s">
        <v>526</v>
      </c>
      <c r="F1951" s="2" t="s">
        <v>224</v>
      </c>
      <c r="G1951" s="2" t="s">
        <v>225</v>
      </c>
      <c r="H1951" s="2" t="s">
        <v>142</v>
      </c>
      <c r="I1951" s="2" t="s">
        <v>53</v>
      </c>
      <c r="J1951" s="2" t="s">
        <v>226</v>
      </c>
      <c r="K1951" s="2" t="s">
        <v>226</v>
      </c>
      <c r="L1951" s="2" t="s">
        <v>227</v>
      </c>
      <c r="M1951" s="2" t="s">
        <v>104</v>
      </c>
      <c r="N1951" s="3">
        <v>7805.24</v>
      </c>
      <c r="O1951" s="3" t="s">
        <v>228</v>
      </c>
      <c r="P1951" s="4">
        <f>IF(O1951="吨",N1951*1000,IF(O1951="万立方米",N1951*10000,""))</f>
        <v>78052400.0</v>
      </c>
      <c r="Q1951" s="2" t="s">
        <v>229</v>
      </c>
      <c r="R1951" s="2" t="s">
        <v>230</v>
      </c>
      <c r="S1951" s="2" t="s">
        <v>249</v>
      </c>
      <c r="T1951" s="2" t="s">
        <v>75</v>
      </c>
      <c r="U1951" s="4">
        <f>0.02</f>
        <v>0.02</v>
      </c>
      <c r="V1951" s="2" t="s">
        <v>232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 t="s">
        <v>236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2790</v>
      </c>
      <c r="B1952" s="2" t="s">
        <v>2781</v>
      </c>
      <c r="C1952" s="2" t="s">
        <v>47</v>
      </c>
      <c r="D1952" s="2" t="s">
        <v>2782</v>
      </c>
      <c r="E1952" s="2" t="s">
        <v>526</v>
      </c>
      <c r="F1952" s="2" t="s">
        <v>224</v>
      </c>
      <c r="G1952" s="2" t="s">
        <v>225</v>
      </c>
      <c r="H1952" s="2" t="s">
        <v>142</v>
      </c>
      <c r="I1952" s="2"/>
      <c r="J1952" s="2"/>
      <c r="K1952" s="2"/>
      <c r="L1952" s="2"/>
      <c r="M1952" s="2" t="s">
        <v>107</v>
      </c>
      <c r="N1952" s="3"/>
      <c r="O1952" s="3"/>
      <c r="P1952" s="4">
        <f>IF(O1952="吨",N1952*1000,IF(O1952="万立方米",N1952*10000,""))</f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138</v>
      </c>
      <c r="AH1952" s="2" t="s">
        <v>114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2791</v>
      </c>
      <c r="B1953" s="2" t="s">
        <v>2792</v>
      </c>
      <c r="C1953" s="2" t="s">
        <v>47</v>
      </c>
      <c r="D1953" s="2" t="s">
        <v>2793</v>
      </c>
      <c r="E1953" s="2" t="s">
        <v>911</v>
      </c>
      <c r="F1953" s="2" t="s">
        <v>50</v>
      </c>
      <c r="G1953" s="2" t="s">
        <v>51</v>
      </c>
      <c r="H1953" s="2" t="s">
        <v>418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344</v>
      </c>
      <c r="Y1953" s="2" t="s">
        <v>2794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66</v>
      </c>
      <c r="AF1953" s="2" t="s">
        <v>67</v>
      </c>
      <c r="AG1953" s="2" t="s">
        <v>327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2795</v>
      </c>
      <c r="B1954" s="2" t="s">
        <v>2792</v>
      </c>
      <c r="C1954" s="2" t="s">
        <v>47</v>
      </c>
      <c r="D1954" s="2" t="s">
        <v>2793</v>
      </c>
      <c r="E1954" s="2" t="s">
        <v>911</v>
      </c>
      <c r="F1954" s="2" t="s">
        <v>50</v>
      </c>
      <c r="G1954" s="2" t="s">
        <v>51</v>
      </c>
      <c r="H1954" s="2" t="s">
        <v>418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66</v>
      </c>
      <c r="AF1954" s="2" t="s">
        <v>67</v>
      </c>
      <c r="AG1954" s="2" t="s">
        <v>329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2796</v>
      </c>
      <c r="B1955" s="2" t="s">
        <v>2792</v>
      </c>
      <c r="C1955" s="2" t="s">
        <v>47</v>
      </c>
      <c r="D1955" s="2" t="s">
        <v>2793</v>
      </c>
      <c r="E1955" s="2" t="s">
        <v>911</v>
      </c>
      <c r="F1955" s="2" t="s">
        <v>50</v>
      </c>
      <c r="G1955" s="2" t="s">
        <v>51</v>
      </c>
      <c r="H1955" s="2" t="s">
        <v>418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149</v>
      </c>
      <c r="Y1955" s="2" t="s">
        <v>150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66</v>
      </c>
      <c r="AF1955" s="2" t="s">
        <v>67</v>
      </c>
      <c r="AG1955" s="2" t="s">
        <v>167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2797</v>
      </c>
      <c r="B1956" s="2" t="s">
        <v>2792</v>
      </c>
      <c r="C1956" s="2" t="s">
        <v>47</v>
      </c>
      <c r="D1956" s="2" t="s">
        <v>2793</v>
      </c>
      <c r="E1956" s="2" t="s">
        <v>911</v>
      </c>
      <c r="F1956" s="2" t="s">
        <v>50</v>
      </c>
      <c r="G1956" s="2" t="s">
        <v>51</v>
      </c>
      <c r="H1956" s="2" t="s">
        <v>418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344</v>
      </c>
      <c r="Y1956" s="2" t="s">
        <v>2798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66</v>
      </c>
      <c r="AF1956" s="2" t="s">
        <v>67</v>
      </c>
      <c r="AG1956" s="2" t="s">
        <v>327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2799</v>
      </c>
      <c r="B1957" s="2" t="s">
        <v>2792</v>
      </c>
      <c r="C1957" s="2" t="s">
        <v>47</v>
      </c>
      <c r="D1957" s="2" t="s">
        <v>2793</v>
      </c>
      <c r="E1957" s="2" t="s">
        <v>911</v>
      </c>
      <c r="F1957" s="2" t="s">
        <v>50</v>
      </c>
      <c r="G1957" s="2" t="s">
        <v>51</v>
      </c>
      <c r="H1957" s="2" t="s">
        <v>418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344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66</v>
      </c>
      <c r="AF1957" s="2" t="s">
        <v>67</v>
      </c>
      <c r="AG1957" s="2" t="s">
        <v>327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2800</v>
      </c>
      <c r="B1958" s="2" t="s">
        <v>2792</v>
      </c>
      <c r="C1958" s="2" t="s">
        <v>47</v>
      </c>
      <c r="D1958" s="2" t="s">
        <v>2793</v>
      </c>
      <c r="E1958" s="2" t="s">
        <v>911</v>
      </c>
      <c r="F1958" s="2" t="s">
        <v>50</v>
      </c>
      <c r="G1958" s="2" t="s">
        <v>51</v>
      </c>
      <c r="H1958" s="2" t="s">
        <v>418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344</v>
      </c>
      <c r="Y1958" s="2" t="s">
        <v>2801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66</v>
      </c>
      <c r="AF1958" s="2" t="s">
        <v>67</v>
      </c>
      <c r="AG1958" s="2" t="s">
        <v>327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2802</v>
      </c>
      <c r="B1959" s="2" t="s">
        <v>2792</v>
      </c>
      <c r="C1959" s="2" t="s">
        <v>47</v>
      </c>
      <c r="D1959" s="2" t="s">
        <v>2793</v>
      </c>
      <c r="E1959" s="2" t="s">
        <v>911</v>
      </c>
      <c r="F1959" s="2" t="s">
        <v>50</v>
      </c>
      <c r="G1959" s="2" t="s">
        <v>51</v>
      </c>
      <c r="H1959" s="2" t="s">
        <v>418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314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66</v>
      </c>
      <c r="AF1959" s="2" t="s">
        <v>67</v>
      </c>
      <c r="AG1959" s="2" t="s">
        <v>327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2803</v>
      </c>
      <c r="B1960" s="2" t="s">
        <v>2792</v>
      </c>
      <c r="C1960" s="2" t="s">
        <v>47</v>
      </c>
      <c r="D1960" s="2" t="s">
        <v>2793</v>
      </c>
      <c r="E1960" s="2" t="s">
        <v>911</v>
      </c>
      <c r="F1960" s="2" t="s">
        <v>50</v>
      </c>
      <c r="G1960" s="2" t="s">
        <v>51</v>
      </c>
      <c r="H1960" s="2" t="s">
        <v>418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66</v>
      </c>
      <c r="AF1960" s="2" t="s">
        <v>67</v>
      </c>
      <c r="AG1960" s="2" t="s">
        <v>329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2804</v>
      </c>
      <c r="B1961" s="2" t="s">
        <v>2792</v>
      </c>
      <c r="C1961" s="2" t="s">
        <v>47</v>
      </c>
      <c r="D1961" s="2" t="s">
        <v>2793</v>
      </c>
      <c r="E1961" s="2" t="s">
        <v>911</v>
      </c>
      <c r="F1961" s="2" t="s">
        <v>50</v>
      </c>
      <c r="G1961" s="2" t="s">
        <v>51</v>
      </c>
      <c r="H1961" s="2" t="s">
        <v>418</v>
      </c>
      <c r="I1961" s="2"/>
      <c r="J1961" s="2"/>
      <c r="K1961" s="2" t="s">
        <v>55</v>
      </c>
      <c r="L1961" s="2" t="s">
        <v>163</v>
      </c>
      <c r="M1961" s="2" t="s">
        <v>107</v>
      </c>
      <c r="N1961" s="3"/>
      <c r="O1961" s="3"/>
      <c r="P1961" s="4">
        <f>IF(O1961="吨",N1961*1000,IF(O1961="万立方米",N1961*10000,""))</f>
        <v>2301000000.0</v>
      </c>
      <c r="Q1961" s="2" t="s">
        <v>108</v>
      </c>
      <c r="R1961" s="2" t="s">
        <v>109</v>
      </c>
      <c r="S1961" s="2" t="s">
        <v>164</v>
      </c>
      <c r="T1961" s="2" t="s">
        <v>165</v>
      </c>
      <c r="U1961" s="4">
        <f>0.16</f>
        <v>0.16</v>
      </c>
      <c r="V1961" s="2" t="s">
        <v>111</v>
      </c>
      <c r="W1961" s="2" t="s">
        <v>164</v>
      </c>
      <c r="X1961" s="2" t="s">
        <v>163</v>
      </c>
      <c r="Y1961" s="2" t="s">
        <v>166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66</v>
      </c>
      <c r="AF1961" s="2" t="s">
        <v>67</v>
      </c>
      <c r="AG1961" s="2" t="s">
        <v>167</v>
      </c>
      <c r="AH1961" s="2" t="s">
        <v>168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2805</v>
      </c>
      <c r="B1962" s="2" t="s">
        <v>2806</v>
      </c>
      <c r="C1962" s="2" t="s">
        <v>47</v>
      </c>
      <c r="D1962" s="2" t="s">
        <v>559</v>
      </c>
      <c r="E1962" s="2" t="s">
        <v>277</v>
      </c>
      <c r="F1962" s="2" t="s">
        <v>278</v>
      </c>
      <c r="G1962" s="2" t="s">
        <v>120</v>
      </c>
      <c r="H1962" s="2" t="s">
        <v>52</v>
      </c>
      <c r="I1962" s="2" t="s">
        <v>53</v>
      </c>
      <c r="J1962" s="2" t="s">
        <v>280</v>
      </c>
      <c r="K1962" s="2"/>
      <c r="L1962" s="2" t="s">
        <v>122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124</v>
      </c>
      <c r="X1962" s="2" t="s">
        <v>298</v>
      </c>
      <c r="Y1962" s="2" t="s">
        <v>299</v>
      </c>
      <c r="Z1962" s="2">
        <v>94.5</v>
      </c>
      <c r="AA1962" s="2"/>
      <c r="AB1962" s="2"/>
      <c r="AC1962" s="2"/>
      <c r="AD1962" s="2"/>
      <c r="AE1962" s="2" t="s">
        <v>271</v>
      </c>
      <c r="AF1962" s="2" t="s">
        <v>281</v>
      </c>
      <c r="AG1962" s="2" t="s">
        <v>431</v>
      </c>
      <c r="AH1962" s="2" t="s">
        <v>128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2807</v>
      </c>
      <c r="B1963" s="2" t="s">
        <v>2806</v>
      </c>
      <c r="C1963" s="2" t="s">
        <v>47</v>
      </c>
      <c r="D1963" s="2" t="s">
        <v>559</v>
      </c>
      <c r="E1963" s="2" t="s">
        <v>277</v>
      </c>
      <c r="F1963" s="2" t="s">
        <v>278</v>
      </c>
      <c r="G1963" s="2" t="s">
        <v>120</v>
      </c>
      <c r="H1963" s="2" t="s">
        <v>52</v>
      </c>
      <c r="I1963" s="2" t="s">
        <v>53</v>
      </c>
      <c r="J1963" s="2" t="s">
        <v>280</v>
      </c>
      <c r="K1963" s="2"/>
      <c r="L1963" s="2" t="s">
        <v>122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124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271</v>
      </c>
      <c r="AF1963" s="2" t="s">
        <v>281</v>
      </c>
      <c r="AG1963" s="2" t="s">
        <v>433</v>
      </c>
      <c r="AH1963" s="2" t="s">
        <v>128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2808</v>
      </c>
      <c r="B1964" s="2" t="s">
        <v>2806</v>
      </c>
      <c r="C1964" s="2" t="s">
        <v>47</v>
      </c>
      <c r="D1964" s="2" t="s">
        <v>559</v>
      </c>
      <c r="E1964" s="2" t="s">
        <v>277</v>
      </c>
      <c r="F1964" s="2" t="s">
        <v>278</v>
      </c>
      <c r="G1964" s="2" t="s">
        <v>120</v>
      </c>
      <c r="H1964" s="2" t="s">
        <v>52</v>
      </c>
      <c r="I1964" s="2" t="s">
        <v>53</v>
      </c>
      <c r="J1964" s="2" t="s">
        <v>280</v>
      </c>
      <c r="K1964" s="2"/>
      <c r="L1964" s="2" t="s">
        <v>122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124</v>
      </c>
      <c r="X1964" s="2" t="s">
        <v>304</v>
      </c>
      <c r="Y1964" s="2" t="s">
        <v>305</v>
      </c>
      <c r="Z1964" s="2">
        <v>30</v>
      </c>
      <c r="AA1964" s="2"/>
      <c r="AB1964" s="2"/>
      <c r="AC1964" s="2"/>
      <c r="AD1964" s="2"/>
      <c r="AE1964" s="2" t="s">
        <v>271</v>
      </c>
      <c r="AF1964" s="2" t="s">
        <v>281</v>
      </c>
      <c r="AG1964" s="2" t="s">
        <v>435</v>
      </c>
      <c r="AH1964" s="2" t="s">
        <v>128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2809</v>
      </c>
      <c r="B1965" s="2" t="s">
        <v>2806</v>
      </c>
      <c r="C1965" s="2" t="s">
        <v>47</v>
      </c>
      <c r="D1965" s="2" t="s">
        <v>559</v>
      </c>
      <c r="E1965" s="2" t="s">
        <v>277</v>
      </c>
      <c r="F1965" s="2" t="s">
        <v>278</v>
      </c>
      <c r="G1965" s="2" t="s">
        <v>120</v>
      </c>
      <c r="H1965" s="2" t="s">
        <v>52</v>
      </c>
      <c r="I1965" s="2" t="s">
        <v>53</v>
      </c>
      <c r="J1965" s="2" t="s">
        <v>280</v>
      </c>
      <c r="K1965" s="2"/>
      <c r="L1965" s="2" t="s">
        <v>122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124</v>
      </c>
      <c r="X1965" s="2" t="s">
        <v>298</v>
      </c>
      <c r="Y1965" s="2" t="s">
        <v>308</v>
      </c>
      <c r="Z1965" s="2">
        <v>94.5</v>
      </c>
      <c r="AA1965" s="2"/>
      <c r="AB1965" s="2"/>
      <c r="AC1965" s="2"/>
      <c r="AD1965" s="2"/>
      <c r="AE1965" s="2" t="s">
        <v>271</v>
      </c>
      <c r="AF1965" s="2" t="s">
        <v>281</v>
      </c>
      <c r="AG1965" s="2" t="s">
        <v>431</v>
      </c>
      <c r="AH1965" s="2" t="s">
        <v>128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2810</v>
      </c>
      <c r="B1966" s="2" t="s">
        <v>2806</v>
      </c>
      <c r="C1966" s="2" t="s">
        <v>47</v>
      </c>
      <c r="D1966" s="2" t="s">
        <v>559</v>
      </c>
      <c r="E1966" s="2" t="s">
        <v>277</v>
      </c>
      <c r="F1966" s="2" t="s">
        <v>278</v>
      </c>
      <c r="G1966" s="2" t="s">
        <v>120</v>
      </c>
      <c r="H1966" s="2" t="s">
        <v>52</v>
      </c>
      <c r="I1966" s="2" t="s">
        <v>53</v>
      </c>
      <c r="J1966" s="2" t="s">
        <v>280</v>
      </c>
      <c r="K1966" s="2"/>
      <c r="L1966" s="2" t="s">
        <v>122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124</v>
      </c>
      <c r="X1966" s="2" t="s">
        <v>298</v>
      </c>
      <c r="Y1966" s="2" t="s">
        <v>310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271</v>
      </c>
      <c r="AF1966" s="2" t="s">
        <v>281</v>
      </c>
      <c r="AG1966" s="2" t="s">
        <v>431</v>
      </c>
      <c r="AH1966" s="2" t="s">
        <v>128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2811</v>
      </c>
      <c r="B1967" s="2" t="s">
        <v>2806</v>
      </c>
      <c r="C1967" s="2" t="s">
        <v>47</v>
      </c>
      <c r="D1967" s="2" t="s">
        <v>559</v>
      </c>
      <c r="E1967" s="2" t="s">
        <v>277</v>
      </c>
      <c r="F1967" s="2" t="s">
        <v>278</v>
      </c>
      <c r="G1967" s="2" t="s">
        <v>120</v>
      </c>
      <c r="H1967" s="2" t="s">
        <v>52</v>
      </c>
      <c r="I1967" s="2" t="s">
        <v>53</v>
      </c>
      <c r="J1967" s="2" t="s">
        <v>280</v>
      </c>
      <c r="K1967" s="2"/>
      <c r="L1967" s="2" t="s">
        <v>122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124</v>
      </c>
      <c r="X1967" s="2" t="s">
        <v>298</v>
      </c>
      <c r="Y1967" s="2" t="s">
        <v>312</v>
      </c>
      <c r="Z1967" s="2">
        <v>94.5</v>
      </c>
      <c r="AA1967" s="2"/>
      <c r="AB1967" s="2"/>
      <c r="AC1967" s="2"/>
      <c r="AD1967" s="2"/>
      <c r="AE1967" s="2" t="s">
        <v>271</v>
      </c>
      <c r="AF1967" s="2" t="s">
        <v>281</v>
      </c>
      <c r="AG1967" s="2" t="s">
        <v>431</v>
      </c>
      <c r="AH1967" s="2" t="s">
        <v>128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2812</v>
      </c>
      <c r="B1968" s="2" t="s">
        <v>2806</v>
      </c>
      <c r="C1968" s="2" t="s">
        <v>47</v>
      </c>
      <c r="D1968" s="2" t="s">
        <v>559</v>
      </c>
      <c r="E1968" s="2" t="s">
        <v>277</v>
      </c>
      <c r="F1968" s="2" t="s">
        <v>278</v>
      </c>
      <c r="G1968" s="2" t="s">
        <v>120</v>
      </c>
      <c r="H1968" s="2" t="s">
        <v>52</v>
      </c>
      <c r="I1968" s="2" t="s">
        <v>53</v>
      </c>
      <c r="J1968" s="2" t="s">
        <v>280</v>
      </c>
      <c r="K1968" s="2"/>
      <c r="L1968" s="2" t="s">
        <v>122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124</v>
      </c>
      <c r="X1968" s="2" t="s">
        <v>314</v>
      </c>
      <c r="Y1968" s="2" t="s">
        <v>315</v>
      </c>
      <c r="Z1968" s="2">
        <v>80</v>
      </c>
      <c r="AA1968" s="2"/>
      <c r="AB1968" s="2"/>
      <c r="AC1968" s="2"/>
      <c r="AD1968" s="2"/>
      <c r="AE1968" s="2" t="s">
        <v>271</v>
      </c>
      <c r="AF1968" s="2" t="s">
        <v>281</v>
      </c>
      <c r="AG1968" s="2" t="s">
        <v>435</v>
      </c>
      <c r="AH1968" s="2" t="s">
        <v>128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2813</v>
      </c>
      <c r="B1969" s="2" t="s">
        <v>2806</v>
      </c>
      <c r="C1969" s="2" t="s">
        <v>47</v>
      </c>
      <c r="D1969" s="2" t="s">
        <v>559</v>
      </c>
      <c r="E1969" s="2" t="s">
        <v>277</v>
      </c>
      <c r="F1969" s="2" t="s">
        <v>278</v>
      </c>
      <c r="G1969" s="2" t="s">
        <v>120</v>
      </c>
      <c r="H1969" s="2" t="s">
        <v>52</v>
      </c>
      <c r="I1969" s="2" t="s">
        <v>53</v>
      </c>
      <c r="J1969" s="2" t="s">
        <v>280</v>
      </c>
      <c r="K1969" s="2"/>
      <c r="L1969" s="2" t="s">
        <v>122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124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271</v>
      </c>
      <c r="AF1969" s="2" t="s">
        <v>281</v>
      </c>
      <c r="AG1969" s="2" t="s">
        <v>433</v>
      </c>
      <c r="AH1969" s="2" t="s">
        <v>128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2814</v>
      </c>
      <c r="B1970" s="2" t="s">
        <v>2806</v>
      </c>
      <c r="C1970" s="2" t="s">
        <v>47</v>
      </c>
      <c r="D1970" s="2" t="s">
        <v>559</v>
      </c>
      <c r="E1970" s="2" t="s">
        <v>277</v>
      </c>
      <c r="F1970" s="2" t="s">
        <v>278</v>
      </c>
      <c r="G1970" s="2" t="s">
        <v>120</v>
      </c>
      <c r="H1970" s="2" t="s">
        <v>52</v>
      </c>
      <c r="I1970" s="2" t="s">
        <v>198</v>
      </c>
      <c r="J1970" s="2" t="s">
        <v>357</v>
      </c>
      <c r="K1970" s="2" t="s">
        <v>357</v>
      </c>
      <c r="L1970" s="2" t="s">
        <v>200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358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298</v>
      </c>
      <c r="Y1970" s="2" t="s">
        <v>299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66</v>
      </c>
      <c r="AF1970" s="2" t="s">
        <v>67</v>
      </c>
      <c r="AG1970" s="2" t="s">
        <v>327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2815</v>
      </c>
      <c r="B1971" s="2" t="s">
        <v>2806</v>
      </c>
      <c r="C1971" s="2" t="s">
        <v>47</v>
      </c>
      <c r="D1971" s="2" t="s">
        <v>559</v>
      </c>
      <c r="E1971" s="2" t="s">
        <v>277</v>
      </c>
      <c r="F1971" s="2" t="s">
        <v>278</v>
      </c>
      <c r="G1971" s="2" t="s">
        <v>120</v>
      </c>
      <c r="H1971" s="2" t="s">
        <v>52</v>
      </c>
      <c r="I1971" s="2" t="s">
        <v>198</v>
      </c>
      <c r="J1971" s="2" t="s">
        <v>357</v>
      </c>
      <c r="K1971" s="2" t="s">
        <v>357</v>
      </c>
      <c r="L1971" s="2" t="s">
        <v>200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360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66</v>
      </c>
      <c r="AF1971" s="2" t="s">
        <v>67</v>
      </c>
      <c r="AG1971" s="2" t="s">
        <v>329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2816</v>
      </c>
      <c r="B1972" s="2" t="s">
        <v>2806</v>
      </c>
      <c r="C1972" s="2" t="s">
        <v>47</v>
      </c>
      <c r="D1972" s="2" t="s">
        <v>559</v>
      </c>
      <c r="E1972" s="2" t="s">
        <v>277</v>
      </c>
      <c r="F1972" s="2" t="s">
        <v>278</v>
      </c>
      <c r="G1972" s="2" t="s">
        <v>120</v>
      </c>
      <c r="H1972" s="2" t="s">
        <v>52</v>
      </c>
      <c r="I1972" s="2" t="s">
        <v>198</v>
      </c>
      <c r="J1972" s="2" t="s">
        <v>357</v>
      </c>
      <c r="K1972" s="2" t="s">
        <v>357</v>
      </c>
      <c r="L1972" s="2" t="s">
        <v>200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362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304</v>
      </c>
      <c r="Y1972" s="2" t="s">
        <v>305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66</v>
      </c>
      <c r="AF1972" s="2" t="s">
        <v>67</v>
      </c>
      <c r="AG1972" s="2" t="s">
        <v>167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2817</v>
      </c>
      <c r="B1973" s="2" t="s">
        <v>2806</v>
      </c>
      <c r="C1973" s="2" t="s">
        <v>47</v>
      </c>
      <c r="D1973" s="2" t="s">
        <v>559</v>
      </c>
      <c r="E1973" s="2" t="s">
        <v>277</v>
      </c>
      <c r="F1973" s="2" t="s">
        <v>278</v>
      </c>
      <c r="G1973" s="2" t="s">
        <v>120</v>
      </c>
      <c r="H1973" s="2" t="s">
        <v>52</v>
      </c>
      <c r="I1973" s="2" t="s">
        <v>198</v>
      </c>
      <c r="J1973" s="2" t="s">
        <v>357</v>
      </c>
      <c r="K1973" s="2" t="s">
        <v>357</v>
      </c>
      <c r="L1973" s="2" t="s">
        <v>200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364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298</v>
      </c>
      <c r="Y1973" s="2" t="s">
        <v>308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66</v>
      </c>
      <c r="AF1973" s="2" t="s">
        <v>67</v>
      </c>
      <c r="AG1973" s="2" t="s">
        <v>327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2818</v>
      </c>
      <c r="B1974" s="2" t="s">
        <v>2806</v>
      </c>
      <c r="C1974" s="2" t="s">
        <v>47</v>
      </c>
      <c r="D1974" s="2" t="s">
        <v>559</v>
      </c>
      <c r="E1974" s="2" t="s">
        <v>277</v>
      </c>
      <c r="F1974" s="2" t="s">
        <v>278</v>
      </c>
      <c r="G1974" s="2" t="s">
        <v>120</v>
      </c>
      <c r="H1974" s="2" t="s">
        <v>52</v>
      </c>
      <c r="I1974" s="2" t="s">
        <v>198</v>
      </c>
      <c r="J1974" s="2" t="s">
        <v>357</v>
      </c>
      <c r="K1974" s="2" t="s">
        <v>357</v>
      </c>
      <c r="L1974" s="2" t="s">
        <v>200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366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298</v>
      </c>
      <c r="Y1974" s="2" t="s">
        <v>310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66</v>
      </c>
      <c r="AF1974" s="2" t="s">
        <v>67</v>
      </c>
      <c r="AG1974" s="2" t="s">
        <v>327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2819</v>
      </c>
      <c r="B1975" s="2" t="s">
        <v>2806</v>
      </c>
      <c r="C1975" s="2" t="s">
        <v>47</v>
      </c>
      <c r="D1975" s="2" t="s">
        <v>559</v>
      </c>
      <c r="E1975" s="2" t="s">
        <v>277</v>
      </c>
      <c r="F1975" s="2" t="s">
        <v>278</v>
      </c>
      <c r="G1975" s="2" t="s">
        <v>120</v>
      </c>
      <c r="H1975" s="2" t="s">
        <v>52</v>
      </c>
      <c r="I1975" s="2" t="s">
        <v>198</v>
      </c>
      <c r="J1975" s="2" t="s">
        <v>357</v>
      </c>
      <c r="K1975" s="2" t="s">
        <v>357</v>
      </c>
      <c r="L1975" s="2" t="s">
        <v>200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368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298</v>
      </c>
      <c r="Y1975" s="2" t="s">
        <v>312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66</v>
      </c>
      <c r="AF1975" s="2" t="s">
        <v>67</v>
      </c>
      <c r="AG1975" s="2" t="s">
        <v>327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2820</v>
      </c>
      <c r="B1976" s="2" t="s">
        <v>2806</v>
      </c>
      <c r="C1976" s="2" t="s">
        <v>47</v>
      </c>
      <c r="D1976" s="2" t="s">
        <v>559</v>
      </c>
      <c r="E1976" s="2" t="s">
        <v>277</v>
      </c>
      <c r="F1976" s="2" t="s">
        <v>278</v>
      </c>
      <c r="G1976" s="2" t="s">
        <v>120</v>
      </c>
      <c r="H1976" s="2" t="s">
        <v>52</v>
      </c>
      <c r="I1976" s="2" t="s">
        <v>198</v>
      </c>
      <c r="J1976" s="2" t="s">
        <v>357</v>
      </c>
      <c r="K1976" s="2" t="s">
        <v>357</v>
      </c>
      <c r="L1976" s="2" t="s">
        <v>200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370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314</v>
      </c>
      <c r="Y1976" s="2" t="s">
        <v>315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66</v>
      </c>
      <c r="AF1976" s="2" t="s">
        <v>67</v>
      </c>
      <c r="AG1976" s="2" t="s">
        <v>167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2821</v>
      </c>
      <c r="B1977" s="2" t="s">
        <v>2806</v>
      </c>
      <c r="C1977" s="2" t="s">
        <v>47</v>
      </c>
      <c r="D1977" s="2" t="s">
        <v>559</v>
      </c>
      <c r="E1977" s="2" t="s">
        <v>277</v>
      </c>
      <c r="F1977" s="2" t="s">
        <v>278</v>
      </c>
      <c r="G1977" s="2" t="s">
        <v>120</v>
      </c>
      <c r="H1977" s="2" t="s">
        <v>52</v>
      </c>
      <c r="I1977" s="2" t="s">
        <v>198</v>
      </c>
      <c r="J1977" s="2" t="s">
        <v>357</v>
      </c>
      <c r="K1977" s="2" t="s">
        <v>357</v>
      </c>
      <c r="L1977" s="2" t="s">
        <v>200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372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66</v>
      </c>
      <c r="AF1977" s="2" t="s">
        <v>67</v>
      </c>
      <c r="AG1977" s="2" t="s">
        <v>329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2822</v>
      </c>
      <c r="B1978" s="2" t="s">
        <v>2806</v>
      </c>
      <c r="C1978" s="2" t="s">
        <v>47</v>
      </c>
      <c r="D1978" s="2" t="s">
        <v>559</v>
      </c>
      <c r="E1978" s="2" t="s">
        <v>277</v>
      </c>
      <c r="F1978" s="2" t="s">
        <v>278</v>
      </c>
      <c r="G1978" s="2" t="s">
        <v>120</v>
      </c>
      <c r="H1978" s="2" t="s">
        <v>52</v>
      </c>
      <c r="I1978" s="2"/>
      <c r="J1978" s="2"/>
      <c r="K1978" s="2" t="s">
        <v>55</v>
      </c>
      <c r="L1978" s="2" t="s">
        <v>318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319</v>
      </c>
      <c r="T1978" s="2" t="s">
        <v>165</v>
      </c>
      <c r="U1978" s="4">
        <f>0.17</f>
        <v>0.17</v>
      </c>
      <c r="V1978" s="2" t="s">
        <v>111</v>
      </c>
      <c r="W1978" s="2" t="s">
        <v>319</v>
      </c>
      <c r="X1978" s="2" t="s">
        <v>318</v>
      </c>
      <c r="Y1978" s="2" t="s">
        <v>320</v>
      </c>
      <c r="Z1978" s="2">
        <v>0</v>
      </c>
      <c r="AA1978" s="2"/>
      <c r="AB1978" s="2"/>
      <c r="AC1978" s="2"/>
      <c r="AD1978" s="2"/>
      <c r="AE1978" s="2" t="s">
        <v>271</v>
      </c>
      <c r="AF1978" s="2" t="s">
        <v>272</v>
      </c>
      <c r="AG1978" s="2" t="s">
        <v>273</v>
      </c>
      <c r="AH1978" s="2" t="s">
        <v>168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2823</v>
      </c>
      <c r="B1979" s="2" t="s">
        <v>2824</v>
      </c>
      <c r="C1979" s="2" t="s">
        <v>47</v>
      </c>
      <c r="D1979" s="2" t="s">
        <v>2825</v>
      </c>
      <c r="E1979" s="2" t="s">
        <v>760</v>
      </c>
      <c r="F1979" s="2" t="s">
        <v>50</v>
      </c>
      <c r="G1979" s="2" t="s">
        <v>51</v>
      </c>
      <c r="H1979" s="2" t="s">
        <v>142</v>
      </c>
      <c r="I1979" s="2" t="s">
        <v>53</v>
      </c>
      <c r="J1979" s="2" t="s">
        <v>343</v>
      </c>
      <c r="K1979" s="2" t="s">
        <v>55</v>
      </c>
      <c r="L1979" s="2" t="s">
        <v>173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174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9.927953532851202</v>
      </c>
      <c r="AD1979" s="4">
        <f>AC1979*(1-Z1979/100)</f>
        <v>9.927953532851202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2826</v>
      </c>
      <c r="B1980" s="2" t="s">
        <v>2824</v>
      </c>
      <c r="C1980" s="2" t="s">
        <v>47</v>
      </c>
      <c r="D1980" s="2" t="s">
        <v>2825</v>
      </c>
      <c r="E1980" s="2" t="s">
        <v>760</v>
      </c>
      <c r="F1980" s="2" t="s">
        <v>50</v>
      </c>
      <c r="G1980" s="2" t="s">
        <v>51</v>
      </c>
      <c r="H1980" s="2" t="s">
        <v>142</v>
      </c>
      <c r="I1980" s="2" t="s">
        <v>53</v>
      </c>
      <c r="J1980" s="2" t="s">
        <v>343</v>
      </c>
      <c r="K1980" s="2" t="s">
        <v>55</v>
      </c>
      <c r="L1980" s="2" t="s">
        <v>173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179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1385.47112</v>
      </c>
      <c r="AD1980" s="4">
        <f>AC1980*(1-Z1980/100)</f>
        <v>1385.47112</v>
      </c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2827</v>
      </c>
      <c r="B1981" s="2" t="s">
        <v>2824</v>
      </c>
      <c r="C1981" s="2" t="s">
        <v>47</v>
      </c>
      <c r="D1981" s="2" t="s">
        <v>2825</v>
      </c>
      <c r="E1981" s="2" t="s">
        <v>760</v>
      </c>
      <c r="F1981" s="2" t="s">
        <v>50</v>
      </c>
      <c r="G1981" s="2" t="s">
        <v>51</v>
      </c>
      <c r="H1981" s="2" t="s">
        <v>142</v>
      </c>
      <c r="I1981" s="2" t="s">
        <v>53</v>
      </c>
      <c r="J1981" s="2" t="s">
        <v>343</v>
      </c>
      <c r="K1981" s="2" t="s">
        <v>55</v>
      </c>
      <c r="L1981" s="2" t="s">
        <v>173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182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4">
        <f>P1981*U1981/1000000</f>
        <v>4994.623387600001</v>
      </c>
      <c r="AD1981" s="4">
        <f>AC1981*(1-Z1981/100)</f>
        <v>3895.8062423280007</v>
      </c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2828</v>
      </c>
      <c r="B1982" s="2" t="s">
        <v>2824</v>
      </c>
      <c r="C1982" s="2" t="s">
        <v>47</v>
      </c>
      <c r="D1982" s="2" t="s">
        <v>2825</v>
      </c>
      <c r="E1982" s="2" t="s">
        <v>760</v>
      </c>
      <c r="F1982" s="2" t="s">
        <v>50</v>
      </c>
      <c r="G1982" s="2" t="s">
        <v>51</v>
      </c>
      <c r="H1982" s="2" t="s">
        <v>142</v>
      </c>
      <c r="I1982" s="2" t="s">
        <v>53</v>
      </c>
      <c r="J1982" s="2" t="s">
        <v>343</v>
      </c>
      <c r="K1982" s="2" t="s">
        <v>55</v>
      </c>
      <c r="L1982" s="2" t="s">
        <v>173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185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2829</v>
      </c>
      <c r="B1983" s="2" t="s">
        <v>2824</v>
      </c>
      <c r="C1983" s="2" t="s">
        <v>47</v>
      </c>
      <c r="D1983" s="2" t="s">
        <v>2825</v>
      </c>
      <c r="E1983" s="2" t="s">
        <v>760</v>
      </c>
      <c r="F1983" s="2" t="s">
        <v>50</v>
      </c>
      <c r="G1983" s="2" t="s">
        <v>51</v>
      </c>
      <c r="H1983" s="2" t="s">
        <v>142</v>
      </c>
      <c r="I1983" s="2" t="s">
        <v>53</v>
      </c>
      <c r="J1983" s="2" t="s">
        <v>343</v>
      </c>
      <c r="K1983" s="2" t="s">
        <v>55</v>
      </c>
      <c r="L1983" s="2" t="s">
        <v>173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188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4">
        <f>P1983*U1983/1000000</f>
        <v>20565.046603763203</v>
      </c>
      <c r="AD1983" s="4">
        <f>AC1984*(1-AA1983/100)+(AC1983-AC1984)*(1-AB1983/100)</f>
        <v>20565.046603763203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2830</v>
      </c>
      <c r="B1984" s="2" t="s">
        <v>2824</v>
      </c>
      <c r="C1984" s="2" t="s">
        <v>47</v>
      </c>
      <c r="D1984" s="2" t="s">
        <v>2825</v>
      </c>
      <c r="E1984" s="2" t="s">
        <v>760</v>
      </c>
      <c r="F1984" s="2" t="s">
        <v>50</v>
      </c>
      <c r="G1984" s="2" t="s">
        <v>51</v>
      </c>
      <c r="H1984" s="2" t="s">
        <v>142</v>
      </c>
      <c r="I1984" s="2" t="s">
        <v>53</v>
      </c>
      <c r="J1984" s="2" t="s">
        <v>343</v>
      </c>
      <c r="K1984" s="2" t="s">
        <v>55</v>
      </c>
      <c r="L1984" s="2" t="s">
        <v>173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191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4963.976766425601</v>
      </c>
      <c r="AD1984" s="4">
        <f>AC1984*(1-Z1984/100)</f>
        <v>4963.976766425601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2831</v>
      </c>
      <c r="B1985" s="2" t="s">
        <v>2824</v>
      </c>
      <c r="C1985" s="2" t="s">
        <v>47</v>
      </c>
      <c r="D1985" s="2" t="s">
        <v>2825</v>
      </c>
      <c r="E1985" s="2" t="s">
        <v>760</v>
      </c>
      <c r="F1985" s="2" t="s">
        <v>50</v>
      </c>
      <c r="G1985" s="2" t="s">
        <v>51</v>
      </c>
      <c r="H1985" s="2" t="s">
        <v>142</v>
      </c>
      <c r="I1985" s="2" t="s">
        <v>53</v>
      </c>
      <c r="J1985" s="2" t="s">
        <v>343</v>
      </c>
      <c r="K1985" s="2" t="s">
        <v>55</v>
      </c>
      <c r="L1985" s="2" t="s">
        <v>173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194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7772.492983200001</v>
      </c>
      <c r="AD1985" s="4">
        <f>AC1985*(1-Z1985/100)</f>
        <v>7772.492983200001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2832</v>
      </c>
      <c r="B1986" s="2" t="s">
        <v>2824</v>
      </c>
      <c r="C1986" s="2" t="s">
        <v>47</v>
      </c>
      <c r="D1986" s="2" t="s">
        <v>2825</v>
      </c>
      <c r="E1986" s="2" t="s">
        <v>760</v>
      </c>
      <c r="F1986" s="2" t="s">
        <v>50</v>
      </c>
      <c r="G1986" s="2" t="s">
        <v>51</v>
      </c>
      <c r="H1986" s="2" t="s">
        <v>142</v>
      </c>
      <c r="I1986" s="2" t="s">
        <v>53</v>
      </c>
      <c r="J1986" s="2" t="s">
        <v>343</v>
      </c>
      <c r="K1986" s="2" t="s">
        <v>55</v>
      </c>
      <c r="L1986" s="2" t="s">
        <v>173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196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27.7094224</v>
      </c>
      <c r="AD1986" s="4">
        <f>AC1986*(1-Z1986/100)</f>
        <v>27.7094224</v>
      </c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2833</v>
      </c>
      <c r="B1987" s="2" t="s">
        <v>2824</v>
      </c>
      <c r="C1987" s="2" t="s">
        <v>47</v>
      </c>
      <c r="D1987" s="2" t="s">
        <v>2825</v>
      </c>
      <c r="E1987" s="2" t="s">
        <v>760</v>
      </c>
      <c r="F1987" s="2" t="s">
        <v>50</v>
      </c>
      <c r="G1987" s="2" t="s">
        <v>51</v>
      </c>
      <c r="H1987" s="2" t="s">
        <v>142</v>
      </c>
      <c r="I1987" s="2"/>
      <c r="J1987" s="2"/>
      <c r="K1987" s="2"/>
      <c r="L1987" s="2"/>
      <c r="M1987" s="2" t="s">
        <v>107</v>
      </c>
      <c r="N1987" s="3"/>
      <c r="O1987" s="3"/>
      <c r="P1987" s="4">
        <f>IF(O1987="吨",N1987*1000,IF(O1987="万立方米",N1987*10000,""))</f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113</v>
      </c>
      <c r="AH1987" s="2" t="s">
        <v>114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2834</v>
      </c>
      <c r="B1988" s="2" t="s">
        <v>2835</v>
      </c>
      <c r="C1988" s="2" t="s">
        <v>47</v>
      </c>
      <c r="D1988" s="2" t="s">
        <v>1137</v>
      </c>
      <c r="E1988" s="2" t="s">
        <v>526</v>
      </c>
      <c r="F1988" s="2" t="s">
        <v>278</v>
      </c>
      <c r="G1988" s="2" t="s">
        <v>120</v>
      </c>
      <c r="H1988" s="2" t="s">
        <v>52</v>
      </c>
      <c r="I1988" s="2" t="s">
        <v>53</v>
      </c>
      <c r="J1988" s="2" t="s">
        <v>280</v>
      </c>
      <c r="K1988" s="2"/>
      <c r="L1988" s="2" t="s">
        <v>122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124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271</v>
      </c>
      <c r="AF1988" s="2" t="s">
        <v>281</v>
      </c>
      <c r="AG1988" s="2" t="s">
        <v>282</v>
      </c>
      <c r="AH1988" s="2" t="s">
        <v>128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2836</v>
      </c>
      <c r="B1989" s="2" t="s">
        <v>2835</v>
      </c>
      <c r="C1989" s="2" t="s">
        <v>47</v>
      </c>
      <c r="D1989" s="2" t="s">
        <v>1137</v>
      </c>
      <c r="E1989" s="2" t="s">
        <v>526</v>
      </c>
      <c r="F1989" s="2" t="s">
        <v>278</v>
      </c>
      <c r="G1989" s="2" t="s">
        <v>120</v>
      </c>
      <c r="H1989" s="2" t="s">
        <v>52</v>
      </c>
      <c r="I1989" s="2" t="s">
        <v>53</v>
      </c>
      <c r="J1989" s="2" t="s">
        <v>280</v>
      </c>
      <c r="K1989" s="2"/>
      <c r="L1989" s="2" t="s">
        <v>122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124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271</v>
      </c>
      <c r="AF1989" s="2" t="s">
        <v>281</v>
      </c>
      <c r="AG1989" s="2" t="s">
        <v>284</v>
      </c>
      <c r="AH1989" s="2" t="s">
        <v>128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2837</v>
      </c>
      <c r="B1990" s="2" t="s">
        <v>2835</v>
      </c>
      <c r="C1990" s="2" t="s">
        <v>47</v>
      </c>
      <c r="D1990" s="2" t="s">
        <v>1137</v>
      </c>
      <c r="E1990" s="2" t="s">
        <v>526</v>
      </c>
      <c r="F1990" s="2" t="s">
        <v>278</v>
      </c>
      <c r="G1990" s="2" t="s">
        <v>120</v>
      </c>
      <c r="H1990" s="2" t="s">
        <v>52</v>
      </c>
      <c r="I1990" s="2" t="s">
        <v>53</v>
      </c>
      <c r="J1990" s="2" t="s">
        <v>280</v>
      </c>
      <c r="K1990" s="2"/>
      <c r="L1990" s="2" t="s">
        <v>122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124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271</v>
      </c>
      <c r="AF1990" s="2" t="s">
        <v>281</v>
      </c>
      <c r="AG1990" s="2" t="s">
        <v>286</v>
      </c>
      <c r="AH1990" s="2" t="s">
        <v>128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2838</v>
      </c>
      <c r="B1991" s="2" t="s">
        <v>2835</v>
      </c>
      <c r="C1991" s="2" t="s">
        <v>47</v>
      </c>
      <c r="D1991" s="2" t="s">
        <v>1137</v>
      </c>
      <c r="E1991" s="2" t="s">
        <v>526</v>
      </c>
      <c r="F1991" s="2" t="s">
        <v>278</v>
      </c>
      <c r="G1991" s="2" t="s">
        <v>120</v>
      </c>
      <c r="H1991" s="2" t="s">
        <v>52</v>
      </c>
      <c r="I1991" s="2" t="s">
        <v>53</v>
      </c>
      <c r="J1991" s="2" t="s">
        <v>280</v>
      </c>
      <c r="K1991" s="2"/>
      <c r="L1991" s="2" t="s">
        <v>122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124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271</v>
      </c>
      <c r="AF1991" s="2" t="s">
        <v>281</v>
      </c>
      <c r="AG1991" s="2" t="s">
        <v>282</v>
      </c>
      <c r="AH1991" s="2" t="s">
        <v>128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2839</v>
      </c>
      <c r="B1992" s="2" t="s">
        <v>2835</v>
      </c>
      <c r="C1992" s="2" t="s">
        <v>47</v>
      </c>
      <c r="D1992" s="2" t="s">
        <v>1137</v>
      </c>
      <c r="E1992" s="2" t="s">
        <v>526</v>
      </c>
      <c r="F1992" s="2" t="s">
        <v>278</v>
      </c>
      <c r="G1992" s="2" t="s">
        <v>120</v>
      </c>
      <c r="H1992" s="2" t="s">
        <v>52</v>
      </c>
      <c r="I1992" s="2" t="s">
        <v>53</v>
      </c>
      <c r="J1992" s="2" t="s">
        <v>280</v>
      </c>
      <c r="K1992" s="2"/>
      <c r="L1992" s="2" t="s">
        <v>122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124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271</v>
      </c>
      <c r="AF1992" s="2" t="s">
        <v>281</v>
      </c>
      <c r="AG1992" s="2" t="s">
        <v>282</v>
      </c>
      <c r="AH1992" s="2" t="s">
        <v>128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2840</v>
      </c>
      <c r="B1993" s="2" t="s">
        <v>2835</v>
      </c>
      <c r="C1993" s="2" t="s">
        <v>47</v>
      </c>
      <c r="D1993" s="2" t="s">
        <v>1137</v>
      </c>
      <c r="E1993" s="2" t="s">
        <v>526</v>
      </c>
      <c r="F1993" s="2" t="s">
        <v>278</v>
      </c>
      <c r="G1993" s="2" t="s">
        <v>120</v>
      </c>
      <c r="H1993" s="2" t="s">
        <v>52</v>
      </c>
      <c r="I1993" s="2" t="s">
        <v>53</v>
      </c>
      <c r="J1993" s="2" t="s">
        <v>280</v>
      </c>
      <c r="K1993" s="2"/>
      <c r="L1993" s="2" t="s">
        <v>122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124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271</v>
      </c>
      <c r="AF1993" s="2" t="s">
        <v>281</v>
      </c>
      <c r="AG1993" s="2" t="s">
        <v>282</v>
      </c>
      <c r="AH1993" s="2" t="s">
        <v>128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2841</v>
      </c>
      <c r="B1994" s="2" t="s">
        <v>2835</v>
      </c>
      <c r="C1994" s="2" t="s">
        <v>47</v>
      </c>
      <c r="D1994" s="2" t="s">
        <v>1137</v>
      </c>
      <c r="E1994" s="2" t="s">
        <v>526</v>
      </c>
      <c r="F1994" s="2" t="s">
        <v>278</v>
      </c>
      <c r="G1994" s="2" t="s">
        <v>120</v>
      </c>
      <c r="H1994" s="2" t="s">
        <v>52</v>
      </c>
      <c r="I1994" s="2" t="s">
        <v>53</v>
      </c>
      <c r="J1994" s="2" t="s">
        <v>280</v>
      </c>
      <c r="K1994" s="2"/>
      <c r="L1994" s="2" t="s">
        <v>122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124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271</v>
      </c>
      <c r="AF1994" s="2" t="s">
        <v>281</v>
      </c>
      <c r="AG1994" s="2" t="s">
        <v>282</v>
      </c>
      <c r="AH1994" s="2" t="s">
        <v>128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2842</v>
      </c>
      <c r="B1995" s="2" t="s">
        <v>2835</v>
      </c>
      <c r="C1995" s="2" t="s">
        <v>47</v>
      </c>
      <c r="D1995" s="2" t="s">
        <v>1137</v>
      </c>
      <c r="E1995" s="2" t="s">
        <v>526</v>
      </c>
      <c r="F1995" s="2" t="s">
        <v>278</v>
      </c>
      <c r="G1995" s="2" t="s">
        <v>120</v>
      </c>
      <c r="H1995" s="2" t="s">
        <v>52</v>
      </c>
      <c r="I1995" s="2" t="s">
        <v>53</v>
      </c>
      <c r="J1995" s="2" t="s">
        <v>280</v>
      </c>
      <c r="K1995" s="2"/>
      <c r="L1995" s="2" t="s">
        <v>122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124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271</v>
      </c>
      <c r="AF1995" s="2" t="s">
        <v>281</v>
      </c>
      <c r="AG1995" s="2" t="s">
        <v>284</v>
      </c>
      <c r="AH1995" s="2" t="s">
        <v>128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2843</v>
      </c>
      <c r="B1996" s="2" t="s">
        <v>2835</v>
      </c>
      <c r="C1996" s="2" t="s">
        <v>47</v>
      </c>
      <c r="D1996" s="2" t="s">
        <v>1137</v>
      </c>
      <c r="E1996" s="2" t="s">
        <v>526</v>
      </c>
      <c r="F1996" s="2" t="s">
        <v>278</v>
      </c>
      <c r="G1996" s="2" t="s">
        <v>120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f>IF(O1996="吨",N1996*1000,IF(O1996="万立方米",N1996*10000,""))</f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138</v>
      </c>
      <c r="AH1996" s="2" t="s">
        <v>114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2844</v>
      </c>
      <c r="B1997" s="2" t="s">
        <v>2845</v>
      </c>
      <c r="C1997" s="2" t="s">
        <v>47</v>
      </c>
      <c r="D1997" s="2" t="s">
        <v>2846</v>
      </c>
      <c r="E1997" s="2" t="s">
        <v>984</v>
      </c>
      <c r="F1997" s="2" t="s">
        <v>50</v>
      </c>
      <c r="G1997" s="2" t="s">
        <v>51</v>
      </c>
      <c r="H1997" s="2" t="s">
        <v>297</v>
      </c>
      <c r="I1997" s="2" t="s">
        <v>53</v>
      </c>
      <c r="J1997" s="2" t="s">
        <v>343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17.250022772639998</v>
      </c>
      <c r="AD1997" s="4">
        <f>AC1997*(1-Z1997/100)</f>
        <v>17.250022772639998</v>
      </c>
      <c r="AE1997" s="2" t="s">
        <v>66</v>
      </c>
      <c r="AF1997" s="2" t="s">
        <v>67</v>
      </c>
      <c r="AG1997" s="2" t="s">
        <v>233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2847</v>
      </c>
      <c r="B1998" s="2" t="s">
        <v>2845</v>
      </c>
      <c r="C1998" s="2" t="s">
        <v>47</v>
      </c>
      <c r="D1998" s="2" t="s">
        <v>2846</v>
      </c>
      <c r="E1998" s="2" t="s">
        <v>984</v>
      </c>
      <c r="F1998" s="2" t="s">
        <v>50</v>
      </c>
      <c r="G1998" s="2" t="s">
        <v>51</v>
      </c>
      <c r="H1998" s="2" t="s">
        <v>297</v>
      </c>
      <c r="I1998" s="2" t="s">
        <v>53</v>
      </c>
      <c r="J1998" s="2" t="s">
        <v>343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2684.41064</v>
      </c>
      <c r="AD1998" s="4">
        <f>AC1998*(1-Z1998/100)</f>
        <v>2684.41064</v>
      </c>
      <c r="AE1998" s="2" t="s">
        <v>66</v>
      </c>
      <c r="AF1998" s="2" t="s">
        <v>67</v>
      </c>
      <c r="AG1998" s="2" t="s">
        <v>236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2848</v>
      </c>
      <c r="B1999" s="2" t="s">
        <v>2845</v>
      </c>
      <c r="C1999" s="2" t="s">
        <v>47</v>
      </c>
      <c r="D1999" s="2" t="s">
        <v>2846</v>
      </c>
      <c r="E1999" s="2" t="s">
        <v>984</v>
      </c>
      <c r="F1999" s="2" t="s">
        <v>50</v>
      </c>
      <c r="G1999" s="2" t="s">
        <v>51</v>
      </c>
      <c r="H1999" s="2" t="s">
        <v>297</v>
      </c>
      <c r="I1999" s="2" t="s">
        <v>53</v>
      </c>
      <c r="J1999" s="2" t="s">
        <v>343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4">
        <f>P1999*U1999/1000000</f>
        <v>9677.300357200002</v>
      </c>
      <c r="AD1999" s="4">
        <f>AC1999*(1-Z1999/100)</f>
        <v>7548.294278616001</v>
      </c>
      <c r="AE1999" s="2" t="s">
        <v>66</v>
      </c>
      <c r="AF1999" s="2" t="s">
        <v>67</v>
      </c>
      <c r="AG1999" s="2" t="s">
        <v>239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2849</v>
      </c>
      <c r="B2000" s="2" t="s">
        <v>2845</v>
      </c>
      <c r="C2000" s="2" t="s">
        <v>47</v>
      </c>
      <c r="D2000" s="2" t="s">
        <v>2846</v>
      </c>
      <c r="E2000" s="2" t="s">
        <v>984</v>
      </c>
      <c r="F2000" s="2" t="s">
        <v>50</v>
      </c>
      <c r="G2000" s="2" t="s">
        <v>51</v>
      </c>
      <c r="H2000" s="2" t="s">
        <v>297</v>
      </c>
      <c r="I2000" s="2" t="s">
        <v>53</v>
      </c>
      <c r="J2000" s="2" t="s">
        <v>343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66</v>
      </c>
      <c r="AF2000" s="2" t="s">
        <v>67</v>
      </c>
      <c r="AG2000" s="2" t="s">
        <v>233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2850</v>
      </c>
      <c r="B2001" s="2" t="s">
        <v>2845</v>
      </c>
      <c r="C2001" s="2" t="s">
        <v>47</v>
      </c>
      <c r="D2001" s="2" t="s">
        <v>2846</v>
      </c>
      <c r="E2001" s="2" t="s">
        <v>984</v>
      </c>
      <c r="F2001" s="2" t="s">
        <v>50</v>
      </c>
      <c r="G2001" s="2" t="s">
        <v>51</v>
      </c>
      <c r="H2001" s="2" t="s">
        <v>297</v>
      </c>
      <c r="I2001" s="2" t="s">
        <v>53</v>
      </c>
      <c r="J2001" s="2" t="s">
        <v>343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4">
        <f>P2001*U2001/1000000</f>
        <v>33062.54364756</v>
      </c>
      <c r="AD2001" s="4">
        <f>AC2002*(1-AA2001/100)+(AC2001-AC2002)*(1-AB2001/100)</f>
        <v>33062.54364756</v>
      </c>
      <c r="AE2001" s="2" t="s">
        <v>66</v>
      </c>
      <c r="AF2001" s="2" t="s">
        <v>67</v>
      </c>
      <c r="AG2001" s="2" t="s">
        <v>233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2851</v>
      </c>
      <c r="B2002" s="2" t="s">
        <v>2845</v>
      </c>
      <c r="C2002" s="2" t="s">
        <v>47</v>
      </c>
      <c r="D2002" s="2" t="s">
        <v>2846</v>
      </c>
      <c r="E2002" s="2" t="s">
        <v>984</v>
      </c>
      <c r="F2002" s="2" t="s">
        <v>50</v>
      </c>
      <c r="G2002" s="2" t="s">
        <v>51</v>
      </c>
      <c r="H2002" s="2" t="s">
        <v>297</v>
      </c>
      <c r="I2002" s="2" t="s">
        <v>53</v>
      </c>
      <c r="J2002" s="2" t="s">
        <v>343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8625.01138632</v>
      </c>
      <c r="AD2002" s="4">
        <f>AC2002*(1-Z2002/100)</f>
        <v>8625.01138632</v>
      </c>
      <c r="AE2002" s="2" t="s">
        <v>66</v>
      </c>
      <c r="AF2002" s="2" t="s">
        <v>67</v>
      </c>
      <c r="AG2002" s="2" t="s">
        <v>233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2852</v>
      </c>
      <c r="B2003" s="2" t="s">
        <v>2845</v>
      </c>
      <c r="C2003" s="2" t="s">
        <v>47</v>
      </c>
      <c r="D2003" s="2" t="s">
        <v>2846</v>
      </c>
      <c r="E2003" s="2" t="s">
        <v>984</v>
      </c>
      <c r="F2003" s="2" t="s">
        <v>50</v>
      </c>
      <c r="G2003" s="2" t="s">
        <v>51</v>
      </c>
      <c r="H2003" s="2" t="s">
        <v>297</v>
      </c>
      <c r="I2003" s="2" t="s">
        <v>53</v>
      </c>
      <c r="J2003" s="2" t="s">
        <v>343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10267.870698</v>
      </c>
      <c r="AD2003" s="4">
        <f>AC2003*(1-Z2003/100)</f>
        <v>10267.870698</v>
      </c>
      <c r="AE2003" s="2" t="s">
        <v>66</v>
      </c>
      <c r="AF2003" s="2" t="s">
        <v>67</v>
      </c>
      <c r="AG2003" s="2" t="s">
        <v>233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2853</v>
      </c>
      <c r="B2004" s="2" t="s">
        <v>2845</v>
      </c>
      <c r="C2004" s="2" t="s">
        <v>47</v>
      </c>
      <c r="D2004" s="2" t="s">
        <v>2846</v>
      </c>
      <c r="E2004" s="2" t="s">
        <v>984</v>
      </c>
      <c r="F2004" s="2" t="s">
        <v>50</v>
      </c>
      <c r="G2004" s="2" t="s">
        <v>51</v>
      </c>
      <c r="H2004" s="2" t="s">
        <v>297</v>
      </c>
      <c r="I2004" s="2" t="s">
        <v>53</v>
      </c>
      <c r="J2004" s="2" t="s">
        <v>343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53.6882128</v>
      </c>
      <c r="AD2004" s="4">
        <f>AC2004*(1-Z2004/100)</f>
        <v>53.6882128</v>
      </c>
      <c r="AE2004" s="2" t="s">
        <v>66</v>
      </c>
      <c r="AF2004" s="2" t="s">
        <v>67</v>
      </c>
      <c r="AG2004" s="2" t="s">
        <v>236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2854</v>
      </c>
      <c r="B2005" s="2" t="s">
        <v>2845</v>
      </c>
      <c r="C2005" s="2" t="s">
        <v>47</v>
      </c>
      <c r="D2005" s="2" t="s">
        <v>2846</v>
      </c>
      <c r="E2005" s="2" t="s">
        <v>984</v>
      </c>
      <c r="F2005" s="2" t="s">
        <v>50</v>
      </c>
      <c r="G2005" s="2" t="s">
        <v>51</v>
      </c>
      <c r="H2005" s="2" t="s">
        <v>297</v>
      </c>
      <c r="I2005" s="2"/>
      <c r="J2005" s="2"/>
      <c r="K2005" s="2"/>
      <c r="L2005" s="2"/>
      <c r="M2005" s="2" t="s">
        <v>107</v>
      </c>
      <c r="N2005" s="3"/>
      <c r="O2005" s="3"/>
      <c r="P2005" s="4">
        <f>IF(O2005="吨",N2005*1000,IF(O2005="万立方米",N2005*10000,""))</f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138</v>
      </c>
      <c r="AH2005" s="2" t="s">
        <v>114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2855</v>
      </c>
      <c r="B2006" s="2" t="s">
        <v>2856</v>
      </c>
      <c r="C2006" s="2" t="s">
        <v>47</v>
      </c>
      <c r="D2006" s="2" t="s">
        <v>2857</v>
      </c>
      <c r="E2006" s="2" t="s">
        <v>514</v>
      </c>
      <c r="F2006" s="2" t="s">
        <v>119</v>
      </c>
      <c r="G2006" s="2" t="s">
        <v>51</v>
      </c>
      <c r="H2006" s="2" t="s">
        <v>52</v>
      </c>
      <c r="I2006" s="2" t="s">
        <v>53</v>
      </c>
      <c r="J2006" s="2" t="s">
        <v>595</v>
      </c>
      <c r="K2006" s="2" t="s">
        <v>55</v>
      </c>
      <c r="L2006" s="2" t="s">
        <v>173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1249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1.4825512520000004</v>
      </c>
      <c r="AD2006" s="4">
        <f>AC2006*(1-Z2006/100)</f>
        <v>1.4825512520000004</v>
      </c>
      <c r="AE2006" s="2" t="s">
        <v>66</v>
      </c>
      <c r="AF2006" s="2" t="s">
        <v>67</v>
      </c>
      <c r="AG2006" s="2" t="s">
        <v>233</v>
      </c>
      <c r="AH2006" s="2" t="s">
        <v>998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2858</v>
      </c>
      <c r="B2007" s="2" t="s">
        <v>2856</v>
      </c>
      <c r="C2007" s="2" t="s">
        <v>47</v>
      </c>
      <c r="D2007" s="2" t="s">
        <v>2857</v>
      </c>
      <c r="E2007" s="2" t="s">
        <v>514</v>
      </c>
      <c r="F2007" s="2" t="s">
        <v>119</v>
      </c>
      <c r="G2007" s="2" t="s">
        <v>51</v>
      </c>
      <c r="H2007" s="2" t="s">
        <v>52</v>
      </c>
      <c r="I2007" s="2" t="s">
        <v>53</v>
      </c>
      <c r="J2007" s="2" t="s">
        <v>595</v>
      </c>
      <c r="K2007" s="2" t="s">
        <v>55</v>
      </c>
      <c r="L2007" s="2" t="s">
        <v>173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1251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4">
        <f>P2007*U2007/1000000</f>
        <v>132.47</v>
      </c>
      <c r="AD2007" s="4">
        <f>AC2007*(1-Z2007/100)</f>
        <v>132.47</v>
      </c>
      <c r="AE2007" s="2" t="s">
        <v>66</v>
      </c>
      <c r="AF2007" s="2" t="s">
        <v>67</v>
      </c>
      <c r="AG2007" s="2" t="s">
        <v>236</v>
      </c>
      <c r="AH2007" s="2" t="s">
        <v>998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2859</v>
      </c>
      <c r="B2008" s="2" t="s">
        <v>2856</v>
      </c>
      <c r="C2008" s="2" t="s">
        <v>47</v>
      </c>
      <c r="D2008" s="2" t="s">
        <v>2857</v>
      </c>
      <c r="E2008" s="2" t="s">
        <v>514</v>
      </c>
      <c r="F2008" s="2" t="s">
        <v>119</v>
      </c>
      <c r="G2008" s="2" t="s">
        <v>51</v>
      </c>
      <c r="H2008" s="2" t="s">
        <v>52</v>
      </c>
      <c r="I2008" s="2" t="s">
        <v>53</v>
      </c>
      <c r="J2008" s="2" t="s">
        <v>595</v>
      </c>
      <c r="K2008" s="2" t="s">
        <v>55</v>
      </c>
      <c r="L2008" s="2" t="s">
        <v>173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1253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4">
        <f>P2008*U2008/1000000</f>
        <v>496.7625</v>
      </c>
      <c r="AD2008" s="4">
        <f>AC2008*(1-Z2008/100)</f>
        <v>387.47475000000003</v>
      </c>
      <c r="AE2008" s="2" t="s">
        <v>66</v>
      </c>
      <c r="AF2008" s="2" t="s">
        <v>67</v>
      </c>
      <c r="AG2008" s="2" t="s">
        <v>239</v>
      </c>
      <c r="AH2008" s="2" t="s">
        <v>998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2860</v>
      </c>
      <c r="B2009" s="2" t="s">
        <v>2856</v>
      </c>
      <c r="C2009" s="2" t="s">
        <v>47</v>
      </c>
      <c r="D2009" s="2" t="s">
        <v>2857</v>
      </c>
      <c r="E2009" s="2" t="s">
        <v>514</v>
      </c>
      <c r="F2009" s="2" t="s">
        <v>119</v>
      </c>
      <c r="G2009" s="2" t="s">
        <v>51</v>
      </c>
      <c r="H2009" s="2" t="s">
        <v>52</v>
      </c>
      <c r="I2009" s="2" t="s">
        <v>53</v>
      </c>
      <c r="J2009" s="2" t="s">
        <v>595</v>
      </c>
      <c r="K2009" s="2" t="s">
        <v>55</v>
      </c>
      <c r="L2009" s="2" t="s">
        <v>173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1255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66</v>
      </c>
      <c r="AF2009" s="2" t="s">
        <v>67</v>
      </c>
      <c r="AG2009" s="2" t="s">
        <v>233</v>
      </c>
      <c r="AH2009" s="2" t="s">
        <v>998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2861</v>
      </c>
      <c r="B2010" s="2" t="s">
        <v>2856</v>
      </c>
      <c r="C2010" s="2" t="s">
        <v>47</v>
      </c>
      <c r="D2010" s="2" t="s">
        <v>2857</v>
      </c>
      <c r="E2010" s="2" t="s">
        <v>514</v>
      </c>
      <c r="F2010" s="2" t="s">
        <v>119</v>
      </c>
      <c r="G2010" s="2" t="s">
        <v>51</v>
      </c>
      <c r="H2010" s="2" t="s">
        <v>52</v>
      </c>
      <c r="I2010" s="2" t="s">
        <v>53</v>
      </c>
      <c r="J2010" s="2" t="s">
        <v>595</v>
      </c>
      <c r="K2010" s="2" t="s">
        <v>55</v>
      </c>
      <c r="L2010" s="2" t="s">
        <v>173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1257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4">
        <f>P2010*U2010/1000000</f>
        <v>3070.999022</v>
      </c>
      <c r="AD2010" s="4">
        <f>AC2011*(1-AA2010/100)+(AC2010-AC2011)*(1-AB2010/100)</f>
        <v>3070.999022</v>
      </c>
      <c r="AE2010" s="2" t="s">
        <v>66</v>
      </c>
      <c r="AF2010" s="2" t="s">
        <v>67</v>
      </c>
      <c r="AG2010" s="2" t="s">
        <v>233</v>
      </c>
      <c r="AH2010" s="2" t="s">
        <v>998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2862</v>
      </c>
      <c r="B2011" s="2" t="s">
        <v>2856</v>
      </c>
      <c r="C2011" s="2" t="s">
        <v>47</v>
      </c>
      <c r="D2011" s="2" t="s">
        <v>2857</v>
      </c>
      <c r="E2011" s="2" t="s">
        <v>514</v>
      </c>
      <c r="F2011" s="2" t="s">
        <v>119</v>
      </c>
      <c r="G2011" s="2" t="s">
        <v>51</v>
      </c>
      <c r="H2011" s="2" t="s">
        <v>52</v>
      </c>
      <c r="I2011" s="2" t="s">
        <v>53</v>
      </c>
      <c r="J2011" s="2" t="s">
        <v>595</v>
      </c>
      <c r="K2011" s="2" t="s">
        <v>55</v>
      </c>
      <c r="L2011" s="2" t="s">
        <v>173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1259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741.2756260000002</v>
      </c>
      <c r="AD2011" s="4">
        <f>AC2011*(1-Z2011/100)</f>
        <v>741.2756260000002</v>
      </c>
      <c r="AE2011" s="2" t="s">
        <v>66</v>
      </c>
      <c r="AF2011" s="2" t="s">
        <v>67</v>
      </c>
      <c r="AG2011" s="2" t="s">
        <v>233</v>
      </c>
      <c r="AH2011" s="2" t="s">
        <v>998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2863</v>
      </c>
      <c r="B2012" s="2" t="s">
        <v>2856</v>
      </c>
      <c r="C2012" s="2" t="s">
        <v>47</v>
      </c>
      <c r="D2012" s="2" t="s">
        <v>2857</v>
      </c>
      <c r="E2012" s="2" t="s">
        <v>514</v>
      </c>
      <c r="F2012" s="2" t="s">
        <v>119</v>
      </c>
      <c r="G2012" s="2" t="s">
        <v>51</v>
      </c>
      <c r="H2012" s="2" t="s">
        <v>52</v>
      </c>
      <c r="I2012" s="2" t="s">
        <v>53</v>
      </c>
      <c r="J2012" s="2" t="s">
        <v>595</v>
      </c>
      <c r="K2012" s="2" t="s">
        <v>55</v>
      </c>
      <c r="L2012" s="2" t="s">
        <v>173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1261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653.0771</v>
      </c>
      <c r="AD2012" s="4">
        <f>AC2012*(1-Z2012/100)</f>
        <v>653.0771</v>
      </c>
      <c r="AE2012" s="2" t="s">
        <v>66</v>
      </c>
      <c r="AF2012" s="2" t="s">
        <v>67</v>
      </c>
      <c r="AG2012" s="2" t="s">
        <v>233</v>
      </c>
      <c r="AH2012" s="2" t="s">
        <v>998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2864</v>
      </c>
      <c r="B2013" s="2" t="s">
        <v>2856</v>
      </c>
      <c r="C2013" s="2" t="s">
        <v>47</v>
      </c>
      <c r="D2013" s="2" t="s">
        <v>2857</v>
      </c>
      <c r="E2013" s="2" t="s">
        <v>514</v>
      </c>
      <c r="F2013" s="2" t="s">
        <v>119</v>
      </c>
      <c r="G2013" s="2" t="s">
        <v>51</v>
      </c>
      <c r="H2013" s="2" t="s">
        <v>52</v>
      </c>
      <c r="I2013" s="2" t="s">
        <v>53</v>
      </c>
      <c r="J2013" s="2" t="s">
        <v>595</v>
      </c>
      <c r="K2013" s="2" t="s">
        <v>55</v>
      </c>
      <c r="L2013" s="2" t="s">
        <v>173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1263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11.9223</v>
      </c>
      <c r="AD2013" s="4">
        <f>AC2013*(1-Z2013/100)</f>
        <v>11.9223</v>
      </c>
      <c r="AE2013" s="2" t="s">
        <v>66</v>
      </c>
      <c r="AF2013" s="2" t="s">
        <v>67</v>
      </c>
      <c r="AG2013" s="2" t="s">
        <v>236</v>
      </c>
      <c r="AH2013" s="2" t="s">
        <v>998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2865</v>
      </c>
      <c r="B2014" s="2" t="s">
        <v>2856</v>
      </c>
      <c r="C2014" s="2" t="s">
        <v>47</v>
      </c>
      <c r="D2014" s="2" t="s">
        <v>2857</v>
      </c>
      <c r="E2014" s="2" t="s">
        <v>514</v>
      </c>
      <c r="F2014" s="2" t="s">
        <v>119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f>IF(O2014="吨",N2014*1000,IF(O2014="万立方米",N2014*10000,""))</f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138</v>
      </c>
      <c r="AH2014" s="2" t="s">
        <v>114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2866</v>
      </c>
      <c r="B2015" s="2" t="s">
        <v>2867</v>
      </c>
      <c r="C2015" s="2" t="s">
        <v>47</v>
      </c>
      <c r="D2015" s="2" t="s">
        <v>2868</v>
      </c>
      <c r="E2015" s="2" t="s">
        <v>49</v>
      </c>
      <c r="F2015" s="2" t="s">
        <v>119</v>
      </c>
      <c r="G2015" s="2" t="s">
        <v>51</v>
      </c>
      <c r="H2015" s="2" t="s">
        <v>52</v>
      </c>
      <c r="I2015" s="2" t="s">
        <v>53</v>
      </c>
      <c r="J2015" s="2" t="s">
        <v>343</v>
      </c>
      <c r="K2015" s="2" t="s">
        <v>55</v>
      </c>
      <c r="L2015" s="2" t="s">
        <v>173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1249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0.3157340370240001</v>
      </c>
      <c r="AD2015" s="4">
        <f>AC2015*(1-Z2015/100)</f>
        <v>0.3157340370240001</v>
      </c>
      <c r="AE2015" s="2" t="s">
        <v>66</v>
      </c>
      <c r="AF2015" s="2" t="s">
        <v>67</v>
      </c>
      <c r="AG2015" s="2" t="s">
        <v>2869</v>
      </c>
      <c r="AH2015" s="2" t="s">
        <v>998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2870</v>
      </c>
      <c r="B2016" s="2" t="s">
        <v>2867</v>
      </c>
      <c r="C2016" s="2" t="s">
        <v>47</v>
      </c>
      <c r="D2016" s="2" t="s">
        <v>2868</v>
      </c>
      <c r="E2016" s="2" t="s">
        <v>49</v>
      </c>
      <c r="F2016" s="2" t="s">
        <v>119</v>
      </c>
      <c r="G2016" s="2" t="s">
        <v>51</v>
      </c>
      <c r="H2016" s="2" t="s">
        <v>52</v>
      </c>
      <c r="I2016" s="2" t="s">
        <v>53</v>
      </c>
      <c r="J2016" s="2" t="s">
        <v>343</v>
      </c>
      <c r="K2016" s="2" t="s">
        <v>55</v>
      </c>
      <c r="L2016" s="2" t="s">
        <v>173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1251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38.1908</v>
      </c>
      <c r="AD2016" s="4">
        <f>AC2016*(1-Z2016/100)</f>
        <v>38.1908</v>
      </c>
      <c r="AE2016" s="2" t="s">
        <v>66</v>
      </c>
      <c r="AF2016" s="2" t="s">
        <v>67</v>
      </c>
      <c r="AG2016" s="2" t="s">
        <v>2871</v>
      </c>
      <c r="AH2016" s="2" t="s">
        <v>998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2872</v>
      </c>
      <c r="B2017" s="2" t="s">
        <v>2867</v>
      </c>
      <c r="C2017" s="2" t="s">
        <v>47</v>
      </c>
      <c r="D2017" s="2" t="s">
        <v>2868</v>
      </c>
      <c r="E2017" s="2" t="s">
        <v>49</v>
      </c>
      <c r="F2017" s="2" t="s">
        <v>119</v>
      </c>
      <c r="G2017" s="2" t="s">
        <v>51</v>
      </c>
      <c r="H2017" s="2" t="s">
        <v>52</v>
      </c>
      <c r="I2017" s="2" t="s">
        <v>53</v>
      </c>
      <c r="J2017" s="2" t="s">
        <v>343</v>
      </c>
      <c r="K2017" s="2" t="s">
        <v>55</v>
      </c>
      <c r="L2017" s="2" t="s">
        <v>173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1253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4">
        <f>P2017*U2017/1000000</f>
        <v>143.2155</v>
      </c>
      <c r="AD2017" s="4">
        <f>AC2017*(1-Z2017/100)</f>
        <v>111.70809</v>
      </c>
      <c r="AE2017" s="2" t="s">
        <v>66</v>
      </c>
      <c r="AF2017" s="2" t="s">
        <v>67</v>
      </c>
      <c r="AG2017" s="2" t="s">
        <v>2873</v>
      </c>
      <c r="AH2017" s="2" t="s">
        <v>998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2874</v>
      </c>
      <c r="B2018" s="2" t="s">
        <v>2867</v>
      </c>
      <c r="C2018" s="2" t="s">
        <v>47</v>
      </c>
      <c r="D2018" s="2" t="s">
        <v>2868</v>
      </c>
      <c r="E2018" s="2" t="s">
        <v>49</v>
      </c>
      <c r="F2018" s="2" t="s">
        <v>119</v>
      </c>
      <c r="G2018" s="2" t="s">
        <v>51</v>
      </c>
      <c r="H2018" s="2" t="s">
        <v>52</v>
      </c>
      <c r="I2018" s="2" t="s">
        <v>53</v>
      </c>
      <c r="J2018" s="2" t="s">
        <v>343</v>
      </c>
      <c r="K2018" s="2" t="s">
        <v>55</v>
      </c>
      <c r="L2018" s="2" t="s">
        <v>173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1255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66</v>
      </c>
      <c r="AF2018" s="2" t="s">
        <v>67</v>
      </c>
      <c r="AG2018" s="2" t="s">
        <v>2869</v>
      </c>
      <c r="AH2018" s="2" t="s">
        <v>998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2875</v>
      </c>
      <c r="B2019" s="2" t="s">
        <v>2867</v>
      </c>
      <c r="C2019" s="2" t="s">
        <v>47</v>
      </c>
      <c r="D2019" s="2" t="s">
        <v>2868</v>
      </c>
      <c r="E2019" s="2" t="s">
        <v>49</v>
      </c>
      <c r="F2019" s="2" t="s">
        <v>119</v>
      </c>
      <c r="G2019" s="2" t="s">
        <v>51</v>
      </c>
      <c r="H2019" s="2" t="s">
        <v>52</v>
      </c>
      <c r="I2019" s="2" t="s">
        <v>53</v>
      </c>
      <c r="J2019" s="2" t="s">
        <v>343</v>
      </c>
      <c r="K2019" s="2" t="s">
        <v>55</v>
      </c>
      <c r="L2019" s="2" t="s">
        <v>173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1257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4">
        <f>P2019*U2019/1000000</f>
        <v>654.020505264</v>
      </c>
      <c r="AD2019" s="4">
        <f>AC2020*(1-AA2019/100)+(AC2019-AC2020)*(1-AB2019/100)</f>
        <v>654.020505264</v>
      </c>
      <c r="AE2019" s="2" t="s">
        <v>66</v>
      </c>
      <c r="AF2019" s="2" t="s">
        <v>67</v>
      </c>
      <c r="AG2019" s="2" t="s">
        <v>2869</v>
      </c>
      <c r="AH2019" s="2" t="s">
        <v>998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2876</v>
      </c>
      <c r="B2020" s="2" t="s">
        <v>2867</v>
      </c>
      <c r="C2020" s="2" t="s">
        <v>47</v>
      </c>
      <c r="D2020" s="2" t="s">
        <v>2868</v>
      </c>
      <c r="E2020" s="2" t="s">
        <v>49</v>
      </c>
      <c r="F2020" s="2" t="s">
        <v>119</v>
      </c>
      <c r="G2020" s="2" t="s">
        <v>51</v>
      </c>
      <c r="H2020" s="2" t="s">
        <v>52</v>
      </c>
      <c r="I2020" s="2" t="s">
        <v>53</v>
      </c>
      <c r="J2020" s="2" t="s">
        <v>343</v>
      </c>
      <c r="K2020" s="2" t="s">
        <v>55</v>
      </c>
      <c r="L2020" s="2" t="s">
        <v>173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1259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157.86701851200002</v>
      </c>
      <c r="AD2020" s="4">
        <f>AC2020*(1-Z2020/100)</f>
        <v>157.86701851200002</v>
      </c>
      <c r="AE2020" s="2" t="s">
        <v>66</v>
      </c>
      <c r="AF2020" s="2" t="s">
        <v>67</v>
      </c>
      <c r="AG2020" s="2" t="s">
        <v>2869</v>
      </c>
      <c r="AH2020" s="2" t="s">
        <v>998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2877</v>
      </c>
      <c r="B2021" s="2" t="s">
        <v>2867</v>
      </c>
      <c r="C2021" s="2" t="s">
        <v>47</v>
      </c>
      <c r="D2021" s="2" t="s">
        <v>2868</v>
      </c>
      <c r="E2021" s="2" t="s">
        <v>49</v>
      </c>
      <c r="F2021" s="2" t="s">
        <v>119</v>
      </c>
      <c r="G2021" s="2" t="s">
        <v>51</v>
      </c>
      <c r="H2021" s="2" t="s">
        <v>52</v>
      </c>
      <c r="I2021" s="2" t="s">
        <v>53</v>
      </c>
      <c r="J2021" s="2" t="s">
        <v>343</v>
      </c>
      <c r="K2021" s="2" t="s">
        <v>55</v>
      </c>
      <c r="L2021" s="2" t="s">
        <v>173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1261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261.6451708</v>
      </c>
      <c r="AD2021" s="4">
        <f>AC2021*(1-Z2021/100)</f>
        <v>261.6451708</v>
      </c>
      <c r="AE2021" s="2" t="s">
        <v>66</v>
      </c>
      <c r="AF2021" s="2" t="s">
        <v>67</v>
      </c>
      <c r="AG2021" s="2" t="s">
        <v>2869</v>
      </c>
      <c r="AH2021" s="2" t="s">
        <v>998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2878</v>
      </c>
      <c r="B2022" s="2" t="s">
        <v>2867</v>
      </c>
      <c r="C2022" s="2" t="s">
        <v>47</v>
      </c>
      <c r="D2022" s="2" t="s">
        <v>2868</v>
      </c>
      <c r="E2022" s="2" t="s">
        <v>49</v>
      </c>
      <c r="F2022" s="2" t="s">
        <v>119</v>
      </c>
      <c r="G2022" s="2" t="s">
        <v>51</v>
      </c>
      <c r="H2022" s="2" t="s">
        <v>52</v>
      </c>
      <c r="I2022" s="2" t="s">
        <v>53</v>
      </c>
      <c r="J2022" s="2" t="s">
        <v>343</v>
      </c>
      <c r="K2022" s="2" t="s">
        <v>55</v>
      </c>
      <c r="L2022" s="2" t="s">
        <v>173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1263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3.437172</v>
      </c>
      <c r="AD2022" s="4">
        <f>AC2022*(1-Z2022/100)</f>
        <v>3.437172</v>
      </c>
      <c r="AE2022" s="2" t="s">
        <v>66</v>
      </c>
      <c r="AF2022" s="2" t="s">
        <v>67</v>
      </c>
      <c r="AG2022" s="2" t="s">
        <v>2871</v>
      </c>
      <c r="AH2022" s="2" t="s">
        <v>998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2879</v>
      </c>
      <c r="B2023" s="2" t="s">
        <v>2867</v>
      </c>
      <c r="C2023" s="2" t="s">
        <v>47</v>
      </c>
      <c r="D2023" s="2" t="s">
        <v>2868</v>
      </c>
      <c r="E2023" s="2" t="s">
        <v>49</v>
      </c>
      <c r="F2023" s="2" t="s">
        <v>119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f>IF(O2023="吨",N2023*1000,IF(O2023="万立方米",N2023*10000,""))</f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1201</v>
      </c>
      <c r="AH2023" s="2" t="s">
        <v>114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2880</v>
      </c>
      <c r="B2024" s="2" t="s">
        <v>2881</v>
      </c>
      <c r="C2024" s="2" t="s">
        <v>47</v>
      </c>
      <c r="D2024" s="2" t="s">
        <v>2825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343</v>
      </c>
      <c r="K2024" s="2" t="s">
        <v>55</v>
      </c>
      <c r="L2024" s="2" t="s">
        <v>173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174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2.1063998634448007</v>
      </c>
      <c r="AD2024" s="4">
        <f>AC2024*(1-Z2024/100)</f>
        <v>2.1063998634448007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2882</v>
      </c>
      <c r="B2025" s="2" t="s">
        <v>2881</v>
      </c>
      <c r="C2025" s="2" t="s">
        <v>47</v>
      </c>
      <c r="D2025" s="2" t="s">
        <v>2825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343</v>
      </c>
      <c r="K2025" s="2" t="s">
        <v>55</v>
      </c>
      <c r="L2025" s="2" t="s">
        <v>173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179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4">
        <f>P2025*U2025/1000000</f>
        <v>327.85046</v>
      </c>
      <c r="AD2025" s="4">
        <f>AC2025*(1-Z2025/100)</f>
        <v>327.85046</v>
      </c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2883</v>
      </c>
      <c r="B2026" s="2" t="s">
        <v>2881</v>
      </c>
      <c r="C2026" s="2" t="s">
        <v>47</v>
      </c>
      <c r="D2026" s="2" t="s">
        <v>2825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343</v>
      </c>
      <c r="K2026" s="2" t="s">
        <v>55</v>
      </c>
      <c r="L2026" s="2" t="s">
        <v>173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182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4">
        <f>P2026*U2026/1000000</f>
        <v>1342.5476336999998</v>
      </c>
      <c r="AD2026" s="4">
        <f>AC2026*(1-Z2026/100)</f>
        <v>1047.187154286</v>
      </c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2884</v>
      </c>
      <c r="B2027" s="2" t="s">
        <v>2881</v>
      </c>
      <c r="C2027" s="2" t="s">
        <v>47</v>
      </c>
      <c r="D2027" s="2" t="s">
        <v>2825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343</v>
      </c>
      <c r="K2027" s="2" t="s">
        <v>55</v>
      </c>
      <c r="L2027" s="2" t="s">
        <v>173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185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2885</v>
      </c>
      <c r="B2028" s="2" t="s">
        <v>2881</v>
      </c>
      <c r="C2028" s="2" t="s">
        <v>47</v>
      </c>
      <c r="D2028" s="2" t="s">
        <v>2825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343</v>
      </c>
      <c r="K2028" s="2" t="s">
        <v>55</v>
      </c>
      <c r="L2028" s="2" t="s">
        <v>173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188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4">
        <f>P2028*U2028/1000000</f>
        <v>4363.256859992801</v>
      </c>
      <c r="AD2028" s="4">
        <f>AC2029*(1-AA2028/100)+(AC2028-AC2029)*(1-AB2028/100)</f>
        <v>4363.256859992801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2886</v>
      </c>
      <c r="B2029" s="2" t="s">
        <v>2881</v>
      </c>
      <c r="C2029" s="2" t="s">
        <v>47</v>
      </c>
      <c r="D2029" s="2" t="s">
        <v>2825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343</v>
      </c>
      <c r="K2029" s="2" t="s">
        <v>55</v>
      </c>
      <c r="L2029" s="2" t="s">
        <v>173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191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1053.1999317224002</v>
      </c>
      <c r="AD2029" s="4">
        <f>AC2029*(1-Z2029/100)</f>
        <v>1053.1999317224002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2887</v>
      </c>
      <c r="B2030" s="2" t="s">
        <v>2881</v>
      </c>
      <c r="C2030" s="2" t="s">
        <v>47</v>
      </c>
      <c r="D2030" s="2" t="s">
        <v>2825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343</v>
      </c>
      <c r="K2030" s="2" t="s">
        <v>55</v>
      </c>
      <c r="L2030" s="2" t="s">
        <v>173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194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1699.9046351</v>
      </c>
      <c r="AD2030" s="4">
        <f>AC2030*(1-Z2030/100)</f>
        <v>1699.9046351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2888</v>
      </c>
      <c r="B2031" s="2" t="s">
        <v>2881</v>
      </c>
      <c r="C2031" s="2" t="s">
        <v>47</v>
      </c>
      <c r="D2031" s="2" t="s">
        <v>2825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343</v>
      </c>
      <c r="K2031" s="2" t="s">
        <v>55</v>
      </c>
      <c r="L2031" s="2" t="s">
        <v>173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196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6.5570092</v>
      </c>
      <c r="AD2031" s="4">
        <f>AC2031*(1-Z2031/100)</f>
        <v>6.5570092</v>
      </c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2889</v>
      </c>
      <c r="B2032" s="2" t="s">
        <v>2881</v>
      </c>
      <c r="C2032" s="2" t="s">
        <v>47</v>
      </c>
      <c r="D2032" s="2" t="s">
        <v>2825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f>IF(O2032="吨",N2032*1000,IF(O2032="万立方米",N2032*10000,""))</f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113</v>
      </c>
      <c r="AH2032" s="2" t="s">
        <v>114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2890</v>
      </c>
      <c r="B2033" s="2" t="s">
        <v>2891</v>
      </c>
      <c r="C2033" s="2" t="s">
        <v>47</v>
      </c>
      <c r="D2033" s="2" t="s">
        <v>2825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343</v>
      </c>
      <c r="K2033" s="2" t="s">
        <v>55</v>
      </c>
      <c r="L2033" s="2" t="s">
        <v>173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174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2.280821281155201</v>
      </c>
      <c r="AD2033" s="4">
        <f>AC2033*(1-Z2033/100)</f>
        <v>2.280821281155201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2892</v>
      </c>
      <c r="B2034" s="2" t="s">
        <v>2891</v>
      </c>
      <c r="C2034" s="2" t="s">
        <v>47</v>
      </c>
      <c r="D2034" s="2" t="s">
        <v>2825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343</v>
      </c>
      <c r="K2034" s="2" t="s">
        <v>55</v>
      </c>
      <c r="L2034" s="2" t="s">
        <v>173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179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347.78372</v>
      </c>
      <c r="AD2034" s="4">
        <f>AC2034*(1-Z2034/100)</f>
        <v>347.78372</v>
      </c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2893</v>
      </c>
      <c r="B2035" s="2" t="s">
        <v>2891</v>
      </c>
      <c r="C2035" s="2" t="s">
        <v>47</v>
      </c>
      <c r="D2035" s="2" t="s">
        <v>2825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343</v>
      </c>
      <c r="K2035" s="2" t="s">
        <v>55</v>
      </c>
      <c r="L2035" s="2" t="s">
        <v>173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182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4">
        <f>P2035*U2035/1000000</f>
        <v>1424.1743333999998</v>
      </c>
      <c r="AD2035" s="4">
        <f>AC2035*(1-Z2035/100)</f>
        <v>1110.855980052</v>
      </c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2894</v>
      </c>
      <c r="B2036" s="2" t="s">
        <v>2891</v>
      </c>
      <c r="C2036" s="2" t="s">
        <v>47</v>
      </c>
      <c r="D2036" s="2" t="s">
        <v>2825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343</v>
      </c>
      <c r="K2036" s="2" t="s">
        <v>55</v>
      </c>
      <c r="L2036" s="2" t="s">
        <v>173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185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4">
        <f>P2036*U2036/1000000</f>
        <v>0.0</v>
      </c>
      <c r="AD2036" s="4">
        <f>AC2036*(1-Z2036/100)</f>
        <v>0.0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2895</v>
      </c>
      <c r="B2037" s="2" t="s">
        <v>2891</v>
      </c>
      <c r="C2037" s="2" t="s">
        <v>47</v>
      </c>
      <c r="D2037" s="2" t="s">
        <v>2825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343</v>
      </c>
      <c r="K2037" s="2" t="s">
        <v>55</v>
      </c>
      <c r="L2037" s="2" t="s">
        <v>173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188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4">
        <f>P2037*U2037/1000000</f>
        <v>4724.5583681072</v>
      </c>
      <c r="AD2037" s="4">
        <f>AC2038*(1-AA2037/100)+(AC2037-AC2038)*(1-AB2037/100)</f>
        <v>4724.5583681072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2896</v>
      </c>
      <c r="B2038" s="2" t="s">
        <v>2891</v>
      </c>
      <c r="C2038" s="2" t="s">
        <v>47</v>
      </c>
      <c r="D2038" s="2" t="s">
        <v>2825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343</v>
      </c>
      <c r="K2038" s="2" t="s">
        <v>55</v>
      </c>
      <c r="L2038" s="2" t="s">
        <v>173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191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1140.4106405776001</v>
      </c>
      <c r="AD2038" s="4">
        <f>AC2038*(1-Z2038/100)</f>
        <v>1140.4106405776001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2897</v>
      </c>
      <c r="B2039" s="2" t="s">
        <v>2891</v>
      </c>
      <c r="C2039" s="2" t="s">
        <v>47</v>
      </c>
      <c r="D2039" s="2" t="s">
        <v>2825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343</v>
      </c>
      <c r="K2039" s="2" t="s">
        <v>55</v>
      </c>
      <c r="L2039" s="2" t="s">
        <v>173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194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1803.2585881999998</v>
      </c>
      <c r="AD2039" s="4">
        <f>AC2039*(1-Z2039/100)</f>
        <v>1803.2585881999998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2898</v>
      </c>
      <c r="B2040" s="2" t="s">
        <v>2891</v>
      </c>
      <c r="C2040" s="2" t="s">
        <v>47</v>
      </c>
      <c r="D2040" s="2" t="s">
        <v>2825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343</v>
      </c>
      <c r="K2040" s="2" t="s">
        <v>55</v>
      </c>
      <c r="L2040" s="2" t="s">
        <v>173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196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6.9556744</v>
      </c>
      <c r="AD2040" s="4">
        <f>AC2040*(1-Z2040/100)</f>
        <v>6.9556744</v>
      </c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2899</v>
      </c>
      <c r="B2041" s="2" t="s">
        <v>2891</v>
      </c>
      <c r="C2041" s="2" t="s">
        <v>47</v>
      </c>
      <c r="D2041" s="2" t="s">
        <v>2825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f>IF(O2041="吨",N2041*1000,IF(O2041="万立方米",N2041*10000,""))</f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113</v>
      </c>
      <c r="AH2041" s="2" t="s">
        <v>114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2900</v>
      </c>
      <c r="B2042" s="2" t="s">
        <v>2901</v>
      </c>
      <c r="C2042" s="2" t="s">
        <v>47</v>
      </c>
      <c r="D2042" s="2" t="s">
        <v>2902</v>
      </c>
      <c r="E2042" s="2" t="s">
        <v>526</v>
      </c>
      <c r="F2042" s="2" t="s">
        <v>119</v>
      </c>
      <c r="G2042" s="2" t="s">
        <v>227</v>
      </c>
      <c r="H2042" s="2" t="s">
        <v>912</v>
      </c>
      <c r="I2042" s="2" t="s">
        <v>53</v>
      </c>
      <c r="J2042" s="2" t="s">
        <v>226</v>
      </c>
      <c r="K2042" s="2" t="s">
        <v>226</v>
      </c>
      <c r="L2042" s="2" t="s">
        <v>227</v>
      </c>
      <c r="M2042" s="2" t="s">
        <v>57</v>
      </c>
      <c r="N2042" s="3">
        <v>1827.157</v>
      </c>
      <c r="O2042" s="3" t="s">
        <v>228</v>
      </c>
      <c r="P2042" s="4">
        <f>IF(O2042="吨",N2042*1000,IF(O2042="万立方米",N2042*10000,""))</f>
        <v>18271570.0</v>
      </c>
      <c r="Q2042" s="2" t="s">
        <v>229</v>
      </c>
      <c r="R2042" s="2" t="s">
        <v>230</v>
      </c>
      <c r="S2042" s="2" t="s">
        <v>448</v>
      </c>
      <c r="T2042" s="2" t="s">
        <v>75</v>
      </c>
      <c r="U2042" s="4">
        <f>0.0</f>
        <v>0.0</v>
      </c>
      <c r="V2042" s="2" t="s">
        <v>232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0.0</v>
      </c>
      <c r="AD2042" s="4">
        <f>AC2042*(1-Z2042/100)</f>
        <v>0.0</v>
      </c>
      <c r="AE2042" s="2" t="s">
        <v>66</v>
      </c>
      <c r="AF2042" s="2" t="s">
        <v>67</v>
      </c>
      <c r="AG2042" s="2" t="s">
        <v>233</v>
      </c>
      <c r="AH2042" s="2" t="s">
        <v>449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2903</v>
      </c>
      <c r="B2043" s="2" t="s">
        <v>2901</v>
      </c>
      <c r="C2043" s="2" t="s">
        <v>47</v>
      </c>
      <c r="D2043" s="2" t="s">
        <v>2902</v>
      </c>
      <c r="E2043" s="2" t="s">
        <v>526</v>
      </c>
      <c r="F2043" s="2" t="s">
        <v>119</v>
      </c>
      <c r="G2043" s="2" t="s">
        <v>227</v>
      </c>
      <c r="H2043" s="2" t="s">
        <v>912</v>
      </c>
      <c r="I2043" s="2" t="s">
        <v>53</v>
      </c>
      <c r="J2043" s="2" t="s">
        <v>226</v>
      </c>
      <c r="K2043" s="2" t="s">
        <v>226</v>
      </c>
      <c r="L2043" s="2" t="s">
        <v>227</v>
      </c>
      <c r="M2043" s="2" t="s">
        <v>73</v>
      </c>
      <c r="N2043" s="3">
        <v>1827.157</v>
      </c>
      <c r="O2043" s="3" t="s">
        <v>228</v>
      </c>
      <c r="P2043" s="4">
        <f>IF(O2043="吨",N2043*1000,IF(O2043="万立方米",N2043*10000,""))</f>
        <v>18271570.0</v>
      </c>
      <c r="Q2043" s="2" t="s">
        <v>229</v>
      </c>
      <c r="R2043" s="2" t="s">
        <v>230</v>
      </c>
      <c r="S2043" s="2" t="s">
        <v>451</v>
      </c>
      <c r="T2043" s="2" t="s">
        <v>75</v>
      </c>
      <c r="U2043" s="4">
        <f>1.3</f>
        <v>1.3</v>
      </c>
      <c r="V2043" s="2" t="s">
        <v>232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4">
        <f>P2043*U2043/1000000</f>
        <v>23.753041</v>
      </c>
      <c r="AD2043" s="4">
        <f>AC2043*(1-Z2043/100)</f>
        <v>23.753041</v>
      </c>
      <c r="AE2043" s="2" t="s">
        <v>66</v>
      </c>
      <c r="AF2043" s="2" t="s">
        <v>67</v>
      </c>
      <c r="AG2043" s="2" t="s">
        <v>236</v>
      </c>
      <c r="AH2043" s="2" t="s">
        <v>449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2904</v>
      </c>
      <c r="B2044" s="2" t="s">
        <v>2901</v>
      </c>
      <c r="C2044" s="2" t="s">
        <v>47</v>
      </c>
      <c r="D2044" s="2" t="s">
        <v>2902</v>
      </c>
      <c r="E2044" s="2" t="s">
        <v>526</v>
      </c>
      <c r="F2044" s="2" t="s">
        <v>119</v>
      </c>
      <c r="G2044" s="2" t="s">
        <v>227</v>
      </c>
      <c r="H2044" s="2" t="s">
        <v>912</v>
      </c>
      <c r="I2044" s="2" t="s">
        <v>53</v>
      </c>
      <c r="J2044" s="2" t="s">
        <v>226</v>
      </c>
      <c r="K2044" s="2" t="s">
        <v>226</v>
      </c>
      <c r="L2044" s="2" t="s">
        <v>227</v>
      </c>
      <c r="M2044" s="2" t="s">
        <v>79</v>
      </c>
      <c r="N2044" s="3">
        <v>1827.157</v>
      </c>
      <c r="O2044" s="3" t="s">
        <v>228</v>
      </c>
      <c r="P2044" s="4">
        <f>IF(O2044="吨",N2044*1000,IF(O2044="万立方米",N2044*10000,""))</f>
        <v>18271570.0</v>
      </c>
      <c r="Q2044" s="2" t="s">
        <v>229</v>
      </c>
      <c r="R2044" s="2" t="s">
        <v>230</v>
      </c>
      <c r="S2044" s="2" t="s">
        <v>453</v>
      </c>
      <c r="T2044" s="2" t="s">
        <v>75</v>
      </c>
      <c r="U2044" s="4">
        <f>4.1</f>
        <v>4.1</v>
      </c>
      <c r="V2044" s="2" t="s">
        <v>232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4">
        <f>P2044*U2044/1000000</f>
        <v>74.913437</v>
      </c>
      <c r="AD2044" s="4">
        <f>AC2044*(1-Z2044/100)</f>
        <v>58.432480860000005</v>
      </c>
      <c r="AE2044" s="2" t="s">
        <v>66</v>
      </c>
      <c r="AF2044" s="2" t="s">
        <v>67</v>
      </c>
      <c r="AG2044" s="2" t="s">
        <v>239</v>
      </c>
      <c r="AH2044" s="2" t="s">
        <v>449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2905</v>
      </c>
      <c r="B2045" s="2" t="s">
        <v>2901</v>
      </c>
      <c r="C2045" s="2" t="s">
        <v>47</v>
      </c>
      <c r="D2045" s="2" t="s">
        <v>2902</v>
      </c>
      <c r="E2045" s="2" t="s">
        <v>526</v>
      </c>
      <c r="F2045" s="2" t="s">
        <v>119</v>
      </c>
      <c r="G2045" s="2" t="s">
        <v>227</v>
      </c>
      <c r="H2045" s="2" t="s">
        <v>912</v>
      </c>
      <c r="I2045" s="2" t="s">
        <v>53</v>
      </c>
      <c r="J2045" s="2" t="s">
        <v>226</v>
      </c>
      <c r="K2045" s="2" t="s">
        <v>226</v>
      </c>
      <c r="L2045" s="2" t="s">
        <v>227</v>
      </c>
      <c r="M2045" s="2" t="s">
        <v>87</v>
      </c>
      <c r="N2045" s="3">
        <v>1827.157</v>
      </c>
      <c r="O2045" s="3" t="s">
        <v>228</v>
      </c>
      <c r="P2045" s="4">
        <f>IF(O2045="吨",N2045*1000,IF(O2045="万立方米",N2045*10000,""))</f>
        <v>18271570.0</v>
      </c>
      <c r="Q2045" s="2" t="s">
        <v>229</v>
      </c>
      <c r="R2045" s="2" t="s">
        <v>230</v>
      </c>
      <c r="S2045" s="2" t="s">
        <v>455</v>
      </c>
      <c r="T2045" s="2" t="s">
        <v>75</v>
      </c>
      <c r="U2045" s="4">
        <f>0.0</f>
        <v>0.0</v>
      </c>
      <c r="V2045" s="2" t="s">
        <v>232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66</v>
      </c>
      <c r="AF2045" s="2" t="s">
        <v>67</v>
      </c>
      <c r="AG2045" s="2" t="s">
        <v>233</v>
      </c>
      <c r="AH2045" s="2" t="s">
        <v>449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2906</v>
      </c>
      <c r="B2046" s="2" t="s">
        <v>2901</v>
      </c>
      <c r="C2046" s="2" t="s">
        <v>47</v>
      </c>
      <c r="D2046" s="2" t="s">
        <v>2902</v>
      </c>
      <c r="E2046" s="2" t="s">
        <v>526</v>
      </c>
      <c r="F2046" s="2" t="s">
        <v>119</v>
      </c>
      <c r="G2046" s="2" t="s">
        <v>227</v>
      </c>
      <c r="H2046" s="2" t="s">
        <v>912</v>
      </c>
      <c r="I2046" s="2" t="s">
        <v>53</v>
      </c>
      <c r="J2046" s="2" t="s">
        <v>226</v>
      </c>
      <c r="K2046" s="2" t="s">
        <v>226</v>
      </c>
      <c r="L2046" s="2" t="s">
        <v>227</v>
      </c>
      <c r="M2046" s="2" t="s">
        <v>91</v>
      </c>
      <c r="N2046" s="3">
        <v>1827.157</v>
      </c>
      <c r="O2046" s="3" t="s">
        <v>228</v>
      </c>
      <c r="P2046" s="4">
        <f>IF(O2046="吨",N2046*1000,IF(O2046="万立方米",N2046*10000,""))</f>
        <v>18271570.0</v>
      </c>
      <c r="Q2046" s="2" t="s">
        <v>229</v>
      </c>
      <c r="R2046" s="2" t="s">
        <v>230</v>
      </c>
      <c r="S2046" s="2" t="s">
        <v>457</v>
      </c>
      <c r="T2046" s="2" t="s">
        <v>75</v>
      </c>
      <c r="U2046" s="4">
        <f>0.03</f>
        <v>0.03</v>
      </c>
      <c r="V2046" s="2" t="s">
        <v>232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4">
        <f>P2046*U2046/1000000</f>
        <v>0.5481471</v>
      </c>
      <c r="AD2046" s="4">
        <f>AC2047*(1-AA2046/100)+(AC2046-AC2047)*(1-AB2046/100)</f>
        <v>0.5481471</v>
      </c>
      <c r="AE2046" s="2" t="s">
        <v>66</v>
      </c>
      <c r="AF2046" s="2" t="s">
        <v>67</v>
      </c>
      <c r="AG2046" s="2" t="s">
        <v>233</v>
      </c>
      <c r="AH2046" s="2" t="s">
        <v>449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2907</v>
      </c>
      <c r="B2047" s="2" t="s">
        <v>2901</v>
      </c>
      <c r="C2047" s="2" t="s">
        <v>47</v>
      </c>
      <c r="D2047" s="2" t="s">
        <v>2902</v>
      </c>
      <c r="E2047" s="2" t="s">
        <v>526</v>
      </c>
      <c r="F2047" s="2" t="s">
        <v>119</v>
      </c>
      <c r="G2047" s="2" t="s">
        <v>227</v>
      </c>
      <c r="H2047" s="2" t="s">
        <v>912</v>
      </c>
      <c r="I2047" s="2" t="s">
        <v>53</v>
      </c>
      <c r="J2047" s="2" t="s">
        <v>226</v>
      </c>
      <c r="K2047" s="2" t="s">
        <v>226</v>
      </c>
      <c r="L2047" s="2" t="s">
        <v>227</v>
      </c>
      <c r="M2047" s="2" t="s">
        <v>95</v>
      </c>
      <c r="N2047" s="3">
        <v>1827.157</v>
      </c>
      <c r="O2047" s="3" t="s">
        <v>228</v>
      </c>
      <c r="P2047" s="4">
        <f>IF(O2047="吨",N2047*1000,IF(O2047="万立方米",N2047*10000,""))</f>
        <v>18271570.0</v>
      </c>
      <c r="Q2047" s="2" t="s">
        <v>229</v>
      </c>
      <c r="R2047" s="2" t="s">
        <v>230</v>
      </c>
      <c r="S2047" s="2" t="s">
        <v>459</v>
      </c>
      <c r="T2047" s="2" t="s">
        <v>75</v>
      </c>
      <c r="U2047" s="4">
        <f>0.03</f>
        <v>0.03</v>
      </c>
      <c r="V2047" s="2" t="s">
        <v>232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0.5481471</v>
      </c>
      <c r="AD2047" s="4">
        <f>AC2047*(1-Z2047/100)</f>
        <v>0.5481471</v>
      </c>
      <c r="AE2047" s="2" t="s">
        <v>66</v>
      </c>
      <c r="AF2047" s="2" t="s">
        <v>67</v>
      </c>
      <c r="AG2047" s="2" t="s">
        <v>233</v>
      </c>
      <c r="AH2047" s="2" t="s">
        <v>449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2908</v>
      </c>
      <c r="B2048" s="2" t="s">
        <v>2901</v>
      </c>
      <c r="C2048" s="2" t="s">
        <v>47</v>
      </c>
      <c r="D2048" s="2" t="s">
        <v>2902</v>
      </c>
      <c r="E2048" s="2" t="s">
        <v>526</v>
      </c>
      <c r="F2048" s="2" t="s">
        <v>119</v>
      </c>
      <c r="G2048" s="2" t="s">
        <v>227</v>
      </c>
      <c r="H2048" s="2" t="s">
        <v>912</v>
      </c>
      <c r="I2048" s="2" t="s">
        <v>53</v>
      </c>
      <c r="J2048" s="2" t="s">
        <v>226</v>
      </c>
      <c r="K2048" s="2" t="s">
        <v>226</v>
      </c>
      <c r="L2048" s="2" t="s">
        <v>227</v>
      </c>
      <c r="M2048" s="2" t="s">
        <v>99</v>
      </c>
      <c r="N2048" s="3">
        <v>1827.157</v>
      </c>
      <c r="O2048" s="3" t="s">
        <v>228</v>
      </c>
      <c r="P2048" s="4">
        <f>IF(O2048="吨",N2048*1000,IF(O2048="万立方米",N2048*10000,""))</f>
        <v>18271570.0</v>
      </c>
      <c r="Q2048" s="2" t="s">
        <v>229</v>
      </c>
      <c r="R2048" s="2" t="s">
        <v>230</v>
      </c>
      <c r="S2048" s="2" t="s">
        <v>461</v>
      </c>
      <c r="T2048" s="2" t="s">
        <v>75</v>
      </c>
      <c r="U2048" s="4">
        <f>0.0</f>
        <v>0.0</v>
      </c>
      <c r="V2048" s="2" t="s">
        <v>232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66</v>
      </c>
      <c r="AF2048" s="2" t="s">
        <v>67</v>
      </c>
      <c r="AG2048" s="2" t="s">
        <v>233</v>
      </c>
      <c r="AH2048" s="2" t="s">
        <v>449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2909</v>
      </c>
      <c r="B2049" s="2" t="s">
        <v>2901</v>
      </c>
      <c r="C2049" s="2" t="s">
        <v>47</v>
      </c>
      <c r="D2049" s="2" t="s">
        <v>2902</v>
      </c>
      <c r="E2049" s="2" t="s">
        <v>526</v>
      </c>
      <c r="F2049" s="2" t="s">
        <v>119</v>
      </c>
      <c r="G2049" s="2" t="s">
        <v>227</v>
      </c>
      <c r="H2049" s="2" t="s">
        <v>912</v>
      </c>
      <c r="I2049" s="2" t="s">
        <v>53</v>
      </c>
      <c r="J2049" s="2" t="s">
        <v>226</v>
      </c>
      <c r="K2049" s="2" t="s">
        <v>226</v>
      </c>
      <c r="L2049" s="2" t="s">
        <v>227</v>
      </c>
      <c r="M2049" s="2" t="s">
        <v>104</v>
      </c>
      <c r="N2049" s="3">
        <v>1827.157</v>
      </c>
      <c r="O2049" s="3" t="s">
        <v>228</v>
      </c>
      <c r="P2049" s="4">
        <f>IF(O2049="吨",N2049*1000,IF(O2049="万立方米",N2049*10000,""))</f>
        <v>18271570.0</v>
      </c>
      <c r="Q2049" s="2" t="s">
        <v>229</v>
      </c>
      <c r="R2049" s="2" t="s">
        <v>230</v>
      </c>
      <c r="S2049" s="2" t="s">
        <v>463</v>
      </c>
      <c r="T2049" s="2" t="s">
        <v>75</v>
      </c>
      <c r="U2049" s="4">
        <f>0.02</f>
        <v>0.02</v>
      </c>
      <c r="V2049" s="2" t="s">
        <v>232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 t="s">
        <v>236</v>
      </c>
      <c r="AH2049" s="2" t="s">
        <v>449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2910</v>
      </c>
      <c r="B2050" s="2" t="s">
        <v>2901</v>
      </c>
      <c r="C2050" s="2" t="s">
        <v>47</v>
      </c>
      <c r="D2050" s="2" t="s">
        <v>2902</v>
      </c>
      <c r="E2050" s="2" t="s">
        <v>526</v>
      </c>
      <c r="F2050" s="2" t="s">
        <v>119</v>
      </c>
      <c r="G2050" s="2" t="s">
        <v>227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f>IF(O2050="吨",N2050*1000,IF(O2050="万立方米",N2050*10000,""))</f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138</v>
      </c>
      <c r="AH2050" s="2" t="s">
        <v>114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2911</v>
      </c>
      <c r="B2051" s="2" t="s">
        <v>2912</v>
      </c>
      <c r="C2051" s="2" t="s">
        <v>47</v>
      </c>
      <c r="D2051" s="2" t="s">
        <v>672</v>
      </c>
      <c r="E2051" s="2" t="s">
        <v>296</v>
      </c>
      <c r="F2051" s="2" t="s">
        <v>278</v>
      </c>
      <c r="G2051" s="2" t="s">
        <v>120</v>
      </c>
      <c r="H2051" s="2" t="s">
        <v>418</v>
      </c>
      <c r="I2051" s="2" t="s">
        <v>53</v>
      </c>
      <c r="J2051" s="2" t="s">
        <v>280</v>
      </c>
      <c r="K2051" s="2"/>
      <c r="L2051" s="2" t="s">
        <v>122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124</v>
      </c>
      <c r="X2051" s="2" t="s">
        <v>314</v>
      </c>
      <c r="Y2051" s="2" t="s">
        <v>673</v>
      </c>
      <c r="Z2051" s="2">
        <v>57</v>
      </c>
      <c r="AA2051" s="2"/>
      <c r="AB2051" s="2"/>
      <c r="AC2051" s="2"/>
      <c r="AD2051" s="2"/>
      <c r="AE2051" s="2" t="s">
        <v>271</v>
      </c>
      <c r="AF2051" s="2" t="s">
        <v>281</v>
      </c>
      <c r="AG2051" s="2" t="s">
        <v>674</v>
      </c>
      <c r="AH2051" s="2" t="s">
        <v>128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2913</v>
      </c>
      <c r="B2052" s="2" t="s">
        <v>2912</v>
      </c>
      <c r="C2052" s="2" t="s">
        <v>47</v>
      </c>
      <c r="D2052" s="2" t="s">
        <v>672</v>
      </c>
      <c r="E2052" s="2" t="s">
        <v>296</v>
      </c>
      <c r="F2052" s="2" t="s">
        <v>278</v>
      </c>
      <c r="G2052" s="2" t="s">
        <v>120</v>
      </c>
      <c r="H2052" s="2" t="s">
        <v>418</v>
      </c>
      <c r="I2052" s="2" t="s">
        <v>53</v>
      </c>
      <c r="J2052" s="2" t="s">
        <v>280</v>
      </c>
      <c r="K2052" s="2"/>
      <c r="L2052" s="2" t="s">
        <v>122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124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271</v>
      </c>
      <c r="AF2052" s="2" t="s">
        <v>281</v>
      </c>
      <c r="AG2052" s="2" t="s">
        <v>676</v>
      </c>
      <c r="AH2052" s="2" t="s">
        <v>128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2914</v>
      </c>
      <c r="B2053" s="2" t="s">
        <v>2912</v>
      </c>
      <c r="C2053" s="2" t="s">
        <v>47</v>
      </c>
      <c r="D2053" s="2" t="s">
        <v>672</v>
      </c>
      <c r="E2053" s="2" t="s">
        <v>296</v>
      </c>
      <c r="F2053" s="2" t="s">
        <v>278</v>
      </c>
      <c r="G2053" s="2" t="s">
        <v>120</v>
      </c>
      <c r="H2053" s="2" t="s">
        <v>418</v>
      </c>
      <c r="I2053" s="2" t="s">
        <v>53</v>
      </c>
      <c r="J2053" s="2" t="s">
        <v>280</v>
      </c>
      <c r="K2053" s="2"/>
      <c r="L2053" s="2" t="s">
        <v>122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124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271</v>
      </c>
      <c r="AF2053" s="2" t="s">
        <v>281</v>
      </c>
      <c r="AG2053" s="2" t="s">
        <v>674</v>
      </c>
      <c r="AH2053" s="2" t="s">
        <v>128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2915</v>
      </c>
      <c r="B2054" s="2" t="s">
        <v>2912</v>
      </c>
      <c r="C2054" s="2" t="s">
        <v>47</v>
      </c>
      <c r="D2054" s="2" t="s">
        <v>672</v>
      </c>
      <c r="E2054" s="2" t="s">
        <v>296</v>
      </c>
      <c r="F2054" s="2" t="s">
        <v>278</v>
      </c>
      <c r="G2054" s="2" t="s">
        <v>120</v>
      </c>
      <c r="H2054" s="2" t="s">
        <v>418</v>
      </c>
      <c r="I2054" s="2" t="s">
        <v>53</v>
      </c>
      <c r="J2054" s="2" t="s">
        <v>280</v>
      </c>
      <c r="K2054" s="2"/>
      <c r="L2054" s="2" t="s">
        <v>122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124</v>
      </c>
      <c r="X2054" s="2" t="s">
        <v>314</v>
      </c>
      <c r="Y2054" s="2" t="s">
        <v>679</v>
      </c>
      <c r="Z2054" s="2">
        <v>57</v>
      </c>
      <c r="AA2054" s="2"/>
      <c r="AB2054" s="2"/>
      <c r="AC2054" s="2"/>
      <c r="AD2054" s="2"/>
      <c r="AE2054" s="2" t="s">
        <v>271</v>
      </c>
      <c r="AF2054" s="2" t="s">
        <v>281</v>
      </c>
      <c r="AG2054" s="2" t="s">
        <v>674</v>
      </c>
      <c r="AH2054" s="2" t="s">
        <v>128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2916</v>
      </c>
      <c r="B2055" s="2" t="s">
        <v>2912</v>
      </c>
      <c r="C2055" s="2" t="s">
        <v>47</v>
      </c>
      <c r="D2055" s="2" t="s">
        <v>672</v>
      </c>
      <c r="E2055" s="2" t="s">
        <v>296</v>
      </c>
      <c r="F2055" s="2" t="s">
        <v>278</v>
      </c>
      <c r="G2055" s="2" t="s">
        <v>120</v>
      </c>
      <c r="H2055" s="2" t="s">
        <v>418</v>
      </c>
      <c r="I2055" s="2" t="s">
        <v>53</v>
      </c>
      <c r="J2055" s="2" t="s">
        <v>280</v>
      </c>
      <c r="K2055" s="2"/>
      <c r="L2055" s="2" t="s">
        <v>122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124</v>
      </c>
      <c r="X2055" s="2" t="s">
        <v>314</v>
      </c>
      <c r="Y2055" s="2" t="s">
        <v>681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271</v>
      </c>
      <c r="AF2055" s="2" t="s">
        <v>281</v>
      </c>
      <c r="AG2055" s="2" t="s">
        <v>674</v>
      </c>
      <c r="AH2055" s="2" t="s">
        <v>128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2917</v>
      </c>
      <c r="B2056" s="2" t="s">
        <v>2912</v>
      </c>
      <c r="C2056" s="2" t="s">
        <v>47</v>
      </c>
      <c r="D2056" s="2" t="s">
        <v>672</v>
      </c>
      <c r="E2056" s="2" t="s">
        <v>296</v>
      </c>
      <c r="F2056" s="2" t="s">
        <v>278</v>
      </c>
      <c r="G2056" s="2" t="s">
        <v>120</v>
      </c>
      <c r="H2056" s="2" t="s">
        <v>418</v>
      </c>
      <c r="I2056" s="2" t="s">
        <v>53</v>
      </c>
      <c r="J2056" s="2" t="s">
        <v>280</v>
      </c>
      <c r="K2056" s="2"/>
      <c r="L2056" s="2" t="s">
        <v>122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124</v>
      </c>
      <c r="X2056" s="2" t="s">
        <v>314</v>
      </c>
      <c r="Y2056" s="2" t="s">
        <v>683</v>
      </c>
      <c r="Z2056" s="2">
        <v>57</v>
      </c>
      <c r="AA2056" s="2"/>
      <c r="AB2056" s="2"/>
      <c r="AC2056" s="2"/>
      <c r="AD2056" s="2"/>
      <c r="AE2056" s="2" t="s">
        <v>271</v>
      </c>
      <c r="AF2056" s="2" t="s">
        <v>281</v>
      </c>
      <c r="AG2056" s="2" t="s">
        <v>674</v>
      </c>
      <c r="AH2056" s="2" t="s">
        <v>128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2918</v>
      </c>
      <c r="B2057" s="2" t="s">
        <v>2912</v>
      </c>
      <c r="C2057" s="2" t="s">
        <v>47</v>
      </c>
      <c r="D2057" s="2" t="s">
        <v>672</v>
      </c>
      <c r="E2057" s="2" t="s">
        <v>296</v>
      </c>
      <c r="F2057" s="2" t="s">
        <v>278</v>
      </c>
      <c r="G2057" s="2" t="s">
        <v>120</v>
      </c>
      <c r="H2057" s="2" t="s">
        <v>418</v>
      </c>
      <c r="I2057" s="2" t="s">
        <v>53</v>
      </c>
      <c r="J2057" s="2" t="s">
        <v>280</v>
      </c>
      <c r="K2057" s="2"/>
      <c r="L2057" s="2" t="s">
        <v>122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124</v>
      </c>
      <c r="X2057" s="2" t="s">
        <v>314</v>
      </c>
      <c r="Y2057" s="2" t="s">
        <v>315</v>
      </c>
      <c r="Z2057" s="2">
        <v>80</v>
      </c>
      <c r="AA2057" s="2"/>
      <c r="AB2057" s="2"/>
      <c r="AC2057" s="2"/>
      <c r="AD2057" s="2"/>
      <c r="AE2057" s="2" t="s">
        <v>271</v>
      </c>
      <c r="AF2057" s="2" t="s">
        <v>281</v>
      </c>
      <c r="AG2057" s="2" t="s">
        <v>674</v>
      </c>
      <c r="AH2057" s="2" t="s">
        <v>128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2919</v>
      </c>
      <c r="B2058" s="2" t="s">
        <v>2912</v>
      </c>
      <c r="C2058" s="2" t="s">
        <v>47</v>
      </c>
      <c r="D2058" s="2" t="s">
        <v>672</v>
      </c>
      <c r="E2058" s="2" t="s">
        <v>296</v>
      </c>
      <c r="F2058" s="2" t="s">
        <v>278</v>
      </c>
      <c r="G2058" s="2" t="s">
        <v>120</v>
      </c>
      <c r="H2058" s="2" t="s">
        <v>418</v>
      </c>
      <c r="I2058" s="2" t="s">
        <v>53</v>
      </c>
      <c r="J2058" s="2" t="s">
        <v>280</v>
      </c>
      <c r="K2058" s="2"/>
      <c r="L2058" s="2" t="s">
        <v>122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124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271</v>
      </c>
      <c r="AF2058" s="2" t="s">
        <v>281</v>
      </c>
      <c r="AG2058" s="2" t="s">
        <v>676</v>
      </c>
      <c r="AH2058" s="2" t="s">
        <v>128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2920</v>
      </c>
      <c r="B2059" s="2" t="s">
        <v>2912</v>
      </c>
      <c r="C2059" s="2" t="s">
        <v>47</v>
      </c>
      <c r="D2059" s="2" t="s">
        <v>672</v>
      </c>
      <c r="E2059" s="2" t="s">
        <v>296</v>
      </c>
      <c r="F2059" s="2" t="s">
        <v>278</v>
      </c>
      <c r="G2059" s="2" t="s">
        <v>120</v>
      </c>
      <c r="H2059" s="2" t="s">
        <v>418</v>
      </c>
      <c r="I2059" s="2"/>
      <c r="J2059" s="2"/>
      <c r="K2059" s="2"/>
      <c r="L2059" s="2"/>
      <c r="M2059" s="2" t="s">
        <v>107</v>
      </c>
      <c r="N2059" s="3"/>
      <c r="O2059" s="3"/>
      <c r="P2059" s="4">
        <f>IF(O2059="吨",N2059*1000,IF(O2059="万立方米",N2059*10000,""))</f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217</v>
      </c>
      <c r="X2059" s="2"/>
      <c r="Y2059" s="2" t="s">
        <v>65</v>
      </c>
      <c r="Z2059" s="2">
        <v>0</v>
      </c>
      <c r="AA2059" s="2"/>
      <c r="AB2059" s="2"/>
      <c r="AC2059" s="4">
        <f>P2059*U2059/1000000</f>
        <v>0.0</v>
      </c>
      <c r="AD2059" s="4">
        <f>AC2059*(1-Z2059/100)</f>
        <v>0.0</v>
      </c>
      <c r="AE2059" s="2" t="s">
        <v>125</v>
      </c>
      <c r="AF2059" s="2" t="s">
        <v>218</v>
      </c>
      <c r="AG2059" s="2" t="s">
        <v>219</v>
      </c>
      <c r="AH2059" s="2" t="s">
        <v>114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2921</v>
      </c>
      <c r="B2060" s="2" t="s">
        <v>2922</v>
      </c>
      <c r="C2060" s="2" t="s">
        <v>47</v>
      </c>
      <c r="D2060" s="2" t="s">
        <v>937</v>
      </c>
      <c r="E2060" s="2" t="s">
        <v>277</v>
      </c>
      <c r="F2060" s="2" t="s">
        <v>278</v>
      </c>
      <c r="G2060" s="2" t="s">
        <v>120</v>
      </c>
      <c r="H2060" s="2" t="s">
        <v>2474</v>
      </c>
      <c r="I2060" s="2" t="s">
        <v>53</v>
      </c>
      <c r="J2060" s="2" t="s">
        <v>280</v>
      </c>
      <c r="K2060" s="2"/>
      <c r="L2060" s="2" t="s">
        <v>122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124</v>
      </c>
      <c r="X2060" s="2" t="s">
        <v>298</v>
      </c>
      <c r="Y2060" s="2" t="s">
        <v>631</v>
      </c>
      <c r="Z2060" s="2">
        <v>94.5</v>
      </c>
      <c r="AA2060" s="2"/>
      <c r="AB2060" s="2"/>
      <c r="AC2060" s="2"/>
      <c r="AD2060" s="2"/>
      <c r="AE2060" s="2" t="s">
        <v>271</v>
      </c>
      <c r="AF2060" s="2" t="s">
        <v>281</v>
      </c>
      <c r="AG2060" s="2" t="s">
        <v>938</v>
      </c>
      <c r="AH2060" s="2" t="s">
        <v>128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2923</v>
      </c>
      <c r="B2061" s="2" t="s">
        <v>2922</v>
      </c>
      <c r="C2061" s="2" t="s">
        <v>47</v>
      </c>
      <c r="D2061" s="2" t="s">
        <v>937</v>
      </c>
      <c r="E2061" s="2" t="s">
        <v>277</v>
      </c>
      <c r="F2061" s="2" t="s">
        <v>278</v>
      </c>
      <c r="G2061" s="2" t="s">
        <v>120</v>
      </c>
      <c r="H2061" s="2" t="s">
        <v>2474</v>
      </c>
      <c r="I2061" s="2" t="s">
        <v>53</v>
      </c>
      <c r="J2061" s="2" t="s">
        <v>280</v>
      </c>
      <c r="K2061" s="2"/>
      <c r="L2061" s="2" t="s">
        <v>122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124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271</v>
      </c>
      <c r="AF2061" s="2" t="s">
        <v>281</v>
      </c>
      <c r="AG2061" s="2" t="s">
        <v>940</v>
      </c>
      <c r="AH2061" s="2" t="s">
        <v>128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2924</v>
      </c>
      <c r="B2062" s="2" t="s">
        <v>2922</v>
      </c>
      <c r="C2062" s="2" t="s">
        <v>47</v>
      </c>
      <c r="D2062" s="2" t="s">
        <v>937</v>
      </c>
      <c r="E2062" s="2" t="s">
        <v>277</v>
      </c>
      <c r="F2062" s="2" t="s">
        <v>278</v>
      </c>
      <c r="G2062" s="2" t="s">
        <v>120</v>
      </c>
      <c r="H2062" s="2" t="s">
        <v>2474</v>
      </c>
      <c r="I2062" s="2" t="s">
        <v>53</v>
      </c>
      <c r="J2062" s="2" t="s">
        <v>280</v>
      </c>
      <c r="K2062" s="2"/>
      <c r="L2062" s="2" t="s">
        <v>122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124</v>
      </c>
      <c r="X2062" s="2" t="s">
        <v>304</v>
      </c>
      <c r="Y2062" s="2" t="s">
        <v>305</v>
      </c>
      <c r="Z2062" s="2">
        <v>30</v>
      </c>
      <c r="AA2062" s="2"/>
      <c r="AB2062" s="2"/>
      <c r="AC2062" s="2"/>
      <c r="AD2062" s="2"/>
      <c r="AE2062" s="2" t="s">
        <v>271</v>
      </c>
      <c r="AF2062" s="2" t="s">
        <v>281</v>
      </c>
      <c r="AG2062" s="2" t="s">
        <v>942</v>
      </c>
      <c r="AH2062" s="2" t="s">
        <v>128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2925</v>
      </c>
      <c r="B2063" s="2" t="s">
        <v>2922</v>
      </c>
      <c r="C2063" s="2" t="s">
        <v>47</v>
      </c>
      <c r="D2063" s="2" t="s">
        <v>937</v>
      </c>
      <c r="E2063" s="2" t="s">
        <v>277</v>
      </c>
      <c r="F2063" s="2" t="s">
        <v>278</v>
      </c>
      <c r="G2063" s="2" t="s">
        <v>120</v>
      </c>
      <c r="H2063" s="2" t="s">
        <v>2474</v>
      </c>
      <c r="I2063" s="2" t="s">
        <v>53</v>
      </c>
      <c r="J2063" s="2" t="s">
        <v>280</v>
      </c>
      <c r="K2063" s="2"/>
      <c r="L2063" s="2" t="s">
        <v>122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124</v>
      </c>
      <c r="X2063" s="2" t="s">
        <v>298</v>
      </c>
      <c r="Y2063" s="2" t="s">
        <v>635</v>
      </c>
      <c r="Z2063" s="2">
        <v>94.5</v>
      </c>
      <c r="AA2063" s="2"/>
      <c r="AB2063" s="2"/>
      <c r="AC2063" s="2"/>
      <c r="AD2063" s="2"/>
      <c r="AE2063" s="2" t="s">
        <v>271</v>
      </c>
      <c r="AF2063" s="2" t="s">
        <v>281</v>
      </c>
      <c r="AG2063" s="2" t="s">
        <v>938</v>
      </c>
      <c r="AH2063" s="2" t="s">
        <v>128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2926</v>
      </c>
      <c r="B2064" s="2" t="s">
        <v>2922</v>
      </c>
      <c r="C2064" s="2" t="s">
        <v>47</v>
      </c>
      <c r="D2064" s="2" t="s">
        <v>937</v>
      </c>
      <c r="E2064" s="2" t="s">
        <v>277</v>
      </c>
      <c r="F2064" s="2" t="s">
        <v>278</v>
      </c>
      <c r="G2064" s="2" t="s">
        <v>120</v>
      </c>
      <c r="H2064" s="2" t="s">
        <v>2474</v>
      </c>
      <c r="I2064" s="2" t="s">
        <v>53</v>
      </c>
      <c r="J2064" s="2" t="s">
        <v>280</v>
      </c>
      <c r="K2064" s="2"/>
      <c r="L2064" s="2" t="s">
        <v>122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124</v>
      </c>
      <c r="X2064" s="2" t="s">
        <v>298</v>
      </c>
      <c r="Y2064" s="2" t="s">
        <v>310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271</v>
      </c>
      <c r="AF2064" s="2" t="s">
        <v>281</v>
      </c>
      <c r="AG2064" s="2" t="s">
        <v>938</v>
      </c>
      <c r="AH2064" s="2" t="s">
        <v>128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2927</v>
      </c>
      <c r="B2065" s="2" t="s">
        <v>2922</v>
      </c>
      <c r="C2065" s="2" t="s">
        <v>47</v>
      </c>
      <c r="D2065" s="2" t="s">
        <v>937</v>
      </c>
      <c r="E2065" s="2" t="s">
        <v>277</v>
      </c>
      <c r="F2065" s="2" t="s">
        <v>278</v>
      </c>
      <c r="G2065" s="2" t="s">
        <v>120</v>
      </c>
      <c r="H2065" s="2" t="s">
        <v>2474</v>
      </c>
      <c r="I2065" s="2" t="s">
        <v>53</v>
      </c>
      <c r="J2065" s="2" t="s">
        <v>280</v>
      </c>
      <c r="K2065" s="2"/>
      <c r="L2065" s="2" t="s">
        <v>122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124</v>
      </c>
      <c r="X2065" s="2" t="s">
        <v>298</v>
      </c>
      <c r="Y2065" s="2" t="s">
        <v>638</v>
      </c>
      <c r="Z2065" s="2">
        <v>94.5</v>
      </c>
      <c r="AA2065" s="2"/>
      <c r="AB2065" s="2"/>
      <c r="AC2065" s="2"/>
      <c r="AD2065" s="2"/>
      <c r="AE2065" s="2" t="s">
        <v>271</v>
      </c>
      <c r="AF2065" s="2" t="s">
        <v>281</v>
      </c>
      <c r="AG2065" s="2" t="s">
        <v>938</v>
      </c>
      <c r="AH2065" s="2" t="s">
        <v>128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2928</v>
      </c>
      <c r="B2066" s="2" t="s">
        <v>2922</v>
      </c>
      <c r="C2066" s="2" t="s">
        <v>47</v>
      </c>
      <c r="D2066" s="2" t="s">
        <v>937</v>
      </c>
      <c r="E2066" s="2" t="s">
        <v>277</v>
      </c>
      <c r="F2066" s="2" t="s">
        <v>278</v>
      </c>
      <c r="G2066" s="2" t="s">
        <v>120</v>
      </c>
      <c r="H2066" s="2" t="s">
        <v>2474</v>
      </c>
      <c r="I2066" s="2" t="s">
        <v>53</v>
      </c>
      <c r="J2066" s="2" t="s">
        <v>280</v>
      </c>
      <c r="K2066" s="2"/>
      <c r="L2066" s="2" t="s">
        <v>122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124</v>
      </c>
      <c r="X2066" s="2" t="s">
        <v>314</v>
      </c>
      <c r="Y2066" s="2" t="s">
        <v>315</v>
      </c>
      <c r="Z2066" s="2">
        <v>80</v>
      </c>
      <c r="AA2066" s="2"/>
      <c r="AB2066" s="2"/>
      <c r="AC2066" s="2"/>
      <c r="AD2066" s="2"/>
      <c r="AE2066" s="2" t="s">
        <v>271</v>
      </c>
      <c r="AF2066" s="2" t="s">
        <v>281</v>
      </c>
      <c r="AG2066" s="2" t="s">
        <v>942</v>
      </c>
      <c r="AH2066" s="2" t="s">
        <v>128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2929</v>
      </c>
      <c r="B2067" s="2" t="s">
        <v>2922</v>
      </c>
      <c r="C2067" s="2" t="s">
        <v>47</v>
      </c>
      <c r="D2067" s="2" t="s">
        <v>937</v>
      </c>
      <c r="E2067" s="2" t="s">
        <v>277</v>
      </c>
      <c r="F2067" s="2" t="s">
        <v>278</v>
      </c>
      <c r="G2067" s="2" t="s">
        <v>120</v>
      </c>
      <c r="H2067" s="2" t="s">
        <v>2474</v>
      </c>
      <c r="I2067" s="2" t="s">
        <v>53</v>
      </c>
      <c r="J2067" s="2" t="s">
        <v>280</v>
      </c>
      <c r="K2067" s="2"/>
      <c r="L2067" s="2" t="s">
        <v>122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124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271</v>
      </c>
      <c r="AF2067" s="2" t="s">
        <v>281</v>
      </c>
      <c r="AG2067" s="2" t="s">
        <v>940</v>
      </c>
      <c r="AH2067" s="2" t="s">
        <v>128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2930</v>
      </c>
      <c r="B2068" s="2" t="s">
        <v>2922</v>
      </c>
      <c r="C2068" s="2" t="s">
        <v>47</v>
      </c>
      <c r="D2068" s="2" t="s">
        <v>937</v>
      </c>
      <c r="E2068" s="2" t="s">
        <v>277</v>
      </c>
      <c r="F2068" s="2" t="s">
        <v>278</v>
      </c>
      <c r="G2068" s="2" t="s">
        <v>120</v>
      </c>
      <c r="H2068" s="2" t="s">
        <v>2474</v>
      </c>
      <c r="I2068" s="2"/>
      <c r="J2068" s="2"/>
      <c r="K2068" s="2" t="s">
        <v>55</v>
      </c>
      <c r="L2068" s="2" t="s">
        <v>551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552</v>
      </c>
      <c r="T2068" s="2" t="s">
        <v>165</v>
      </c>
      <c r="U2068" s="2"/>
      <c r="V2068" s="2" t="s">
        <v>111</v>
      </c>
      <c r="W2068" s="2" t="s">
        <v>553</v>
      </c>
      <c r="X2068" s="2" t="s">
        <v>551</v>
      </c>
      <c r="Y2068" s="2" t="s">
        <v>554</v>
      </c>
      <c r="Z2068" s="2">
        <v>0</v>
      </c>
      <c r="AA2068" s="2"/>
      <c r="AB2068" s="2"/>
      <c r="AC2068" s="2"/>
      <c r="AD2068" s="2"/>
      <c r="AE2068" s="2" t="s">
        <v>271</v>
      </c>
      <c r="AF2068" s="2" t="s">
        <v>555</v>
      </c>
      <c r="AG2068" s="2" t="s">
        <v>556</v>
      </c>
      <c r="AH2068" s="2" t="s">
        <v>168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2931</v>
      </c>
      <c r="B2069" s="2" t="s">
        <v>2932</v>
      </c>
      <c r="C2069" s="2" t="s">
        <v>47</v>
      </c>
      <c r="D2069" s="2" t="s">
        <v>1647</v>
      </c>
      <c r="E2069" s="2" t="s">
        <v>1541</v>
      </c>
      <c r="F2069" s="2" t="s">
        <v>50</v>
      </c>
      <c r="G2069" s="2" t="s">
        <v>51</v>
      </c>
      <c r="H2069" s="2" t="s">
        <v>297</v>
      </c>
      <c r="I2069" s="2" t="s">
        <v>53</v>
      </c>
      <c r="J2069" s="2" t="s">
        <v>1648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1649</v>
      </c>
      <c r="Y2069" s="2" t="s">
        <v>1650</v>
      </c>
      <c r="Z2069" s="2">
        <v>50</v>
      </c>
      <c r="AA2069" s="2"/>
      <c r="AB2069" s="2"/>
      <c r="AC2069" s="4">
        <f>P2069*U2069/1000000</f>
        <v>20.910487571999997</v>
      </c>
      <c r="AD2069" s="4">
        <f>AC2069*(1-Z2069/100)</f>
        <v>10.455243785999999</v>
      </c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2933</v>
      </c>
      <c r="B2070" s="2" t="s">
        <v>2932</v>
      </c>
      <c r="C2070" s="2" t="s">
        <v>47</v>
      </c>
      <c r="D2070" s="2" t="s">
        <v>1647</v>
      </c>
      <c r="E2070" s="2" t="s">
        <v>1541</v>
      </c>
      <c r="F2070" s="2" t="s">
        <v>50</v>
      </c>
      <c r="G2070" s="2" t="s">
        <v>51</v>
      </c>
      <c r="H2070" s="2" t="s">
        <v>297</v>
      </c>
      <c r="I2070" s="2" t="s">
        <v>53</v>
      </c>
      <c r="J2070" s="2" t="s">
        <v>1648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4359.076</v>
      </c>
      <c r="AD2070" s="4">
        <f>AC2070*(1-Z2070/100)</f>
        <v>4359.076</v>
      </c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2934</v>
      </c>
      <c r="B2071" s="2" t="s">
        <v>2932</v>
      </c>
      <c r="C2071" s="2" t="s">
        <v>47</v>
      </c>
      <c r="D2071" s="2" t="s">
        <v>1647</v>
      </c>
      <c r="E2071" s="2" t="s">
        <v>1541</v>
      </c>
      <c r="F2071" s="2" t="s">
        <v>50</v>
      </c>
      <c r="G2071" s="2" t="s">
        <v>51</v>
      </c>
      <c r="H2071" s="2" t="s">
        <v>297</v>
      </c>
      <c r="I2071" s="2" t="s">
        <v>53</v>
      </c>
      <c r="J2071" s="2" t="s">
        <v>1648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4">
        <f>P2071*U2071/1000000</f>
        <v>15714.46898</v>
      </c>
      <c r="AD2071" s="4">
        <f>AC2071*(1-Z2071/100)</f>
        <v>12257.2858044</v>
      </c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2935</v>
      </c>
      <c r="B2072" s="2" t="s">
        <v>2932</v>
      </c>
      <c r="C2072" s="2" t="s">
        <v>47</v>
      </c>
      <c r="D2072" s="2" t="s">
        <v>1647</v>
      </c>
      <c r="E2072" s="2" t="s">
        <v>1541</v>
      </c>
      <c r="F2072" s="2" t="s">
        <v>50</v>
      </c>
      <c r="G2072" s="2" t="s">
        <v>51</v>
      </c>
      <c r="H2072" s="2" t="s">
        <v>297</v>
      </c>
      <c r="I2072" s="2" t="s">
        <v>53</v>
      </c>
      <c r="J2072" s="2" t="s">
        <v>1648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1649</v>
      </c>
      <c r="Y2072" s="2" t="s">
        <v>1654</v>
      </c>
      <c r="Z2072" s="2">
        <v>50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2936</v>
      </c>
      <c r="B2073" s="2" t="s">
        <v>2932</v>
      </c>
      <c r="C2073" s="2" t="s">
        <v>47</v>
      </c>
      <c r="D2073" s="2" t="s">
        <v>1647</v>
      </c>
      <c r="E2073" s="2" t="s">
        <v>1541</v>
      </c>
      <c r="F2073" s="2" t="s">
        <v>50</v>
      </c>
      <c r="G2073" s="2" t="s">
        <v>51</v>
      </c>
      <c r="H2073" s="2" t="s">
        <v>297</v>
      </c>
      <c r="I2073" s="2" t="s">
        <v>53</v>
      </c>
      <c r="J2073" s="2" t="s">
        <v>1648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1649</v>
      </c>
      <c r="Y2073" s="2" t="s">
        <v>1656</v>
      </c>
      <c r="Z2073" s="2">
        <v>56.1</v>
      </c>
      <c r="AA2073" s="2">
        <v>50</v>
      </c>
      <c r="AB2073" s="2">
        <v>56.1</v>
      </c>
      <c r="AC2073" s="4">
        <f>P2073*U2073/1000000</f>
        <v>40078.43451299999</v>
      </c>
      <c r="AD2073" s="4">
        <f>AC2074*(1-AA2073/100)+(AC2073-AC2074)*(1-AB2073/100)</f>
        <v>18232.202622152996</v>
      </c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2937</v>
      </c>
      <c r="B2074" s="2" t="s">
        <v>2932</v>
      </c>
      <c r="C2074" s="2" t="s">
        <v>47</v>
      </c>
      <c r="D2074" s="2" t="s">
        <v>1647</v>
      </c>
      <c r="E2074" s="2" t="s">
        <v>1541</v>
      </c>
      <c r="F2074" s="2" t="s">
        <v>50</v>
      </c>
      <c r="G2074" s="2" t="s">
        <v>51</v>
      </c>
      <c r="H2074" s="2" t="s">
        <v>297</v>
      </c>
      <c r="I2074" s="2" t="s">
        <v>53</v>
      </c>
      <c r="J2074" s="2" t="s">
        <v>1648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1649</v>
      </c>
      <c r="Y2074" s="2" t="s">
        <v>1658</v>
      </c>
      <c r="Z2074" s="2">
        <v>50</v>
      </c>
      <c r="AA2074" s="2"/>
      <c r="AB2074" s="2"/>
      <c r="AC2074" s="4">
        <f>P2074*U2074/1000000</f>
        <v>10455.243785999997</v>
      </c>
      <c r="AD2074" s="4">
        <f>AC2074*(1-Z2074/100)</f>
        <v>5227.621892999999</v>
      </c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2938</v>
      </c>
      <c r="B2075" s="2" t="s">
        <v>2932</v>
      </c>
      <c r="C2075" s="2" t="s">
        <v>47</v>
      </c>
      <c r="D2075" s="2" t="s">
        <v>1647</v>
      </c>
      <c r="E2075" s="2" t="s">
        <v>1541</v>
      </c>
      <c r="F2075" s="2" t="s">
        <v>50</v>
      </c>
      <c r="G2075" s="2" t="s">
        <v>51</v>
      </c>
      <c r="H2075" s="2" t="s">
        <v>297</v>
      </c>
      <c r="I2075" s="2" t="s">
        <v>53</v>
      </c>
      <c r="J2075" s="2" t="s">
        <v>1648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159</v>
      </c>
      <c r="Y2075" s="2" t="s">
        <v>1660</v>
      </c>
      <c r="Z2075" s="2">
        <v>40</v>
      </c>
      <c r="AA2075" s="2"/>
      <c r="AB2075" s="2"/>
      <c r="AC2075" s="4">
        <f>P2075*U2075/1000000</f>
        <v>15191.379859999997</v>
      </c>
      <c r="AD2075" s="4">
        <f>AC2075*(1-Z2075/100)</f>
        <v>9114.827915999998</v>
      </c>
      <c r="AE2075" s="2" t="s">
        <v>66</v>
      </c>
      <c r="AF2075" s="2" t="s">
        <v>67</v>
      </c>
      <c r="AG2075" s="2" t="s">
        <v>1661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2939</v>
      </c>
      <c r="B2076" s="2" t="s">
        <v>2932</v>
      </c>
      <c r="C2076" s="2" t="s">
        <v>47</v>
      </c>
      <c r="D2076" s="2" t="s">
        <v>1647</v>
      </c>
      <c r="E2076" s="2" t="s">
        <v>1541</v>
      </c>
      <c r="F2076" s="2" t="s">
        <v>50</v>
      </c>
      <c r="G2076" s="2" t="s">
        <v>51</v>
      </c>
      <c r="H2076" s="2" t="s">
        <v>297</v>
      </c>
      <c r="I2076" s="2" t="s">
        <v>53</v>
      </c>
      <c r="J2076" s="2" t="s">
        <v>1648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87.18152</v>
      </c>
      <c r="AD2076" s="4">
        <f>AC2076*(1-Z2076/100)</f>
        <v>87.18152</v>
      </c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2940</v>
      </c>
      <c r="B2077" s="2" t="s">
        <v>2932</v>
      </c>
      <c r="C2077" s="2" t="s">
        <v>47</v>
      </c>
      <c r="D2077" s="2" t="s">
        <v>1647</v>
      </c>
      <c r="E2077" s="2" t="s">
        <v>1541</v>
      </c>
      <c r="F2077" s="2" t="s">
        <v>50</v>
      </c>
      <c r="G2077" s="2" t="s">
        <v>51</v>
      </c>
      <c r="H2077" s="2" t="s">
        <v>297</v>
      </c>
      <c r="I2077" s="2"/>
      <c r="J2077" s="2"/>
      <c r="K2077" s="2"/>
      <c r="L2077" s="2"/>
      <c r="M2077" s="2" t="s">
        <v>107</v>
      </c>
      <c r="N2077" s="3"/>
      <c r="O2077" s="3"/>
      <c r="P2077" s="4">
        <f>IF(O2077="吨",N2077*1000,IF(O2077="万立方米",N2077*10000,""))</f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217</v>
      </c>
      <c r="X2077" s="2"/>
      <c r="Y2077" s="2" t="s">
        <v>65</v>
      </c>
      <c r="Z2077" s="2">
        <v>0</v>
      </c>
      <c r="AA2077" s="2"/>
      <c r="AB2077" s="2"/>
      <c r="AC2077" s="4">
        <f>P2077*U2077/1000000</f>
        <v>0.0</v>
      </c>
      <c r="AD2077" s="4">
        <f>AC2077*(1-Z2077/100)</f>
        <v>0.0</v>
      </c>
      <c r="AE2077" s="2" t="s">
        <v>125</v>
      </c>
      <c r="AF2077" s="2" t="s">
        <v>218</v>
      </c>
      <c r="AG2077" s="2" t="s">
        <v>219</v>
      </c>
      <c r="AH2077" s="2" t="s">
        <v>114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2941</v>
      </c>
      <c r="B2078" s="2" t="s">
        <v>2942</v>
      </c>
      <c r="C2078" s="2" t="s">
        <v>47</v>
      </c>
      <c r="D2078" s="2" t="s">
        <v>2846</v>
      </c>
      <c r="E2078" s="2" t="s">
        <v>984</v>
      </c>
      <c r="F2078" s="2" t="s">
        <v>50</v>
      </c>
      <c r="G2078" s="2" t="s">
        <v>51</v>
      </c>
      <c r="H2078" s="2" t="s">
        <v>560</v>
      </c>
      <c r="I2078" s="2" t="s">
        <v>53</v>
      </c>
      <c r="J2078" s="2" t="s">
        <v>343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4">
        <f>P2078*U2078/1000000</f>
        <v>33.13136705004</v>
      </c>
      <c r="AD2078" s="4">
        <f>AC2078*(1-Z2078/100)</f>
        <v>33.13136705004</v>
      </c>
      <c r="AE2078" s="2" t="s">
        <v>66</v>
      </c>
      <c r="AF2078" s="2" t="s">
        <v>67</v>
      </c>
      <c r="AG2078" s="2" t="s">
        <v>233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2943</v>
      </c>
      <c r="B2079" s="2" t="s">
        <v>2942</v>
      </c>
      <c r="C2079" s="2" t="s">
        <v>47</v>
      </c>
      <c r="D2079" s="2" t="s">
        <v>2846</v>
      </c>
      <c r="E2079" s="2" t="s">
        <v>984</v>
      </c>
      <c r="F2079" s="2" t="s">
        <v>50</v>
      </c>
      <c r="G2079" s="2" t="s">
        <v>51</v>
      </c>
      <c r="H2079" s="2" t="s">
        <v>560</v>
      </c>
      <c r="I2079" s="2" t="s">
        <v>53</v>
      </c>
      <c r="J2079" s="2" t="s">
        <v>343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5155.83054</v>
      </c>
      <c r="AD2079" s="4">
        <f>AC2079*(1-Z2079/100)</f>
        <v>5155.83054</v>
      </c>
      <c r="AE2079" s="2" t="s">
        <v>66</v>
      </c>
      <c r="AF2079" s="2" t="s">
        <v>67</v>
      </c>
      <c r="AG2079" s="2" t="s">
        <v>236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2944</v>
      </c>
      <c r="B2080" s="2" t="s">
        <v>2942</v>
      </c>
      <c r="C2080" s="2" t="s">
        <v>47</v>
      </c>
      <c r="D2080" s="2" t="s">
        <v>2846</v>
      </c>
      <c r="E2080" s="2" t="s">
        <v>984</v>
      </c>
      <c r="F2080" s="2" t="s">
        <v>50</v>
      </c>
      <c r="G2080" s="2" t="s">
        <v>51</v>
      </c>
      <c r="H2080" s="2" t="s">
        <v>560</v>
      </c>
      <c r="I2080" s="2" t="s">
        <v>53</v>
      </c>
      <c r="J2080" s="2" t="s">
        <v>343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4">
        <f>P2080*U2080/1000000</f>
        <v>18586.7690967</v>
      </c>
      <c r="AD2080" s="4">
        <f>AC2080*(1-Z2080/100)</f>
        <v>14497.679895426001</v>
      </c>
      <c r="AE2080" s="2" t="s">
        <v>66</v>
      </c>
      <c r="AF2080" s="2" t="s">
        <v>67</v>
      </c>
      <c r="AG2080" s="2" t="s">
        <v>239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2945</v>
      </c>
      <c r="B2081" s="2" t="s">
        <v>2942</v>
      </c>
      <c r="C2081" s="2" t="s">
        <v>47</v>
      </c>
      <c r="D2081" s="2" t="s">
        <v>2846</v>
      </c>
      <c r="E2081" s="2" t="s">
        <v>984</v>
      </c>
      <c r="F2081" s="2" t="s">
        <v>50</v>
      </c>
      <c r="G2081" s="2" t="s">
        <v>51</v>
      </c>
      <c r="H2081" s="2" t="s">
        <v>560</v>
      </c>
      <c r="I2081" s="2" t="s">
        <v>53</v>
      </c>
      <c r="J2081" s="2" t="s">
        <v>343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66</v>
      </c>
      <c r="AF2081" s="2" t="s">
        <v>67</v>
      </c>
      <c r="AG2081" s="2" t="s">
        <v>233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2946</v>
      </c>
      <c r="B2082" s="2" t="s">
        <v>2942</v>
      </c>
      <c r="C2082" s="2" t="s">
        <v>47</v>
      </c>
      <c r="D2082" s="2" t="s">
        <v>2846</v>
      </c>
      <c r="E2082" s="2" t="s">
        <v>984</v>
      </c>
      <c r="F2082" s="2" t="s">
        <v>50</v>
      </c>
      <c r="G2082" s="2" t="s">
        <v>51</v>
      </c>
      <c r="H2082" s="2" t="s">
        <v>560</v>
      </c>
      <c r="I2082" s="2" t="s">
        <v>53</v>
      </c>
      <c r="J2082" s="2" t="s">
        <v>343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4">
        <f>P2082*U2082/1000000</f>
        <v>63501.78684591</v>
      </c>
      <c r="AD2082" s="4">
        <f>AC2083*(1-AA2082/100)+(AC2082-AC2083)*(1-AB2082/100)</f>
        <v>63501.78684591</v>
      </c>
      <c r="AE2082" s="2" t="s">
        <v>66</v>
      </c>
      <c r="AF2082" s="2" t="s">
        <v>67</v>
      </c>
      <c r="AG2082" s="2" t="s">
        <v>233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2947</v>
      </c>
      <c r="B2083" s="2" t="s">
        <v>2942</v>
      </c>
      <c r="C2083" s="2" t="s">
        <v>47</v>
      </c>
      <c r="D2083" s="2" t="s">
        <v>2846</v>
      </c>
      <c r="E2083" s="2" t="s">
        <v>984</v>
      </c>
      <c r="F2083" s="2" t="s">
        <v>50</v>
      </c>
      <c r="G2083" s="2" t="s">
        <v>51</v>
      </c>
      <c r="H2083" s="2" t="s">
        <v>560</v>
      </c>
      <c r="I2083" s="2" t="s">
        <v>53</v>
      </c>
      <c r="J2083" s="2" t="s">
        <v>343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16565.68352502</v>
      </c>
      <c r="AD2083" s="4">
        <f>AC2083*(1-Z2083/100)</f>
        <v>16565.68352502</v>
      </c>
      <c r="AE2083" s="2" t="s">
        <v>66</v>
      </c>
      <c r="AF2083" s="2" t="s">
        <v>67</v>
      </c>
      <c r="AG2083" s="2" t="s">
        <v>233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2948</v>
      </c>
      <c r="B2084" s="2" t="s">
        <v>2942</v>
      </c>
      <c r="C2084" s="2" t="s">
        <v>47</v>
      </c>
      <c r="D2084" s="2" t="s">
        <v>2846</v>
      </c>
      <c r="E2084" s="2" t="s">
        <v>984</v>
      </c>
      <c r="F2084" s="2" t="s">
        <v>50</v>
      </c>
      <c r="G2084" s="2" t="s">
        <v>51</v>
      </c>
      <c r="H2084" s="2" t="s">
        <v>560</v>
      </c>
      <c r="I2084" s="2" t="s">
        <v>53</v>
      </c>
      <c r="J2084" s="2" t="s">
        <v>343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19721.0518155</v>
      </c>
      <c r="AD2084" s="4">
        <f>AC2084*(1-Z2084/100)</f>
        <v>19721.0518155</v>
      </c>
      <c r="AE2084" s="2" t="s">
        <v>66</v>
      </c>
      <c r="AF2084" s="2" t="s">
        <v>67</v>
      </c>
      <c r="AG2084" s="2" t="s">
        <v>233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2949</v>
      </c>
      <c r="B2085" s="2" t="s">
        <v>2942</v>
      </c>
      <c r="C2085" s="2" t="s">
        <v>47</v>
      </c>
      <c r="D2085" s="2" t="s">
        <v>2846</v>
      </c>
      <c r="E2085" s="2" t="s">
        <v>984</v>
      </c>
      <c r="F2085" s="2" t="s">
        <v>50</v>
      </c>
      <c r="G2085" s="2" t="s">
        <v>51</v>
      </c>
      <c r="H2085" s="2" t="s">
        <v>560</v>
      </c>
      <c r="I2085" s="2" t="s">
        <v>53</v>
      </c>
      <c r="J2085" s="2" t="s">
        <v>343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103.1166108</v>
      </c>
      <c r="AD2085" s="4">
        <f>AC2085*(1-Z2085/100)</f>
        <v>103.1166108</v>
      </c>
      <c r="AE2085" s="2" t="s">
        <v>66</v>
      </c>
      <c r="AF2085" s="2" t="s">
        <v>67</v>
      </c>
      <c r="AG2085" s="2" t="s">
        <v>236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2950</v>
      </c>
      <c r="B2086" s="2" t="s">
        <v>2942</v>
      </c>
      <c r="C2086" s="2" t="s">
        <v>47</v>
      </c>
      <c r="D2086" s="2" t="s">
        <v>2846</v>
      </c>
      <c r="E2086" s="2" t="s">
        <v>984</v>
      </c>
      <c r="F2086" s="2" t="s">
        <v>50</v>
      </c>
      <c r="G2086" s="2" t="s">
        <v>51</v>
      </c>
      <c r="H2086" s="2" t="s">
        <v>560</v>
      </c>
      <c r="I2086" s="2"/>
      <c r="J2086" s="2"/>
      <c r="K2086" s="2"/>
      <c r="L2086" s="2"/>
      <c r="M2086" s="2" t="s">
        <v>107</v>
      </c>
      <c r="N2086" s="3"/>
      <c r="O2086" s="3"/>
      <c r="P2086" s="4">
        <f>IF(O2086="吨",N2086*1000,IF(O2086="万立方米",N2086*10000,""))</f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138</v>
      </c>
      <c r="AH2086" s="2" t="s">
        <v>114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2951</v>
      </c>
      <c r="B2087" s="2" t="s">
        <v>2952</v>
      </c>
      <c r="C2087" s="2" t="s">
        <v>47</v>
      </c>
      <c r="D2087" s="2" t="s">
        <v>2953</v>
      </c>
      <c r="E2087" s="2" t="s">
        <v>277</v>
      </c>
      <c r="F2087" s="2" t="s">
        <v>50</v>
      </c>
      <c r="G2087" s="2" t="s">
        <v>225</v>
      </c>
      <c r="H2087" s="2" t="s">
        <v>142</v>
      </c>
      <c r="I2087" s="2" t="s">
        <v>53</v>
      </c>
      <c r="J2087" s="2" t="s">
        <v>226</v>
      </c>
      <c r="K2087" s="2" t="s">
        <v>226</v>
      </c>
      <c r="L2087" s="2" t="s">
        <v>227</v>
      </c>
      <c r="M2087" s="2" t="s">
        <v>57</v>
      </c>
      <c r="N2087" s="3">
        <v>21907.332</v>
      </c>
      <c r="O2087" s="3" t="s">
        <v>228</v>
      </c>
      <c r="P2087" s="4">
        <f>IF(O2087="吨",N2087*1000,IF(O2087="万立方米",N2087*10000,""))</f>
        <v>219073320.0</v>
      </c>
      <c r="Q2087" s="2" t="s">
        <v>229</v>
      </c>
      <c r="R2087" s="2" t="s">
        <v>230</v>
      </c>
      <c r="S2087" s="2" t="s">
        <v>231</v>
      </c>
      <c r="T2087" s="2" t="s">
        <v>75</v>
      </c>
      <c r="U2087" s="4">
        <f>0.0</f>
        <v>0.0</v>
      </c>
      <c r="V2087" s="2" t="s">
        <v>232</v>
      </c>
      <c r="W2087" s="2" t="s">
        <v>76</v>
      </c>
      <c r="X2087" s="2" t="s">
        <v>255</v>
      </c>
      <c r="Y2087" s="2" t="s">
        <v>256</v>
      </c>
      <c r="Z2087" s="2">
        <v>57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66</v>
      </c>
      <c r="AF2087" s="2" t="s">
        <v>67</v>
      </c>
      <c r="AG2087" s="2" t="s">
        <v>257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2954</v>
      </c>
      <c r="B2088" s="2" t="s">
        <v>2952</v>
      </c>
      <c r="C2088" s="2" t="s">
        <v>47</v>
      </c>
      <c r="D2088" s="2" t="s">
        <v>2953</v>
      </c>
      <c r="E2088" s="2" t="s">
        <v>277</v>
      </c>
      <c r="F2088" s="2" t="s">
        <v>50</v>
      </c>
      <c r="G2088" s="2" t="s">
        <v>225</v>
      </c>
      <c r="H2088" s="2" t="s">
        <v>142</v>
      </c>
      <c r="I2088" s="2" t="s">
        <v>53</v>
      </c>
      <c r="J2088" s="2" t="s">
        <v>226</v>
      </c>
      <c r="K2088" s="2" t="s">
        <v>226</v>
      </c>
      <c r="L2088" s="2" t="s">
        <v>227</v>
      </c>
      <c r="M2088" s="2" t="s">
        <v>73</v>
      </c>
      <c r="N2088" s="3">
        <v>21907.332</v>
      </c>
      <c r="O2088" s="3" t="s">
        <v>228</v>
      </c>
      <c r="P2088" s="4">
        <f>IF(O2088="吨",N2088*1000,IF(O2088="万立方米",N2088*10000,""))</f>
        <v>219073320.0</v>
      </c>
      <c r="Q2088" s="2" t="s">
        <v>229</v>
      </c>
      <c r="R2088" s="2" t="s">
        <v>230</v>
      </c>
      <c r="S2088" s="2" t="s">
        <v>235</v>
      </c>
      <c r="T2088" s="2" t="s">
        <v>75</v>
      </c>
      <c r="U2088" s="4">
        <f>1.3</f>
        <v>1.3</v>
      </c>
      <c r="V2088" s="2" t="s">
        <v>232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284.795316</v>
      </c>
      <c r="AD2088" s="4">
        <f>AC2088*(1-Z2088/100)</f>
        <v>284.795316</v>
      </c>
      <c r="AE2088" s="2" t="s">
        <v>66</v>
      </c>
      <c r="AF2088" s="2" t="s">
        <v>67</v>
      </c>
      <c r="AG2088" s="2" t="s">
        <v>259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2955</v>
      </c>
      <c r="B2089" s="2" t="s">
        <v>2952</v>
      </c>
      <c r="C2089" s="2" t="s">
        <v>47</v>
      </c>
      <c r="D2089" s="2" t="s">
        <v>2953</v>
      </c>
      <c r="E2089" s="2" t="s">
        <v>277</v>
      </c>
      <c r="F2089" s="2" t="s">
        <v>50</v>
      </c>
      <c r="G2089" s="2" t="s">
        <v>225</v>
      </c>
      <c r="H2089" s="2" t="s">
        <v>142</v>
      </c>
      <c r="I2089" s="2" t="s">
        <v>53</v>
      </c>
      <c r="J2089" s="2" t="s">
        <v>226</v>
      </c>
      <c r="K2089" s="2" t="s">
        <v>226</v>
      </c>
      <c r="L2089" s="2" t="s">
        <v>227</v>
      </c>
      <c r="M2089" s="2" t="s">
        <v>79</v>
      </c>
      <c r="N2089" s="3">
        <v>21907.332</v>
      </c>
      <c r="O2089" s="3" t="s">
        <v>228</v>
      </c>
      <c r="P2089" s="4">
        <f>IF(O2089="吨",N2089*1000,IF(O2089="万立方米",N2089*10000,""))</f>
        <v>219073320.0</v>
      </c>
      <c r="Q2089" s="2" t="s">
        <v>229</v>
      </c>
      <c r="R2089" s="2" t="s">
        <v>230</v>
      </c>
      <c r="S2089" s="2" t="s">
        <v>238</v>
      </c>
      <c r="T2089" s="2" t="s">
        <v>75</v>
      </c>
      <c r="U2089" s="4">
        <f>4.1</f>
        <v>4.1</v>
      </c>
      <c r="V2089" s="2" t="s">
        <v>232</v>
      </c>
      <c r="W2089" s="2" t="s">
        <v>76</v>
      </c>
      <c r="X2089" s="2" t="s">
        <v>149</v>
      </c>
      <c r="Y2089" s="2" t="s">
        <v>150</v>
      </c>
      <c r="Z2089" s="2">
        <v>64</v>
      </c>
      <c r="AA2089" s="2"/>
      <c r="AB2089" s="2"/>
      <c r="AC2089" s="4">
        <f>P2089*U2089/1000000</f>
        <v>898.2006119999999</v>
      </c>
      <c r="AD2089" s="4">
        <f>AC2089*(1-Z2089/100)</f>
        <v>323.35222031999996</v>
      </c>
      <c r="AE2089" s="2" t="s">
        <v>66</v>
      </c>
      <c r="AF2089" s="2" t="s">
        <v>67</v>
      </c>
      <c r="AG2089" s="2" t="s">
        <v>257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2956</v>
      </c>
      <c r="B2090" s="2" t="s">
        <v>2952</v>
      </c>
      <c r="C2090" s="2" t="s">
        <v>47</v>
      </c>
      <c r="D2090" s="2" t="s">
        <v>2953</v>
      </c>
      <c r="E2090" s="2" t="s">
        <v>277</v>
      </c>
      <c r="F2090" s="2" t="s">
        <v>50</v>
      </c>
      <c r="G2090" s="2" t="s">
        <v>225</v>
      </c>
      <c r="H2090" s="2" t="s">
        <v>142</v>
      </c>
      <c r="I2090" s="2" t="s">
        <v>53</v>
      </c>
      <c r="J2090" s="2" t="s">
        <v>226</v>
      </c>
      <c r="K2090" s="2" t="s">
        <v>226</v>
      </c>
      <c r="L2090" s="2" t="s">
        <v>227</v>
      </c>
      <c r="M2090" s="2" t="s">
        <v>87</v>
      </c>
      <c r="N2090" s="3">
        <v>21907.332</v>
      </c>
      <c r="O2090" s="3" t="s">
        <v>228</v>
      </c>
      <c r="P2090" s="4">
        <f>IF(O2090="吨",N2090*1000,IF(O2090="万立方米",N2090*10000,""))</f>
        <v>219073320.0</v>
      </c>
      <c r="Q2090" s="2" t="s">
        <v>229</v>
      </c>
      <c r="R2090" s="2" t="s">
        <v>230</v>
      </c>
      <c r="S2090" s="2" t="s">
        <v>241</v>
      </c>
      <c r="T2090" s="2" t="s">
        <v>75</v>
      </c>
      <c r="U2090" s="4">
        <f>0.0</f>
        <v>0.0</v>
      </c>
      <c r="V2090" s="2" t="s">
        <v>232</v>
      </c>
      <c r="W2090" s="2" t="s">
        <v>76</v>
      </c>
      <c r="X2090" s="2" t="s">
        <v>255</v>
      </c>
      <c r="Y2090" s="2" t="s">
        <v>262</v>
      </c>
      <c r="Z2090" s="2">
        <v>57</v>
      </c>
      <c r="AA2090" s="2"/>
      <c r="AB2090" s="2"/>
      <c r="AC2090" s="4">
        <f>P2090*U2090/1000000</f>
        <v>0.0</v>
      </c>
      <c r="AD2090" s="4">
        <f>AC2090*(1-Z2090/100)</f>
        <v>0.0</v>
      </c>
      <c r="AE2090" s="2" t="s">
        <v>66</v>
      </c>
      <c r="AF2090" s="2" t="s">
        <v>67</v>
      </c>
      <c r="AG2090" s="2" t="s">
        <v>257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2957</v>
      </c>
      <c r="B2091" s="2" t="s">
        <v>2952</v>
      </c>
      <c r="C2091" s="2" t="s">
        <v>47</v>
      </c>
      <c r="D2091" s="2" t="s">
        <v>2953</v>
      </c>
      <c r="E2091" s="2" t="s">
        <v>277</v>
      </c>
      <c r="F2091" s="2" t="s">
        <v>50</v>
      </c>
      <c r="G2091" s="2" t="s">
        <v>225</v>
      </c>
      <c r="H2091" s="2" t="s">
        <v>142</v>
      </c>
      <c r="I2091" s="2" t="s">
        <v>53</v>
      </c>
      <c r="J2091" s="2" t="s">
        <v>226</v>
      </c>
      <c r="K2091" s="2" t="s">
        <v>226</v>
      </c>
      <c r="L2091" s="2" t="s">
        <v>227</v>
      </c>
      <c r="M2091" s="2" t="s">
        <v>91</v>
      </c>
      <c r="N2091" s="3">
        <v>21907.332</v>
      </c>
      <c r="O2091" s="3" t="s">
        <v>228</v>
      </c>
      <c r="P2091" s="4">
        <f>IF(O2091="吨",N2091*1000,IF(O2091="万立方米",N2091*10000,""))</f>
        <v>219073320.0</v>
      </c>
      <c r="Q2091" s="2" t="s">
        <v>229</v>
      </c>
      <c r="R2091" s="2" t="s">
        <v>230</v>
      </c>
      <c r="S2091" s="2" t="s">
        <v>243</v>
      </c>
      <c r="T2091" s="2" t="s">
        <v>75</v>
      </c>
      <c r="U2091" s="4">
        <f>0.03</f>
        <v>0.03</v>
      </c>
      <c r="V2091" s="2" t="s">
        <v>232</v>
      </c>
      <c r="W2091" s="2" t="s">
        <v>76</v>
      </c>
      <c r="X2091" s="2" t="s">
        <v>255</v>
      </c>
      <c r="Y2091" s="2" t="s">
        <v>264</v>
      </c>
      <c r="Z2091" s="2">
        <v>75</v>
      </c>
      <c r="AA2091" s="2">
        <v>57</v>
      </c>
      <c r="AB2091" s="2">
        <v>75</v>
      </c>
      <c r="AC2091" s="4">
        <f>P2091*U2091/1000000</f>
        <v>6.572199599999999</v>
      </c>
      <c r="AD2091" s="4">
        <f>AC2092*(1-AA2091/100)+(AC2091-AC2092)*(1-AB2091/100)</f>
        <v>2.8260458280000003</v>
      </c>
      <c r="AE2091" s="2" t="s">
        <v>66</v>
      </c>
      <c r="AF2091" s="2" t="s">
        <v>67</v>
      </c>
      <c r="AG2091" s="2" t="s">
        <v>257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2958</v>
      </c>
      <c r="B2092" s="2" t="s">
        <v>2952</v>
      </c>
      <c r="C2092" s="2" t="s">
        <v>47</v>
      </c>
      <c r="D2092" s="2" t="s">
        <v>2953</v>
      </c>
      <c r="E2092" s="2" t="s">
        <v>277</v>
      </c>
      <c r="F2092" s="2" t="s">
        <v>50</v>
      </c>
      <c r="G2092" s="2" t="s">
        <v>225</v>
      </c>
      <c r="H2092" s="2" t="s">
        <v>142</v>
      </c>
      <c r="I2092" s="2" t="s">
        <v>53</v>
      </c>
      <c r="J2092" s="2" t="s">
        <v>226</v>
      </c>
      <c r="K2092" s="2" t="s">
        <v>226</v>
      </c>
      <c r="L2092" s="2" t="s">
        <v>227</v>
      </c>
      <c r="M2092" s="2" t="s">
        <v>95</v>
      </c>
      <c r="N2092" s="3">
        <v>21907.332</v>
      </c>
      <c r="O2092" s="3" t="s">
        <v>228</v>
      </c>
      <c r="P2092" s="4">
        <f>IF(O2092="吨",N2092*1000,IF(O2092="万立方米",N2092*10000,""))</f>
        <v>219073320.0</v>
      </c>
      <c r="Q2092" s="2" t="s">
        <v>229</v>
      </c>
      <c r="R2092" s="2" t="s">
        <v>230</v>
      </c>
      <c r="S2092" s="2" t="s">
        <v>245</v>
      </c>
      <c r="T2092" s="2" t="s">
        <v>75</v>
      </c>
      <c r="U2092" s="4">
        <f>0.03</f>
        <v>0.03</v>
      </c>
      <c r="V2092" s="2" t="s">
        <v>232</v>
      </c>
      <c r="W2092" s="2" t="s">
        <v>76</v>
      </c>
      <c r="X2092" s="2" t="s">
        <v>255</v>
      </c>
      <c r="Y2092" s="2" t="s">
        <v>266</v>
      </c>
      <c r="Z2092" s="2">
        <v>57</v>
      </c>
      <c r="AA2092" s="2"/>
      <c r="AB2092" s="2"/>
      <c r="AC2092" s="4">
        <f>P2092*U2092/1000000</f>
        <v>6.572199599999999</v>
      </c>
      <c r="AD2092" s="4">
        <f>AC2092*(1-Z2092/100)</f>
        <v>2.8260458280000003</v>
      </c>
      <c r="AE2092" s="2" t="s">
        <v>66</v>
      </c>
      <c r="AF2092" s="2" t="s">
        <v>67</v>
      </c>
      <c r="AG2092" s="2" t="s">
        <v>257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2959</v>
      </c>
      <c r="B2093" s="2" t="s">
        <v>2952</v>
      </c>
      <c r="C2093" s="2" t="s">
        <v>47</v>
      </c>
      <c r="D2093" s="2" t="s">
        <v>2953</v>
      </c>
      <c r="E2093" s="2" t="s">
        <v>277</v>
      </c>
      <c r="F2093" s="2" t="s">
        <v>50</v>
      </c>
      <c r="G2093" s="2" t="s">
        <v>225</v>
      </c>
      <c r="H2093" s="2" t="s">
        <v>142</v>
      </c>
      <c r="I2093" s="2" t="s">
        <v>53</v>
      </c>
      <c r="J2093" s="2" t="s">
        <v>226</v>
      </c>
      <c r="K2093" s="2" t="s">
        <v>226</v>
      </c>
      <c r="L2093" s="2" t="s">
        <v>227</v>
      </c>
      <c r="M2093" s="2" t="s">
        <v>99</v>
      </c>
      <c r="N2093" s="3">
        <v>21907.332</v>
      </c>
      <c r="O2093" s="3" t="s">
        <v>228</v>
      </c>
      <c r="P2093" s="4">
        <f>IF(O2093="吨",N2093*1000,IF(O2093="万立方米",N2093*10000,""))</f>
        <v>219073320.0</v>
      </c>
      <c r="Q2093" s="2" t="s">
        <v>229</v>
      </c>
      <c r="R2093" s="2" t="s">
        <v>230</v>
      </c>
      <c r="S2093" s="2" t="s">
        <v>247</v>
      </c>
      <c r="T2093" s="2" t="s">
        <v>75</v>
      </c>
      <c r="U2093" s="4">
        <f>0.0</f>
        <v>0.0</v>
      </c>
      <c r="V2093" s="2" t="s">
        <v>232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268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2960</v>
      </c>
      <c r="B2094" s="2" t="s">
        <v>2952</v>
      </c>
      <c r="C2094" s="2" t="s">
        <v>47</v>
      </c>
      <c r="D2094" s="2" t="s">
        <v>2953</v>
      </c>
      <c r="E2094" s="2" t="s">
        <v>277</v>
      </c>
      <c r="F2094" s="2" t="s">
        <v>50</v>
      </c>
      <c r="G2094" s="2" t="s">
        <v>225</v>
      </c>
      <c r="H2094" s="2" t="s">
        <v>142</v>
      </c>
      <c r="I2094" s="2" t="s">
        <v>53</v>
      </c>
      <c r="J2094" s="2" t="s">
        <v>226</v>
      </c>
      <c r="K2094" s="2" t="s">
        <v>226</v>
      </c>
      <c r="L2094" s="2" t="s">
        <v>227</v>
      </c>
      <c r="M2094" s="2" t="s">
        <v>104</v>
      </c>
      <c r="N2094" s="3">
        <v>21907.332</v>
      </c>
      <c r="O2094" s="3" t="s">
        <v>228</v>
      </c>
      <c r="P2094" s="4">
        <f>IF(O2094="吨",N2094*1000,IF(O2094="万立方米",N2094*10000,""))</f>
        <v>219073320.0</v>
      </c>
      <c r="Q2094" s="2" t="s">
        <v>229</v>
      </c>
      <c r="R2094" s="2" t="s">
        <v>230</v>
      </c>
      <c r="S2094" s="2" t="s">
        <v>249</v>
      </c>
      <c r="T2094" s="2" t="s">
        <v>75</v>
      </c>
      <c r="U2094" s="4">
        <f>0.02</f>
        <v>0.02</v>
      </c>
      <c r="V2094" s="2" t="s">
        <v>232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259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2961</v>
      </c>
      <c r="B2095" s="2" t="s">
        <v>2952</v>
      </c>
      <c r="C2095" s="2" t="s">
        <v>47</v>
      </c>
      <c r="D2095" s="2" t="s">
        <v>2953</v>
      </c>
      <c r="E2095" s="2" t="s">
        <v>277</v>
      </c>
      <c r="F2095" s="2" t="s">
        <v>50</v>
      </c>
      <c r="G2095" s="2" t="s">
        <v>225</v>
      </c>
      <c r="H2095" s="2" t="s">
        <v>142</v>
      </c>
      <c r="I2095" s="2"/>
      <c r="J2095" s="2"/>
      <c r="K2095" s="2" t="s">
        <v>55</v>
      </c>
      <c r="L2095" s="2" t="s">
        <v>163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164</v>
      </c>
      <c r="T2095" s="2" t="s">
        <v>165</v>
      </c>
      <c r="U2095" s="4">
        <f>0.16</f>
        <v>0.16</v>
      </c>
      <c r="V2095" s="2" t="s">
        <v>111</v>
      </c>
      <c r="W2095" s="2" t="s">
        <v>164</v>
      </c>
      <c r="X2095" s="2" t="s">
        <v>163</v>
      </c>
      <c r="Y2095" s="2" t="s">
        <v>166</v>
      </c>
      <c r="Z2095" s="2">
        <v>0</v>
      </c>
      <c r="AA2095" s="2"/>
      <c r="AB2095" s="2"/>
      <c r="AC2095" s="2"/>
      <c r="AD2095" s="2"/>
      <c r="AE2095" s="2" t="s">
        <v>271</v>
      </c>
      <c r="AF2095" s="2" t="s">
        <v>272</v>
      </c>
      <c r="AG2095" s="2" t="s">
        <v>273</v>
      </c>
      <c r="AH2095" s="2" t="s">
        <v>168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2962</v>
      </c>
      <c r="B2096" s="2" t="s">
        <v>2963</v>
      </c>
      <c r="C2096" s="2" t="s">
        <v>47</v>
      </c>
      <c r="D2096" s="2" t="s">
        <v>2846</v>
      </c>
      <c r="E2096" s="2" t="s">
        <v>984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343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4">
        <f>P2096*U2096/1000000</f>
        <v>17.0542287216</v>
      </c>
      <c r="AD2096" s="4">
        <f>AC2096*(1-Z2096/100)</f>
        <v>17.0542287216</v>
      </c>
      <c r="AE2096" s="2" t="s">
        <v>66</v>
      </c>
      <c r="AF2096" s="2" t="s">
        <v>67</v>
      </c>
      <c r="AG2096" s="2" t="s">
        <v>233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2964</v>
      </c>
      <c r="B2097" s="2" t="s">
        <v>2963</v>
      </c>
      <c r="C2097" s="2" t="s">
        <v>47</v>
      </c>
      <c r="D2097" s="2" t="s">
        <v>2846</v>
      </c>
      <c r="E2097" s="2" t="s">
        <v>984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343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2653.9416</v>
      </c>
      <c r="AD2097" s="4">
        <f>AC2097*(1-Z2097/100)</f>
        <v>2653.9416</v>
      </c>
      <c r="AE2097" s="2" t="s">
        <v>66</v>
      </c>
      <c r="AF2097" s="2" t="s">
        <v>67</v>
      </c>
      <c r="AG2097" s="2" t="s">
        <v>236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2965</v>
      </c>
      <c r="B2098" s="2" t="s">
        <v>2963</v>
      </c>
      <c r="C2098" s="2" t="s">
        <v>47</v>
      </c>
      <c r="D2098" s="2" t="s">
        <v>2846</v>
      </c>
      <c r="E2098" s="2" t="s">
        <v>984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343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4">
        <f>P2098*U2098/1000000</f>
        <v>9567.459468</v>
      </c>
      <c r="AD2098" s="4">
        <f>AC2098*(1-Z2098/100)</f>
        <v>7462.618385039999</v>
      </c>
      <c r="AE2098" s="2" t="s">
        <v>66</v>
      </c>
      <c r="AF2098" s="2" t="s">
        <v>67</v>
      </c>
      <c r="AG2098" s="2" t="s">
        <v>239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2966</v>
      </c>
      <c r="B2099" s="2" t="s">
        <v>2963</v>
      </c>
      <c r="C2099" s="2" t="s">
        <v>47</v>
      </c>
      <c r="D2099" s="2" t="s">
        <v>2846</v>
      </c>
      <c r="E2099" s="2" t="s">
        <v>984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343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66</v>
      </c>
      <c r="AF2099" s="2" t="s">
        <v>67</v>
      </c>
      <c r="AG2099" s="2" t="s">
        <v>233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2967</v>
      </c>
      <c r="B2100" s="2" t="s">
        <v>2963</v>
      </c>
      <c r="C2100" s="2" t="s">
        <v>47</v>
      </c>
      <c r="D2100" s="2" t="s">
        <v>2846</v>
      </c>
      <c r="E2100" s="2" t="s">
        <v>984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343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4">
        <f>P2100*U2100/1000000</f>
        <v>32687.2717164</v>
      </c>
      <c r="AD2100" s="4">
        <f>AC2101*(1-AA2100/100)+(AC2100-AC2101)*(1-AB2100/100)</f>
        <v>32687.2717164</v>
      </c>
      <c r="AE2100" s="2" t="s">
        <v>66</v>
      </c>
      <c r="AF2100" s="2" t="s">
        <v>67</v>
      </c>
      <c r="AG2100" s="2" t="s">
        <v>233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2968</v>
      </c>
      <c r="B2101" s="2" t="s">
        <v>2963</v>
      </c>
      <c r="C2101" s="2" t="s">
        <v>47</v>
      </c>
      <c r="D2101" s="2" t="s">
        <v>2846</v>
      </c>
      <c r="E2101" s="2" t="s">
        <v>984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343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8527.114360799998</v>
      </c>
      <c r="AD2101" s="4">
        <f>AC2101*(1-Z2101/100)</f>
        <v>8527.114360799998</v>
      </c>
      <c r="AE2101" s="2" t="s">
        <v>66</v>
      </c>
      <c r="AF2101" s="2" t="s">
        <v>67</v>
      </c>
      <c r="AG2101" s="2" t="s">
        <v>233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2969</v>
      </c>
      <c r="B2102" s="2" t="s">
        <v>2963</v>
      </c>
      <c r="C2102" s="2" t="s">
        <v>47</v>
      </c>
      <c r="D2102" s="2" t="s">
        <v>2846</v>
      </c>
      <c r="E2102" s="2" t="s">
        <v>984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343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10151.32662</v>
      </c>
      <c r="AD2102" s="4">
        <f>AC2102*(1-Z2102/100)</f>
        <v>10151.32662</v>
      </c>
      <c r="AE2102" s="2" t="s">
        <v>66</v>
      </c>
      <c r="AF2102" s="2" t="s">
        <v>67</v>
      </c>
      <c r="AG2102" s="2" t="s">
        <v>233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2970</v>
      </c>
      <c r="B2103" s="2" t="s">
        <v>2963</v>
      </c>
      <c r="C2103" s="2" t="s">
        <v>47</v>
      </c>
      <c r="D2103" s="2" t="s">
        <v>2846</v>
      </c>
      <c r="E2103" s="2" t="s">
        <v>984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343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53.078832</v>
      </c>
      <c r="AD2103" s="4">
        <f>AC2103*(1-Z2103/100)</f>
        <v>53.078832</v>
      </c>
      <c r="AE2103" s="2" t="s">
        <v>66</v>
      </c>
      <c r="AF2103" s="2" t="s">
        <v>67</v>
      </c>
      <c r="AG2103" s="2" t="s">
        <v>236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2971</v>
      </c>
      <c r="B2104" s="2" t="s">
        <v>2963</v>
      </c>
      <c r="C2104" s="2" t="s">
        <v>47</v>
      </c>
      <c r="D2104" s="2" t="s">
        <v>2846</v>
      </c>
      <c r="E2104" s="2" t="s">
        <v>984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f>IF(O2104="吨",N2104*1000,IF(O2104="万立方米",N2104*10000,""))</f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138</v>
      </c>
      <c r="AH2104" s="2" t="s">
        <v>114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2972</v>
      </c>
      <c r="B2105" s="2" t="s">
        <v>2973</v>
      </c>
      <c r="C2105" s="2" t="s">
        <v>47</v>
      </c>
      <c r="D2105" s="2" t="s">
        <v>525</v>
      </c>
      <c r="E2105" s="2" t="s">
        <v>526</v>
      </c>
      <c r="F2105" s="2" t="s">
        <v>278</v>
      </c>
      <c r="G2105" s="2" t="s">
        <v>120</v>
      </c>
      <c r="H2105" s="2" t="s">
        <v>297</v>
      </c>
      <c r="I2105" s="2" t="s">
        <v>53</v>
      </c>
      <c r="J2105" s="2" t="s">
        <v>280</v>
      </c>
      <c r="K2105" s="2"/>
      <c r="L2105" s="2" t="s">
        <v>122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124</v>
      </c>
      <c r="X2105" s="2" t="s">
        <v>298</v>
      </c>
      <c r="Y2105" s="2" t="s">
        <v>527</v>
      </c>
      <c r="Z2105" s="2">
        <v>94.5</v>
      </c>
      <c r="AA2105" s="2"/>
      <c r="AB2105" s="2"/>
      <c r="AC2105" s="2"/>
      <c r="AD2105" s="2"/>
      <c r="AE2105" s="2" t="s">
        <v>271</v>
      </c>
      <c r="AF2105" s="2" t="s">
        <v>281</v>
      </c>
      <c r="AG2105" s="2" t="s">
        <v>528</v>
      </c>
      <c r="AH2105" s="2" t="s">
        <v>128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2974</v>
      </c>
      <c r="B2106" s="2" t="s">
        <v>2973</v>
      </c>
      <c r="C2106" s="2" t="s">
        <v>47</v>
      </c>
      <c r="D2106" s="2" t="s">
        <v>525</v>
      </c>
      <c r="E2106" s="2" t="s">
        <v>526</v>
      </c>
      <c r="F2106" s="2" t="s">
        <v>278</v>
      </c>
      <c r="G2106" s="2" t="s">
        <v>120</v>
      </c>
      <c r="H2106" s="2" t="s">
        <v>297</v>
      </c>
      <c r="I2106" s="2" t="s">
        <v>53</v>
      </c>
      <c r="J2106" s="2" t="s">
        <v>280</v>
      </c>
      <c r="K2106" s="2"/>
      <c r="L2106" s="2" t="s">
        <v>122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124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271</v>
      </c>
      <c r="AF2106" s="2" t="s">
        <v>281</v>
      </c>
      <c r="AG2106" s="2" t="s">
        <v>530</v>
      </c>
      <c r="AH2106" s="2" t="s">
        <v>128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2975</v>
      </c>
      <c r="B2107" s="2" t="s">
        <v>2973</v>
      </c>
      <c r="C2107" s="2" t="s">
        <v>47</v>
      </c>
      <c r="D2107" s="2" t="s">
        <v>525</v>
      </c>
      <c r="E2107" s="2" t="s">
        <v>526</v>
      </c>
      <c r="F2107" s="2" t="s">
        <v>278</v>
      </c>
      <c r="G2107" s="2" t="s">
        <v>120</v>
      </c>
      <c r="H2107" s="2" t="s">
        <v>297</v>
      </c>
      <c r="I2107" s="2" t="s">
        <v>53</v>
      </c>
      <c r="J2107" s="2" t="s">
        <v>280</v>
      </c>
      <c r="K2107" s="2"/>
      <c r="L2107" s="2" t="s">
        <v>122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124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271</v>
      </c>
      <c r="AF2107" s="2" t="s">
        <v>281</v>
      </c>
      <c r="AG2107" s="2" t="s">
        <v>530</v>
      </c>
      <c r="AH2107" s="2" t="s">
        <v>128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2976</v>
      </c>
      <c r="B2108" s="2" t="s">
        <v>2973</v>
      </c>
      <c r="C2108" s="2" t="s">
        <v>47</v>
      </c>
      <c r="D2108" s="2" t="s">
        <v>525</v>
      </c>
      <c r="E2108" s="2" t="s">
        <v>526</v>
      </c>
      <c r="F2108" s="2" t="s">
        <v>278</v>
      </c>
      <c r="G2108" s="2" t="s">
        <v>120</v>
      </c>
      <c r="H2108" s="2" t="s">
        <v>297</v>
      </c>
      <c r="I2108" s="2" t="s">
        <v>53</v>
      </c>
      <c r="J2108" s="2" t="s">
        <v>280</v>
      </c>
      <c r="K2108" s="2"/>
      <c r="L2108" s="2" t="s">
        <v>122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124</v>
      </c>
      <c r="X2108" s="2" t="s">
        <v>298</v>
      </c>
      <c r="Y2108" s="2" t="s">
        <v>533</v>
      </c>
      <c r="Z2108" s="2">
        <v>94.5</v>
      </c>
      <c r="AA2108" s="2"/>
      <c r="AB2108" s="2"/>
      <c r="AC2108" s="2"/>
      <c r="AD2108" s="2"/>
      <c r="AE2108" s="2" t="s">
        <v>271</v>
      </c>
      <c r="AF2108" s="2" t="s">
        <v>281</v>
      </c>
      <c r="AG2108" s="2" t="s">
        <v>528</v>
      </c>
      <c r="AH2108" s="2" t="s">
        <v>128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2977</v>
      </c>
      <c r="B2109" s="2" t="s">
        <v>2973</v>
      </c>
      <c r="C2109" s="2" t="s">
        <v>47</v>
      </c>
      <c r="D2109" s="2" t="s">
        <v>525</v>
      </c>
      <c r="E2109" s="2" t="s">
        <v>526</v>
      </c>
      <c r="F2109" s="2" t="s">
        <v>278</v>
      </c>
      <c r="G2109" s="2" t="s">
        <v>120</v>
      </c>
      <c r="H2109" s="2" t="s">
        <v>297</v>
      </c>
      <c r="I2109" s="2" t="s">
        <v>53</v>
      </c>
      <c r="J2109" s="2" t="s">
        <v>280</v>
      </c>
      <c r="K2109" s="2"/>
      <c r="L2109" s="2" t="s">
        <v>122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124</v>
      </c>
      <c r="X2109" s="2" t="s">
        <v>298</v>
      </c>
      <c r="Y2109" s="2" t="s">
        <v>535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271</v>
      </c>
      <c r="AF2109" s="2" t="s">
        <v>281</v>
      </c>
      <c r="AG2109" s="2" t="s">
        <v>528</v>
      </c>
      <c r="AH2109" s="2" t="s">
        <v>128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2978</v>
      </c>
      <c r="B2110" s="2" t="s">
        <v>2973</v>
      </c>
      <c r="C2110" s="2" t="s">
        <v>47</v>
      </c>
      <c r="D2110" s="2" t="s">
        <v>525</v>
      </c>
      <c r="E2110" s="2" t="s">
        <v>526</v>
      </c>
      <c r="F2110" s="2" t="s">
        <v>278</v>
      </c>
      <c r="G2110" s="2" t="s">
        <v>120</v>
      </c>
      <c r="H2110" s="2" t="s">
        <v>297</v>
      </c>
      <c r="I2110" s="2" t="s">
        <v>53</v>
      </c>
      <c r="J2110" s="2" t="s">
        <v>280</v>
      </c>
      <c r="K2110" s="2"/>
      <c r="L2110" s="2" t="s">
        <v>122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124</v>
      </c>
      <c r="X2110" s="2" t="s">
        <v>298</v>
      </c>
      <c r="Y2110" s="2" t="s">
        <v>537</v>
      </c>
      <c r="Z2110" s="2">
        <v>94.5</v>
      </c>
      <c r="AA2110" s="2"/>
      <c r="AB2110" s="2"/>
      <c r="AC2110" s="2"/>
      <c r="AD2110" s="2"/>
      <c r="AE2110" s="2" t="s">
        <v>271</v>
      </c>
      <c r="AF2110" s="2" t="s">
        <v>281</v>
      </c>
      <c r="AG2110" s="2" t="s">
        <v>528</v>
      </c>
      <c r="AH2110" s="2" t="s">
        <v>128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2979</v>
      </c>
      <c r="B2111" s="2" t="s">
        <v>2973</v>
      </c>
      <c r="C2111" s="2" t="s">
        <v>47</v>
      </c>
      <c r="D2111" s="2" t="s">
        <v>525</v>
      </c>
      <c r="E2111" s="2" t="s">
        <v>526</v>
      </c>
      <c r="F2111" s="2" t="s">
        <v>278</v>
      </c>
      <c r="G2111" s="2" t="s">
        <v>120</v>
      </c>
      <c r="H2111" s="2" t="s">
        <v>297</v>
      </c>
      <c r="I2111" s="2" t="s">
        <v>53</v>
      </c>
      <c r="J2111" s="2" t="s">
        <v>280</v>
      </c>
      <c r="K2111" s="2"/>
      <c r="L2111" s="2" t="s">
        <v>122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124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271</v>
      </c>
      <c r="AF2111" s="2" t="s">
        <v>281</v>
      </c>
      <c r="AG2111" s="2" t="s">
        <v>530</v>
      </c>
      <c r="AH2111" s="2" t="s">
        <v>128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2980</v>
      </c>
      <c r="B2112" s="2" t="s">
        <v>2973</v>
      </c>
      <c r="C2112" s="2" t="s">
        <v>47</v>
      </c>
      <c r="D2112" s="2" t="s">
        <v>525</v>
      </c>
      <c r="E2112" s="2" t="s">
        <v>526</v>
      </c>
      <c r="F2112" s="2" t="s">
        <v>278</v>
      </c>
      <c r="G2112" s="2" t="s">
        <v>120</v>
      </c>
      <c r="H2112" s="2" t="s">
        <v>297</v>
      </c>
      <c r="I2112" s="2" t="s">
        <v>53</v>
      </c>
      <c r="J2112" s="2" t="s">
        <v>280</v>
      </c>
      <c r="K2112" s="2"/>
      <c r="L2112" s="2" t="s">
        <v>122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124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271</v>
      </c>
      <c r="AF2112" s="2" t="s">
        <v>281</v>
      </c>
      <c r="AG2112" s="2" t="s">
        <v>530</v>
      </c>
      <c r="AH2112" s="2" t="s">
        <v>128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2981</v>
      </c>
      <c r="B2113" s="2" t="s">
        <v>2973</v>
      </c>
      <c r="C2113" s="2" t="s">
        <v>47</v>
      </c>
      <c r="D2113" s="2" t="s">
        <v>525</v>
      </c>
      <c r="E2113" s="2" t="s">
        <v>526</v>
      </c>
      <c r="F2113" s="2" t="s">
        <v>278</v>
      </c>
      <c r="G2113" s="2" t="s">
        <v>120</v>
      </c>
      <c r="H2113" s="2" t="s">
        <v>297</v>
      </c>
      <c r="I2113" s="2" t="s">
        <v>198</v>
      </c>
      <c r="J2113" s="2" t="s">
        <v>226</v>
      </c>
      <c r="K2113" s="2" t="s">
        <v>226</v>
      </c>
      <c r="L2113" s="2" t="s">
        <v>227</v>
      </c>
      <c r="M2113" s="2" t="s">
        <v>57</v>
      </c>
      <c r="N2113" s="3">
        <v>13.05</v>
      </c>
      <c r="O2113" s="3" t="s">
        <v>228</v>
      </c>
      <c r="P2113" s="4">
        <f>IF(O2113="吨",N2113*1000,IF(O2113="万立方米",N2113*10000,""))</f>
        <v>130500.0</v>
      </c>
      <c r="Q2113" s="2" t="s">
        <v>229</v>
      </c>
      <c r="R2113" s="2" t="s">
        <v>230</v>
      </c>
      <c r="S2113" s="2" t="s">
        <v>231</v>
      </c>
      <c r="T2113" s="2" t="s">
        <v>75</v>
      </c>
      <c r="U2113" s="4">
        <f>0.0</f>
        <v>0.0</v>
      </c>
      <c r="V2113" s="2" t="s">
        <v>232</v>
      </c>
      <c r="W2113" s="2" t="s">
        <v>76</v>
      </c>
      <c r="X2113" s="2" t="s">
        <v>298</v>
      </c>
      <c r="Y2113" s="2" t="s">
        <v>527</v>
      </c>
      <c r="Z2113" s="2">
        <v>94.5</v>
      </c>
      <c r="AA2113" s="2"/>
      <c r="AB2113" s="2"/>
      <c r="AC2113" s="4">
        <f>P2113*U2113/1000000</f>
        <v>0.0</v>
      </c>
      <c r="AD2113" s="4">
        <f>AC2113*(1-Z2113/100)</f>
        <v>0.0</v>
      </c>
      <c r="AE2113" s="2" t="s">
        <v>66</v>
      </c>
      <c r="AF2113" s="2" t="s">
        <v>67</v>
      </c>
      <c r="AG2113" s="2" t="s">
        <v>541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2982</v>
      </c>
      <c r="B2114" s="2" t="s">
        <v>2973</v>
      </c>
      <c r="C2114" s="2" t="s">
        <v>47</v>
      </c>
      <c r="D2114" s="2" t="s">
        <v>525</v>
      </c>
      <c r="E2114" s="2" t="s">
        <v>526</v>
      </c>
      <c r="F2114" s="2" t="s">
        <v>278</v>
      </c>
      <c r="G2114" s="2" t="s">
        <v>120</v>
      </c>
      <c r="H2114" s="2" t="s">
        <v>297</v>
      </c>
      <c r="I2114" s="2" t="s">
        <v>198</v>
      </c>
      <c r="J2114" s="2" t="s">
        <v>226</v>
      </c>
      <c r="K2114" s="2" t="s">
        <v>226</v>
      </c>
      <c r="L2114" s="2" t="s">
        <v>227</v>
      </c>
      <c r="M2114" s="2" t="s">
        <v>73</v>
      </c>
      <c r="N2114" s="3">
        <v>13.05</v>
      </c>
      <c r="O2114" s="3" t="s">
        <v>228</v>
      </c>
      <c r="P2114" s="4">
        <f>IF(O2114="吨",N2114*1000,IF(O2114="万立方米",N2114*10000,""))</f>
        <v>130500.0</v>
      </c>
      <c r="Q2114" s="2" t="s">
        <v>229</v>
      </c>
      <c r="R2114" s="2" t="s">
        <v>230</v>
      </c>
      <c r="S2114" s="2" t="s">
        <v>235</v>
      </c>
      <c r="T2114" s="2" t="s">
        <v>75</v>
      </c>
      <c r="U2114" s="4">
        <f>1.3</f>
        <v>1.3</v>
      </c>
      <c r="V2114" s="2" t="s">
        <v>232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4">
        <f>P2114*U2114/1000000</f>
        <v>0.16965</v>
      </c>
      <c r="AD2114" s="4">
        <f>AC2114*(1-Z2114/100)</f>
        <v>0.16965</v>
      </c>
      <c r="AE2114" s="2" t="s">
        <v>66</v>
      </c>
      <c r="AF2114" s="2" t="s">
        <v>67</v>
      </c>
      <c r="AG2114" s="2" t="s">
        <v>543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2983</v>
      </c>
      <c r="B2115" s="2" t="s">
        <v>2973</v>
      </c>
      <c r="C2115" s="2" t="s">
        <v>47</v>
      </c>
      <c r="D2115" s="2" t="s">
        <v>525</v>
      </c>
      <c r="E2115" s="2" t="s">
        <v>526</v>
      </c>
      <c r="F2115" s="2" t="s">
        <v>278</v>
      </c>
      <c r="G2115" s="2" t="s">
        <v>120</v>
      </c>
      <c r="H2115" s="2" t="s">
        <v>297</v>
      </c>
      <c r="I2115" s="2" t="s">
        <v>198</v>
      </c>
      <c r="J2115" s="2" t="s">
        <v>226</v>
      </c>
      <c r="K2115" s="2" t="s">
        <v>226</v>
      </c>
      <c r="L2115" s="2" t="s">
        <v>227</v>
      </c>
      <c r="M2115" s="2" t="s">
        <v>79</v>
      </c>
      <c r="N2115" s="3">
        <v>13.05</v>
      </c>
      <c r="O2115" s="3" t="s">
        <v>228</v>
      </c>
      <c r="P2115" s="4">
        <f>IF(O2115="吨",N2115*1000,IF(O2115="万立方米",N2115*10000,""))</f>
        <v>130500.0</v>
      </c>
      <c r="Q2115" s="2" t="s">
        <v>229</v>
      </c>
      <c r="R2115" s="2" t="s">
        <v>230</v>
      </c>
      <c r="S2115" s="2" t="s">
        <v>238</v>
      </c>
      <c r="T2115" s="2" t="s">
        <v>75</v>
      </c>
      <c r="U2115" s="4">
        <f>4.1</f>
        <v>4.1</v>
      </c>
      <c r="V2115" s="2" t="s">
        <v>232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4">
        <f>P2115*U2115/1000000</f>
        <v>0.53505</v>
      </c>
      <c r="AD2115" s="4">
        <f>AC2115*(1-Z2115/100)</f>
        <v>0.53505</v>
      </c>
      <c r="AE2115" s="2" t="s">
        <v>66</v>
      </c>
      <c r="AF2115" s="2" t="s">
        <v>67</v>
      </c>
      <c r="AG2115" s="2" t="s">
        <v>543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2984</v>
      </c>
      <c r="B2116" s="2" t="s">
        <v>2973</v>
      </c>
      <c r="C2116" s="2" t="s">
        <v>47</v>
      </c>
      <c r="D2116" s="2" t="s">
        <v>525</v>
      </c>
      <c r="E2116" s="2" t="s">
        <v>526</v>
      </c>
      <c r="F2116" s="2" t="s">
        <v>278</v>
      </c>
      <c r="G2116" s="2" t="s">
        <v>120</v>
      </c>
      <c r="H2116" s="2" t="s">
        <v>297</v>
      </c>
      <c r="I2116" s="2" t="s">
        <v>198</v>
      </c>
      <c r="J2116" s="2" t="s">
        <v>226</v>
      </c>
      <c r="K2116" s="2" t="s">
        <v>226</v>
      </c>
      <c r="L2116" s="2" t="s">
        <v>227</v>
      </c>
      <c r="M2116" s="2" t="s">
        <v>87</v>
      </c>
      <c r="N2116" s="3">
        <v>13.05</v>
      </c>
      <c r="O2116" s="3" t="s">
        <v>228</v>
      </c>
      <c r="P2116" s="4">
        <f>IF(O2116="吨",N2116*1000,IF(O2116="万立方米",N2116*10000,""))</f>
        <v>130500.0</v>
      </c>
      <c r="Q2116" s="2" t="s">
        <v>229</v>
      </c>
      <c r="R2116" s="2" t="s">
        <v>230</v>
      </c>
      <c r="S2116" s="2" t="s">
        <v>241</v>
      </c>
      <c r="T2116" s="2" t="s">
        <v>75</v>
      </c>
      <c r="U2116" s="4">
        <f>0.0</f>
        <v>0.0</v>
      </c>
      <c r="V2116" s="2" t="s">
        <v>232</v>
      </c>
      <c r="W2116" s="2" t="s">
        <v>76</v>
      </c>
      <c r="X2116" s="2" t="s">
        <v>298</v>
      </c>
      <c r="Y2116" s="2" t="s">
        <v>533</v>
      </c>
      <c r="Z2116" s="2">
        <v>94.5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66</v>
      </c>
      <c r="AF2116" s="2" t="s">
        <v>67</v>
      </c>
      <c r="AG2116" s="2" t="s">
        <v>541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2985</v>
      </c>
      <c r="B2117" s="2" t="s">
        <v>2973</v>
      </c>
      <c r="C2117" s="2" t="s">
        <v>47</v>
      </c>
      <c r="D2117" s="2" t="s">
        <v>525</v>
      </c>
      <c r="E2117" s="2" t="s">
        <v>526</v>
      </c>
      <c r="F2117" s="2" t="s">
        <v>278</v>
      </c>
      <c r="G2117" s="2" t="s">
        <v>120</v>
      </c>
      <c r="H2117" s="2" t="s">
        <v>297</v>
      </c>
      <c r="I2117" s="2" t="s">
        <v>198</v>
      </c>
      <c r="J2117" s="2" t="s">
        <v>226</v>
      </c>
      <c r="K2117" s="2" t="s">
        <v>226</v>
      </c>
      <c r="L2117" s="2" t="s">
        <v>227</v>
      </c>
      <c r="M2117" s="2" t="s">
        <v>91</v>
      </c>
      <c r="N2117" s="3">
        <v>13.05</v>
      </c>
      <c r="O2117" s="3" t="s">
        <v>228</v>
      </c>
      <c r="P2117" s="4">
        <f>IF(O2117="吨",N2117*1000,IF(O2117="万立方米",N2117*10000,""))</f>
        <v>130500.0</v>
      </c>
      <c r="Q2117" s="2" t="s">
        <v>229</v>
      </c>
      <c r="R2117" s="2" t="s">
        <v>230</v>
      </c>
      <c r="S2117" s="2" t="s">
        <v>243</v>
      </c>
      <c r="T2117" s="2" t="s">
        <v>75</v>
      </c>
      <c r="U2117" s="4">
        <f>0.03</f>
        <v>0.03</v>
      </c>
      <c r="V2117" s="2" t="s">
        <v>232</v>
      </c>
      <c r="W2117" s="2" t="s">
        <v>76</v>
      </c>
      <c r="X2117" s="2" t="s">
        <v>298</v>
      </c>
      <c r="Y2117" s="2" t="s">
        <v>535</v>
      </c>
      <c r="Z2117" s="2">
        <v>95</v>
      </c>
      <c r="AA2117" s="2">
        <v>94.5</v>
      </c>
      <c r="AB2117" s="2">
        <v>95</v>
      </c>
      <c r="AC2117" s="4">
        <f>P2117*U2117/1000000</f>
        <v>0.003915</v>
      </c>
      <c r="AD2117" s="4">
        <f>AC2118*(1-AA2117/100)+(AC2117-AC2118)*(1-AB2117/100)</f>
        <v>0.0002153250000000002</v>
      </c>
      <c r="AE2117" s="2" t="s">
        <v>66</v>
      </c>
      <c r="AF2117" s="2" t="s">
        <v>67</v>
      </c>
      <c r="AG2117" s="2" t="s">
        <v>541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2986</v>
      </c>
      <c r="B2118" s="2" t="s">
        <v>2973</v>
      </c>
      <c r="C2118" s="2" t="s">
        <v>47</v>
      </c>
      <c r="D2118" s="2" t="s">
        <v>525</v>
      </c>
      <c r="E2118" s="2" t="s">
        <v>526</v>
      </c>
      <c r="F2118" s="2" t="s">
        <v>278</v>
      </c>
      <c r="G2118" s="2" t="s">
        <v>120</v>
      </c>
      <c r="H2118" s="2" t="s">
        <v>297</v>
      </c>
      <c r="I2118" s="2" t="s">
        <v>198</v>
      </c>
      <c r="J2118" s="2" t="s">
        <v>226</v>
      </c>
      <c r="K2118" s="2" t="s">
        <v>226</v>
      </c>
      <c r="L2118" s="2" t="s">
        <v>227</v>
      </c>
      <c r="M2118" s="2" t="s">
        <v>95</v>
      </c>
      <c r="N2118" s="3">
        <v>13.05</v>
      </c>
      <c r="O2118" s="3" t="s">
        <v>228</v>
      </c>
      <c r="P2118" s="4">
        <f>IF(O2118="吨",N2118*1000,IF(O2118="万立方米",N2118*10000,""))</f>
        <v>130500.0</v>
      </c>
      <c r="Q2118" s="2" t="s">
        <v>229</v>
      </c>
      <c r="R2118" s="2" t="s">
        <v>230</v>
      </c>
      <c r="S2118" s="2" t="s">
        <v>245</v>
      </c>
      <c r="T2118" s="2" t="s">
        <v>75</v>
      </c>
      <c r="U2118" s="4">
        <f>0.03</f>
        <v>0.03</v>
      </c>
      <c r="V2118" s="2" t="s">
        <v>232</v>
      </c>
      <c r="W2118" s="2" t="s">
        <v>76</v>
      </c>
      <c r="X2118" s="2" t="s">
        <v>298</v>
      </c>
      <c r="Y2118" s="2" t="s">
        <v>537</v>
      </c>
      <c r="Z2118" s="2">
        <v>94.5</v>
      </c>
      <c r="AA2118" s="2"/>
      <c r="AB2118" s="2"/>
      <c r="AC2118" s="4">
        <f>P2118*U2118/1000000</f>
        <v>0.003915</v>
      </c>
      <c r="AD2118" s="4">
        <f>AC2118*(1-Z2118/100)</f>
        <v>0.0002153250000000002</v>
      </c>
      <c r="AE2118" s="2" t="s">
        <v>66</v>
      </c>
      <c r="AF2118" s="2" t="s">
        <v>67</v>
      </c>
      <c r="AG2118" s="2" t="s">
        <v>541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2987</v>
      </c>
      <c r="B2119" s="2" t="s">
        <v>2973</v>
      </c>
      <c r="C2119" s="2" t="s">
        <v>47</v>
      </c>
      <c r="D2119" s="2" t="s">
        <v>525</v>
      </c>
      <c r="E2119" s="2" t="s">
        <v>526</v>
      </c>
      <c r="F2119" s="2" t="s">
        <v>278</v>
      </c>
      <c r="G2119" s="2" t="s">
        <v>120</v>
      </c>
      <c r="H2119" s="2" t="s">
        <v>297</v>
      </c>
      <c r="I2119" s="2" t="s">
        <v>198</v>
      </c>
      <c r="J2119" s="2" t="s">
        <v>226</v>
      </c>
      <c r="K2119" s="2" t="s">
        <v>226</v>
      </c>
      <c r="L2119" s="2" t="s">
        <v>227</v>
      </c>
      <c r="M2119" s="2" t="s">
        <v>99</v>
      </c>
      <c r="N2119" s="3">
        <v>13.05</v>
      </c>
      <c r="O2119" s="3" t="s">
        <v>228</v>
      </c>
      <c r="P2119" s="4">
        <f>IF(O2119="吨",N2119*1000,IF(O2119="万立方米",N2119*10000,""))</f>
        <v>130500.0</v>
      </c>
      <c r="Q2119" s="2" t="s">
        <v>229</v>
      </c>
      <c r="R2119" s="2" t="s">
        <v>230</v>
      </c>
      <c r="S2119" s="2" t="s">
        <v>247</v>
      </c>
      <c r="T2119" s="2" t="s">
        <v>75</v>
      </c>
      <c r="U2119" s="4">
        <f>0.0</f>
        <v>0.0</v>
      </c>
      <c r="V2119" s="2" t="s">
        <v>232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66</v>
      </c>
      <c r="AF2119" s="2" t="s">
        <v>67</v>
      </c>
      <c r="AG2119" s="2" t="s">
        <v>543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2988</v>
      </c>
      <c r="B2120" s="2" t="s">
        <v>2973</v>
      </c>
      <c r="C2120" s="2" t="s">
        <v>47</v>
      </c>
      <c r="D2120" s="2" t="s">
        <v>525</v>
      </c>
      <c r="E2120" s="2" t="s">
        <v>526</v>
      </c>
      <c r="F2120" s="2" t="s">
        <v>278</v>
      </c>
      <c r="G2120" s="2" t="s">
        <v>120</v>
      </c>
      <c r="H2120" s="2" t="s">
        <v>297</v>
      </c>
      <c r="I2120" s="2" t="s">
        <v>198</v>
      </c>
      <c r="J2120" s="2" t="s">
        <v>226</v>
      </c>
      <c r="K2120" s="2" t="s">
        <v>226</v>
      </c>
      <c r="L2120" s="2" t="s">
        <v>227</v>
      </c>
      <c r="M2120" s="2" t="s">
        <v>104</v>
      </c>
      <c r="N2120" s="3">
        <v>13.05</v>
      </c>
      <c r="O2120" s="3" t="s">
        <v>228</v>
      </c>
      <c r="P2120" s="4">
        <f>IF(O2120="吨",N2120*1000,IF(O2120="万立方米",N2120*10000,""))</f>
        <v>130500.0</v>
      </c>
      <c r="Q2120" s="2" t="s">
        <v>229</v>
      </c>
      <c r="R2120" s="2" t="s">
        <v>230</v>
      </c>
      <c r="S2120" s="2" t="s">
        <v>249</v>
      </c>
      <c r="T2120" s="2" t="s">
        <v>75</v>
      </c>
      <c r="U2120" s="4">
        <f>0.02</f>
        <v>0.02</v>
      </c>
      <c r="V2120" s="2" t="s">
        <v>232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543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2989</v>
      </c>
      <c r="B2121" s="2" t="s">
        <v>2973</v>
      </c>
      <c r="C2121" s="2" t="s">
        <v>47</v>
      </c>
      <c r="D2121" s="2" t="s">
        <v>525</v>
      </c>
      <c r="E2121" s="2" t="s">
        <v>526</v>
      </c>
      <c r="F2121" s="2" t="s">
        <v>278</v>
      </c>
      <c r="G2121" s="2" t="s">
        <v>120</v>
      </c>
      <c r="H2121" s="2" t="s">
        <v>297</v>
      </c>
      <c r="I2121" s="2"/>
      <c r="J2121" s="2"/>
      <c r="K2121" s="2" t="s">
        <v>55</v>
      </c>
      <c r="L2121" s="2" t="s">
        <v>551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552</v>
      </c>
      <c r="T2121" s="2" t="s">
        <v>165</v>
      </c>
      <c r="U2121" s="2"/>
      <c r="V2121" s="2" t="s">
        <v>111</v>
      </c>
      <c r="W2121" s="2" t="s">
        <v>553</v>
      </c>
      <c r="X2121" s="2" t="s">
        <v>551</v>
      </c>
      <c r="Y2121" s="2" t="s">
        <v>554</v>
      </c>
      <c r="Z2121" s="2">
        <v>0</v>
      </c>
      <c r="AA2121" s="2"/>
      <c r="AB2121" s="2"/>
      <c r="AC2121" s="2"/>
      <c r="AD2121" s="2"/>
      <c r="AE2121" s="2" t="s">
        <v>271</v>
      </c>
      <c r="AF2121" s="2" t="s">
        <v>555</v>
      </c>
      <c r="AG2121" s="2" t="s">
        <v>556</v>
      </c>
      <c r="AH2121" s="2" t="s">
        <v>168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2990</v>
      </c>
      <c r="B2122" s="2" t="s">
        <v>2991</v>
      </c>
      <c r="C2122" s="2" t="s">
        <v>47</v>
      </c>
      <c r="D2122" s="2" t="s">
        <v>2992</v>
      </c>
      <c r="E2122" s="2" t="s">
        <v>223</v>
      </c>
      <c r="F2122" s="2" t="s">
        <v>224</v>
      </c>
      <c r="G2122" s="2" t="s">
        <v>225</v>
      </c>
      <c r="H2122" s="2" t="s">
        <v>142</v>
      </c>
      <c r="I2122" s="2" t="s">
        <v>53</v>
      </c>
      <c r="J2122" s="2" t="s">
        <v>226</v>
      </c>
      <c r="K2122" s="2" t="s">
        <v>226</v>
      </c>
      <c r="L2122" s="2" t="s">
        <v>227</v>
      </c>
      <c r="M2122" s="2" t="s">
        <v>57</v>
      </c>
      <c r="N2122" s="3">
        <v>567.9299999999999</v>
      </c>
      <c r="O2122" s="3" t="s">
        <v>228</v>
      </c>
      <c r="P2122" s="4">
        <f>IF(O2122="吨",N2122*1000,IF(O2122="万立方米",N2122*10000,""))</f>
        <v>5679299.999999999</v>
      </c>
      <c r="Q2122" s="2" t="s">
        <v>229</v>
      </c>
      <c r="R2122" s="2" t="s">
        <v>230</v>
      </c>
      <c r="S2122" s="2" t="s">
        <v>231</v>
      </c>
      <c r="T2122" s="2" t="s">
        <v>75</v>
      </c>
      <c r="U2122" s="4">
        <f>0.0</f>
        <v>0.0</v>
      </c>
      <c r="V2122" s="2" t="s">
        <v>232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0.0</v>
      </c>
      <c r="AD2122" s="4">
        <f>AC2122*(1-Z2122/100)</f>
        <v>0.0</v>
      </c>
      <c r="AE2122" s="2" t="s">
        <v>66</v>
      </c>
      <c r="AF2122" s="2" t="s">
        <v>67</v>
      </c>
      <c r="AG2122" s="2" t="s">
        <v>233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2993</v>
      </c>
      <c r="B2123" s="2" t="s">
        <v>2991</v>
      </c>
      <c r="C2123" s="2" t="s">
        <v>47</v>
      </c>
      <c r="D2123" s="2" t="s">
        <v>2992</v>
      </c>
      <c r="E2123" s="2" t="s">
        <v>223</v>
      </c>
      <c r="F2123" s="2" t="s">
        <v>224</v>
      </c>
      <c r="G2123" s="2" t="s">
        <v>225</v>
      </c>
      <c r="H2123" s="2" t="s">
        <v>142</v>
      </c>
      <c r="I2123" s="2" t="s">
        <v>53</v>
      </c>
      <c r="J2123" s="2" t="s">
        <v>226</v>
      </c>
      <c r="K2123" s="2" t="s">
        <v>226</v>
      </c>
      <c r="L2123" s="2" t="s">
        <v>227</v>
      </c>
      <c r="M2123" s="2" t="s">
        <v>73</v>
      </c>
      <c r="N2123" s="3">
        <v>567.9299999999999</v>
      </c>
      <c r="O2123" s="3" t="s">
        <v>228</v>
      </c>
      <c r="P2123" s="4">
        <f>IF(O2123="吨",N2123*1000,IF(O2123="万立方米",N2123*10000,""))</f>
        <v>5679299.999999999</v>
      </c>
      <c r="Q2123" s="2" t="s">
        <v>229</v>
      </c>
      <c r="R2123" s="2" t="s">
        <v>230</v>
      </c>
      <c r="S2123" s="2" t="s">
        <v>235</v>
      </c>
      <c r="T2123" s="2" t="s">
        <v>75</v>
      </c>
      <c r="U2123" s="4">
        <f>1.3</f>
        <v>1.3</v>
      </c>
      <c r="V2123" s="2" t="s">
        <v>232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7.383089999999999</v>
      </c>
      <c r="AD2123" s="4">
        <f>AC2123*(1-Z2123/100)</f>
        <v>7.383089999999999</v>
      </c>
      <c r="AE2123" s="2" t="s">
        <v>66</v>
      </c>
      <c r="AF2123" s="2" t="s">
        <v>67</v>
      </c>
      <c r="AG2123" s="2" t="s">
        <v>236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2994</v>
      </c>
      <c r="B2124" s="2" t="s">
        <v>2991</v>
      </c>
      <c r="C2124" s="2" t="s">
        <v>47</v>
      </c>
      <c r="D2124" s="2" t="s">
        <v>2992</v>
      </c>
      <c r="E2124" s="2" t="s">
        <v>223</v>
      </c>
      <c r="F2124" s="2" t="s">
        <v>224</v>
      </c>
      <c r="G2124" s="2" t="s">
        <v>225</v>
      </c>
      <c r="H2124" s="2" t="s">
        <v>142</v>
      </c>
      <c r="I2124" s="2" t="s">
        <v>53</v>
      </c>
      <c r="J2124" s="2" t="s">
        <v>226</v>
      </c>
      <c r="K2124" s="2" t="s">
        <v>226</v>
      </c>
      <c r="L2124" s="2" t="s">
        <v>227</v>
      </c>
      <c r="M2124" s="2" t="s">
        <v>79</v>
      </c>
      <c r="N2124" s="3">
        <v>567.9299999999999</v>
      </c>
      <c r="O2124" s="3" t="s">
        <v>228</v>
      </c>
      <c r="P2124" s="4">
        <f>IF(O2124="吨",N2124*1000,IF(O2124="万立方米",N2124*10000,""))</f>
        <v>5679299.999999999</v>
      </c>
      <c r="Q2124" s="2" t="s">
        <v>229</v>
      </c>
      <c r="R2124" s="2" t="s">
        <v>230</v>
      </c>
      <c r="S2124" s="2" t="s">
        <v>238</v>
      </c>
      <c r="T2124" s="2" t="s">
        <v>75</v>
      </c>
      <c r="U2124" s="4">
        <f>4.1</f>
        <v>4.1</v>
      </c>
      <c r="V2124" s="2" t="s">
        <v>232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4">
        <f>P2124*U2124/1000000</f>
        <v>23.28512999999999</v>
      </c>
      <c r="AD2124" s="4">
        <f>AC2124*(1-Z2124/100)</f>
        <v>18.162401399999993</v>
      </c>
      <c r="AE2124" s="2" t="s">
        <v>66</v>
      </c>
      <c r="AF2124" s="2" t="s">
        <v>67</v>
      </c>
      <c r="AG2124" s="2" t="s">
        <v>239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2995</v>
      </c>
      <c r="B2125" s="2" t="s">
        <v>2991</v>
      </c>
      <c r="C2125" s="2" t="s">
        <v>47</v>
      </c>
      <c r="D2125" s="2" t="s">
        <v>2992</v>
      </c>
      <c r="E2125" s="2" t="s">
        <v>223</v>
      </c>
      <c r="F2125" s="2" t="s">
        <v>224</v>
      </c>
      <c r="G2125" s="2" t="s">
        <v>225</v>
      </c>
      <c r="H2125" s="2" t="s">
        <v>142</v>
      </c>
      <c r="I2125" s="2" t="s">
        <v>53</v>
      </c>
      <c r="J2125" s="2" t="s">
        <v>226</v>
      </c>
      <c r="K2125" s="2" t="s">
        <v>226</v>
      </c>
      <c r="L2125" s="2" t="s">
        <v>227</v>
      </c>
      <c r="M2125" s="2" t="s">
        <v>87</v>
      </c>
      <c r="N2125" s="3">
        <v>567.9299999999999</v>
      </c>
      <c r="O2125" s="3" t="s">
        <v>228</v>
      </c>
      <c r="P2125" s="4">
        <f>IF(O2125="吨",N2125*1000,IF(O2125="万立方米",N2125*10000,""))</f>
        <v>5679299.999999999</v>
      </c>
      <c r="Q2125" s="2" t="s">
        <v>229</v>
      </c>
      <c r="R2125" s="2" t="s">
        <v>230</v>
      </c>
      <c r="S2125" s="2" t="s">
        <v>241</v>
      </c>
      <c r="T2125" s="2" t="s">
        <v>75</v>
      </c>
      <c r="U2125" s="4">
        <f>0.0</f>
        <v>0.0</v>
      </c>
      <c r="V2125" s="2" t="s">
        <v>232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66</v>
      </c>
      <c r="AF2125" s="2" t="s">
        <v>67</v>
      </c>
      <c r="AG2125" s="2" t="s">
        <v>233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2996</v>
      </c>
      <c r="B2126" s="2" t="s">
        <v>2991</v>
      </c>
      <c r="C2126" s="2" t="s">
        <v>47</v>
      </c>
      <c r="D2126" s="2" t="s">
        <v>2992</v>
      </c>
      <c r="E2126" s="2" t="s">
        <v>223</v>
      </c>
      <c r="F2126" s="2" t="s">
        <v>224</v>
      </c>
      <c r="G2126" s="2" t="s">
        <v>225</v>
      </c>
      <c r="H2126" s="2" t="s">
        <v>142</v>
      </c>
      <c r="I2126" s="2" t="s">
        <v>53</v>
      </c>
      <c r="J2126" s="2" t="s">
        <v>226</v>
      </c>
      <c r="K2126" s="2" t="s">
        <v>226</v>
      </c>
      <c r="L2126" s="2" t="s">
        <v>227</v>
      </c>
      <c r="M2126" s="2" t="s">
        <v>91</v>
      </c>
      <c r="N2126" s="3">
        <v>567.9299999999999</v>
      </c>
      <c r="O2126" s="3" t="s">
        <v>228</v>
      </c>
      <c r="P2126" s="4">
        <f>IF(O2126="吨",N2126*1000,IF(O2126="万立方米",N2126*10000,""))</f>
        <v>5679299.999999999</v>
      </c>
      <c r="Q2126" s="2" t="s">
        <v>229</v>
      </c>
      <c r="R2126" s="2" t="s">
        <v>230</v>
      </c>
      <c r="S2126" s="2" t="s">
        <v>243</v>
      </c>
      <c r="T2126" s="2" t="s">
        <v>75</v>
      </c>
      <c r="U2126" s="4">
        <f>0.03</f>
        <v>0.03</v>
      </c>
      <c r="V2126" s="2" t="s">
        <v>232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4">
        <f>P2126*U2126/1000000</f>
        <v>0.17037899999999997</v>
      </c>
      <c r="AD2126" s="4">
        <f>AC2127*(1-AA2126/100)+(AC2126-AC2127)*(1-AB2126/100)</f>
        <v>0.17037899999999997</v>
      </c>
      <c r="AE2126" s="2" t="s">
        <v>66</v>
      </c>
      <c r="AF2126" s="2" t="s">
        <v>67</v>
      </c>
      <c r="AG2126" s="2" t="s">
        <v>233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2997</v>
      </c>
      <c r="B2127" s="2" t="s">
        <v>2991</v>
      </c>
      <c r="C2127" s="2" t="s">
        <v>47</v>
      </c>
      <c r="D2127" s="2" t="s">
        <v>2992</v>
      </c>
      <c r="E2127" s="2" t="s">
        <v>223</v>
      </c>
      <c r="F2127" s="2" t="s">
        <v>224</v>
      </c>
      <c r="G2127" s="2" t="s">
        <v>225</v>
      </c>
      <c r="H2127" s="2" t="s">
        <v>142</v>
      </c>
      <c r="I2127" s="2" t="s">
        <v>53</v>
      </c>
      <c r="J2127" s="2" t="s">
        <v>226</v>
      </c>
      <c r="K2127" s="2" t="s">
        <v>226</v>
      </c>
      <c r="L2127" s="2" t="s">
        <v>227</v>
      </c>
      <c r="M2127" s="2" t="s">
        <v>95</v>
      </c>
      <c r="N2127" s="3">
        <v>567.9299999999999</v>
      </c>
      <c r="O2127" s="3" t="s">
        <v>228</v>
      </c>
      <c r="P2127" s="4">
        <f>IF(O2127="吨",N2127*1000,IF(O2127="万立方米",N2127*10000,""))</f>
        <v>5679299.999999999</v>
      </c>
      <c r="Q2127" s="2" t="s">
        <v>229</v>
      </c>
      <c r="R2127" s="2" t="s">
        <v>230</v>
      </c>
      <c r="S2127" s="2" t="s">
        <v>245</v>
      </c>
      <c r="T2127" s="2" t="s">
        <v>75</v>
      </c>
      <c r="U2127" s="4">
        <f>0.03</f>
        <v>0.03</v>
      </c>
      <c r="V2127" s="2" t="s">
        <v>232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0.17037899999999997</v>
      </c>
      <c r="AD2127" s="4">
        <f>AC2127*(1-Z2127/100)</f>
        <v>0.17037899999999997</v>
      </c>
      <c r="AE2127" s="2" t="s">
        <v>66</v>
      </c>
      <c r="AF2127" s="2" t="s">
        <v>67</v>
      </c>
      <c r="AG2127" s="2" t="s">
        <v>233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2998</v>
      </c>
      <c r="B2128" s="2" t="s">
        <v>2991</v>
      </c>
      <c r="C2128" s="2" t="s">
        <v>47</v>
      </c>
      <c r="D2128" s="2" t="s">
        <v>2992</v>
      </c>
      <c r="E2128" s="2" t="s">
        <v>223</v>
      </c>
      <c r="F2128" s="2" t="s">
        <v>224</v>
      </c>
      <c r="G2128" s="2" t="s">
        <v>225</v>
      </c>
      <c r="H2128" s="2" t="s">
        <v>142</v>
      </c>
      <c r="I2128" s="2" t="s">
        <v>53</v>
      </c>
      <c r="J2128" s="2" t="s">
        <v>226</v>
      </c>
      <c r="K2128" s="2" t="s">
        <v>226</v>
      </c>
      <c r="L2128" s="2" t="s">
        <v>227</v>
      </c>
      <c r="M2128" s="2" t="s">
        <v>99</v>
      </c>
      <c r="N2128" s="3">
        <v>567.9299999999999</v>
      </c>
      <c r="O2128" s="3" t="s">
        <v>228</v>
      </c>
      <c r="P2128" s="4">
        <f>IF(O2128="吨",N2128*1000,IF(O2128="万立方米",N2128*10000,""))</f>
        <v>5679299.999999999</v>
      </c>
      <c r="Q2128" s="2" t="s">
        <v>229</v>
      </c>
      <c r="R2128" s="2" t="s">
        <v>230</v>
      </c>
      <c r="S2128" s="2" t="s">
        <v>247</v>
      </c>
      <c r="T2128" s="2" t="s">
        <v>75</v>
      </c>
      <c r="U2128" s="4">
        <f>0.0</f>
        <v>0.0</v>
      </c>
      <c r="V2128" s="2" t="s">
        <v>232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66</v>
      </c>
      <c r="AF2128" s="2" t="s">
        <v>67</v>
      </c>
      <c r="AG2128" s="2" t="s">
        <v>233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2999</v>
      </c>
      <c r="B2129" s="2" t="s">
        <v>2991</v>
      </c>
      <c r="C2129" s="2" t="s">
        <v>47</v>
      </c>
      <c r="D2129" s="2" t="s">
        <v>2992</v>
      </c>
      <c r="E2129" s="2" t="s">
        <v>223</v>
      </c>
      <c r="F2129" s="2" t="s">
        <v>224</v>
      </c>
      <c r="G2129" s="2" t="s">
        <v>225</v>
      </c>
      <c r="H2129" s="2" t="s">
        <v>142</v>
      </c>
      <c r="I2129" s="2" t="s">
        <v>53</v>
      </c>
      <c r="J2129" s="2" t="s">
        <v>226</v>
      </c>
      <c r="K2129" s="2" t="s">
        <v>226</v>
      </c>
      <c r="L2129" s="2" t="s">
        <v>227</v>
      </c>
      <c r="M2129" s="2" t="s">
        <v>104</v>
      </c>
      <c r="N2129" s="3">
        <v>567.9299999999999</v>
      </c>
      <c r="O2129" s="3" t="s">
        <v>228</v>
      </c>
      <c r="P2129" s="4">
        <f>IF(O2129="吨",N2129*1000,IF(O2129="万立方米",N2129*10000,""))</f>
        <v>5679299.999999999</v>
      </c>
      <c r="Q2129" s="2" t="s">
        <v>229</v>
      </c>
      <c r="R2129" s="2" t="s">
        <v>230</v>
      </c>
      <c r="S2129" s="2" t="s">
        <v>249</v>
      </c>
      <c r="T2129" s="2" t="s">
        <v>75</v>
      </c>
      <c r="U2129" s="4">
        <f>0.02</f>
        <v>0.02</v>
      </c>
      <c r="V2129" s="2" t="s">
        <v>232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 t="s">
        <v>236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3000</v>
      </c>
      <c r="B2130" s="2" t="s">
        <v>2991</v>
      </c>
      <c r="C2130" s="2" t="s">
        <v>47</v>
      </c>
      <c r="D2130" s="2" t="s">
        <v>2992</v>
      </c>
      <c r="E2130" s="2" t="s">
        <v>223</v>
      </c>
      <c r="F2130" s="2" t="s">
        <v>224</v>
      </c>
      <c r="G2130" s="2" t="s">
        <v>225</v>
      </c>
      <c r="H2130" s="2" t="s">
        <v>142</v>
      </c>
      <c r="I2130" s="2"/>
      <c r="J2130" s="2"/>
      <c r="K2130" s="2"/>
      <c r="L2130" s="2"/>
      <c r="M2130" s="2" t="s">
        <v>107</v>
      </c>
      <c r="N2130" s="3"/>
      <c r="O2130" s="3"/>
      <c r="P2130" s="4">
        <f>IF(O2130="吨",N2130*1000,IF(O2130="万立方米",N2130*10000,""))</f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138</v>
      </c>
      <c r="AH2130" s="2" t="s">
        <v>114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3001</v>
      </c>
      <c r="B2131" s="2" t="s">
        <v>3002</v>
      </c>
      <c r="C2131" s="2" t="s">
        <v>47</v>
      </c>
      <c r="D2131" s="2" t="s">
        <v>3003</v>
      </c>
      <c r="E2131" s="2" t="s">
        <v>296</v>
      </c>
      <c r="F2131" s="2" t="s">
        <v>50</v>
      </c>
      <c r="G2131" s="2" t="s">
        <v>51</v>
      </c>
      <c r="H2131" s="2" t="s">
        <v>297</v>
      </c>
      <c r="I2131" s="2" t="s">
        <v>53</v>
      </c>
      <c r="J2131" s="2" t="s">
        <v>343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143</v>
      </c>
      <c r="Y2131" s="2" t="s">
        <v>326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66</v>
      </c>
      <c r="AF2131" s="2" t="s">
        <v>67</v>
      </c>
      <c r="AG2131" s="2" t="s">
        <v>327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3004</v>
      </c>
      <c r="B2132" s="2" t="s">
        <v>3002</v>
      </c>
      <c r="C2132" s="2" t="s">
        <v>47</v>
      </c>
      <c r="D2132" s="2" t="s">
        <v>3003</v>
      </c>
      <c r="E2132" s="2" t="s">
        <v>296</v>
      </c>
      <c r="F2132" s="2" t="s">
        <v>50</v>
      </c>
      <c r="G2132" s="2" t="s">
        <v>51</v>
      </c>
      <c r="H2132" s="2" t="s">
        <v>297</v>
      </c>
      <c r="I2132" s="2" t="s">
        <v>53</v>
      </c>
      <c r="J2132" s="2" t="s">
        <v>343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66</v>
      </c>
      <c r="AF2132" s="2" t="s">
        <v>67</v>
      </c>
      <c r="AG2132" s="2" t="s">
        <v>329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3005</v>
      </c>
      <c r="B2133" s="2" t="s">
        <v>3002</v>
      </c>
      <c r="C2133" s="2" t="s">
        <v>47</v>
      </c>
      <c r="D2133" s="2" t="s">
        <v>3003</v>
      </c>
      <c r="E2133" s="2" t="s">
        <v>296</v>
      </c>
      <c r="F2133" s="2" t="s">
        <v>50</v>
      </c>
      <c r="G2133" s="2" t="s">
        <v>51</v>
      </c>
      <c r="H2133" s="2" t="s">
        <v>297</v>
      </c>
      <c r="I2133" s="2" t="s">
        <v>53</v>
      </c>
      <c r="J2133" s="2" t="s">
        <v>343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149</v>
      </c>
      <c r="Y2133" s="2" t="s">
        <v>150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66</v>
      </c>
      <c r="AF2133" s="2" t="s">
        <v>67</v>
      </c>
      <c r="AG2133" s="2" t="s">
        <v>167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3006</v>
      </c>
      <c r="B2134" s="2" t="s">
        <v>3002</v>
      </c>
      <c r="C2134" s="2" t="s">
        <v>47</v>
      </c>
      <c r="D2134" s="2" t="s">
        <v>3003</v>
      </c>
      <c r="E2134" s="2" t="s">
        <v>296</v>
      </c>
      <c r="F2134" s="2" t="s">
        <v>50</v>
      </c>
      <c r="G2134" s="2" t="s">
        <v>51</v>
      </c>
      <c r="H2134" s="2" t="s">
        <v>297</v>
      </c>
      <c r="I2134" s="2" t="s">
        <v>53</v>
      </c>
      <c r="J2134" s="2" t="s">
        <v>343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143</v>
      </c>
      <c r="Y2134" s="2" t="s">
        <v>332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66</v>
      </c>
      <c r="AF2134" s="2" t="s">
        <v>67</v>
      </c>
      <c r="AG2134" s="2" t="s">
        <v>327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3007</v>
      </c>
      <c r="B2135" s="2" t="s">
        <v>3002</v>
      </c>
      <c r="C2135" s="2" t="s">
        <v>47</v>
      </c>
      <c r="D2135" s="2" t="s">
        <v>3003</v>
      </c>
      <c r="E2135" s="2" t="s">
        <v>296</v>
      </c>
      <c r="F2135" s="2" t="s">
        <v>50</v>
      </c>
      <c r="G2135" s="2" t="s">
        <v>51</v>
      </c>
      <c r="H2135" s="2" t="s">
        <v>297</v>
      </c>
      <c r="I2135" s="2" t="s">
        <v>53</v>
      </c>
      <c r="J2135" s="2" t="s">
        <v>343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143</v>
      </c>
      <c r="Y2135" s="2" t="s">
        <v>334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66</v>
      </c>
      <c r="AF2135" s="2" t="s">
        <v>67</v>
      </c>
      <c r="AG2135" s="2" t="s">
        <v>327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3008</v>
      </c>
      <c r="B2136" s="2" t="s">
        <v>3002</v>
      </c>
      <c r="C2136" s="2" t="s">
        <v>47</v>
      </c>
      <c r="D2136" s="2" t="s">
        <v>3003</v>
      </c>
      <c r="E2136" s="2" t="s">
        <v>296</v>
      </c>
      <c r="F2136" s="2" t="s">
        <v>50</v>
      </c>
      <c r="G2136" s="2" t="s">
        <v>51</v>
      </c>
      <c r="H2136" s="2" t="s">
        <v>297</v>
      </c>
      <c r="I2136" s="2" t="s">
        <v>53</v>
      </c>
      <c r="J2136" s="2" t="s">
        <v>343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143</v>
      </c>
      <c r="Y2136" s="2" t="s">
        <v>336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66</v>
      </c>
      <c r="AF2136" s="2" t="s">
        <v>67</v>
      </c>
      <c r="AG2136" s="2" t="s">
        <v>327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3009</v>
      </c>
      <c r="B2137" s="2" t="s">
        <v>3002</v>
      </c>
      <c r="C2137" s="2" t="s">
        <v>47</v>
      </c>
      <c r="D2137" s="2" t="s">
        <v>3003</v>
      </c>
      <c r="E2137" s="2" t="s">
        <v>296</v>
      </c>
      <c r="F2137" s="2" t="s">
        <v>50</v>
      </c>
      <c r="G2137" s="2" t="s">
        <v>51</v>
      </c>
      <c r="H2137" s="2" t="s">
        <v>297</v>
      </c>
      <c r="I2137" s="2" t="s">
        <v>53</v>
      </c>
      <c r="J2137" s="2" t="s">
        <v>343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314</v>
      </c>
      <c r="Y2137" s="2" t="s">
        <v>315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66</v>
      </c>
      <c r="AF2137" s="2" t="s">
        <v>67</v>
      </c>
      <c r="AG2137" s="2" t="s">
        <v>167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3010</v>
      </c>
      <c r="B2138" s="2" t="s">
        <v>3002</v>
      </c>
      <c r="C2138" s="2" t="s">
        <v>47</v>
      </c>
      <c r="D2138" s="2" t="s">
        <v>3003</v>
      </c>
      <c r="E2138" s="2" t="s">
        <v>296</v>
      </c>
      <c r="F2138" s="2" t="s">
        <v>50</v>
      </c>
      <c r="G2138" s="2" t="s">
        <v>51</v>
      </c>
      <c r="H2138" s="2" t="s">
        <v>297</v>
      </c>
      <c r="I2138" s="2" t="s">
        <v>53</v>
      </c>
      <c r="J2138" s="2" t="s">
        <v>343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66</v>
      </c>
      <c r="AF2138" s="2" t="s">
        <v>67</v>
      </c>
      <c r="AG2138" s="2" t="s">
        <v>329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3011</v>
      </c>
      <c r="B2139" s="2" t="s">
        <v>3002</v>
      </c>
      <c r="C2139" s="2" t="s">
        <v>47</v>
      </c>
      <c r="D2139" s="2" t="s">
        <v>3003</v>
      </c>
      <c r="E2139" s="2" t="s">
        <v>296</v>
      </c>
      <c r="F2139" s="2" t="s">
        <v>50</v>
      </c>
      <c r="G2139" s="2" t="s">
        <v>51</v>
      </c>
      <c r="H2139" s="2" t="s">
        <v>297</v>
      </c>
      <c r="I2139" s="2"/>
      <c r="J2139" s="2"/>
      <c r="K2139" s="2" t="s">
        <v>55</v>
      </c>
      <c r="L2139" s="2" t="s">
        <v>163</v>
      </c>
      <c r="M2139" s="2" t="s">
        <v>107</v>
      </c>
      <c r="N2139" s="3"/>
      <c r="O2139" s="3"/>
      <c r="P2139" s="4">
        <f>IF(O2139="吨",N2139*1000,IF(O2139="万立方米",N2139*10000,""))</f>
        <v>745182000.0</v>
      </c>
      <c r="Q2139" s="2" t="s">
        <v>108</v>
      </c>
      <c r="R2139" s="2" t="s">
        <v>109</v>
      </c>
      <c r="S2139" s="2" t="s">
        <v>164</v>
      </c>
      <c r="T2139" s="2" t="s">
        <v>165</v>
      </c>
      <c r="U2139" s="4">
        <f>0.16</f>
        <v>0.16</v>
      </c>
      <c r="V2139" s="2" t="s">
        <v>111</v>
      </c>
      <c r="W2139" s="2" t="s">
        <v>164</v>
      </c>
      <c r="X2139" s="2" t="s">
        <v>163</v>
      </c>
      <c r="Y2139" s="2" t="s">
        <v>166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66</v>
      </c>
      <c r="AF2139" s="2" t="s">
        <v>67</v>
      </c>
      <c r="AG2139" s="2" t="s">
        <v>167</v>
      </c>
      <c r="AH2139" s="2" t="s">
        <v>168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3012</v>
      </c>
      <c r="B2140" s="2" t="s">
        <v>3013</v>
      </c>
      <c r="C2140" s="2" t="s">
        <v>47</v>
      </c>
      <c r="D2140" s="2" t="s">
        <v>3014</v>
      </c>
      <c r="E2140" s="2" t="s">
        <v>277</v>
      </c>
      <c r="F2140" s="2" t="s">
        <v>278</v>
      </c>
      <c r="G2140" s="2" t="s">
        <v>225</v>
      </c>
      <c r="H2140" s="2" t="s">
        <v>52</v>
      </c>
      <c r="I2140" s="2" t="s">
        <v>53</v>
      </c>
      <c r="J2140" s="2" t="s">
        <v>226</v>
      </c>
      <c r="K2140" s="2" t="s">
        <v>226</v>
      </c>
      <c r="L2140" s="2" t="s">
        <v>227</v>
      </c>
      <c r="M2140" s="2" t="s">
        <v>57</v>
      </c>
      <c r="N2140" s="3">
        <v>1000</v>
      </c>
      <c r="O2140" s="3" t="s">
        <v>228</v>
      </c>
      <c r="P2140" s="4">
        <f>IF(O2140="吨",N2140*1000,IF(O2140="万立方米",N2140*10000,""))</f>
        <v>10000000.0</v>
      </c>
      <c r="Q2140" s="2" t="s">
        <v>229</v>
      </c>
      <c r="R2140" s="2" t="s">
        <v>230</v>
      </c>
      <c r="S2140" s="2" t="s">
        <v>231</v>
      </c>
      <c r="T2140" s="2" t="s">
        <v>75</v>
      </c>
      <c r="U2140" s="4">
        <f>0.0</f>
        <v>0.0</v>
      </c>
      <c r="V2140" s="2" t="s">
        <v>232</v>
      </c>
      <c r="W2140" s="2" t="s">
        <v>76</v>
      </c>
      <c r="X2140" s="2" t="s">
        <v>255</v>
      </c>
      <c r="Y2140" s="2" t="s">
        <v>256</v>
      </c>
      <c r="Z2140" s="2">
        <v>57</v>
      </c>
      <c r="AA2140" s="2"/>
      <c r="AB2140" s="2"/>
      <c r="AC2140" s="4">
        <f>P2140*U2140/1000000</f>
        <v>0.0</v>
      </c>
      <c r="AD2140" s="4">
        <f>AC2140*(1-Z2140/100)</f>
        <v>0.0</v>
      </c>
      <c r="AE2140" s="2" t="s">
        <v>66</v>
      </c>
      <c r="AF2140" s="2" t="s">
        <v>67</v>
      </c>
      <c r="AG2140" s="2" t="s">
        <v>257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3015</v>
      </c>
      <c r="B2141" s="2" t="s">
        <v>3013</v>
      </c>
      <c r="C2141" s="2" t="s">
        <v>47</v>
      </c>
      <c r="D2141" s="2" t="s">
        <v>3014</v>
      </c>
      <c r="E2141" s="2" t="s">
        <v>277</v>
      </c>
      <c r="F2141" s="2" t="s">
        <v>278</v>
      </c>
      <c r="G2141" s="2" t="s">
        <v>225</v>
      </c>
      <c r="H2141" s="2" t="s">
        <v>52</v>
      </c>
      <c r="I2141" s="2" t="s">
        <v>53</v>
      </c>
      <c r="J2141" s="2" t="s">
        <v>226</v>
      </c>
      <c r="K2141" s="2" t="s">
        <v>226</v>
      </c>
      <c r="L2141" s="2" t="s">
        <v>227</v>
      </c>
      <c r="M2141" s="2" t="s">
        <v>73</v>
      </c>
      <c r="N2141" s="3">
        <v>1000</v>
      </c>
      <c r="O2141" s="3" t="s">
        <v>228</v>
      </c>
      <c r="P2141" s="4">
        <f>IF(O2141="吨",N2141*1000,IF(O2141="万立方米",N2141*10000,""))</f>
        <v>10000000.0</v>
      </c>
      <c r="Q2141" s="2" t="s">
        <v>229</v>
      </c>
      <c r="R2141" s="2" t="s">
        <v>230</v>
      </c>
      <c r="S2141" s="2" t="s">
        <v>235</v>
      </c>
      <c r="T2141" s="2" t="s">
        <v>75</v>
      </c>
      <c r="U2141" s="4">
        <f>1.3</f>
        <v>1.3</v>
      </c>
      <c r="V2141" s="2" t="s">
        <v>232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4">
        <f>P2141*U2141/1000000</f>
        <v>13.0</v>
      </c>
      <c r="AD2141" s="4">
        <f>AC2141*(1-Z2141/100)</f>
        <v>13.0</v>
      </c>
      <c r="AE2141" s="2" t="s">
        <v>66</v>
      </c>
      <c r="AF2141" s="2" t="s">
        <v>67</v>
      </c>
      <c r="AG2141" s="2" t="s">
        <v>259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3016</v>
      </c>
      <c r="B2142" s="2" t="s">
        <v>3013</v>
      </c>
      <c r="C2142" s="2" t="s">
        <v>47</v>
      </c>
      <c r="D2142" s="2" t="s">
        <v>3014</v>
      </c>
      <c r="E2142" s="2" t="s">
        <v>277</v>
      </c>
      <c r="F2142" s="2" t="s">
        <v>278</v>
      </c>
      <c r="G2142" s="2" t="s">
        <v>225</v>
      </c>
      <c r="H2142" s="2" t="s">
        <v>52</v>
      </c>
      <c r="I2142" s="2" t="s">
        <v>53</v>
      </c>
      <c r="J2142" s="2" t="s">
        <v>226</v>
      </c>
      <c r="K2142" s="2" t="s">
        <v>226</v>
      </c>
      <c r="L2142" s="2" t="s">
        <v>227</v>
      </c>
      <c r="M2142" s="2" t="s">
        <v>79</v>
      </c>
      <c r="N2142" s="3">
        <v>1000</v>
      </c>
      <c r="O2142" s="3" t="s">
        <v>228</v>
      </c>
      <c r="P2142" s="4">
        <f>IF(O2142="吨",N2142*1000,IF(O2142="万立方米",N2142*10000,""))</f>
        <v>10000000.0</v>
      </c>
      <c r="Q2142" s="2" t="s">
        <v>229</v>
      </c>
      <c r="R2142" s="2" t="s">
        <v>230</v>
      </c>
      <c r="S2142" s="2" t="s">
        <v>238</v>
      </c>
      <c r="T2142" s="2" t="s">
        <v>75</v>
      </c>
      <c r="U2142" s="4">
        <f>4.1</f>
        <v>4.1</v>
      </c>
      <c r="V2142" s="2" t="s">
        <v>232</v>
      </c>
      <c r="W2142" s="2" t="s">
        <v>76</v>
      </c>
      <c r="X2142" s="2" t="s">
        <v>149</v>
      </c>
      <c r="Y2142" s="2" t="s">
        <v>150</v>
      </c>
      <c r="Z2142" s="2">
        <v>64</v>
      </c>
      <c r="AA2142" s="2"/>
      <c r="AB2142" s="2"/>
      <c r="AC2142" s="4">
        <f>P2142*U2142/1000000</f>
        <v>41.0</v>
      </c>
      <c r="AD2142" s="4">
        <f>AC2142*(1-Z2142/100)</f>
        <v>14.76</v>
      </c>
      <c r="AE2142" s="2" t="s">
        <v>66</v>
      </c>
      <c r="AF2142" s="2" t="s">
        <v>67</v>
      </c>
      <c r="AG2142" s="2" t="s">
        <v>257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3017</v>
      </c>
      <c r="B2143" s="2" t="s">
        <v>3013</v>
      </c>
      <c r="C2143" s="2" t="s">
        <v>47</v>
      </c>
      <c r="D2143" s="2" t="s">
        <v>3014</v>
      </c>
      <c r="E2143" s="2" t="s">
        <v>277</v>
      </c>
      <c r="F2143" s="2" t="s">
        <v>278</v>
      </c>
      <c r="G2143" s="2" t="s">
        <v>225</v>
      </c>
      <c r="H2143" s="2" t="s">
        <v>52</v>
      </c>
      <c r="I2143" s="2" t="s">
        <v>53</v>
      </c>
      <c r="J2143" s="2" t="s">
        <v>226</v>
      </c>
      <c r="K2143" s="2" t="s">
        <v>226</v>
      </c>
      <c r="L2143" s="2" t="s">
        <v>227</v>
      </c>
      <c r="M2143" s="2" t="s">
        <v>87</v>
      </c>
      <c r="N2143" s="3">
        <v>1000</v>
      </c>
      <c r="O2143" s="3" t="s">
        <v>228</v>
      </c>
      <c r="P2143" s="4">
        <f>IF(O2143="吨",N2143*1000,IF(O2143="万立方米",N2143*10000,""))</f>
        <v>10000000.0</v>
      </c>
      <c r="Q2143" s="2" t="s">
        <v>229</v>
      </c>
      <c r="R2143" s="2" t="s">
        <v>230</v>
      </c>
      <c r="S2143" s="2" t="s">
        <v>241</v>
      </c>
      <c r="T2143" s="2" t="s">
        <v>75</v>
      </c>
      <c r="U2143" s="4">
        <f>0.0</f>
        <v>0.0</v>
      </c>
      <c r="V2143" s="2" t="s">
        <v>232</v>
      </c>
      <c r="W2143" s="2" t="s">
        <v>76</v>
      </c>
      <c r="X2143" s="2" t="s">
        <v>255</v>
      </c>
      <c r="Y2143" s="2" t="s">
        <v>262</v>
      </c>
      <c r="Z2143" s="2">
        <v>57</v>
      </c>
      <c r="AA2143" s="2"/>
      <c r="AB2143" s="2"/>
      <c r="AC2143" s="4">
        <f>P2143*U2143/1000000</f>
        <v>0.0</v>
      </c>
      <c r="AD2143" s="4">
        <f>AC2143*(1-Z2143/100)</f>
        <v>0.0</v>
      </c>
      <c r="AE2143" s="2" t="s">
        <v>66</v>
      </c>
      <c r="AF2143" s="2" t="s">
        <v>67</v>
      </c>
      <c r="AG2143" s="2" t="s">
        <v>257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3018</v>
      </c>
      <c r="B2144" s="2" t="s">
        <v>3013</v>
      </c>
      <c r="C2144" s="2" t="s">
        <v>47</v>
      </c>
      <c r="D2144" s="2" t="s">
        <v>3014</v>
      </c>
      <c r="E2144" s="2" t="s">
        <v>277</v>
      </c>
      <c r="F2144" s="2" t="s">
        <v>278</v>
      </c>
      <c r="G2144" s="2" t="s">
        <v>225</v>
      </c>
      <c r="H2144" s="2" t="s">
        <v>52</v>
      </c>
      <c r="I2144" s="2" t="s">
        <v>53</v>
      </c>
      <c r="J2144" s="2" t="s">
        <v>226</v>
      </c>
      <c r="K2144" s="2" t="s">
        <v>226</v>
      </c>
      <c r="L2144" s="2" t="s">
        <v>227</v>
      </c>
      <c r="M2144" s="2" t="s">
        <v>91</v>
      </c>
      <c r="N2144" s="3">
        <v>1000</v>
      </c>
      <c r="O2144" s="3" t="s">
        <v>228</v>
      </c>
      <c r="P2144" s="4">
        <f>IF(O2144="吨",N2144*1000,IF(O2144="万立方米",N2144*10000,""))</f>
        <v>10000000.0</v>
      </c>
      <c r="Q2144" s="2" t="s">
        <v>229</v>
      </c>
      <c r="R2144" s="2" t="s">
        <v>230</v>
      </c>
      <c r="S2144" s="2" t="s">
        <v>243</v>
      </c>
      <c r="T2144" s="2" t="s">
        <v>75</v>
      </c>
      <c r="U2144" s="4">
        <f>0.03</f>
        <v>0.03</v>
      </c>
      <c r="V2144" s="2" t="s">
        <v>232</v>
      </c>
      <c r="W2144" s="2" t="s">
        <v>76</v>
      </c>
      <c r="X2144" s="2" t="s">
        <v>255</v>
      </c>
      <c r="Y2144" s="2" t="s">
        <v>264</v>
      </c>
      <c r="Z2144" s="2">
        <v>75</v>
      </c>
      <c r="AA2144" s="2">
        <v>57</v>
      </c>
      <c r="AB2144" s="2">
        <v>75</v>
      </c>
      <c r="AC2144" s="4">
        <f>P2144*U2144/1000000</f>
        <v>0.3</v>
      </c>
      <c r="AD2144" s="4">
        <f>AC2145*(1-AA2144/100)+(AC2144-AC2145)*(1-AB2144/100)</f>
        <v>0.129</v>
      </c>
      <c r="AE2144" s="2" t="s">
        <v>66</v>
      </c>
      <c r="AF2144" s="2" t="s">
        <v>67</v>
      </c>
      <c r="AG2144" s="2" t="s">
        <v>257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3019</v>
      </c>
      <c r="B2145" s="2" t="s">
        <v>3013</v>
      </c>
      <c r="C2145" s="2" t="s">
        <v>47</v>
      </c>
      <c r="D2145" s="2" t="s">
        <v>3014</v>
      </c>
      <c r="E2145" s="2" t="s">
        <v>277</v>
      </c>
      <c r="F2145" s="2" t="s">
        <v>278</v>
      </c>
      <c r="G2145" s="2" t="s">
        <v>225</v>
      </c>
      <c r="H2145" s="2" t="s">
        <v>52</v>
      </c>
      <c r="I2145" s="2" t="s">
        <v>53</v>
      </c>
      <c r="J2145" s="2" t="s">
        <v>226</v>
      </c>
      <c r="K2145" s="2" t="s">
        <v>226</v>
      </c>
      <c r="L2145" s="2" t="s">
        <v>227</v>
      </c>
      <c r="M2145" s="2" t="s">
        <v>95</v>
      </c>
      <c r="N2145" s="3">
        <v>1000</v>
      </c>
      <c r="O2145" s="3" t="s">
        <v>228</v>
      </c>
      <c r="P2145" s="4">
        <f>IF(O2145="吨",N2145*1000,IF(O2145="万立方米",N2145*10000,""))</f>
        <v>10000000.0</v>
      </c>
      <c r="Q2145" s="2" t="s">
        <v>229</v>
      </c>
      <c r="R2145" s="2" t="s">
        <v>230</v>
      </c>
      <c r="S2145" s="2" t="s">
        <v>245</v>
      </c>
      <c r="T2145" s="2" t="s">
        <v>75</v>
      </c>
      <c r="U2145" s="4">
        <f>0.03</f>
        <v>0.03</v>
      </c>
      <c r="V2145" s="2" t="s">
        <v>232</v>
      </c>
      <c r="W2145" s="2" t="s">
        <v>76</v>
      </c>
      <c r="X2145" s="2" t="s">
        <v>255</v>
      </c>
      <c r="Y2145" s="2" t="s">
        <v>266</v>
      </c>
      <c r="Z2145" s="2">
        <v>57</v>
      </c>
      <c r="AA2145" s="2"/>
      <c r="AB2145" s="2"/>
      <c r="AC2145" s="4">
        <f>P2145*U2145/1000000</f>
        <v>0.3</v>
      </c>
      <c r="AD2145" s="4">
        <f>AC2145*(1-Z2145/100)</f>
        <v>0.129</v>
      </c>
      <c r="AE2145" s="2" t="s">
        <v>66</v>
      </c>
      <c r="AF2145" s="2" t="s">
        <v>67</v>
      </c>
      <c r="AG2145" s="2" t="s">
        <v>257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3020</v>
      </c>
      <c r="B2146" s="2" t="s">
        <v>3013</v>
      </c>
      <c r="C2146" s="2" t="s">
        <v>47</v>
      </c>
      <c r="D2146" s="2" t="s">
        <v>3014</v>
      </c>
      <c r="E2146" s="2" t="s">
        <v>277</v>
      </c>
      <c r="F2146" s="2" t="s">
        <v>278</v>
      </c>
      <c r="G2146" s="2" t="s">
        <v>225</v>
      </c>
      <c r="H2146" s="2" t="s">
        <v>52</v>
      </c>
      <c r="I2146" s="2" t="s">
        <v>53</v>
      </c>
      <c r="J2146" s="2" t="s">
        <v>226</v>
      </c>
      <c r="K2146" s="2" t="s">
        <v>226</v>
      </c>
      <c r="L2146" s="2" t="s">
        <v>227</v>
      </c>
      <c r="M2146" s="2" t="s">
        <v>99</v>
      </c>
      <c r="N2146" s="3">
        <v>1000</v>
      </c>
      <c r="O2146" s="3" t="s">
        <v>228</v>
      </c>
      <c r="P2146" s="4">
        <f>IF(O2146="吨",N2146*1000,IF(O2146="万立方米",N2146*10000,""))</f>
        <v>10000000.0</v>
      </c>
      <c r="Q2146" s="2" t="s">
        <v>229</v>
      </c>
      <c r="R2146" s="2" t="s">
        <v>230</v>
      </c>
      <c r="S2146" s="2" t="s">
        <v>247</v>
      </c>
      <c r="T2146" s="2" t="s">
        <v>75</v>
      </c>
      <c r="U2146" s="4">
        <f>0.0</f>
        <v>0.0</v>
      </c>
      <c r="V2146" s="2" t="s">
        <v>232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66</v>
      </c>
      <c r="AF2146" s="2" t="s">
        <v>67</v>
      </c>
      <c r="AG2146" s="2" t="s">
        <v>268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3021</v>
      </c>
      <c r="B2147" s="2" t="s">
        <v>3013</v>
      </c>
      <c r="C2147" s="2" t="s">
        <v>47</v>
      </c>
      <c r="D2147" s="2" t="s">
        <v>3014</v>
      </c>
      <c r="E2147" s="2" t="s">
        <v>277</v>
      </c>
      <c r="F2147" s="2" t="s">
        <v>278</v>
      </c>
      <c r="G2147" s="2" t="s">
        <v>225</v>
      </c>
      <c r="H2147" s="2" t="s">
        <v>52</v>
      </c>
      <c r="I2147" s="2" t="s">
        <v>53</v>
      </c>
      <c r="J2147" s="2" t="s">
        <v>226</v>
      </c>
      <c r="K2147" s="2" t="s">
        <v>226</v>
      </c>
      <c r="L2147" s="2" t="s">
        <v>227</v>
      </c>
      <c r="M2147" s="2" t="s">
        <v>104</v>
      </c>
      <c r="N2147" s="3">
        <v>1000</v>
      </c>
      <c r="O2147" s="3" t="s">
        <v>228</v>
      </c>
      <c r="P2147" s="4">
        <f>IF(O2147="吨",N2147*1000,IF(O2147="万立方米",N2147*10000,""))</f>
        <v>10000000.0</v>
      </c>
      <c r="Q2147" s="2" t="s">
        <v>229</v>
      </c>
      <c r="R2147" s="2" t="s">
        <v>230</v>
      </c>
      <c r="S2147" s="2" t="s">
        <v>249</v>
      </c>
      <c r="T2147" s="2" t="s">
        <v>75</v>
      </c>
      <c r="U2147" s="4">
        <f>0.02</f>
        <v>0.02</v>
      </c>
      <c r="V2147" s="2" t="s">
        <v>232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259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3022</v>
      </c>
      <c r="B2148" s="2" t="s">
        <v>3013</v>
      </c>
      <c r="C2148" s="2" t="s">
        <v>47</v>
      </c>
      <c r="D2148" s="2" t="s">
        <v>3014</v>
      </c>
      <c r="E2148" s="2" t="s">
        <v>277</v>
      </c>
      <c r="F2148" s="2" t="s">
        <v>278</v>
      </c>
      <c r="G2148" s="2" t="s">
        <v>225</v>
      </c>
      <c r="H2148" s="2" t="s">
        <v>52</v>
      </c>
      <c r="I2148" s="2"/>
      <c r="J2148" s="2"/>
      <c r="K2148" s="2" t="s">
        <v>55</v>
      </c>
      <c r="L2148" s="2" t="s">
        <v>163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164</v>
      </c>
      <c r="T2148" s="2" t="s">
        <v>165</v>
      </c>
      <c r="U2148" s="4">
        <f>0.16</f>
        <v>0.16</v>
      </c>
      <c r="V2148" s="2" t="s">
        <v>111</v>
      </c>
      <c r="W2148" s="2" t="s">
        <v>164</v>
      </c>
      <c r="X2148" s="2" t="s">
        <v>163</v>
      </c>
      <c r="Y2148" s="2" t="s">
        <v>166</v>
      </c>
      <c r="Z2148" s="2">
        <v>0</v>
      </c>
      <c r="AA2148" s="2"/>
      <c r="AB2148" s="2"/>
      <c r="AC2148" s="2"/>
      <c r="AD2148" s="2"/>
      <c r="AE2148" s="2" t="s">
        <v>271</v>
      </c>
      <c r="AF2148" s="2" t="s">
        <v>272</v>
      </c>
      <c r="AG2148" s="2" t="s">
        <v>273</v>
      </c>
      <c r="AH2148" s="2" t="s">
        <v>168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3023</v>
      </c>
      <c r="B2149" s="2" t="s">
        <v>3024</v>
      </c>
      <c r="C2149" s="2" t="s">
        <v>47</v>
      </c>
      <c r="D2149" s="2" t="s">
        <v>1215</v>
      </c>
      <c r="E2149" s="2" t="s">
        <v>526</v>
      </c>
      <c r="F2149" s="2" t="s">
        <v>119</v>
      </c>
      <c r="G2149" s="2" t="s">
        <v>227</v>
      </c>
      <c r="H2149" s="2" t="s">
        <v>52</v>
      </c>
      <c r="I2149" s="2" t="s">
        <v>53</v>
      </c>
      <c r="J2149" s="2" t="s">
        <v>226</v>
      </c>
      <c r="K2149" s="2" t="s">
        <v>226</v>
      </c>
      <c r="L2149" s="2" t="s">
        <v>227</v>
      </c>
      <c r="M2149" s="2" t="s">
        <v>57</v>
      </c>
      <c r="N2149" s="3">
        <v>823</v>
      </c>
      <c r="O2149" s="3" t="s">
        <v>228</v>
      </c>
      <c r="P2149" s="4">
        <f>IF(O2149="吨",N2149*1000,IF(O2149="万立方米",N2149*10000,""))</f>
        <v>8230000.0</v>
      </c>
      <c r="Q2149" s="2" t="s">
        <v>229</v>
      </c>
      <c r="R2149" s="2" t="s">
        <v>230</v>
      </c>
      <c r="S2149" s="2" t="s">
        <v>448</v>
      </c>
      <c r="T2149" s="2" t="s">
        <v>75</v>
      </c>
      <c r="U2149" s="4">
        <f>0.0</f>
        <v>0.0</v>
      </c>
      <c r="V2149" s="2" t="s">
        <v>232</v>
      </c>
      <c r="W2149" s="2" t="s">
        <v>76</v>
      </c>
      <c r="X2149" s="2" t="s">
        <v>344</v>
      </c>
      <c r="Y2149" s="2" t="s">
        <v>580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66</v>
      </c>
      <c r="AF2149" s="2" t="s">
        <v>67</v>
      </c>
      <c r="AG2149" s="2" t="s">
        <v>327</v>
      </c>
      <c r="AH2149" s="2" t="s">
        <v>449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3025</v>
      </c>
      <c r="B2150" s="2" t="s">
        <v>3024</v>
      </c>
      <c r="C2150" s="2" t="s">
        <v>47</v>
      </c>
      <c r="D2150" s="2" t="s">
        <v>1215</v>
      </c>
      <c r="E2150" s="2" t="s">
        <v>526</v>
      </c>
      <c r="F2150" s="2" t="s">
        <v>119</v>
      </c>
      <c r="G2150" s="2" t="s">
        <v>227</v>
      </c>
      <c r="H2150" s="2" t="s">
        <v>52</v>
      </c>
      <c r="I2150" s="2" t="s">
        <v>53</v>
      </c>
      <c r="J2150" s="2" t="s">
        <v>226</v>
      </c>
      <c r="K2150" s="2" t="s">
        <v>226</v>
      </c>
      <c r="L2150" s="2" t="s">
        <v>227</v>
      </c>
      <c r="M2150" s="2" t="s">
        <v>73</v>
      </c>
      <c r="N2150" s="3">
        <v>823</v>
      </c>
      <c r="O2150" s="3" t="s">
        <v>228</v>
      </c>
      <c r="P2150" s="4">
        <f>IF(O2150="吨",N2150*1000,IF(O2150="万立方米",N2150*10000,""))</f>
        <v>8230000.0</v>
      </c>
      <c r="Q2150" s="2" t="s">
        <v>229</v>
      </c>
      <c r="R2150" s="2" t="s">
        <v>230</v>
      </c>
      <c r="S2150" s="2" t="s">
        <v>451</v>
      </c>
      <c r="T2150" s="2" t="s">
        <v>75</v>
      </c>
      <c r="U2150" s="4">
        <f>1.3</f>
        <v>1.3</v>
      </c>
      <c r="V2150" s="2" t="s">
        <v>232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66</v>
      </c>
      <c r="AF2150" s="2" t="s">
        <v>67</v>
      </c>
      <c r="AG2150" s="2" t="s">
        <v>329</v>
      </c>
      <c r="AH2150" s="2" t="s">
        <v>449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3026</v>
      </c>
      <c r="B2151" s="2" t="s">
        <v>3024</v>
      </c>
      <c r="C2151" s="2" t="s">
        <v>47</v>
      </c>
      <c r="D2151" s="2" t="s">
        <v>1215</v>
      </c>
      <c r="E2151" s="2" t="s">
        <v>526</v>
      </c>
      <c r="F2151" s="2" t="s">
        <v>119</v>
      </c>
      <c r="G2151" s="2" t="s">
        <v>227</v>
      </c>
      <c r="H2151" s="2" t="s">
        <v>52</v>
      </c>
      <c r="I2151" s="2" t="s">
        <v>53</v>
      </c>
      <c r="J2151" s="2" t="s">
        <v>226</v>
      </c>
      <c r="K2151" s="2" t="s">
        <v>226</v>
      </c>
      <c r="L2151" s="2" t="s">
        <v>227</v>
      </c>
      <c r="M2151" s="2" t="s">
        <v>79</v>
      </c>
      <c r="N2151" s="3">
        <v>823</v>
      </c>
      <c r="O2151" s="3" t="s">
        <v>228</v>
      </c>
      <c r="P2151" s="4">
        <f>IF(O2151="吨",N2151*1000,IF(O2151="万立方米",N2151*10000,""))</f>
        <v>8230000.0</v>
      </c>
      <c r="Q2151" s="2" t="s">
        <v>229</v>
      </c>
      <c r="R2151" s="2" t="s">
        <v>230</v>
      </c>
      <c r="S2151" s="2" t="s">
        <v>453</v>
      </c>
      <c r="T2151" s="2" t="s">
        <v>75</v>
      </c>
      <c r="U2151" s="4">
        <f>4.1</f>
        <v>4.1</v>
      </c>
      <c r="V2151" s="2" t="s">
        <v>232</v>
      </c>
      <c r="W2151" s="2" t="s">
        <v>76</v>
      </c>
      <c r="X2151" s="2" t="s">
        <v>149</v>
      </c>
      <c r="Y2151" s="2" t="s">
        <v>150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66</v>
      </c>
      <c r="AF2151" s="2" t="s">
        <v>67</v>
      </c>
      <c r="AG2151" s="2" t="s">
        <v>167</v>
      </c>
      <c r="AH2151" s="2" t="s">
        <v>449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3027</v>
      </c>
      <c r="B2152" s="2" t="s">
        <v>3024</v>
      </c>
      <c r="C2152" s="2" t="s">
        <v>47</v>
      </c>
      <c r="D2152" s="2" t="s">
        <v>1215</v>
      </c>
      <c r="E2152" s="2" t="s">
        <v>526</v>
      </c>
      <c r="F2152" s="2" t="s">
        <v>119</v>
      </c>
      <c r="G2152" s="2" t="s">
        <v>227</v>
      </c>
      <c r="H2152" s="2" t="s">
        <v>52</v>
      </c>
      <c r="I2152" s="2" t="s">
        <v>53</v>
      </c>
      <c r="J2152" s="2" t="s">
        <v>226</v>
      </c>
      <c r="K2152" s="2" t="s">
        <v>226</v>
      </c>
      <c r="L2152" s="2" t="s">
        <v>227</v>
      </c>
      <c r="M2152" s="2" t="s">
        <v>87</v>
      </c>
      <c r="N2152" s="3">
        <v>823</v>
      </c>
      <c r="O2152" s="3" t="s">
        <v>228</v>
      </c>
      <c r="P2152" s="4">
        <f>IF(O2152="吨",N2152*1000,IF(O2152="万立方米",N2152*10000,""))</f>
        <v>8230000.0</v>
      </c>
      <c r="Q2152" s="2" t="s">
        <v>229</v>
      </c>
      <c r="R2152" s="2" t="s">
        <v>230</v>
      </c>
      <c r="S2152" s="2" t="s">
        <v>455</v>
      </c>
      <c r="T2152" s="2" t="s">
        <v>75</v>
      </c>
      <c r="U2152" s="4">
        <f>0.0</f>
        <v>0.0</v>
      </c>
      <c r="V2152" s="2" t="s">
        <v>232</v>
      </c>
      <c r="W2152" s="2" t="s">
        <v>76</v>
      </c>
      <c r="X2152" s="2" t="s">
        <v>344</v>
      </c>
      <c r="Y2152" s="2" t="s">
        <v>584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66</v>
      </c>
      <c r="AF2152" s="2" t="s">
        <v>67</v>
      </c>
      <c r="AG2152" s="2" t="s">
        <v>327</v>
      </c>
      <c r="AH2152" s="2" t="s">
        <v>449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3028</v>
      </c>
      <c r="B2153" s="2" t="s">
        <v>3024</v>
      </c>
      <c r="C2153" s="2" t="s">
        <v>47</v>
      </c>
      <c r="D2153" s="2" t="s">
        <v>1215</v>
      </c>
      <c r="E2153" s="2" t="s">
        <v>526</v>
      </c>
      <c r="F2153" s="2" t="s">
        <v>119</v>
      </c>
      <c r="G2153" s="2" t="s">
        <v>227</v>
      </c>
      <c r="H2153" s="2" t="s">
        <v>52</v>
      </c>
      <c r="I2153" s="2" t="s">
        <v>53</v>
      </c>
      <c r="J2153" s="2" t="s">
        <v>226</v>
      </c>
      <c r="K2153" s="2" t="s">
        <v>226</v>
      </c>
      <c r="L2153" s="2" t="s">
        <v>227</v>
      </c>
      <c r="M2153" s="2" t="s">
        <v>91</v>
      </c>
      <c r="N2153" s="3">
        <v>823</v>
      </c>
      <c r="O2153" s="3" t="s">
        <v>228</v>
      </c>
      <c r="P2153" s="4">
        <f>IF(O2153="吨",N2153*1000,IF(O2153="万立方米",N2153*10000,""))</f>
        <v>8230000.0</v>
      </c>
      <c r="Q2153" s="2" t="s">
        <v>229</v>
      </c>
      <c r="R2153" s="2" t="s">
        <v>230</v>
      </c>
      <c r="S2153" s="2" t="s">
        <v>457</v>
      </c>
      <c r="T2153" s="2" t="s">
        <v>75</v>
      </c>
      <c r="U2153" s="4">
        <f>0.03</f>
        <v>0.03</v>
      </c>
      <c r="V2153" s="2" t="s">
        <v>232</v>
      </c>
      <c r="W2153" s="2" t="s">
        <v>76</v>
      </c>
      <c r="X2153" s="2" t="s">
        <v>344</v>
      </c>
      <c r="Y2153" s="2" t="s">
        <v>586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66</v>
      </c>
      <c r="AF2153" s="2" t="s">
        <v>67</v>
      </c>
      <c r="AG2153" s="2" t="s">
        <v>327</v>
      </c>
      <c r="AH2153" s="2" t="s">
        <v>449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3029</v>
      </c>
      <c r="B2154" s="2" t="s">
        <v>3024</v>
      </c>
      <c r="C2154" s="2" t="s">
        <v>47</v>
      </c>
      <c r="D2154" s="2" t="s">
        <v>1215</v>
      </c>
      <c r="E2154" s="2" t="s">
        <v>526</v>
      </c>
      <c r="F2154" s="2" t="s">
        <v>119</v>
      </c>
      <c r="G2154" s="2" t="s">
        <v>227</v>
      </c>
      <c r="H2154" s="2" t="s">
        <v>52</v>
      </c>
      <c r="I2154" s="2" t="s">
        <v>53</v>
      </c>
      <c r="J2154" s="2" t="s">
        <v>226</v>
      </c>
      <c r="K2154" s="2" t="s">
        <v>226</v>
      </c>
      <c r="L2154" s="2" t="s">
        <v>227</v>
      </c>
      <c r="M2154" s="2" t="s">
        <v>95</v>
      </c>
      <c r="N2154" s="3">
        <v>823</v>
      </c>
      <c r="O2154" s="3" t="s">
        <v>228</v>
      </c>
      <c r="P2154" s="4">
        <f>IF(O2154="吨",N2154*1000,IF(O2154="万立方米",N2154*10000,""))</f>
        <v>8230000.0</v>
      </c>
      <c r="Q2154" s="2" t="s">
        <v>229</v>
      </c>
      <c r="R2154" s="2" t="s">
        <v>230</v>
      </c>
      <c r="S2154" s="2" t="s">
        <v>459</v>
      </c>
      <c r="T2154" s="2" t="s">
        <v>75</v>
      </c>
      <c r="U2154" s="4">
        <f>0.03</f>
        <v>0.03</v>
      </c>
      <c r="V2154" s="2" t="s">
        <v>232</v>
      </c>
      <c r="W2154" s="2" t="s">
        <v>76</v>
      </c>
      <c r="X2154" s="2" t="s">
        <v>344</v>
      </c>
      <c r="Y2154" s="2" t="s">
        <v>588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66</v>
      </c>
      <c r="AF2154" s="2" t="s">
        <v>67</v>
      </c>
      <c r="AG2154" s="2" t="s">
        <v>327</v>
      </c>
      <c r="AH2154" s="2" t="s">
        <v>449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3030</v>
      </c>
      <c r="B2155" s="2" t="s">
        <v>3024</v>
      </c>
      <c r="C2155" s="2" t="s">
        <v>47</v>
      </c>
      <c r="D2155" s="2" t="s">
        <v>1215</v>
      </c>
      <c r="E2155" s="2" t="s">
        <v>526</v>
      </c>
      <c r="F2155" s="2" t="s">
        <v>119</v>
      </c>
      <c r="G2155" s="2" t="s">
        <v>227</v>
      </c>
      <c r="H2155" s="2" t="s">
        <v>52</v>
      </c>
      <c r="I2155" s="2" t="s">
        <v>53</v>
      </c>
      <c r="J2155" s="2" t="s">
        <v>226</v>
      </c>
      <c r="K2155" s="2" t="s">
        <v>226</v>
      </c>
      <c r="L2155" s="2" t="s">
        <v>227</v>
      </c>
      <c r="M2155" s="2" t="s">
        <v>99</v>
      </c>
      <c r="N2155" s="3">
        <v>823</v>
      </c>
      <c r="O2155" s="3" t="s">
        <v>228</v>
      </c>
      <c r="P2155" s="4">
        <f>IF(O2155="吨",N2155*1000,IF(O2155="万立方米",N2155*10000,""))</f>
        <v>8230000.0</v>
      </c>
      <c r="Q2155" s="2" t="s">
        <v>229</v>
      </c>
      <c r="R2155" s="2" t="s">
        <v>230</v>
      </c>
      <c r="S2155" s="2" t="s">
        <v>461</v>
      </c>
      <c r="T2155" s="2" t="s">
        <v>75</v>
      </c>
      <c r="U2155" s="4">
        <f>0.0</f>
        <v>0.0</v>
      </c>
      <c r="V2155" s="2" t="s">
        <v>232</v>
      </c>
      <c r="W2155" s="2" t="s">
        <v>76</v>
      </c>
      <c r="X2155" s="2" t="s">
        <v>314</v>
      </c>
      <c r="Y2155" s="2" t="s">
        <v>315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66</v>
      </c>
      <c r="AF2155" s="2" t="s">
        <v>67</v>
      </c>
      <c r="AG2155" s="2" t="s">
        <v>167</v>
      </c>
      <c r="AH2155" s="2" t="s">
        <v>449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3031</v>
      </c>
      <c r="B2156" s="2" t="s">
        <v>3024</v>
      </c>
      <c r="C2156" s="2" t="s">
        <v>47</v>
      </c>
      <c r="D2156" s="2" t="s">
        <v>1215</v>
      </c>
      <c r="E2156" s="2" t="s">
        <v>526</v>
      </c>
      <c r="F2156" s="2" t="s">
        <v>119</v>
      </c>
      <c r="G2156" s="2" t="s">
        <v>227</v>
      </c>
      <c r="H2156" s="2" t="s">
        <v>52</v>
      </c>
      <c r="I2156" s="2" t="s">
        <v>53</v>
      </c>
      <c r="J2156" s="2" t="s">
        <v>226</v>
      </c>
      <c r="K2156" s="2" t="s">
        <v>226</v>
      </c>
      <c r="L2156" s="2" t="s">
        <v>227</v>
      </c>
      <c r="M2156" s="2" t="s">
        <v>104</v>
      </c>
      <c r="N2156" s="3">
        <v>823</v>
      </c>
      <c r="O2156" s="3" t="s">
        <v>228</v>
      </c>
      <c r="P2156" s="4">
        <f>IF(O2156="吨",N2156*1000,IF(O2156="万立方米",N2156*10000,""))</f>
        <v>8230000.0</v>
      </c>
      <c r="Q2156" s="2" t="s">
        <v>229</v>
      </c>
      <c r="R2156" s="2" t="s">
        <v>230</v>
      </c>
      <c r="S2156" s="2" t="s">
        <v>463</v>
      </c>
      <c r="T2156" s="2" t="s">
        <v>75</v>
      </c>
      <c r="U2156" s="4">
        <f>0.02</f>
        <v>0.02</v>
      </c>
      <c r="V2156" s="2" t="s">
        <v>232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329</v>
      </c>
      <c r="AH2156" s="2" t="s">
        <v>449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3032</v>
      </c>
      <c r="B2157" s="2" t="s">
        <v>3024</v>
      </c>
      <c r="C2157" s="2" t="s">
        <v>47</v>
      </c>
      <c r="D2157" s="2" t="s">
        <v>1215</v>
      </c>
      <c r="E2157" s="2" t="s">
        <v>526</v>
      </c>
      <c r="F2157" s="2" t="s">
        <v>119</v>
      </c>
      <c r="G2157" s="2" t="s">
        <v>227</v>
      </c>
      <c r="H2157" s="2" t="s">
        <v>52</v>
      </c>
      <c r="I2157" s="2"/>
      <c r="J2157" s="2"/>
      <c r="K2157" s="2" t="s">
        <v>55</v>
      </c>
      <c r="L2157" s="2" t="s">
        <v>163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164</v>
      </c>
      <c r="T2157" s="2" t="s">
        <v>165</v>
      </c>
      <c r="U2157" s="4">
        <f>0.16</f>
        <v>0.16</v>
      </c>
      <c r="V2157" s="2" t="s">
        <v>111</v>
      </c>
      <c r="W2157" s="2" t="s">
        <v>164</v>
      </c>
      <c r="X2157" s="2" t="s">
        <v>163</v>
      </c>
      <c r="Y2157" s="2" t="s">
        <v>166</v>
      </c>
      <c r="Z2157" s="2">
        <v>0</v>
      </c>
      <c r="AA2157" s="2"/>
      <c r="AB2157" s="2"/>
      <c r="AC2157" s="2"/>
      <c r="AD2157" s="2"/>
      <c r="AE2157" s="2" t="s">
        <v>271</v>
      </c>
      <c r="AF2157" s="2" t="s">
        <v>272</v>
      </c>
      <c r="AG2157" s="2" t="s">
        <v>273</v>
      </c>
      <c r="AH2157" s="2" t="s">
        <v>168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3033</v>
      </c>
      <c r="B2158" s="2" t="s">
        <v>3034</v>
      </c>
      <c r="C2158" s="2" t="s">
        <v>47</v>
      </c>
      <c r="D2158" s="2" t="s">
        <v>3035</v>
      </c>
      <c r="E2158" s="2" t="s">
        <v>984</v>
      </c>
      <c r="F2158" s="2" t="s">
        <v>50</v>
      </c>
      <c r="G2158" s="2" t="s">
        <v>227</v>
      </c>
      <c r="H2158" s="2" t="s">
        <v>52</v>
      </c>
      <c r="I2158" s="2" t="s">
        <v>53</v>
      </c>
      <c r="J2158" s="2" t="s">
        <v>226</v>
      </c>
      <c r="K2158" s="2" t="s">
        <v>226</v>
      </c>
      <c r="L2158" s="2" t="s">
        <v>227</v>
      </c>
      <c r="M2158" s="2" t="s">
        <v>57</v>
      </c>
      <c r="N2158" s="3">
        <v>20956.06</v>
      </c>
      <c r="O2158" s="3" t="s">
        <v>228</v>
      </c>
      <c r="P2158" s="4">
        <f>IF(O2158="吨",N2158*1000,IF(O2158="万立方米",N2158*10000,""))</f>
        <v>209560600.0</v>
      </c>
      <c r="Q2158" s="2" t="s">
        <v>229</v>
      </c>
      <c r="R2158" s="2" t="s">
        <v>230</v>
      </c>
      <c r="S2158" s="2" t="s">
        <v>231</v>
      </c>
      <c r="T2158" s="2" t="s">
        <v>75</v>
      </c>
      <c r="U2158" s="4">
        <f>0.0</f>
        <v>0.0</v>
      </c>
      <c r="V2158" s="2" t="s">
        <v>232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66</v>
      </c>
      <c r="AF2158" s="2" t="s">
        <v>67</v>
      </c>
      <c r="AG2158" s="2" t="s">
        <v>233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3036</v>
      </c>
      <c r="B2159" s="2" t="s">
        <v>3034</v>
      </c>
      <c r="C2159" s="2" t="s">
        <v>47</v>
      </c>
      <c r="D2159" s="2" t="s">
        <v>3035</v>
      </c>
      <c r="E2159" s="2" t="s">
        <v>984</v>
      </c>
      <c r="F2159" s="2" t="s">
        <v>50</v>
      </c>
      <c r="G2159" s="2" t="s">
        <v>227</v>
      </c>
      <c r="H2159" s="2" t="s">
        <v>52</v>
      </c>
      <c r="I2159" s="2" t="s">
        <v>53</v>
      </c>
      <c r="J2159" s="2" t="s">
        <v>226</v>
      </c>
      <c r="K2159" s="2" t="s">
        <v>226</v>
      </c>
      <c r="L2159" s="2" t="s">
        <v>227</v>
      </c>
      <c r="M2159" s="2" t="s">
        <v>73</v>
      </c>
      <c r="N2159" s="3">
        <v>20956.06</v>
      </c>
      <c r="O2159" s="3" t="s">
        <v>228</v>
      </c>
      <c r="P2159" s="4">
        <f>IF(O2159="吨",N2159*1000,IF(O2159="万立方米",N2159*10000,""))</f>
        <v>209560600.0</v>
      </c>
      <c r="Q2159" s="2" t="s">
        <v>229</v>
      </c>
      <c r="R2159" s="2" t="s">
        <v>230</v>
      </c>
      <c r="S2159" s="2" t="s">
        <v>235</v>
      </c>
      <c r="T2159" s="2" t="s">
        <v>75</v>
      </c>
      <c r="U2159" s="4">
        <f>1.3</f>
        <v>1.3</v>
      </c>
      <c r="V2159" s="2" t="s">
        <v>232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4">
        <f>P2159*U2159/1000000</f>
        <v>272.42878</v>
      </c>
      <c r="AD2159" s="4">
        <f>AC2159*(1-Z2159/100)</f>
        <v>272.42878</v>
      </c>
      <c r="AE2159" s="2" t="s">
        <v>66</v>
      </c>
      <c r="AF2159" s="2" t="s">
        <v>67</v>
      </c>
      <c r="AG2159" s="2" t="s">
        <v>236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3037</v>
      </c>
      <c r="B2160" s="2" t="s">
        <v>3034</v>
      </c>
      <c r="C2160" s="2" t="s">
        <v>47</v>
      </c>
      <c r="D2160" s="2" t="s">
        <v>3035</v>
      </c>
      <c r="E2160" s="2" t="s">
        <v>984</v>
      </c>
      <c r="F2160" s="2" t="s">
        <v>50</v>
      </c>
      <c r="G2160" s="2" t="s">
        <v>227</v>
      </c>
      <c r="H2160" s="2" t="s">
        <v>52</v>
      </c>
      <c r="I2160" s="2" t="s">
        <v>53</v>
      </c>
      <c r="J2160" s="2" t="s">
        <v>226</v>
      </c>
      <c r="K2160" s="2" t="s">
        <v>226</v>
      </c>
      <c r="L2160" s="2" t="s">
        <v>227</v>
      </c>
      <c r="M2160" s="2" t="s">
        <v>79</v>
      </c>
      <c r="N2160" s="3">
        <v>20956.06</v>
      </c>
      <c r="O2160" s="3" t="s">
        <v>228</v>
      </c>
      <c r="P2160" s="4">
        <f>IF(O2160="吨",N2160*1000,IF(O2160="万立方米",N2160*10000,""))</f>
        <v>209560600.0</v>
      </c>
      <c r="Q2160" s="2" t="s">
        <v>229</v>
      </c>
      <c r="R2160" s="2" t="s">
        <v>230</v>
      </c>
      <c r="S2160" s="2" t="s">
        <v>238</v>
      </c>
      <c r="T2160" s="2" t="s">
        <v>75</v>
      </c>
      <c r="U2160" s="4">
        <f>4.1</f>
        <v>4.1</v>
      </c>
      <c r="V2160" s="2" t="s">
        <v>232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4">
        <f>P2160*U2160/1000000</f>
        <v>859.1984599999998</v>
      </c>
      <c r="AD2160" s="4">
        <f>AC2160*(1-Z2160/100)</f>
        <v>670.1747987999998</v>
      </c>
      <c r="AE2160" s="2" t="s">
        <v>66</v>
      </c>
      <c r="AF2160" s="2" t="s">
        <v>67</v>
      </c>
      <c r="AG2160" s="2" t="s">
        <v>239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3038</v>
      </c>
      <c r="B2161" s="2" t="s">
        <v>3034</v>
      </c>
      <c r="C2161" s="2" t="s">
        <v>47</v>
      </c>
      <c r="D2161" s="2" t="s">
        <v>3035</v>
      </c>
      <c r="E2161" s="2" t="s">
        <v>984</v>
      </c>
      <c r="F2161" s="2" t="s">
        <v>50</v>
      </c>
      <c r="G2161" s="2" t="s">
        <v>227</v>
      </c>
      <c r="H2161" s="2" t="s">
        <v>52</v>
      </c>
      <c r="I2161" s="2" t="s">
        <v>53</v>
      </c>
      <c r="J2161" s="2" t="s">
        <v>226</v>
      </c>
      <c r="K2161" s="2" t="s">
        <v>226</v>
      </c>
      <c r="L2161" s="2" t="s">
        <v>227</v>
      </c>
      <c r="M2161" s="2" t="s">
        <v>87</v>
      </c>
      <c r="N2161" s="3">
        <v>20956.06</v>
      </c>
      <c r="O2161" s="3" t="s">
        <v>228</v>
      </c>
      <c r="P2161" s="4">
        <f>IF(O2161="吨",N2161*1000,IF(O2161="万立方米",N2161*10000,""))</f>
        <v>209560600.0</v>
      </c>
      <c r="Q2161" s="2" t="s">
        <v>229</v>
      </c>
      <c r="R2161" s="2" t="s">
        <v>230</v>
      </c>
      <c r="S2161" s="2" t="s">
        <v>241</v>
      </c>
      <c r="T2161" s="2" t="s">
        <v>75</v>
      </c>
      <c r="U2161" s="4">
        <f>0.0</f>
        <v>0.0</v>
      </c>
      <c r="V2161" s="2" t="s">
        <v>232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4">
        <f>P2161*U2161/1000000</f>
        <v>0.0</v>
      </c>
      <c r="AD2161" s="4">
        <f>AC2161*(1-Z2161/100)</f>
        <v>0.0</v>
      </c>
      <c r="AE2161" s="2" t="s">
        <v>66</v>
      </c>
      <c r="AF2161" s="2" t="s">
        <v>67</v>
      </c>
      <c r="AG2161" s="2" t="s">
        <v>233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3039</v>
      </c>
      <c r="B2162" s="2" t="s">
        <v>3034</v>
      </c>
      <c r="C2162" s="2" t="s">
        <v>47</v>
      </c>
      <c r="D2162" s="2" t="s">
        <v>3035</v>
      </c>
      <c r="E2162" s="2" t="s">
        <v>984</v>
      </c>
      <c r="F2162" s="2" t="s">
        <v>50</v>
      </c>
      <c r="G2162" s="2" t="s">
        <v>227</v>
      </c>
      <c r="H2162" s="2" t="s">
        <v>52</v>
      </c>
      <c r="I2162" s="2" t="s">
        <v>53</v>
      </c>
      <c r="J2162" s="2" t="s">
        <v>226</v>
      </c>
      <c r="K2162" s="2" t="s">
        <v>226</v>
      </c>
      <c r="L2162" s="2" t="s">
        <v>227</v>
      </c>
      <c r="M2162" s="2" t="s">
        <v>91</v>
      </c>
      <c r="N2162" s="3">
        <v>20956.06</v>
      </c>
      <c r="O2162" s="3" t="s">
        <v>228</v>
      </c>
      <c r="P2162" s="4">
        <f>IF(O2162="吨",N2162*1000,IF(O2162="万立方米",N2162*10000,""))</f>
        <v>209560600.0</v>
      </c>
      <c r="Q2162" s="2" t="s">
        <v>229</v>
      </c>
      <c r="R2162" s="2" t="s">
        <v>230</v>
      </c>
      <c r="S2162" s="2" t="s">
        <v>243</v>
      </c>
      <c r="T2162" s="2" t="s">
        <v>75</v>
      </c>
      <c r="U2162" s="4">
        <f>0.03</f>
        <v>0.03</v>
      </c>
      <c r="V2162" s="2" t="s">
        <v>232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4">
        <f>P2162*U2162/1000000</f>
        <v>6.286818</v>
      </c>
      <c r="AD2162" s="4">
        <f>AC2163*(1-AA2162/100)+(AC2162-AC2163)*(1-AB2162/100)</f>
        <v>6.286818</v>
      </c>
      <c r="AE2162" s="2" t="s">
        <v>66</v>
      </c>
      <c r="AF2162" s="2" t="s">
        <v>67</v>
      </c>
      <c r="AG2162" s="2" t="s">
        <v>233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3040</v>
      </c>
      <c r="B2163" s="2" t="s">
        <v>3034</v>
      </c>
      <c r="C2163" s="2" t="s">
        <v>47</v>
      </c>
      <c r="D2163" s="2" t="s">
        <v>3035</v>
      </c>
      <c r="E2163" s="2" t="s">
        <v>984</v>
      </c>
      <c r="F2163" s="2" t="s">
        <v>50</v>
      </c>
      <c r="G2163" s="2" t="s">
        <v>227</v>
      </c>
      <c r="H2163" s="2" t="s">
        <v>52</v>
      </c>
      <c r="I2163" s="2" t="s">
        <v>53</v>
      </c>
      <c r="J2163" s="2" t="s">
        <v>226</v>
      </c>
      <c r="K2163" s="2" t="s">
        <v>226</v>
      </c>
      <c r="L2163" s="2" t="s">
        <v>227</v>
      </c>
      <c r="M2163" s="2" t="s">
        <v>95</v>
      </c>
      <c r="N2163" s="3">
        <v>20956.06</v>
      </c>
      <c r="O2163" s="3" t="s">
        <v>228</v>
      </c>
      <c r="P2163" s="4">
        <f>IF(O2163="吨",N2163*1000,IF(O2163="万立方米",N2163*10000,""))</f>
        <v>209560600.0</v>
      </c>
      <c r="Q2163" s="2" t="s">
        <v>229</v>
      </c>
      <c r="R2163" s="2" t="s">
        <v>230</v>
      </c>
      <c r="S2163" s="2" t="s">
        <v>245</v>
      </c>
      <c r="T2163" s="2" t="s">
        <v>75</v>
      </c>
      <c r="U2163" s="4">
        <f>0.03</f>
        <v>0.03</v>
      </c>
      <c r="V2163" s="2" t="s">
        <v>232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6.286818</v>
      </c>
      <c r="AD2163" s="4">
        <f>AC2163*(1-Z2163/100)</f>
        <v>6.286818</v>
      </c>
      <c r="AE2163" s="2" t="s">
        <v>66</v>
      </c>
      <c r="AF2163" s="2" t="s">
        <v>67</v>
      </c>
      <c r="AG2163" s="2" t="s">
        <v>233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3041</v>
      </c>
      <c r="B2164" s="2" t="s">
        <v>3034</v>
      </c>
      <c r="C2164" s="2" t="s">
        <v>47</v>
      </c>
      <c r="D2164" s="2" t="s">
        <v>3035</v>
      </c>
      <c r="E2164" s="2" t="s">
        <v>984</v>
      </c>
      <c r="F2164" s="2" t="s">
        <v>50</v>
      </c>
      <c r="G2164" s="2" t="s">
        <v>227</v>
      </c>
      <c r="H2164" s="2" t="s">
        <v>52</v>
      </c>
      <c r="I2164" s="2" t="s">
        <v>53</v>
      </c>
      <c r="J2164" s="2" t="s">
        <v>226</v>
      </c>
      <c r="K2164" s="2" t="s">
        <v>226</v>
      </c>
      <c r="L2164" s="2" t="s">
        <v>227</v>
      </c>
      <c r="M2164" s="2" t="s">
        <v>99</v>
      </c>
      <c r="N2164" s="3">
        <v>20956.06</v>
      </c>
      <c r="O2164" s="3" t="s">
        <v>228</v>
      </c>
      <c r="P2164" s="4">
        <f>IF(O2164="吨",N2164*1000,IF(O2164="万立方米",N2164*10000,""))</f>
        <v>209560600.0</v>
      </c>
      <c r="Q2164" s="2" t="s">
        <v>229</v>
      </c>
      <c r="R2164" s="2" t="s">
        <v>230</v>
      </c>
      <c r="S2164" s="2" t="s">
        <v>247</v>
      </c>
      <c r="T2164" s="2" t="s">
        <v>75</v>
      </c>
      <c r="U2164" s="4">
        <f>0.0</f>
        <v>0.0</v>
      </c>
      <c r="V2164" s="2" t="s">
        <v>232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66</v>
      </c>
      <c r="AF2164" s="2" t="s">
        <v>67</v>
      </c>
      <c r="AG2164" s="2" t="s">
        <v>233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3042</v>
      </c>
      <c r="B2165" s="2" t="s">
        <v>3034</v>
      </c>
      <c r="C2165" s="2" t="s">
        <v>47</v>
      </c>
      <c r="D2165" s="2" t="s">
        <v>3035</v>
      </c>
      <c r="E2165" s="2" t="s">
        <v>984</v>
      </c>
      <c r="F2165" s="2" t="s">
        <v>50</v>
      </c>
      <c r="G2165" s="2" t="s">
        <v>227</v>
      </c>
      <c r="H2165" s="2" t="s">
        <v>52</v>
      </c>
      <c r="I2165" s="2" t="s">
        <v>53</v>
      </c>
      <c r="J2165" s="2" t="s">
        <v>226</v>
      </c>
      <c r="K2165" s="2" t="s">
        <v>226</v>
      </c>
      <c r="L2165" s="2" t="s">
        <v>227</v>
      </c>
      <c r="M2165" s="2" t="s">
        <v>104</v>
      </c>
      <c r="N2165" s="3">
        <v>20956.06</v>
      </c>
      <c r="O2165" s="3" t="s">
        <v>228</v>
      </c>
      <c r="P2165" s="4">
        <f>IF(O2165="吨",N2165*1000,IF(O2165="万立方米",N2165*10000,""))</f>
        <v>209560600.0</v>
      </c>
      <c r="Q2165" s="2" t="s">
        <v>229</v>
      </c>
      <c r="R2165" s="2" t="s">
        <v>230</v>
      </c>
      <c r="S2165" s="2" t="s">
        <v>249</v>
      </c>
      <c r="T2165" s="2" t="s">
        <v>75</v>
      </c>
      <c r="U2165" s="4">
        <f>0.02</f>
        <v>0.02</v>
      </c>
      <c r="V2165" s="2" t="s">
        <v>232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 t="s">
        <v>236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3043</v>
      </c>
      <c r="B2166" s="2" t="s">
        <v>3034</v>
      </c>
      <c r="C2166" s="2" t="s">
        <v>47</v>
      </c>
      <c r="D2166" s="2" t="s">
        <v>3035</v>
      </c>
      <c r="E2166" s="2" t="s">
        <v>984</v>
      </c>
      <c r="F2166" s="2" t="s">
        <v>50</v>
      </c>
      <c r="G2166" s="2" t="s">
        <v>227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f>IF(O2166="吨",N2166*1000,IF(O2166="万立方米",N2166*10000,""))</f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138</v>
      </c>
      <c r="AH2166" s="2" t="s">
        <v>114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3044</v>
      </c>
      <c r="B2167" s="2" t="s">
        <v>3045</v>
      </c>
      <c r="C2167" s="2" t="s">
        <v>47</v>
      </c>
      <c r="D2167" s="2" t="s">
        <v>3046</v>
      </c>
      <c r="E2167" s="2" t="s">
        <v>296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175</v>
      </c>
      <c r="Y2167" s="2" t="s">
        <v>3047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66</v>
      </c>
      <c r="AF2167" s="2" t="s">
        <v>67</v>
      </c>
      <c r="AG2167" s="2" t="s">
        <v>327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3048</v>
      </c>
      <c r="B2168" s="2" t="s">
        <v>3045</v>
      </c>
      <c r="C2168" s="2" t="s">
        <v>47</v>
      </c>
      <c r="D2168" s="2" t="s">
        <v>3046</v>
      </c>
      <c r="E2168" s="2" t="s">
        <v>296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66</v>
      </c>
      <c r="AF2168" s="2" t="s">
        <v>67</v>
      </c>
      <c r="AG2168" s="2" t="s">
        <v>329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3049</v>
      </c>
      <c r="B2169" s="2" t="s">
        <v>3045</v>
      </c>
      <c r="C2169" s="2" t="s">
        <v>47</v>
      </c>
      <c r="D2169" s="2" t="s">
        <v>3046</v>
      </c>
      <c r="E2169" s="2" t="s">
        <v>296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149</v>
      </c>
      <c r="Y2169" s="2" t="s">
        <v>150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66</v>
      </c>
      <c r="AF2169" s="2" t="s">
        <v>67</v>
      </c>
      <c r="AG2169" s="2" t="s">
        <v>167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3050</v>
      </c>
      <c r="B2170" s="2" t="s">
        <v>3045</v>
      </c>
      <c r="C2170" s="2" t="s">
        <v>47</v>
      </c>
      <c r="D2170" s="2" t="s">
        <v>3046</v>
      </c>
      <c r="E2170" s="2" t="s">
        <v>296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175</v>
      </c>
      <c r="Y2170" s="2" t="s">
        <v>3051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66</v>
      </c>
      <c r="AF2170" s="2" t="s">
        <v>67</v>
      </c>
      <c r="AG2170" s="2" t="s">
        <v>327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3052</v>
      </c>
      <c r="B2171" s="2" t="s">
        <v>3045</v>
      </c>
      <c r="C2171" s="2" t="s">
        <v>47</v>
      </c>
      <c r="D2171" s="2" t="s">
        <v>3046</v>
      </c>
      <c r="E2171" s="2" t="s">
        <v>296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175</v>
      </c>
      <c r="Y2171" s="2" t="s">
        <v>3053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66</v>
      </c>
      <c r="AF2171" s="2" t="s">
        <v>67</v>
      </c>
      <c r="AG2171" s="2" t="s">
        <v>327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3054</v>
      </c>
      <c r="B2172" s="2" t="s">
        <v>3045</v>
      </c>
      <c r="C2172" s="2" t="s">
        <v>47</v>
      </c>
      <c r="D2172" s="2" t="s">
        <v>3046</v>
      </c>
      <c r="E2172" s="2" t="s">
        <v>296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175</v>
      </c>
      <c r="Y2172" s="2" t="s">
        <v>3055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66</v>
      </c>
      <c r="AF2172" s="2" t="s">
        <v>67</v>
      </c>
      <c r="AG2172" s="2" t="s">
        <v>327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3056</v>
      </c>
      <c r="B2173" s="2" t="s">
        <v>3045</v>
      </c>
      <c r="C2173" s="2" t="s">
        <v>47</v>
      </c>
      <c r="D2173" s="2" t="s">
        <v>3046</v>
      </c>
      <c r="E2173" s="2" t="s">
        <v>296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3057</v>
      </c>
      <c r="Y2173" s="2" t="s">
        <v>3058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66</v>
      </c>
      <c r="AF2173" s="2" t="s">
        <v>67</v>
      </c>
      <c r="AG2173" s="2" t="s">
        <v>167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3059</v>
      </c>
      <c r="B2174" s="2" t="s">
        <v>3045</v>
      </c>
      <c r="C2174" s="2" t="s">
        <v>47</v>
      </c>
      <c r="D2174" s="2" t="s">
        <v>3046</v>
      </c>
      <c r="E2174" s="2" t="s">
        <v>296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66</v>
      </c>
      <c r="AF2174" s="2" t="s">
        <v>67</v>
      </c>
      <c r="AG2174" s="2" t="s">
        <v>329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3060</v>
      </c>
      <c r="B2175" s="2" t="s">
        <v>3045</v>
      </c>
      <c r="C2175" s="2" t="s">
        <v>47</v>
      </c>
      <c r="D2175" s="2" t="s">
        <v>3046</v>
      </c>
      <c r="E2175" s="2" t="s">
        <v>296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163</v>
      </c>
      <c r="M2175" s="2" t="s">
        <v>107</v>
      </c>
      <c r="N2175" s="3"/>
      <c r="O2175" s="3"/>
      <c r="P2175" s="4">
        <f>IF(O2175="吨",N2175*1000,IF(O2175="万立方米",N2175*10000,""))</f>
        <v>2573717410.0</v>
      </c>
      <c r="Q2175" s="2" t="s">
        <v>108</v>
      </c>
      <c r="R2175" s="2" t="s">
        <v>109</v>
      </c>
      <c r="S2175" s="2" t="s">
        <v>164</v>
      </c>
      <c r="T2175" s="2" t="s">
        <v>165</v>
      </c>
      <c r="U2175" s="4">
        <f>0.16</f>
        <v>0.16</v>
      </c>
      <c r="V2175" s="2" t="s">
        <v>111</v>
      </c>
      <c r="W2175" s="2" t="s">
        <v>164</v>
      </c>
      <c r="X2175" s="2" t="s">
        <v>163</v>
      </c>
      <c r="Y2175" s="2" t="s">
        <v>166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66</v>
      </c>
      <c r="AF2175" s="2" t="s">
        <v>67</v>
      </c>
      <c r="AG2175" s="2" t="s">
        <v>167</v>
      </c>
      <c r="AH2175" s="2" t="s">
        <v>168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3061</v>
      </c>
      <c r="B2176" s="2" t="s">
        <v>3062</v>
      </c>
      <c r="C2176" s="2" t="s">
        <v>47</v>
      </c>
      <c r="D2176" s="2" t="s">
        <v>3063</v>
      </c>
      <c r="E2176" s="2" t="s">
        <v>760</v>
      </c>
      <c r="F2176" s="2" t="s">
        <v>278</v>
      </c>
      <c r="G2176" s="2" t="s">
        <v>120</v>
      </c>
      <c r="H2176" s="2" t="s">
        <v>52</v>
      </c>
      <c r="I2176" s="2" t="s">
        <v>53</v>
      </c>
      <c r="J2176" s="2" t="s">
        <v>280</v>
      </c>
      <c r="K2176" s="2"/>
      <c r="L2176" s="2" t="s">
        <v>122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124</v>
      </c>
      <c r="X2176" s="2" t="s">
        <v>298</v>
      </c>
      <c r="Y2176" s="2" t="s">
        <v>3064</v>
      </c>
      <c r="Z2176" s="2">
        <v>94.5</v>
      </c>
      <c r="AA2176" s="2"/>
      <c r="AB2176" s="2"/>
      <c r="AC2176" s="2"/>
      <c r="AD2176" s="2"/>
      <c r="AE2176" s="2" t="s">
        <v>271</v>
      </c>
      <c r="AF2176" s="2" t="s">
        <v>281</v>
      </c>
      <c r="AG2176" s="2" t="s">
        <v>431</v>
      </c>
      <c r="AH2176" s="2" t="s">
        <v>128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3065</v>
      </c>
      <c r="B2177" s="2" t="s">
        <v>3062</v>
      </c>
      <c r="C2177" s="2" t="s">
        <v>47</v>
      </c>
      <c r="D2177" s="2" t="s">
        <v>3063</v>
      </c>
      <c r="E2177" s="2" t="s">
        <v>760</v>
      </c>
      <c r="F2177" s="2" t="s">
        <v>278</v>
      </c>
      <c r="G2177" s="2" t="s">
        <v>120</v>
      </c>
      <c r="H2177" s="2" t="s">
        <v>52</v>
      </c>
      <c r="I2177" s="2" t="s">
        <v>53</v>
      </c>
      <c r="J2177" s="2" t="s">
        <v>280</v>
      </c>
      <c r="K2177" s="2"/>
      <c r="L2177" s="2" t="s">
        <v>122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124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271</v>
      </c>
      <c r="AF2177" s="2" t="s">
        <v>281</v>
      </c>
      <c r="AG2177" s="2" t="s">
        <v>433</v>
      </c>
      <c r="AH2177" s="2" t="s">
        <v>128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3066</v>
      </c>
      <c r="B2178" s="2" t="s">
        <v>3062</v>
      </c>
      <c r="C2178" s="2" t="s">
        <v>47</v>
      </c>
      <c r="D2178" s="2" t="s">
        <v>3063</v>
      </c>
      <c r="E2178" s="2" t="s">
        <v>760</v>
      </c>
      <c r="F2178" s="2" t="s">
        <v>278</v>
      </c>
      <c r="G2178" s="2" t="s">
        <v>120</v>
      </c>
      <c r="H2178" s="2" t="s">
        <v>52</v>
      </c>
      <c r="I2178" s="2" t="s">
        <v>53</v>
      </c>
      <c r="J2178" s="2" t="s">
        <v>280</v>
      </c>
      <c r="K2178" s="2"/>
      <c r="L2178" s="2" t="s">
        <v>122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124</v>
      </c>
      <c r="X2178" s="2" t="s">
        <v>149</v>
      </c>
      <c r="Y2178" s="2" t="s">
        <v>150</v>
      </c>
      <c r="Z2178" s="2">
        <v>64</v>
      </c>
      <c r="AA2178" s="2"/>
      <c r="AB2178" s="2"/>
      <c r="AC2178" s="2"/>
      <c r="AD2178" s="2"/>
      <c r="AE2178" s="2" t="s">
        <v>271</v>
      </c>
      <c r="AF2178" s="2" t="s">
        <v>281</v>
      </c>
      <c r="AG2178" s="2" t="s">
        <v>435</v>
      </c>
      <c r="AH2178" s="2" t="s">
        <v>128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3067</v>
      </c>
      <c r="B2179" s="2" t="s">
        <v>3062</v>
      </c>
      <c r="C2179" s="2" t="s">
        <v>47</v>
      </c>
      <c r="D2179" s="2" t="s">
        <v>3063</v>
      </c>
      <c r="E2179" s="2" t="s">
        <v>760</v>
      </c>
      <c r="F2179" s="2" t="s">
        <v>278</v>
      </c>
      <c r="G2179" s="2" t="s">
        <v>120</v>
      </c>
      <c r="H2179" s="2" t="s">
        <v>52</v>
      </c>
      <c r="I2179" s="2" t="s">
        <v>53</v>
      </c>
      <c r="J2179" s="2" t="s">
        <v>280</v>
      </c>
      <c r="K2179" s="2"/>
      <c r="L2179" s="2" t="s">
        <v>122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124</v>
      </c>
      <c r="X2179" s="2" t="s">
        <v>298</v>
      </c>
      <c r="Y2179" s="2" t="s">
        <v>3068</v>
      </c>
      <c r="Z2179" s="2">
        <v>94.5</v>
      </c>
      <c r="AA2179" s="2"/>
      <c r="AB2179" s="2"/>
      <c r="AC2179" s="2"/>
      <c r="AD2179" s="2"/>
      <c r="AE2179" s="2" t="s">
        <v>271</v>
      </c>
      <c r="AF2179" s="2" t="s">
        <v>281</v>
      </c>
      <c r="AG2179" s="2" t="s">
        <v>431</v>
      </c>
      <c r="AH2179" s="2" t="s">
        <v>128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3069</v>
      </c>
      <c r="B2180" s="2" t="s">
        <v>3062</v>
      </c>
      <c r="C2180" s="2" t="s">
        <v>47</v>
      </c>
      <c r="D2180" s="2" t="s">
        <v>3063</v>
      </c>
      <c r="E2180" s="2" t="s">
        <v>760</v>
      </c>
      <c r="F2180" s="2" t="s">
        <v>278</v>
      </c>
      <c r="G2180" s="2" t="s">
        <v>120</v>
      </c>
      <c r="H2180" s="2" t="s">
        <v>52</v>
      </c>
      <c r="I2180" s="2" t="s">
        <v>53</v>
      </c>
      <c r="J2180" s="2" t="s">
        <v>280</v>
      </c>
      <c r="K2180" s="2"/>
      <c r="L2180" s="2" t="s">
        <v>122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124</v>
      </c>
      <c r="X2180" s="2" t="s">
        <v>298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271</v>
      </c>
      <c r="AF2180" s="2" t="s">
        <v>281</v>
      </c>
      <c r="AG2180" s="2" t="s">
        <v>431</v>
      </c>
      <c r="AH2180" s="2" t="s">
        <v>128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3070</v>
      </c>
      <c r="B2181" s="2" t="s">
        <v>3062</v>
      </c>
      <c r="C2181" s="2" t="s">
        <v>47</v>
      </c>
      <c r="D2181" s="2" t="s">
        <v>3063</v>
      </c>
      <c r="E2181" s="2" t="s">
        <v>760</v>
      </c>
      <c r="F2181" s="2" t="s">
        <v>278</v>
      </c>
      <c r="G2181" s="2" t="s">
        <v>120</v>
      </c>
      <c r="H2181" s="2" t="s">
        <v>52</v>
      </c>
      <c r="I2181" s="2" t="s">
        <v>53</v>
      </c>
      <c r="J2181" s="2" t="s">
        <v>280</v>
      </c>
      <c r="K2181" s="2"/>
      <c r="L2181" s="2" t="s">
        <v>122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124</v>
      </c>
      <c r="X2181" s="2" t="s">
        <v>298</v>
      </c>
      <c r="Y2181" s="2" t="s">
        <v>3071</v>
      </c>
      <c r="Z2181" s="2">
        <v>94.5</v>
      </c>
      <c r="AA2181" s="2"/>
      <c r="AB2181" s="2"/>
      <c r="AC2181" s="2"/>
      <c r="AD2181" s="2"/>
      <c r="AE2181" s="2" t="s">
        <v>271</v>
      </c>
      <c r="AF2181" s="2" t="s">
        <v>281</v>
      </c>
      <c r="AG2181" s="2" t="s">
        <v>431</v>
      </c>
      <c r="AH2181" s="2" t="s">
        <v>128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3072</v>
      </c>
      <c r="B2182" s="2" t="s">
        <v>3062</v>
      </c>
      <c r="C2182" s="2" t="s">
        <v>47</v>
      </c>
      <c r="D2182" s="2" t="s">
        <v>3063</v>
      </c>
      <c r="E2182" s="2" t="s">
        <v>760</v>
      </c>
      <c r="F2182" s="2" t="s">
        <v>278</v>
      </c>
      <c r="G2182" s="2" t="s">
        <v>120</v>
      </c>
      <c r="H2182" s="2" t="s">
        <v>52</v>
      </c>
      <c r="I2182" s="2" t="s">
        <v>53</v>
      </c>
      <c r="J2182" s="2" t="s">
        <v>280</v>
      </c>
      <c r="K2182" s="2"/>
      <c r="L2182" s="2" t="s">
        <v>122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124</v>
      </c>
      <c r="X2182" s="2" t="s">
        <v>314</v>
      </c>
      <c r="Y2182" s="2" t="s">
        <v>315</v>
      </c>
      <c r="Z2182" s="2">
        <v>80</v>
      </c>
      <c r="AA2182" s="2"/>
      <c r="AB2182" s="2"/>
      <c r="AC2182" s="2"/>
      <c r="AD2182" s="2"/>
      <c r="AE2182" s="2" t="s">
        <v>271</v>
      </c>
      <c r="AF2182" s="2" t="s">
        <v>281</v>
      </c>
      <c r="AG2182" s="2" t="s">
        <v>435</v>
      </c>
      <c r="AH2182" s="2" t="s">
        <v>128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3073</v>
      </c>
      <c r="B2183" s="2" t="s">
        <v>3062</v>
      </c>
      <c r="C2183" s="2" t="s">
        <v>47</v>
      </c>
      <c r="D2183" s="2" t="s">
        <v>3063</v>
      </c>
      <c r="E2183" s="2" t="s">
        <v>760</v>
      </c>
      <c r="F2183" s="2" t="s">
        <v>278</v>
      </c>
      <c r="G2183" s="2" t="s">
        <v>120</v>
      </c>
      <c r="H2183" s="2" t="s">
        <v>52</v>
      </c>
      <c r="I2183" s="2" t="s">
        <v>53</v>
      </c>
      <c r="J2183" s="2" t="s">
        <v>280</v>
      </c>
      <c r="K2183" s="2"/>
      <c r="L2183" s="2" t="s">
        <v>122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124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271</v>
      </c>
      <c r="AF2183" s="2" t="s">
        <v>281</v>
      </c>
      <c r="AG2183" s="2" t="s">
        <v>433</v>
      </c>
      <c r="AH2183" s="2" t="s">
        <v>128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3074</v>
      </c>
      <c r="B2184" s="2" t="s">
        <v>3062</v>
      </c>
      <c r="C2184" s="2" t="s">
        <v>47</v>
      </c>
      <c r="D2184" s="2" t="s">
        <v>3063</v>
      </c>
      <c r="E2184" s="2" t="s">
        <v>760</v>
      </c>
      <c r="F2184" s="2" t="s">
        <v>278</v>
      </c>
      <c r="G2184" s="2" t="s">
        <v>120</v>
      </c>
      <c r="H2184" s="2" t="s">
        <v>52</v>
      </c>
      <c r="I2184" s="2"/>
      <c r="J2184" s="2"/>
      <c r="K2184" s="2" t="s">
        <v>55</v>
      </c>
      <c r="L2184" s="2" t="s">
        <v>163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164</v>
      </c>
      <c r="T2184" s="2" t="s">
        <v>165</v>
      </c>
      <c r="U2184" s="4">
        <f>0.16</f>
        <v>0.16</v>
      </c>
      <c r="V2184" s="2" t="s">
        <v>111</v>
      </c>
      <c r="W2184" s="2" t="s">
        <v>164</v>
      </c>
      <c r="X2184" s="2" t="s">
        <v>163</v>
      </c>
      <c r="Y2184" s="2" t="s">
        <v>166</v>
      </c>
      <c r="Z2184" s="2">
        <v>0</v>
      </c>
      <c r="AA2184" s="2"/>
      <c r="AB2184" s="2"/>
      <c r="AC2184" s="2"/>
      <c r="AD2184" s="2"/>
      <c r="AE2184" s="2" t="s">
        <v>271</v>
      </c>
      <c r="AF2184" s="2" t="s">
        <v>272</v>
      </c>
      <c r="AG2184" s="2" t="s">
        <v>273</v>
      </c>
      <c r="AH2184" s="2" t="s">
        <v>168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3075</v>
      </c>
      <c r="B2185" s="2" t="s">
        <v>3076</v>
      </c>
      <c r="C2185" s="2" t="s">
        <v>47</v>
      </c>
      <c r="D2185" s="2" t="s">
        <v>3077</v>
      </c>
      <c r="E2185" s="2" t="s">
        <v>514</v>
      </c>
      <c r="F2185" s="2" t="s">
        <v>50</v>
      </c>
      <c r="G2185" s="2" t="s">
        <v>51</v>
      </c>
      <c r="H2185" s="2" t="s">
        <v>142</v>
      </c>
      <c r="I2185" s="2" t="s">
        <v>53</v>
      </c>
      <c r="J2185" s="2" t="s">
        <v>343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27.132277931999997</v>
      </c>
      <c r="AD2185" s="4">
        <f>AC2185*(1-Z2185/100)</f>
        <v>27.132277931999997</v>
      </c>
      <c r="AE2185" s="2" t="s">
        <v>66</v>
      </c>
      <c r="AF2185" s="2" t="s">
        <v>67</v>
      </c>
      <c r="AG2185" s="2" t="s">
        <v>233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3078</v>
      </c>
      <c r="B2186" s="2" t="s">
        <v>3076</v>
      </c>
      <c r="C2186" s="2" t="s">
        <v>47</v>
      </c>
      <c r="D2186" s="2" t="s">
        <v>3077</v>
      </c>
      <c r="E2186" s="2" t="s">
        <v>514</v>
      </c>
      <c r="F2186" s="2" t="s">
        <v>50</v>
      </c>
      <c r="G2186" s="2" t="s">
        <v>51</v>
      </c>
      <c r="H2186" s="2" t="s">
        <v>142</v>
      </c>
      <c r="I2186" s="2" t="s">
        <v>53</v>
      </c>
      <c r="J2186" s="2" t="s">
        <v>343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4">
        <f>P2186*U2186/1000000</f>
        <v>5118.332</v>
      </c>
      <c r="AD2186" s="4">
        <f>AC2186*(1-Z2186/100)</f>
        <v>5118.332</v>
      </c>
      <c r="AE2186" s="2" t="s">
        <v>66</v>
      </c>
      <c r="AF2186" s="2" t="s">
        <v>67</v>
      </c>
      <c r="AG2186" s="2" t="s">
        <v>236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3079</v>
      </c>
      <c r="B2187" s="2" t="s">
        <v>3076</v>
      </c>
      <c r="C2187" s="2" t="s">
        <v>47</v>
      </c>
      <c r="D2187" s="2" t="s">
        <v>3077</v>
      </c>
      <c r="E2187" s="2" t="s">
        <v>514</v>
      </c>
      <c r="F2187" s="2" t="s">
        <v>50</v>
      </c>
      <c r="G2187" s="2" t="s">
        <v>51</v>
      </c>
      <c r="H2187" s="2" t="s">
        <v>142</v>
      </c>
      <c r="I2187" s="2" t="s">
        <v>53</v>
      </c>
      <c r="J2187" s="2" t="s">
        <v>343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4">
        <f>P2187*U2187/1000000</f>
        <v>18451.58686</v>
      </c>
      <c r="AD2187" s="4">
        <f>AC2187*(1-Z2187/100)</f>
        <v>14392.2377508</v>
      </c>
      <c r="AE2187" s="2" t="s">
        <v>66</v>
      </c>
      <c r="AF2187" s="2" t="s">
        <v>67</v>
      </c>
      <c r="AG2187" s="2" t="s">
        <v>239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3080</v>
      </c>
      <c r="B2188" s="2" t="s">
        <v>3076</v>
      </c>
      <c r="C2188" s="2" t="s">
        <v>47</v>
      </c>
      <c r="D2188" s="2" t="s">
        <v>3077</v>
      </c>
      <c r="E2188" s="2" t="s">
        <v>514</v>
      </c>
      <c r="F2188" s="2" t="s">
        <v>50</v>
      </c>
      <c r="G2188" s="2" t="s">
        <v>51</v>
      </c>
      <c r="H2188" s="2" t="s">
        <v>142</v>
      </c>
      <c r="I2188" s="2" t="s">
        <v>53</v>
      </c>
      <c r="J2188" s="2" t="s">
        <v>343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4">
        <f>P2188*U2188/1000000</f>
        <v>0.0</v>
      </c>
      <c r="AD2188" s="4">
        <f>AC2188*(1-Z2188/100)</f>
        <v>0.0</v>
      </c>
      <c r="AE2188" s="2" t="s">
        <v>66</v>
      </c>
      <c r="AF2188" s="2" t="s">
        <v>67</v>
      </c>
      <c r="AG2188" s="2" t="s">
        <v>233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3081</v>
      </c>
      <c r="B2189" s="2" t="s">
        <v>3076</v>
      </c>
      <c r="C2189" s="2" t="s">
        <v>47</v>
      </c>
      <c r="D2189" s="2" t="s">
        <v>3077</v>
      </c>
      <c r="E2189" s="2" t="s">
        <v>514</v>
      </c>
      <c r="F2189" s="2" t="s">
        <v>50</v>
      </c>
      <c r="G2189" s="2" t="s">
        <v>51</v>
      </c>
      <c r="H2189" s="2" t="s">
        <v>142</v>
      </c>
      <c r="I2189" s="2" t="s">
        <v>53</v>
      </c>
      <c r="J2189" s="2" t="s">
        <v>343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4">
        <f>P2189*U2189/1000000</f>
        <v>52003.532703</v>
      </c>
      <c r="AD2189" s="4">
        <f>AC2190*(1-AA2189/100)+(AC2189-AC2190)*(1-AB2189/100)</f>
        <v>52003.532703</v>
      </c>
      <c r="AE2189" s="2" t="s">
        <v>66</v>
      </c>
      <c r="AF2189" s="2" t="s">
        <v>67</v>
      </c>
      <c r="AG2189" s="2" t="s">
        <v>233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3082</v>
      </c>
      <c r="B2190" s="2" t="s">
        <v>3076</v>
      </c>
      <c r="C2190" s="2" t="s">
        <v>47</v>
      </c>
      <c r="D2190" s="2" t="s">
        <v>3077</v>
      </c>
      <c r="E2190" s="2" t="s">
        <v>514</v>
      </c>
      <c r="F2190" s="2" t="s">
        <v>50</v>
      </c>
      <c r="G2190" s="2" t="s">
        <v>51</v>
      </c>
      <c r="H2190" s="2" t="s">
        <v>142</v>
      </c>
      <c r="I2190" s="2" t="s">
        <v>53</v>
      </c>
      <c r="J2190" s="2" t="s">
        <v>343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4">
        <f>P2190*U2190/1000000</f>
        <v>13566.138965999999</v>
      </c>
      <c r="AD2190" s="4">
        <f>AC2190*(1-Z2190/100)</f>
        <v>13566.138965999999</v>
      </c>
      <c r="AE2190" s="2" t="s">
        <v>66</v>
      </c>
      <c r="AF2190" s="2" t="s">
        <v>67</v>
      </c>
      <c r="AG2190" s="2" t="s">
        <v>233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3083</v>
      </c>
      <c r="B2191" s="2" t="s">
        <v>3076</v>
      </c>
      <c r="C2191" s="2" t="s">
        <v>47</v>
      </c>
      <c r="D2191" s="2" t="s">
        <v>3077</v>
      </c>
      <c r="E2191" s="2" t="s">
        <v>514</v>
      </c>
      <c r="F2191" s="2" t="s">
        <v>50</v>
      </c>
      <c r="G2191" s="2" t="s">
        <v>51</v>
      </c>
      <c r="H2191" s="2" t="s">
        <v>142</v>
      </c>
      <c r="I2191" s="2" t="s">
        <v>53</v>
      </c>
      <c r="J2191" s="2" t="s">
        <v>343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23058.085660000004</v>
      </c>
      <c r="AD2191" s="4">
        <f>AC2191*(1-Z2191/100)</f>
        <v>23058.085660000004</v>
      </c>
      <c r="AE2191" s="2" t="s">
        <v>66</v>
      </c>
      <c r="AF2191" s="2" t="s">
        <v>67</v>
      </c>
      <c r="AG2191" s="2" t="s">
        <v>233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3084</v>
      </c>
      <c r="B2192" s="2" t="s">
        <v>3076</v>
      </c>
      <c r="C2192" s="2" t="s">
        <v>47</v>
      </c>
      <c r="D2192" s="2" t="s">
        <v>3077</v>
      </c>
      <c r="E2192" s="2" t="s">
        <v>514</v>
      </c>
      <c r="F2192" s="2" t="s">
        <v>50</v>
      </c>
      <c r="G2192" s="2" t="s">
        <v>51</v>
      </c>
      <c r="H2192" s="2" t="s">
        <v>142</v>
      </c>
      <c r="I2192" s="2" t="s">
        <v>53</v>
      </c>
      <c r="J2192" s="2" t="s">
        <v>343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4">
        <f>P2192*U2192/1000000</f>
        <v>102.36664</v>
      </c>
      <c r="AD2192" s="4">
        <f>AC2192*(1-Z2192/100)</f>
        <v>102.36664</v>
      </c>
      <c r="AE2192" s="2" t="s">
        <v>66</v>
      </c>
      <c r="AF2192" s="2" t="s">
        <v>67</v>
      </c>
      <c r="AG2192" s="2" t="s">
        <v>236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3085</v>
      </c>
      <c r="B2193" s="2" t="s">
        <v>3076</v>
      </c>
      <c r="C2193" s="2" t="s">
        <v>47</v>
      </c>
      <c r="D2193" s="2" t="s">
        <v>3077</v>
      </c>
      <c r="E2193" s="2" t="s">
        <v>514</v>
      </c>
      <c r="F2193" s="2" t="s">
        <v>50</v>
      </c>
      <c r="G2193" s="2" t="s">
        <v>51</v>
      </c>
      <c r="H2193" s="2" t="s">
        <v>142</v>
      </c>
      <c r="I2193" s="2"/>
      <c r="J2193" s="2"/>
      <c r="K2193" s="2"/>
      <c r="L2193" s="2"/>
      <c r="M2193" s="2" t="s">
        <v>107</v>
      </c>
      <c r="N2193" s="3"/>
      <c r="O2193" s="3"/>
      <c r="P2193" s="4">
        <f>IF(O2193="吨",N2193*1000,IF(O2193="万立方米",N2193*10000,""))</f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138</v>
      </c>
      <c r="AH2193" s="2" t="s">
        <v>114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3086</v>
      </c>
      <c r="B2194" s="2" t="s">
        <v>3087</v>
      </c>
      <c r="C2194" s="2" t="s">
        <v>47</v>
      </c>
      <c r="D2194" s="2" t="s">
        <v>3088</v>
      </c>
      <c r="E2194" s="2" t="s">
        <v>118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343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16.26894864</v>
      </c>
      <c r="AD2194" s="4">
        <f>AC2194*(1-Z2194/100)</f>
        <v>16.26894864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3089</v>
      </c>
      <c r="B2195" s="2" t="s">
        <v>3087</v>
      </c>
      <c r="C2195" s="2" t="s">
        <v>47</v>
      </c>
      <c r="D2195" s="2" t="s">
        <v>3088</v>
      </c>
      <c r="E2195" s="2" t="s">
        <v>118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343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4">
        <f>P2195*U2195/1000000</f>
        <v>1863.568</v>
      </c>
      <c r="AD2195" s="4">
        <f>AC2195*(1-Z2195/100)</f>
        <v>1863.568</v>
      </c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3090</v>
      </c>
      <c r="B2196" s="2" t="s">
        <v>3087</v>
      </c>
      <c r="C2196" s="2" t="s">
        <v>47</v>
      </c>
      <c r="D2196" s="2" t="s">
        <v>3088</v>
      </c>
      <c r="E2196" s="2" t="s">
        <v>118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343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4">
        <f>P2196*U2196/1000000</f>
        <v>6718.16264</v>
      </c>
      <c r="AD2196" s="4">
        <f>AC2196*(1-Z2196/100)</f>
        <v>5240.1668592</v>
      </c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3091</v>
      </c>
      <c r="B2197" s="2" t="s">
        <v>3087</v>
      </c>
      <c r="C2197" s="2" t="s">
        <v>47</v>
      </c>
      <c r="D2197" s="2" t="s">
        <v>3088</v>
      </c>
      <c r="E2197" s="2" t="s">
        <v>118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343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3092</v>
      </c>
      <c r="B2198" s="2" t="s">
        <v>3087</v>
      </c>
      <c r="C2198" s="2" t="s">
        <v>47</v>
      </c>
      <c r="D2198" s="2" t="s">
        <v>3088</v>
      </c>
      <c r="E2198" s="2" t="s">
        <v>118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343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4">
        <f>P2198*U2198/1000000</f>
        <v>31182.151560000002</v>
      </c>
      <c r="AD2198" s="4">
        <f>AC2199*(1-AA2198/100)+(AC2198-AC2199)*(1-AB2198/100)</f>
        <v>31182.151560000002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3093</v>
      </c>
      <c r="B2199" s="2" t="s">
        <v>3087</v>
      </c>
      <c r="C2199" s="2" t="s">
        <v>47</v>
      </c>
      <c r="D2199" s="2" t="s">
        <v>3088</v>
      </c>
      <c r="E2199" s="2" t="s">
        <v>118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343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8134.47432</v>
      </c>
      <c r="AD2199" s="4">
        <f>AC2199*(1-Z2199/100)</f>
        <v>8134.47432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3094</v>
      </c>
      <c r="B2200" s="2" t="s">
        <v>3087</v>
      </c>
      <c r="C2200" s="2" t="s">
        <v>47</v>
      </c>
      <c r="D2200" s="2" t="s">
        <v>3088</v>
      </c>
      <c r="E2200" s="2" t="s">
        <v>118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343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16157.13456</v>
      </c>
      <c r="AD2200" s="4">
        <f>AC2200*(1-Z2200/100)</f>
        <v>16157.13456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3095</v>
      </c>
      <c r="B2201" s="2" t="s">
        <v>3087</v>
      </c>
      <c r="C2201" s="2" t="s">
        <v>47</v>
      </c>
      <c r="D2201" s="2" t="s">
        <v>3088</v>
      </c>
      <c r="E2201" s="2" t="s">
        <v>118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343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37.27136</v>
      </c>
      <c r="AD2201" s="4">
        <f>AC2201*(1-Z2201/100)</f>
        <v>37.27136</v>
      </c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3096</v>
      </c>
      <c r="B2202" s="2" t="s">
        <v>3087</v>
      </c>
      <c r="C2202" s="2" t="s">
        <v>47</v>
      </c>
      <c r="D2202" s="2" t="s">
        <v>3088</v>
      </c>
      <c r="E2202" s="2" t="s">
        <v>118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f>IF(O2202="吨",N2202*1000,IF(O2202="万立方米",N2202*10000,""))</f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113</v>
      </c>
      <c r="AH2202" s="2" t="s">
        <v>114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3097</v>
      </c>
      <c r="B2203" s="2" t="s">
        <v>3098</v>
      </c>
      <c r="C2203" s="2" t="s">
        <v>47</v>
      </c>
      <c r="D2203" s="2" t="s">
        <v>1913</v>
      </c>
      <c r="E2203" s="2" t="s">
        <v>491</v>
      </c>
      <c r="F2203" s="2" t="s">
        <v>278</v>
      </c>
      <c r="G2203" s="2" t="s">
        <v>120</v>
      </c>
      <c r="H2203" s="2" t="s">
        <v>52</v>
      </c>
      <c r="I2203" s="2" t="s">
        <v>53</v>
      </c>
      <c r="J2203" s="2" t="s">
        <v>280</v>
      </c>
      <c r="K2203" s="2"/>
      <c r="L2203" s="2" t="s">
        <v>122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124</v>
      </c>
      <c r="X2203" s="2" t="s">
        <v>298</v>
      </c>
      <c r="Y2203" s="2" t="s">
        <v>1914</v>
      </c>
      <c r="Z2203" s="2">
        <v>94.5</v>
      </c>
      <c r="AA2203" s="2"/>
      <c r="AB2203" s="2"/>
      <c r="AC2203" s="2"/>
      <c r="AD2203" s="2"/>
      <c r="AE2203" s="2" t="s">
        <v>271</v>
      </c>
      <c r="AF2203" s="2" t="s">
        <v>281</v>
      </c>
      <c r="AG2203" s="2" t="s">
        <v>1915</v>
      </c>
      <c r="AH2203" s="2" t="s">
        <v>128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3099</v>
      </c>
      <c r="B2204" s="2" t="s">
        <v>3098</v>
      </c>
      <c r="C2204" s="2" t="s">
        <v>47</v>
      </c>
      <c r="D2204" s="2" t="s">
        <v>1913</v>
      </c>
      <c r="E2204" s="2" t="s">
        <v>491</v>
      </c>
      <c r="F2204" s="2" t="s">
        <v>278</v>
      </c>
      <c r="G2204" s="2" t="s">
        <v>120</v>
      </c>
      <c r="H2204" s="2" t="s">
        <v>52</v>
      </c>
      <c r="I2204" s="2" t="s">
        <v>53</v>
      </c>
      <c r="J2204" s="2" t="s">
        <v>280</v>
      </c>
      <c r="K2204" s="2"/>
      <c r="L2204" s="2" t="s">
        <v>122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124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271</v>
      </c>
      <c r="AF2204" s="2" t="s">
        <v>281</v>
      </c>
      <c r="AG2204" s="2" t="s">
        <v>1917</v>
      </c>
      <c r="AH2204" s="2" t="s">
        <v>128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3100</v>
      </c>
      <c r="B2205" s="2" t="s">
        <v>3098</v>
      </c>
      <c r="C2205" s="2" t="s">
        <v>47</v>
      </c>
      <c r="D2205" s="2" t="s">
        <v>1913</v>
      </c>
      <c r="E2205" s="2" t="s">
        <v>491</v>
      </c>
      <c r="F2205" s="2" t="s">
        <v>278</v>
      </c>
      <c r="G2205" s="2" t="s">
        <v>120</v>
      </c>
      <c r="H2205" s="2" t="s">
        <v>52</v>
      </c>
      <c r="I2205" s="2" t="s">
        <v>53</v>
      </c>
      <c r="J2205" s="2" t="s">
        <v>280</v>
      </c>
      <c r="K2205" s="2"/>
      <c r="L2205" s="2" t="s">
        <v>122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124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271</v>
      </c>
      <c r="AF2205" s="2" t="s">
        <v>281</v>
      </c>
      <c r="AG2205" s="2" t="s">
        <v>1919</v>
      </c>
      <c r="AH2205" s="2" t="s">
        <v>128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3101</v>
      </c>
      <c r="B2206" s="2" t="s">
        <v>3098</v>
      </c>
      <c r="C2206" s="2" t="s">
        <v>47</v>
      </c>
      <c r="D2206" s="2" t="s">
        <v>1913</v>
      </c>
      <c r="E2206" s="2" t="s">
        <v>491</v>
      </c>
      <c r="F2206" s="2" t="s">
        <v>278</v>
      </c>
      <c r="G2206" s="2" t="s">
        <v>120</v>
      </c>
      <c r="H2206" s="2" t="s">
        <v>52</v>
      </c>
      <c r="I2206" s="2" t="s">
        <v>53</v>
      </c>
      <c r="J2206" s="2" t="s">
        <v>280</v>
      </c>
      <c r="K2206" s="2"/>
      <c r="L2206" s="2" t="s">
        <v>122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124</v>
      </c>
      <c r="X2206" s="2" t="s">
        <v>298</v>
      </c>
      <c r="Y2206" s="2" t="s">
        <v>1921</v>
      </c>
      <c r="Z2206" s="2">
        <v>94.5</v>
      </c>
      <c r="AA2206" s="2"/>
      <c r="AB2206" s="2"/>
      <c r="AC2206" s="2"/>
      <c r="AD2206" s="2"/>
      <c r="AE2206" s="2" t="s">
        <v>271</v>
      </c>
      <c r="AF2206" s="2" t="s">
        <v>281</v>
      </c>
      <c r="AG2206" s="2" t="s">
        <v>1915</v>
      </c>
      <c r="AH2206" s="2" t="s">
        <v>128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3102</v>
      </c>
      <c r="B2207" s="2" t="s">
        <v>3098</v>
      </c>
      <c r="C2207" s="2" t="s">
        <v>47</v>
      </c>
      <c r="D2207" s="2" t="s">
        <v>1913</v>
      </c>
      <c r="E2207" s="2" t="s">
        <v>491</v>
      </c>
      <c r="F2207" s="2" t="s">
        <v>278</v>
      </c>
      <c r="G2207" s="2" t="s">
        <v>120</v>
      </c>
      <c r="H2207" s="2" t="s">
        <v>52</v>
      </c>
      <c r="I2207" s="2" t="s">
        <v>53</v>
      </c>
      <c r="J2207" s="2" t="s">
        <v>280</v>
      </c>
      <c r="K2207" s="2"/>
      <c r="L2207" s="2" t="s">
        <v>122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124</v>
      </c>
      <c r="X2207" s="2" t="s">
        <v>298</v>
      </c>
      <c r="Y2207" s="2" t="s">
        <v>1923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271</v>
      </c>
      <c r="AF2207" s="2" t="s">
        <v>281</v>
      </c>
      <c r="AG2207" s="2" t="s">
        <v>1915</v>
      </c>
      <c r="AH2207" s="2" t="s">
        <v>128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3103</v>
      </c>
      <c r="B2208" s="2" t="s">
        <v>3098</v>
      </c>
      <c r="C2208" s="2" t="s">
        <v>47</v>
      </c>
      <c r="D2208" s="2" t="s">
        <v>1913</v>
      </c>
      <c r="E2208" s="2" t="s">
        <v>491</v>
      </c>
      <c r="F2208" s="2" t="s">
        <v>278</v>
      </c>
      <c r="G2208" s="2" t="s">
        <v>120</v>
      </c>
      <c r="H2208" s="2" t="s">
        <v>52</v>
      </c>
      <c r="I2208" s="2" t="s">
        <v>53</v>
      </c>
      <c r="J2208" s="2" t="s">
        <v>280</v>
      </c>
      <c r="K2208" s="2"/>
      <c r="L2208" s="2" t="s">
        <v>122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124</v>
      </c>
      <c r="X2208" s="2" t="s">
        <v>298</v>
      </c>
      <c r="Y2208" s="2" t="s">
        <v>1925</v>
      </c>
      <c r="Z2208" s="2">
        <v>94.5</v>
      </c>
      <c r="AA2208" s="2"/>
      <c r="AB2208" s="2"/>
      <c r="AC2208" s="2"/>
      <c r="AD2208" s="2"/>
      <c r="AE2208" s="2" t="s">
        <v>271</v>
      </c>
      <c r="AF2208" s="2" t="s">
        <v>281</v>
      </c>
      <c r="AG2208" s="2" t="s">
        <v>1915</v>
      </c>
      <c r="AH2208" s="2" t="s">
        <v>128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3104</v>
      </c>
      <c r="B2209" s="2" t="s">
        <v>3098</v>
      </c>
      <c r="C2209" s="2" t="s">
        <v>47</v>
      </c>
      <c r="D2209" s="2" t="s">
        <v>1913</v>
      </c>
      <c r="E2209" s="2" t="s">
        <v>491</v>
      </c>
      <c r="F2209" s="2" t="s">
        <v>278</v>
      </c>
      <c r="G2209" s="2" t="s">
        <v>120</v>
      </c>
      <c r="H2209" s="2" t="s">
        <v>52</v>
      </c>
      <c r="I2209" s="2" t="s">
        <v>53</v>
      </c>
      <c r="J2209" s="2" t="s">
        <v>280</v>
      </c>
      <c r="K2209" s="2"/>
      <c r="L2209" s="2" t="s">
        <v>122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124</v>
      </c>
      <c r="X2209" s="2" t="s">
        <v>314</v>
      </c>
      <c r="Y2209" s="2" t="s">
        <v>315</v>
      </c>
      <c r="Z2209" s="2">
        <v>80</v>
      </c>
      <c r="AA2209" s="2"/>
      <c r="AB2209" s="2"/>
      <c r="AC2209" s="2"/>
      <c r="AD2209" s="2"/>
      <c r="AE2209" s="2" t="s">
        <v>271</v>
      </c>
      <c r="AF2209" s="2" t="s">
        <v>281</v>
      </c>
      <c r="AG2209" s="2" t="s">
        <v>1919</v>
      </c>
      <c r="AH2209" s="2" t="s">
        <v>128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3105</v>
      </c>
      <c r="B2210" s="2" t="s">
        <v>3098</v>
      </c>
      <c r="C2210" s="2" t="s">
        <v>47</v>
      </c>
      <c r="D2210" s="2" t="s">
        <v>1913</v>
      </c>
      <c r="E2210" s="2" t="s">
        <v>491</v>
      </c>
      <c r="F2210" s="2" t="s">
        <v>278</v>
      </c>
      <c r="G2210" s="2" t="s">
        <v>120</v>
      </c>
      <c r="H2210" s="2" t="s">
        <v>52</v>
      </c>
      <c r="I2210" s="2" t="s">
        <v>53</v>
      </c>
      <c r="J2210" s="2" t="s">
        <v>280</v>
      </c>
      <c r="K2210" s="2"/>
      <c r="L2210" s="2" t="s">
        <v>122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124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271</v>
      </c>
      <c r="AF2210" s="2" t="s">
        <v>281</v>
      </c>
      <c r="AG2210" s="2" t="s">
        <v>1917</v>
      </c>
      <c r="AH2210" s="2" t="s">
        <v>128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3106</v>
      </c>
      <c r="B2211" s="2" t="s">
        <v>3098</v>
      </c>
      <c r="C2211" s="2" t="s">
        <v>47</v>
      </c>
      <c r="D2211" s="2" t="s">
        <v>1913</v>
      </c>
      <c r="E2211" s="2" t="s">
        <v>491</v>
      </c>
      <c r="F2211" s="2" t="s">
        <v>278</v>
      </c>
      <c r="G2211" s="2" t="s">
        <v>120</v>
      </c>
      <c r="H2211" s="2" t="s">
        <v>52</v>
      </c>
      <c r="I2211" s="2"/>
      <c r="J2211" s="2"/>
      <c r="K2211" s="2" t="s">
        <v>55</v>
      </c>
      <c r="L2211" s="2" t="s">
        <v>551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552</v>
      </c>
      <c r="T2211" s="2" t="s">
        <v>165</v>
      </c>
      <c r="U2211" s="2"/>
      <c r="V2211" s="2" t="s">
        <v>111</v>
      </c>
      <c r="W2211" s="2" t="s">
        <v>553</v>
      </c>
      <c r="X2211" s="2" t="s">
        <v>551</v>
      </c>
      <c r="Y2211" s="2" t="s">
        <v>554</v>
      </c>
      <c r="Z2211" s="2">
        <v>0</v>
      </c>
      <c r="AA2211" s="2"/>
      <c r="AB2211" s="2"/>
      <c r="AC2211" s="2"/>
      <c r="AD2211" s="2"/>
      <c r="AE2211" s="2" t="s">
        <v>271</v>
      </c>
      <c r="AF2211" s="2" t="s">
        <v>555</v>
      </c>
      <c r="AG2211" s="2" t="s">
        <v>556</v>
      </c>
      <c r="AH2211" s="2" t="s">
        <v>168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3107</v>
      </c>
      <c r="B2212" s="2" t="s">
        <v>3108</v>
      </c>
      <c r="C2212" s="2" t="s">
        <v>47</v>
      </c>
      <c r="D2212" s="2" t="s">
        <v>1949</v>
      </c>
      <c r="E2212" s="2" t="s">
        <v>514</v>
      </c>
      <c r="F2212" s="2" t="s">
        <v>278</v>
      </c>
      <c r="G2212" s="2" t="s">
        <v>120</v>
      </c>
      <c r="H2212" s="2" t="s">
        <v>297</v>
      </c>
      <c r="I2212" s="2" t="s">
        <v>53</v>
      </c>
      <c r="J2212" s="2" t="s">
        <v>280</v>
      </c>
      <c r="K2212" s="2"/>
      <c r="L2212" s="2" t="s">
        <v>122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124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271</v>
      </c>
      <c r="AF2212" s="2" t="s">
        <v>281</v>
      </c>
      <c r="AG2212" s="2" t="s">
        <v>282</v>
      </c>
      <c r="AH2212" s="2" t="s">
        <v>128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3109</v>
      </c>
      <c r="B2213" s="2" t="s">
        <v>3108</v>
      </c>
      <c r="C2213" s="2" t="s">
        <v>47</v>
      </c>
      <c r="D2213" s="2" t="s">
        <v>1949</v>
      </c>
      <c r="E2213" s="2" t="s">
        <v>514</v>
      </c>
      <c r="F2213" s="2" t="s">
        <v>278</v>
      </c>
      <c r="G2213" s="2" t="s">
        <v>120</v>
      </c>
      <c r="H2213" s="2" t="s">
        <v>297</v>
      </c>
      <c r="I2213" s="2" t="s">
        <v>53</v>
      </c>
      <c r="J2213" s="2" t="s">
        <v>280</v>
      </c>
      <c r="K2213" s="2"/>
      <c r="L2213" s="2" t="s">
        <v>122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124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271</v>
      </c>
      <c r="AF2213" s="2" t="s">
        <v>281</v>
      </c>
      <c r="AG2213" s="2" t="s">
        <v>284</v>
      </c>
      <c r="AH2213" s="2" t="s">
        <v>128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3110</v>
      </c>
      <c r="B2214" s="2" t="s">
        <v>3108</v>
      </c>
      <c r="C2214" s="2" t="s">
        <v>47</v>
      </c>
      <c r="D2214" s="2" t="s">
        <v>1949</v>
      </c>
      <c r="E2214" s="2" t="s">
        <v>514</v>
      </c>
      <c r="F2214" s="2" t="s">
        <v>278</v>
      </c>
      <c r="G2214" s="2" t="s">
        <v>120</v>
      </c>
      <c r="H2214" s="2" t="s">
        <v>297</v>
      </c>
      <c r="I2214" s="2" t="s">
        <v>53</v>
      </c>
      <c r="J2214" s="2" t="s">
        <v>280</v>
      </c>
      <c r="K2214" s="2"/>
      <c r="L2214" s="2" t="s">
        <v>122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124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271</v>
      </c>
      <c r="AF2214" s="2" t="s">
        <v>281</v>
      </c>
      <c r="AG2214" s="2" t="s">
        <v>286</v>
      </c>
      <c r="AH2214" s="2" t="s">
        <v>128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3111</v>
      </c>
      <c r="B2215" s="2" t="s">
        <v>3108</v>
      </c>
      <c r="C2215" s="2" t="s">
        <v>47</v>
      </c>
      <c r="D2215" s="2" t="s">
        <v>1949</v>
      </c>
      <c r="E2215" s="2" t="s">
        <v>514</v>
      </c>
      <c r="F2215" s="2" t="s">
        <v>278</v>
      </c>
      <c r="G2215" s="2" t="s">
        <v>120</v>
      </c>
      <c r="H2215" s="2" t="s">
        <v>297</v>
      </c>
      <c r="I2215" s="2" t="s">
        <v>53</v>
      </c>
      <c r="J2215" s="2" t="s">
        <v>280</v>
      </c>
      <c r="K2215" s="2"/>
      <c r="L2215" s="2" t="s">
        <v>122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124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271</v>
      </c>
      <c r="AF2215" s="2" t="s">
        <v>281</v>
      </c>
      <c r="AG2215" s="2" t="s">
        <v>282</v>
      </c>
      <c r="AH2215" s="2" t="s">
        <v>128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3112</v>
      </c>
      <c r="B2216" s="2" t="s">
        <v>3108</v>
      </c>
      <c r="C2216" s="2" t="s">
        <v>47</v>
      </c>
      <c r="D2216" s="2" t="s">
        <v>1949</v>
      </c>
      <c r="E2216" s="2" t="s">
        <v>514</v>
      </c>
      <c r="F2216" s="2" t="s">
        <v>278</v>
      </c>
      <c r="G2216" s="2" t="s">
        <v>120</v>
      </c>
      <c r="H2216" s="2" t="s">
        <v>297</v>
      </c>
      <c r="I2216" s="2" t="s">
        <v>53</v>
      </c>
      <c r="J2216" s="2" t="s">
        <v>280</v>
      </c>
      <c r="K2216" s="2"/>
      <c r="L2216" s="2" t="s">
        <v>122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124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271</v>
      </c>
      <c r="AF2216" s="2" t="s">
        <v>281</v>
      </c>
      <c r="AG2216" s="2" t="s">
        <v>282</v>
      </c>
      <c r="AH2216" s="2" t="s">
        <v>128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3113</v>
      </c>
      <c r="B2217" s="2" t="s">
        <v>3108</v>
      </c>
      <c r="C2217" s="2" t="s">
        <v>47</v>
      </c>
      <c r="D2217" s="2" t="s">
        <v>1949</v>
      </c>
      <c r="E2217" s="2" t="s">
        <v>514</v>
      </c>
      <c r="F2217" s="2" t="s">
        <v>278</v>
      </c>
      <c r="G2217" s="2" t="s">
        <v>120</v>
      </c>
      <c r="H2217" s="2" t="s">
        <v>297</v>
      </c>
      <c r="I2217" s="2" t="s">
        <v>53</v>
      </c>
      <c r="J2217" s="2" t="s">
        <v>280</v>
      </c>
      <c r="K2217" s="2"/>
      <c r="L2217" s="2" t="s">
        <v>122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124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271</v>
      </c>
      <c r="AF2217" s="2" t="s">
        <v>281</v>
      </c>
      <c r="AG2217" s="2" t="s">
        <v>282</v>
      </c>
      <c r="AH2217" s="2" t="s">
        <v>128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3114</v>
      </c>
      <c r="B2218" s="2" t="s">
        <v>3108</v>
      </c>
      <c r="C2218" s="2" t="s">
        <v>47</v>
      </c>
      <c r="D2218" s="2" t="s">
        <v>1949</v>
      </c>
      <c r="E2218" s="2" t="s">
        <v>514</v>
      </c>
      <c r="F2218" s="2" t="s">
        <v>278</v>
      </c>
      <c r="G2218" s="2" t="s">
        <v>120</v>
      </c>
      <c r="H2218" s="2" t="s">
        <v>297</v>
      </c>
      <c r="I2218" s="2" t="s">
        <v>53</v>
      </c>
      <c r="J2218" s="2" t="s">
        <v>280</v>
      </c>
      <c r="K2218" s="2"/>
      <c r="L2218" s="2" t="s">
        <v>122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124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271</v>
      </c>
      <c r="AF2218" s="2" t="s">
        <v>281</v>
      </c>
      <c r="AG2218" s="2" t="s">
        <v>282</v>
      </c>
      <c r="AH2218" s="2" t="s">
        <v>128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3115</v>
      </c>
      <c r="B2219" s="2" t="s">
        <v>3108</v>
      </c>
      <c r="C2219" s="2" t="s">
        <v>47</v>
      </c>
      <c r="D2219" s="2" t="s">
        <v>1949</v>
      </c>
      <c r="E2219" s="2" t="s">
        <v>514</v>
      </c>
      <c r="F2219" s="2" t="s">
        <v>278</v>
      </c>
      <c r="G2219" s="2" t="s">
        <v>120</v>
      </c>
      <c r="H2219" s="2" t="s">
        <v>297</v>
      </c>
      <c r="I2219" s="2" t="s">
        <v>53</v>
      </c>
      <c r="J2219" s="2" t="s">
        <v>280</v>
      </c>
      <c r="K2219" s="2"/>
      <c r="L2219" s="2" t="s">
        <v>122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124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271</v>
      </c>
      <c r="AF2219" s="2" t="s">
        <v>281</v>
      </c>
      <c r="AG2219" s="2" t="s">
        <v>284</v>
      </c>
      <c r="AH2219" s="2" t="s">
        <v>128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3116</v>
      </c>
      <c r="B2220" s="2" t="s">
        <v>3108</v>
      </c>
      <c r="C2220" s="2" t="s">
        <v>47</v>
      </c>
      <c r="D2220" s="2" t="s">
        <v>1949</v>
      </c>
      <c r="E2220" s="2" t="s">
        <v>514</v>
      </c>
      <c r="F2220" s="2" t="s">
        <v>278</v>
      </c>
      <c r="G2220" s="2" t="s">
        <v>120</v>
      </c>
      <c r="H2220" s="2" t="s">
        <v>297</v>
      </c>
      <c r="I2220" s="2"/>
      <c r="J2220" s="2"/>
      <c r="K2220" s="2"/>
      <c r="L2220" s="2"/>
      <c r="M2220" s="2" t="s">
        <v>107</v>
      </c>
      <c r="N2220" s="3"/>
      <c r="O2220" s="3"/>
      <c r="P2220" s="4">
        <f>IF(O2220="吨",N2220*1000,IF(O2220="万立方米",N2220*10000,""))</f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138</v>
      </c>
      <c r="AH2220" s="2" t="s">
        <v>114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3117</v>
      </c>
      <c r="B2221" s="2" t="s">
        <v>3118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418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14.7548670552</v>
      </c>
      <c r="AD2221" s="4">
        <f>AC2221*(1-Z2221/100)</f>
        <v>14.7548670552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3119</v>
      </c>
      <c r="B2222" s="2" t="s">
        <v>3118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418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4">
        <f>P2222*U2222/1000000</f>
        <v>2325.43216</v>
      </c>
      <c r="AD2222" s="4">
        <f>AC2222*(1-Z2222/100)</f>
        <v>2325.43216</v>
      </c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3120</v>
      </c>
      <c r="B2223" s="2" t="s">
        <v>3118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418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4">
        <f>P2223*U2223/1000000</f>
        <v>8383.1829368</v>
      </c>
      <c r="AD2223" s="4">
        <f>AC2223*(1-Z2223/100)</f>
        <v>6538.882690704</v>
      </c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3121</v>
      </c>
      <c r="B2224" s="2" t="s">
        <v>3118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418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4">
        <f>P2224*U2224/1000000</f>
        <v>0.0</v>
      </c>
      <c r="AD2224" s="4">
        <f>AC2224*(1-Z2224/100)</f>
        <v>0.0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3122</v>
      </c>
      <c r="B2225" s="2" t="s">
        <v>3118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418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4">
        <f>P2225*U2225/1000000</f>
        <v>28280.161855800005</v>
      </c>
      <c r="AD2225" s="4">
        <f>AC2226*(1-AA2225/100)+(AC2225-AC2226)*(1-AB2225/100)</f>
        <v>28280.161855800005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3123</v>
      </c>
      <c r="B2226" s="2" t="s">
        <v>3118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418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7377.433527599999</v>
      </c>
      <c r="AD2226" s="4">
        <f>AC2226*(1-Z2226/100)</f>
        <v>7377.433527599999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3124</v>
      </c>
      <c r="B2227" s="2" t="s">
        <v>3118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418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13836.321352</v>
      </c>
      <c r="AD2227" s="4">
        <f>AC2227*(1-Z2227/100)</f>
        <v>13836.321352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3125</v>
      </c>
      <c r="B2228" s="2" t="s">
        <v>3118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418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46.5086432</v>
      </c>
      <c r="AD2228" s="4">
        <f>AC2228*(1-Z2228/100)</f>
        <v>46.5086432</v>
      </c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3126</v>
      </c>
      <c r="B2229" s="2" t="s">
        <v>3118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418</v>
      </c>
      <c r="I2229" s="2"/>
      <c r="J2229" s="2"/>
      <c r="K2229" s="2"/>
      <c r="L2229" s="2"/>
      <c r="M2229" s="2" t="s">
        <v>107</v>
      </c>
      <c r="N2229" s="3"/>
      <c r="O2229" s="3"/>
      <c r="P2229" s="4">
        <f>IF(O2229="吨",N2229*1000,IF(O2229="万立方米",N2229*10000,""))</f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113</v>
      </c>
      <c r="AH2229" s="2" t="s">
        <v>114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3127</v>
      </c>
      <c r="B2230" s="2" t="s">
        <v>3128</v>
      </c>
      <c r="C2230" s="2" t="s">
        <v>47</v>
      </c>
      <c r="D2230" s="2" t="s">
        <v>644</v>
      </c>
      <c r="E2230" s="2" t="s">
        <v>325</v>
      </c>
      <c r="F2230" s="2" t="s">
        <v>278</v>
      </c>
      <c r="G2230" s="2" t="s">
        <v>120</v>
      </c>
      <c r="H2230" s="2" t="s">
        <v>297</v>
      </c>
      <c r="I2230" s="2" t="s">
        <v>53</v>
      </c>
      <c r="J2230" s="2" t="s">
        <v>121</v>
      </c>
      <c r="K2230" s="2"/>
      <c r="L2230" s="2" t="s">
        <v>122</v>
      </c>
      <c r="M2230" s="2" t="s">
        <v>57</v>
      </c>
      <c r="N2230" s="3">
        <v>44272.15</v>
      </c>
      <c r="O2230" s="3" t="s">
        <v>123</v>
      </c>
      <c r="P2230" s="2"/>
      <c r="Q2230" s="2"/>
      <c r="R2230" s="2"/>
      <c r="S2230" s="2"/>
      <c r="T2230" s="2"/>
      <c r="U2230" s="2"/>
      <c r="V2230" s="2"/>
      <c r="W2230" s="2" t="s">
        <v>124</v>
      </c>
      <c r="X2230" s="2" t="s">
        <v>298</v>
      </c>
      <c r="Y2230" s="2" t="s">
        <v>645</v>
      </c>
      <c r="Z2230" s="2">
        <v>94.5</v>
      </c>
      <c r="AA2230" s="2"/>
      <c r="AB2230" s="2"/>
      <c r="AC2230" s="4">
        <f>P2230*U2230/1000000</f>
        <v>0.0</v>
      </c>
      <c r="AD2230" s="4">
        <f>AC2230*(1-Z2230/100)</f>
        <v>0.0</v>
      </c>
      <c r="AE2230" s="2" t="s">
        <v>125</v>
      </c>
      <c r="AF2230" s="2" t="s">
        <v>126</v>
      </c>
      <c r="AG2230" s="2" t="s">
        <v>646</v>
      </c>
      <c r="AH2230" s="2" t="s">
        <v>128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3129</v>
      </c>
      <c r="B2231" s="2" t="s">
        <v>3128</v>
      </c>
      <c r="C2231" s="2" t="s">
        <v>47</v>
      </c>
      <c r="D2231" s="2" t="s">
        <v>644</v>
      </c>
      <c r="E2231" s="2" t="s">
        <v>325</v>
      </c>
      <c r="F2231" s="2" t="s">
        <v>278</v>
      </c>
      <c r="G2231" s="2" t="s">
        <v>120</v>
      </c>
      <c r="H2231" s="2" t="s">
        <v>297</v>
      </c>
      <c r="I2231" s="2" t="s">
        <v>53</v>
      </c>
      <c r="J2231" s="2" t="s">
        <v>121</v>
      </c>
      <c r="K2231" s="2"/>
      <c r="L2231" s="2" t="s">
        <v>122</v>
      </c>
      <c r="M2231" s="2" t="s">
        <v>73</v>
      </c>
      <c r="N2231" s="3">
        <v>44272.15</v>
      </c>
      <c r="O2231" s="3" t="s">
        <v>123</v>
      </c>
      <c r="P2231" s="2"/>
      <c r="Q2231" s="2"/>
      <c r="R2231" s="2"/>
      <c r="S2231" s="2"/>
      <c r="T2231" s="2"/>
      <c r="U2231" s="2"/>
      <c r="V2231" s="2"/>
      <c r="W2231" s="2" t="s">
        <v>124</v>
      </c>
      <c r="X2231" s="2"/>
      <c r="Y2231" s="2" t="s">
        <v>65</v>
      </c>
      <c r="Z2231" s="2">
        <v>0</v>
      </c>
      <c r="AA2231" s="2"/>
      <c r="AB2231" s="2"/>
      <c r="AC2231" s="4">
        <f>P2231*U2231/1000000</f>
        <v>0.0</v>
      </c>
      <c r="AD2231" s="4">
        <f>AC2231*(1-Z2231/100)</f>
        <v>0.0</v>
      </c>
      <c r="AE2231" s="2" t="s">
        <v>125</v>
      </c>
      <c r="AF2231" s="2" t="s">
        <v>126</v>
      </c>
      <c r="AG2231" s="2" t="s">
        <v>648</v>
      </c>
      <c r="AH2231" s="2" t="s">
        <v>128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3130</v>
      </c>
      <c r="B2232" s="2" t="s">
        <v>3128</v>
      </c>
      <c r="C2232" s="2" t="s">
        <v>47</v>
      </c>
      <c r="D2232" s="2" t="s">
        <v>644</v>
      </c>
      <c r="E2232" s="2" t="s">
        <v>325</v>
      </c>
      <c r="F2232" s="2" t="s">
        <v>278</v>
      </c>
      <c r="G2232" s="2" t="s">
        <v>120</v>
      </c>
      <c r="H2232" s="2" t="s">
        <v>297</v>
      </c>
      <c r="I2232" s="2" t="s">
        <v>53</v>
      </c>
      <c r="J2232" s="2" t="s">
        <v>121</v>
      </c>
      <c r="K2232" s="2"/>
      <c r="L2232" s="2" t="s">
        <v>122</v>
      </c>
      <c r="M2232" s="2" t="s">
        <v>79</v>
      </c>
      <c r="N2232" s="3">
        <v>44272.15</v>
      </c>
      <c r="O2232" s="3" t="s">
        <v>123</v>
      </c>
      <c r="P2232" s="2"/>
      <c r="Q2232" s="2"/>
      <c r="R2232" s="2"/>
      <c r="S2232" s="2"/>
      <c r="T2232" s="2"/>
      <c r="U2232" s="2"/>
      <c r="V2232" s="2"/>
      <c r="W2232" s="2" t="s">
        <v>124</v>
      </c>
      <c r="X2232" s="2" t="s">
        <v>83</v>
      </c>
      <c r="Y2232" s="2" t="s">
        <v>84</v>
      </c>
      <c r="Z2232" s="2">
        <v>22</v>
      </c>
      <c r="AA2232" s="2"/>
      <c r="AB2232" s="2"/>
      <c r="AC2232" s="4">
        <f>P2232*U2232/1000000</f>
        <v>0.0</v>
      </c>
      <c r="AD2232" s="4">
        <f>AC2232*(1-Z2232/100)</f>
        <v>0.0</v>
      </c>
      <c r="AE2232" s="2" t="s">
        <v>125</v>
      </c>
      <c r="AF2232" s="2" t="s">
        <v>126</v>
      </c>
      <c r="AG2232" s="2" t="s">
        <v>2361</v>
      </c>
      <c r="AH2232" s="2" t="s">
        <v>128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3131</v>
      </c>
      <c r="B2233" s="2" t="s">
        <v>3128</v>
      </c>
      <c r="C2233" s="2" t="s">
        <v>47</v>
      </c>
      <c r="D2233" s="2" t="s">
        <v>644</v>
      </c>
      <c r="E2233" s="2" t="s">
        <v>325</v>
      </c>
      <c r="F2233" s="2" t="s">
        <v>278</v>
      </c>
      <c r="G2233" s="2" t="s">
        <v>120</v>
      </c>
      <c r="H2233" s="2" t="s">
        <v>297</v>
      </c>
      <c r="I2233" s="2" t="s">
        <v>53</v>
      </c>
      <c r="J2233" s="2" t="s">
        <v>121</v>
      </c>
      <c r="K2233" s="2"/>
      <c r="L2233" s="2" t="s">
        <v>122</v>
      </c>
      <c r="M2233" s="2" t="s">
        <v>87</v>
      </c>
      <c r="N2233" s="3">
        <v>44272.15</v>
      </c>
      <c r="O2233" s="3" t="s">
        <v>123</v>
      </c>
      <c r="P2233" s="2"/>
      <c r="Q2233" s="2"/>
      <c r="R2233" s="2"/>
      <c r="S2233" s="2"/>
      <c r="T2233" s="2"/>
      <c r="U2233" s="2"/>
      <c r="V2233" s="2"/>
      <c r="W2233" s="2" t="s">
        <v>124</v>
      </c>
      <c r="X2233" s="2" t="s">
        <v>298</v>
      </c>
      <c r="Y2233" s="2" t="s">
        <v>651</v>
      </c>
      <c r="Z2233" s="2">
        <v>94.5</v>
      </c>
      <c r="AA2233" s="2"/>
      <c r="AB2233" s="2"/>
      <c r="AC2233" s="4">
        <f>P2233*U2233/1000000</f>
        <v>0.0</v>
      </c>
      <c r="AD2233" s="4">
        <f>AC2233*(1-Z2233/100)</f>
        <v>0.0</v>
      </c>
      <c r="AE2233" s="2" t="s">
        <v>125</v>
      </c>
      <c r="AF2233" s="2" t="s">
        <v>126</v>
      </c>
      <c r="AG2233" s="2" t="s">
        <v>646</v>
      </c>
      <c r="AH2233" s="2" t="s">
        <v>128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3132</v>
      </c>
      <c r="B2234" s="2" t="s">
        <v>3128</v>
      </c>
      <c r="C2234" s="2" t="s">
        <v>47</v>
      </c>
      <c r="D2234" s="2" t="s">
        <v>644</v>
      </c>
      <c r="E2234" s="2" t="s">
        <v>325</v>
      </c>
      <c r="F2234" s="2" t="s">
        <v>278</v>
      </c>
      <c r="G2234" s="2" t="s">
        <v>120</v>
      </c>
      <c r="H2234" s="2" t="s">
        <v>297</v>
      </c>
      <c r="I2234" s="2" t="s">
        <v>53</v>
      </c>
      <c r="J2234" s="2" t="s">
        <v>121</v>
      </c>
      <c r="K2234" s="2"/>
      <c r="L2234" s="2" t="s">
        <v>122</v>
      </c>
      <c r="M2234" s="2" t="s">
        <v>91</v>
      </c>
      <c r="N2234" s="3">
        <v>44272.15</v>
      </c>
      <c r="O2234" s="3" t="s">
        <v>123</v>
      </c>
      <c r="P2234" s="2"/>
      <c r="Q2234" s="2"/>
      <c r="R2234" s="2"/>
      <c r="S2234" s="2"/>
      <c r="T2234" s="2"/>
      <c r="U2234" s="2"/>
      <c r="V2234" s="2"/>
      <c r="W2234" s="2" t="s">
        <v>124</v>
      </c>
      <c r="X2234" s="2" t="s">
        <v>298</v>
      </c>
      <c r="Y2234" s="2" t="s">
        <v>653</v>
      </c>
      <c r="Z2234" s="2">
        <v>95</v>
      </c>
      <c r="AA2234" s="2">
        <v>94.5</v>
      </c>
      <c r="AB2234" s="2">
        <v>95</v>
      </c>
      <c r="AC2234" s="4">
        <f>P2234*U2234/1000000</f>
        <v>0.0</v>
      </c>
      <c r="AD2234" s="4">
        <f>AC2235*(1-AA2234/100)+(AC2234-AC2235)*(1-AB2234/100)</f>
        <v>0.0</v>
      </c>
      <c r="AE2234" s="2" t="s">
        <v>125</v>
      </c>
      <c r="AF2234" s="2" t="s">
        <v>126</v>
      </c>
      <c r="AG2234" s="2" t="s">
        <v>646</v>
      </c>
      <c r="AH2234" s="2" t="s">
        <v>128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3133</v>
      </c>
      <c r="B2235" s="2" t="s">
        <v>3128</v>
      </c>
      <c r="C2235" s="2" t="s">
        <v>47</v>
      </c>
      <c r="D2235" s="2" t="s">
        <v>644</v>
      </c>
      <c r="E2235" s="2" t="s">
        <v>325</v>
      </c>
      <c r="F2235" s="2" t="s">
        <v>278</v>
      </c>
      <c r="G2235" s="2" t="s">
        <v>120</v>
      </c>
      <c r="H2235" s="2" t="s">
        <v>297</v>
      </c>
      <c r="I2235" s="2" t="s">
        <v>53</v>
      </c>
      <c r="J2235" s="2" t="s">
        <v>121</v>
      </c>
      <c r="K2235" s="2"/>
      <c r="L2235" s="2" t="s">
        <v>122</v>
      </c>
      <c r="M2235" s="2" t="s">
        <v>95</v>
      </c>
      <c r="N2235" s="3">
        <v>44272.15</v>
      </c>
      <c r="O2235" s="3" t="s">
        <v>123</v>
      </c>
      <c r="P2235" s="2"/>
      <c r="Q2235" s="2"/>
      <c r="R2235" s="2"/>
      <c r="S2235" s="2"/>
      <c r="T2235" s="2"/>
      <c r="U2235" s="2"/>
      <c r="V2235" s="2"/>
      <c r="W2235" s="2" t="s">
        <v>124</v>
      </c>
      <c r="X2235" s="2" t="s">
        <v>298</v>
      </c>
      <c r="Y2235" s="2" t="s">
        <v>655</v>
      </c>
      <c r="Z2235" s="2">
        <v>94.5</v>
      </c>
      <c r="AA2235" s="2"/>
      <c r="AB2235" s="2"/>
      <c r="AC2235" s="4">
        <f>P2235*U2235/1000000</f>
        <v>0.0</v>
      </c>
      <c r="AD2235" s="4">
        <f>AC2235*(1-Z2235/100)</f>
        <v>0.0</v>
      </c>
      <c r="AE2235" s="2" t="s">
        <v>125</v>
      </c>
      <c r="AF2235" s="2" t="s">
        <v>126</v>
      </c>
      <c r="AG2235" s="2" t="s">
        <v>646</v>
      </c>
      <c r="AH2235" s="2" t="s">
        <v>128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3134</v>
      </c>
      <c r="B2236" s="2" t="s">
        <v>3128</v>
      </c>
      <c r="C2236" s="2" t="s">
        <v>47</v>
      </c>
      <c r="D2236" s="2" t="s">
        <v>644</v>
      </c>
      <c r="E2236" s="2" t="s">
        <v>325</v>
      </c>
      <c r="F2236" s="2" t="s">
        <v>278</v>
      </c>
      <c r="G2236" s="2" t="s">
        <v>120</v>
      </c>
      <c r="H2236" s="2" t="s">
        <v>297</v>
      </c>
      <c r="I2236" s="2" t="s">
        <v>53</v>
      </c>
      <c r="J2236" s="2" t="s">
        <v>121</v>
      </c>
      <c r="K2236" s="2"/>
      <c r="L2236" s="2" t="s">
        <v>122</v>
      </c>
      <c r="M2236" s="2" t="s">
        <v>99</v>
      </c>
      <c r="N2236" s="3">
        <v>44272.15</v>
      </c>
      <c r="O2236" s="3" t="s">
        <v>123</v>
      </c>
      <c r="P2236" s="2"/>
      <c r="Q2236" s="2"/>
      <c r="R2236" s="2"/>
      <c r="S2236" s="2"/>
      <c r="T2236" s="2"/>
      <c r="U2236" s="2"/>
      <c r="V2236" s="2"/>
      <c r="W2236" s="2" t="s">
        <v>124</v>
      </c>
      <c r="X2236" s="2"/>
      <c r="Y2236" s="2" t="s">
        <v>65</v>
      </c>
      <c r="Z2236" s="2">
        <v>0</v>
      </c>
      <c r="AA2236" s="2"/>
      <c r="AB2236" s="2"/>
      <c r="AC2236" s="4">
        <f>P2236*U2236/1000000</f>
        <v>0.0</v>
      </c>
      <c r="AD2236" s="4">
        <f>AC2236*(1-Z2236/100)</f>
        <v>0.0</v>
      </c>
      <c r="AE2236" s="2" t="s">
        <v>125</v>
      </c>
      <c r="AF2236" s="2" t="s">
        <v>126</v>
      </c>
      <c r="AG2236" s="2" t="s">
        <v>648</v>
      </c>
      <c r="AH2236" s="2" t="s">
        <v>128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3135</v>
      </c>
      <c r="B2237" s="2" t="s">
        <v>3128</v>
      </c>
      <c r="C2237" s="2" t="s">
        <v>47</v>
      </c>
      <c r="D2237" s="2" t="s">
        <v>644</v>
      </c>
      <c r="E2237" s="2" t="s">
        <v>325</v>
      </c>
      <c r="F2237" s="2" t="s">
        <v>278</v>
      </c>
      <c r="G2237" s="2" t="s">
        <v>120</v>
      </c>
      <c r="H2237" s="2" t="s">
        <v>297</v>
      </c>
      <c r="I2237" s="2" t="s">
        <v>53</v>
      </c>
      <c r="J2237" s="2" t="s">
        <v>121</v>
      </c>
      <c r="K2237" s="2"/>
      <c r="L2237" s="2" t="s">
        <v>122</v>
      </c>
      <c r="M2237" s="2" t="s">
        <v>104</v>
      </c>
      <c r="N2237" s="3">
        <v>44272.15</v>
      </c>
      <c r="O2237" s="3" t="s">
        <v>123</v>
      </c>
      <c r="P2237" s="2"/>
      <c r="Q2237" s="2"/>
      <c r="R2237" s="2"/>
      <c r="S2237" s="2"/>
      <c r="T2237" s="2"/>
      <c r="U2237" s="2"/>
      <c r="V2237" s="2"/>
      <c r="W2237" s="2" t="s">
        <v>124</v>
      </c>
      <c r="X2237" s="2"/>
      <c r="Y2237" s="2" t="s">
        <v>65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125</v>
      </c>
      <c r="AF2237" s="2" t="s">
        <v>126</v>
      </c>
      <c r="AG2237" s="2" t="s">
        <v>648</v>
      </c>
      <c r="AH2237" s="2" t="s">
        <v>128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3136</v>
      </c>
      <c r="B2238" s="2" t="s">
        <v>3128</v>
      </c>
      <c r="C2238" s="2" t="s">
        <v>47</v>
      </c>
      <c r="D2238" s="2" t="s">
        <v>644</v>
      </c>
      <c r="E2238" s="2" t="s">
        <v>325</v>
      </c>
      <c r="F2238" s="2" t="s">
        <v>278</v>
      </c>
      <c r="G2238" s="2" t="s">
        <v>120</v>
      </c>
      <c r="H2238" s="2" t="s">
        <v>297</v>
      </c>
      <c r="I2238" s="2"/>
      <c r="J2238" s="2"/>
      <c r="K2238" s="2" t="s">
        <v>55</v>
      </c>
      <c r="L2238" s="2" t="s">
        <v>551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552</v>
      </c>
      <c r="T2238" s="2" t="s">
        <v>165</v>
      </c>
      <c r="U2238" s="2"/>
      <c r="V2238" s="2" t="s">
        <v>111</v>
      </c>
      <c r="W2238" s="2" t="s">
        <v>553</v>
      </c>
      <c r="X2238" s="2" t="s">
        <v>551</v>
      </c>
      <c r="Y2238" s="2" t="s">
        <v>554</v>
      </c>
      <c r="Z2238" s="2">
        <v>0</v>
      </c>
      <c r="AA2238" s="2"/>
      <c r="AB2238" s="2"/>
      <c r="AC2238" s="2"/>
      <c r="AD2238" s="2"/>
      <c r="AE2238" s="2" t="s">
        <v>271</v>
      </c>
      <c r="AF2238" s="2" t="s">
        <v>555</v>
      </c>
      <c r="AG2238" s="2" t="s">
        <v>556</v>
      </c>
      <c r="AH2238" s="2" t="s">
        <v>168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3137</v>
      </c>
      <c r="B2239" s="2" t="s">
        <v>3138</v>
      </c>
      <c r="C2239" s="2" t="s">
        <v>47</v>
      </c>
      <c r="D2239" s="2" t="s">
        <v>3139</v>
      </c>
      <c r="E2239" s="2" t="s">
        <v>924</v>
      </c>
      <c r="F2239" s="2" t="s">
        <v>119</v>
      </c>
      <c r="G2239" s="2" t="s">
        <v>227</v>
      </c>
      <c r="H2239" s="2" t="s">
        <v>52</v>
      </c>
      <c r="I2239" s="2" t="s">
        <v>53</v>
      </c>
      <c r="J2239" s="2" t="s">
        <v>226</v>
      </c>
      <c r="K2239" s="2" t="s">
        <v>226</v>
      </c>
      <c r="L2239" s="2" t="s">
        <v>227</v>
      </c>
      <c r="M2239" s="2" t="s">
        <v>57</v>
      </c>
      <c r="N2239" s="3">
        <v>22</v>
      </c>
      <c r="O2239" s="3" t="s">
        <v>228</v>
      </c>
      <c r="P2239" s="4">
        <f>IF(O2239="吨",N2239*1000,IF(O2239="万立方米",N2239*10000,""))</f>
        <v>220000.0</v>
      </c>
      <c r="Q2239" s="2" t="s">
        <v>229</v>
      </c>
      <c r="R2239" s="2" t="s">
        <v>230</v>
      </c>
      <c r="S2239" s="2" t="s">
        <v>448</v>
      </c>
      <c r="T2239" s="2" t="s">
        <v>75</v>
      </c>
      <c r="U2239" s="4">
        <f>0.0</f>
        <v>0.0</v>
      </c>
      <c r="V2239" s="2" t="s">
        <v>232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66</v>
      </c>
      <c r="AF2239" s="2" t="s">
        <v>67</v>
      </c>
      <c r="AG2239" s="2" t="s">
        <v>233</v>
      </c>
      <c r="AH2239" s="2" t="s">
        <v>449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3140</v>
      </c>
      <c r="B2240" s="2" t="s">
        <v>3138</v>
      </c>
      <c r="C2240" s="2" t="s">
        <v>47</v>
      </c>
      <c r="D2240" s="2" t="s">
        <v>3139</v>
      </c>
      <c r="E2240" s="2" t="s">
        <v>924</v>
      </c>
      <c r="F2240" s="2" t="s">
        <v>119</v>
      </c>
      <c r="G2240" s="2" t="s">
        <v>227</v>
      </c>
      <c r="H2240" s="2" t="s">
        <v>52</v>
      </c>
      <c r="I2240" s="2" t="s">
        <v>53</v>
      </c>
      <c r="J2240" s="2" t="s">
        <v>226</v>
      </c>
      <c r="K2240" s="2" t="s">
        <v>226</v>
      </c>
      <c r="L2240" s="2" t="s">
        <v>227</v>
      </c>
      <c r="M2240" s="2" t="s">
        <v>73</v>
      </c>
      <c r="N2240" s="3">
        <v>22</v>
      </c>
      <c r="O2240" s="3" t="s">
        <v>228</v>
      </c>
      <c r="P2240" s="4">
        <f>IF(O2240="吨",N2240*1000,IF(O2240="万立方米",N2240*10000,""))</f>
        <v>220000.0</v>
      </c>
      <c r="Q2240" s="2" t="s">
        <v>229</v>
      </c>
      <c r="R2240" s="2" t="s">
        <v>230</v>
      </c>
      <c r="S2240" s="2" t="s">
        <v>451</v>
      </c>
      <c r="T2240" s="2" t="s">
        <v>75</v>
      </c>
      <c r="U2240" s="4">
        <f>1.3</f>
        <v>1.3</v>
      </c>
      <c r="V2240" s="2" t="s">
        <v>232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4">
        <f>P2240*U2240/1000000</f>
        <v>0.286</v>
      </c>
      <c r="AD2240" s="4">
        <f>AC2240*(1-Z2240/100)</f>
        <v>0.286</v>
      </c>
      <c r="AE2240" s="2" t="s">
        <v>66</v>
      </c>
      <c r="AF2240" s="2" t="s">
        <v>67</v>
      </c>
      <c r="AG2240" s="2" t="s">
        <v>236</v>
      </c>
      <c r="AH2240" s="2" t="s">
        <v>449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3141</v>
      </c>
      <c r="B2241" s="2" t="s">
        <v>3138</v>
      </c>
      <c r="C2241" s="2" t="s">
        <v>47</v>
      </c>
      <c r="D2241" s="2" t="s">
        <v>3139</v>
      </c>
      <c r="E2241" s="2" t="s">
        <v>924</v>
      </c>
      <c r="F2241" s="2" t="s">
        <v>119</v>
      </c>
      <c r="G2241" s="2" t="s">
        <v>227</v>
      </c>
      <c r="H2241" s="2" t="s">
        <v>52</v>
      </c>
      <c r="I2241" s="2" t="s">
        <v>53</v>
      </c>
      <c r="J2241" s="2" t="s">
        <v>226</v>
      </c>
      <c r="K2241" s="2" t="s">
        <v>226</v>
      </c>
      <c r="L2241" s="2" t="s">
        <v>227</v>
      </c>
      <c r="M2241" s="2" t="s">
        <v>79</v>
      </c>
      <c r="N2241" s="3">
        <v>22</v>
      </c>
      <c r="O2241" s="3" t="s">
        <v>228</v>
      </c>
      <c r="P2241" s="4">
        <f>IF(O2241="吨",N2241*1000,IF(O2241="万立方米",N2241*10000,""))</f>
        <v>220000.0</v>
      </c>
      <c r="Q2241" s="2" t="s">
        <v>229</v>
      </c>
      <c r="R2241" s="2" t="s">
        <v>230</v>
      </c>
      <c r="S2241" s="2" t="s">
        <v>453</v>
      </c>
      <c r="T2241" s="2" t="s">
        <v>75</v>
      </c>
      <c r="U2241" s="4">
        <f>4.1</f>
        <v>4.1</v>
      </c>
      <c r="V2241" s="2" t="s">
        <v>232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4">
        <f>P2241*U2241/1000000</f>
        <v>0.9019999999999999</v>
      </c>
      <c r="AD2241" s="4">
        <f>AC2241*(1-Z2241/100)</f>
        <v>0.70356</v>
      </c>
      <c r="AE2241" s="2" t="s">
        <v>66</v>
      </c>
      <c r="AF2241" s="2" t="s">
        <v>67</v>
      </c>
      <c r="AG2241" s="2" t="s">
        <v>239</v>
      </c>
      <c r="AH2241" s="2" t="s">
        <v>449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3142</v>
      </c>
      <c r="B2242" s="2" t="s">
        <v>3138</v>
      </c>
      <c r="C2242" s="2" t="s">
        <v>47</v>
      </c>
      <c r="D2242" s="2" t="s">
        <v>3139</v>
      </c>
      <c r="E2242" s="2" t="s">
        <v>924</v>
      </c>
      <c r="F2242" s="2" t="s">
        <v>119</v>
      </c>
      <c r="G2242" s="2" t="s">
        <v>227</v>
      </c>
      <c r="H2242" s="2" t="s">
        <v>52</v>
      </c>
      <c r="I2242" s="2" t="s">
        <v>53</v>
      </c>
      <c r="J2242" s="2" t="s">
        <v>226</v>
      </c>
      <c r="K2242" s="2" t="s">
        <v>226</v>
      </c>
      <c r="L2242" s="2" t="s">
        <v>227</v>
      </c>
      <c r="M2242" s="2" t="s">
        <v>87</v>
      </c>
      <c r="N2242" s="3">
        <v>22</v>
      </c>
      <c r="O2242" s="3" t="s">
        <v>228</v>
      </c>
      <c r="P2242" s="4">
        <f>IF(O2242="吨",N2242*1000,IF(O2242="万立方米",N2242*10000,""))</f>
        <v>220000.0</v>
      </c>
      <c r="Q2242" s="2" t="s">
        <v>229</v>
      </c>
      <c r="R2242" s="2" t="s">
        <v>230</v>
      </c>
      <c r="S2242" s="2" t="s">
        <v>455</v>
      </c>
      <c r="T2242" s="2" t="s">
        <v>75</v>
      </c>
      <c r="U2242" s="4">
        <f>0.0</f>
        <v>0.0</v>
      </c>
      <c r="V2242" s="2" t="s">
        <v>232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4">
        <f>P2242*U2242/1000000</f>
        <v>0.0</v>
      </c>
      <c r="AD2242" s="4">
        <f>AC2242*(1-Z2242/100)</f>
        <v>0.0</v>
      </c>
      <c r="AE2242" s="2" t="s">
        <v>66</v>
      </c>
      <c r="AF2242" s="2" t="s">
        <v>67</v>
      </c>
      <c r="AG2242" s="2" t="s">
        <v>233</v>
      </c>
      <c r="AH2242" s="2" t="s">
        <v>449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3143</v>
      </c>
      <c r="B2243" s="2" t="s">
        <v>3138</v>
      </c>
      <c r="C2243" s="2" t="s">
        <v>47</v>
      </c>
      <c r="D2243" s="2" t="s">
        <v>3139</v>
      </c>
      <c r="E2243" s="2" t="s">
        <v>924</v>
      </c>
      <c r="F2243" s="2" t="s">
        <v>119</v>
      </c>
      <c r="G2243" s="2" t="s">
        <v>227</v>
      </c>
      <c r="H2243" s="2" t="s">
        <v>52</v>
      </c>
      <c r="I2243" s="2" t="s">
        <v>53</v>
      </c>
      <c r="J2243" s="2" t="s">
        <v>226</v>
      </c>
      <c r="K2243" s="2" t="s">
        <v>226</v>
      </c>
      <c r="L2243" s="2" t="s">
        <v>227</v>
      </c>
      <c r="M2243" s="2" t="s">
        <v>91</v>
      </c>
      <c r="N2243" s="3">
        <v>22</v>
      </c>
      <c r="O2243" s="3" t="s">
        <v>228</v>
      </c>
      <c r="P2243" s="4">
        <f>IF(O2243="吨",N2243*1000,IF(O2243="万立方米",N2243*10000,""))</f>
        <v>220000.0</v>
      </c>
      <c r="Q2243" s="2" t="s">
        <v>229</v>
      </c>
      <c r="R2243" s="2" t="s">
        <v>230</v>
      </c>
      <c r="S2243" s="2" t="s">
        <v>457</v>
      </c>
      <c r="T2243" s="2" t="s">
        <v>75</v>
      </c>
      <c r="U2243" s="4">
        <f>0.03</f>
        <v>0.03</v>
      </c>
      <c r="V2243" s="2" t="s">
        <v>232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4">
        <f>P2243*U2243/1000000</f>
        <v>0.0066</v>
      </c>
      <c r="AD2243" s="4">
        <f>AC2244*(1-AA2243/100)+(AC2243-AC2244)*(1-AB2243/100)</f>
        <v>0.0066</v>
      </c>
      <c r="AE2243" s="2" t="s">
        <v>66</v>
      </c>
      <c r="AF2243" s="2" t="s">
        <v>67</v>
      </c>
      <c r="AG2243" s="2" t="s">
        <v>233</v>
      </c>
      <c r="AH2243" s="2" t="s">
        <v>449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3144</v>
      </c>
      <c r="B2244" s="2" t="s">
        <v>3138</v>
      </c>
      <c r="C2244" s="2" t="s">
        <v>47</v>
      </c>
      <c r="D2244" s="2" t="s">
        <v>3139</v>
      </c>
      <c r="E2244" s="2" t="s">
        <v>924</v>
      </c>
      <c r="F2244" s="2" t="s">
        <v>119</v>
      </c>
      <c r="G2244" s="2" t="s">
        <v>227</v>
      </c>
      <c r="H2244" s="2" t="s">
        <v>52</v>
      </c>
      <c r="I2244" s="2" t="s">
        <v>53</v>
      </c>
      <c r="J2244" s="2" t="s">
        <v>226</v>
      </c>
      <c r="K2244" s="2" t="s">
        <v>226</v>
      </c>
      <c r="L2244" s="2" t="s">
        <v>227</v>
      </c>
      <c r="M2244" s="2" t="s">
        <v>95</v>
      </c>
      <c r="N2244" s="3">
        <v>22</v>
      </c>
      <c r="O2244" s="3" t="s">
        <v>228</v>
      </c>
      <c r="P2244" s="4">
        <f>IF(O2244="吨",N2244*1000,IF(O2244="万立方米",N2244*10000,""))</f>
        <v>220000.0</v>
      </c>
      <c r="Q2244" s="2" t="s">
        <v>229</v>
      </c>
      <c r="R2244" s="2" t="s">
        <v>230</v>
      </c>
      <c r="S2244" s="2" t="s">
        <v>459</v>
      </c>
      <c r="T2244" s="2" t="s">
        <v>75</v>
      </c>
      <c r="U2244" s="4">
        <f>0.03</f>
        <v>0.03</v>
      </c>
      <c r="V2244" s="2" t="s">
        <v>232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0.0066</v>
      </c>
      <c r="AD2244" s="4">
        <f>AC2244*(1-Z2244/100)</f>
        <v>0.0066</v>
      </c>
      <c r="AE2244" s="2" t="s">
        <v>66</v>
      </c>
      <c r="AF2244" s="2" t="s">
        <v>67</v>
      </c>
      <c r="AG2244" s="2" t="s">
        <v>233</v>
      </c>
      <c r="AH2244" s="2" t="s">
        <v>449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3145</v>
      </c>
      <c r="B2245" s="2" t="s">
        <v>3138</v>
      </c>
      <c r="C2245" s="2" t="s">
        <v>47</v>
      </c>
      <c r="D2245" s="2" t="s">
        <v>3139</v>
      </c>
      <c r="E2245" s="2" t="s">
        <v>924</v>
      </c>
      <c r="F2245" s="2" t="s">
        <v>119</v>
      </c>
      <c r="G2245" s="2" t="s">
        <v>227</v>
      </c>
      <c r="H2245" s="2" t="s">
        <v>52</v>
      </c>
      <c r="I2245" s="2" t="s">
        <v>53</v>
      </c>
      <c r="J2245" s="2" t="s">
        <v>226</v>
      </c>
      <c r="K2245" s="2" t="s">
        <v>226</v>
      </c>
      <c r="L2245" s="2" t="s">
        <v>227</v>
      </c>
      <c r="M2245" s="2" t="s">
        <v>99</v>
      </c>
      <c r="N2245" s="3">
        <v>22</v>
      </c>
      <c r="O2245" s="3" t="s">
        <v>228</v>
      </c>
      <c r="P2245" s="4">
        <f>IF(O2245="吨",N2245*1000,IF(O2245="万立方米",N2245*10000,""))</f>
        <v>220000.0</v>
      </c>
      <c r="Q2245" s="2" t="s">
        <v>229</v>
      </c>
      <c r="R2245" s="2" t="s">
        <v>230</v>
      </c>
      <c r="S2245" s="2" t="s">
        <v>461</v>
      </c>
      <c r="T2245" s="2" t="s">
        <v>75</v>
      </c>
      <c r="U2245" s="4">
        <f>0.0</f>
        <v>0.0</v>
      </c>
      <c r="V2245" s="2" t="s">
        <v>232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66</v>
      </c>
      <c r="AF2245" s="2" t="s">
        <v>67</v>
      </c>
      <c r="AG2245" s="2" t="s">
        <v>233</v>
      </c>
      <c r="AH2245" s="2" t="s">
        <v>449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3146</v>
      </c>
      <c r="B2246" s="2" t="s">
        <v>3138</v>
      </c>
      <c r="C2246" s="2" t="s">
        <v>47</v>
      </c>
      <c r="D2246" s="2" t="s">
        <v>3139</v>
      </c>
      <c r="E2246" s="2" t="s">
        <v>924</v>
      </c>
      <c r="F2246" s="2" t="s">
        <v>119</v>
      </c>
      <c r="G2246" s="2" t="s">
        <v>227</v>
      </c>
      <c r="H2246" s="2" t="s">
        <v>52</v>
      </c>
      <c r="I2246" s="2" t="s">
        <v>53</v>
      </c>
      <c r="J2246" s="2" t="s">
        <v>226</v>
      </c>
      <c r="K2246" s="2" t="s">
        <v>226</v>
      </c>
      <c r="L2246" s="2" t="s">
        <v>227</v>
      </c>
      <c r="M2246" s="2" t="s">
        <v>104</v>
      </c>
      <c r="N2246" s="3">
        <v>22</v>
      </c>
      <c r="O2246" s="3" t="s">
        <v>228</v>
      </c>
      <c r="P2246" s="4">
        <f>IF(O2246="吨",N2246*1000,IF(O2246="万立方米",N2246*10000,""))</f>
        <v>220000.0</v>
      </c>
      <c r="Q2246" s="2" t="s">
        <v>229</v>
      </c>
      <c r="R2246" s="2" t="s">
        <v>230</v>
      </c>
      <c r="S2246" s="2" t="s">
        <v>463</v>
      </c>
      <c r="T2246" s="2" t="s">
        <v>75</v>
      </c>
      <c r="U2246" s="4">
        <f>0.02</f>
        <v>0.02</v>
      </c>
      <c r="V2246" s="2" t="s">
        <v>232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 t="s">
        <v>236</v>
      </c>
      <c r="AH2246" s="2" t="s">
        <v>449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3147</v>
      </c>
      <c r="B2247" s="2" t="s">
        <v>3138</v>
      </c>
      <c r="C2247" s="2" t="s">
        <v>47</v>
      </c>
      <c r="D2247" s="2" t="s">
        <v>3139</v>
      </c>
      <c r="E2247" s="2" t="s">
        <v>924</v>
      </c>
      <c r="F2247" s="2" t="s">
        <v>119</v>
      </c>
      <c r="G2247" s="2" t="s">
        <v>227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f>IF(O2247="吨",N2247*1000,IF(O2247="万立方米",N2247*10000,""))</f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138</v>
      </c>
      <c r="AH2247" s="2" t="s">
        <v>114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3148</v>
      </c>
      <c r="B2248" s="2" t="s">
        <v>3149</v>
      </c>
      <c r="C2248" s="2" t="s">
        <v>47</v>
      </c>
      <c r="D2248" s="2" t="s">
        <v>1596</v>
      </c>
      <c r="E2248" s="2" t="s">
        <v>924</v>
      </c>
      <c r="F2248" s="2" t="s">
        <v>278</v>
      </c>
      <c r="G2248" s="2" t="s">
        <v>120</v>
      </c>
      <c r="H2248" s="2" t="s">
        <v>52</v>
      </c>
      <c r="I2248" s="2" t="s">
        <v>53</v>
      </c>
      <c r="J2248" s="2" t="s">
        <v>280</v>
      </c>
      <c r="K2248" s="2"/>
      <c r="L2248" s="2" t="s">
        <v>122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124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271</v>
      </c>
      <c r="AF2248" s="2" t="s">
        <v>281</v>
      </c>
      <c r="AG2248" s="2" t="s">
        <v>880</v>
      </c>
      <c r="AH2248" s="2" t="s">
        <v>128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3150</v>
      </c>
      <c r="B2249" s="2" t="s">
        <v>3149</v>
      </c>
      <c r="C2249" s="2" t="s">
        <v>47</v>
      </c>
      <c r="D2249" s="2" t="s">
        <v>1596</v>
      </c>
      <c r="E2249" s="2" t="s">
        <v>924</v>
      </c>
      <c r="F2249" s="2" t="s">
        <v>278</v>
      </c>
      <c r="G2249" s="2" t="s">
        <v>120</v>
      </c>
      <c r="H2249" s="2" t="s">
        <v>52</v>
      </c>
      <c r="I2249" s="2" t="s">
        <v>53</v>
      </c>
      <c r="J2249" s="2" t="s">
        <v>280</v>
      </c>
      <c r="K2249" s="2"/>
      <c r="L2249" s="2" t="s">
        <v>122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124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271</v>
      </c>
      <c r="AF2249" s="2" t="s">
        <v>281</v>
      </c>
      <c r="AG2249" s="2" t="s">
        <v>882</v>
      </c>
      <c r="AH2249" s="2" t="s">
        <v>128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3151</v>
      </c>
      <c r="B2250" s="2" t="s">
        <v>3149</v>
      </c>
      <c r="C2250" s="2" t="s">
        <v>47</v>
      </c>
      <c r="D2250" s="2" t="s">
        <v>1596</v>
      </c>
      <c r="E2250" s="2" t="s">
        <v>924</v>
      </c>
      <c r="F2250" s="2" t="s">
        <v>278</v>
      </c>
      <c r="G2250" s="2" t="s">
        <v>120</v>
      </c>
      <c r="H2250" s="2" t="s">
        <v>52</v>
      </c>
      <c r="I2250" s="2" t="s">
        <v>53</v>
      </c>
      <c r="J2250" s="2" t="s">
        <v>280</v>
      </c>
      <c r="K2250" s="2"/>
      <c r="L2250" s="2" t="s">
        <v>122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124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271</v>
      </c>
      <c r="AF2250" s="2" t="s">
        <v>281</v>
      </c>
      <c r="AG2250" s="2" t="s">
        <v>1320</v>
      </c>
      <c r="AH2250" s="2" t="s">
        <v>128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3152</v>
      </c>
      <c r="B2251" s="2" t="s">
        <v>3149</v>
      </c>
      <c r="C2251" s="2" t="s">
        <v>47</v>
      </c>
      <c r="D2251" s="2" t="s">
        <v>1596</v>
      </c>
      <c r="E2251" s="2" t="s">
        <v>924</v>
      </c>
      <c r="F2251" s="2" t="s">
        <v>278</v>
      </c>
      <c r="G2251" s="2" t="s">
        <v>120</v>
      </c>
      <c r="H2251" s="2" t="s">
        <v>52</v>
      </c>
      <c r="I2251" s="2" t="s">
        <v>53</v>
      </c>
      <c r="J2251" s="2" t="s">
        <v>280</v>
      </c>
      <c r="K2251" s="2"/>
      <c r="L2251" s="2" t="s">
        <v>122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124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271</v>
      </c>
      <c r="AF2251" s="2" t="s">
        <v>281</v>
      </c>
      <c r="AG2251" s="2" t="s">
        <v>880</v>
      </c>
      <c r="AH2251" s="2" t="s">
        <v>128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3153</v>
      </c>
      <c r="B2252" s="2" t="s">
        <v>3149</v>
      </c>
      <c r="C2252" s="2" t="s">
        <v>47</v>
      </c>
      <c r="D2252" s="2" t="s">
        <v>1596</v>
      </c>
      <c r="E2252" s="2" t="s">
        <v>924</v>
      </c>
      <c r="F2252" s="2" t="s">
        <v>278</v>
      </c>
      <c r="G2252" s="2" t="s">
        <v>120</v>
      </c>
      <c r="H2252" s="2" t="s">
        <v>52</v>
      </c>
      <c r="I2252" s="2" t="s">
        <v>53</v>
      </c>
      <c r="J2252" s="2" t="s">
        <v>280</v>
      </c>
      <c r="K2252" s="2"/>
      <c r="L2252" s="2" t="s">
        <v>122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124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271</v>
      </c>
      <c r="AF2252" s="2" t="s">
        <v>281</v>
      </c>
      <c r="AG2252" s="2" t="s">
        <v>880</v>
      </c>
      <c r="AH2252" s="2" t="s">
        <v>128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3154</v>
      </c>
      <c r="B2253" s="2" t="s">
        <v>3149</v>
      </c>
      <c r="C2253" s="2" t="s">
        <v>47</v>
      </c>
      <c r="D2253" s="2" t="s">
        <v>1596</v>
      </c>
      <c r="E2253" s="2" t="s">
        <v>924</v>
      </c>
      <c r="F2253" s="2" t="s">
        <v>278</v>
      </c>
      <c r="G2253" s="2" t="s">
        <v>120</v>
      </c>
      <c r="H2253" s="2" t="s">
        <v>52</v>
      </c>
      <c r="I2253" s="2" t="s">
        <v>53</v>
      </c>
      <c r="J2253" s="2" t="s">
        <v>280</v>
      </c>
      <c r="K2253" s="2"/>
      <c r="L2253" s="2" t="s">
        <v>122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124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271</v>
      </c>
      <c r="AF2253" s="2" t="s">
        <v>281</v>
      </c>
      <c r="AG2253" s="2" t="s">
        <v>880</v>
      </c>
      <c r="AH2253" s="2" t="s">
        <v>128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3155</v>
      </c>
      <c r="B2254" s="2" t="s">
        <v>3149</v>
      </c>
      <c r="C2254" s="2" t="s">
        <v>47</v>
      </c>
      <c r="D2254" s="2" t="s">
        <v>1596</v>
      </c>
      <c r="E2254" s="2" t="s">
        <v>924</v>
      </c>
      <c r="F2254" s="2" t="s">
        <v>278</v>
      </c>
      <c r="G2254" s="2" t="s">
        <v>120</v>
      </c>
      <c r="H2254" s="2" t="s">
        <v>52</v>
      </c>
      <c r="I2254" s="2" t="s">
        <v>53</v>
      </c>
      <c r="J2254" s="2" t="s">
        <v>280</v>
      </c>
      <c r="K2254" s="2"/>
      <c r="L2254" s="2" t="s">
        <v>122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124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271</v>
      </c>
      <c r="AF2254" s="2" t="s">
        <v>281</v>
      </c>
      <c r="AG2254" s="2" t="s">
        <v>880</v>
      </c>
      <c r="AH2254" s="2" t="s">
        <v>128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3156</v>
      </c>
      <c r="B2255" s="2" t="s">
        <v>3149</v>
      </c>
      <c r="C2255" s="2" t="s">
        <v>47</v>
      </c>
      <c r="D2255" s="2" t="s">
        <v>1596</v>
      </c>
      <c r="E2255" s="2" t="s">
        <v>924</v>
      </c>
      <c r="F2255" s="2" t="s">
        <v>278</v>
      </c>
      <c r="G2255" s="2" t="s">
        <v>120</v>
      </c>
      <c r="H2255" s="2" t="s">
        <v>52</v>
      </c>
      <c r="I2255" s="2" t="s">
        <v>53</v>
      </c>
      <c r="J2255" s="2" t="s">
        <v>280</v>
      </c>
      <c r="K2255" s="2"/>
      <c r="L2255" s="2" t="s">
        <v>122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124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271</v>
      </c>
      <c r="AF2255" s="2" t="s">
        <v>281</v>
      </c>
      <c r="AG2255" s="2" t="s">
        <v>882</v>
      </c>
      <c r="AH2255" s="2" t="s">
        <v>128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3157</v>
      </c>
      <c r="B2256" s="2" t="s">
        <v>3149</v>
      </c>
      <c r="C2256" s="2" t="s">
        <v>47</v>
      </c>
      <c r="D2256" s="2" t="s">
        <v>1596</v>
      </c>
      <c r="E2256" s="2" t="s">
        <v>924</v>
      </c>
      <c r="F2256" s="2" t="s">
        <v>278</v>
      </c>
      <c r="G2256" s="2" t="s">
        <v>120</v>
      </c>
      <c r="H2256" s="2" t="s">
        <v>52</v>
      </c>
      <c r="I2256" s="2" t="s">
        <v>198</v>
      </c>
      <c r="J2256" s="2" t="s">
        <v>226</v>
      </c>
      <c r="K2256" s="2" t="s">
        <v>226</v>
      </c>
      <c r="L2256" s="2" t="s">
        <v>227</v>
      </c>
      <c r="M2256" s="2" t="s">
        <v>57</v>
      </c>
      <c r="N2256" s="3">
        <v>10.241</v>
      </c>
      <c r="O2256" s="3" t="s">
        <v>228</v>
      </c>
      <c r="P2256" s="4">
        <f>IF(O2256="吨",N2256*1000,IF(O2256="万立方米",N2256*10000,""))</f>
        <v>102410.0</v>
      </c>
      <c r="Q2256" s="2" t="s">
        <v>229</v>
      </c>
      <c r="R2256" s="2" t="s">
        <v>230</v>
      </c>
      <c r="S2256" s="2" t="s">
        <v>231</v>
      </c>
      <c r="T2256" s="2" t="s">
        <v>75</v>
      </c>
      <c r="U2256" s="4">
        <f>0.0</f>
        <v>0.0</v>
      </c>
      <c r="V2256" s="2" t="s">
        <v>232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3158</v>
      </c>
      <c r="B2257" s="2" t="s">
        <v>3149</v>
      </c>
      <c r="C2257" s="2" t="s">
        <v>47</v>
      </c>
      <c r="D2257" s="2" t="s">
        <v>1596</v>
      </c>
      <c r="E2257" s="2" t="s">
        <v>924</v>
      </c>
      <c r="F2257" s="2" t="s">
        <v>278</v>
      </c>
      <c r="G2257" s="2" t="s">
        <v>120</v>
      </c>
      <c r="H2257" s="2" t="s">
        <v>52</v>
      </c>
      <c r="I2257" s="2" t="s">
        <v>198</v>
      </c>
      <c r="J2257" s="2" t="s">
        <v>226</v>
      </c>
      <c r="K2257" s="2" t="s">
        <v>226</v>
      </c>
      <c r="L2257" s="2" t="s">
        <v>227</v>
      </c>
      <c r="M2257" s="2" t="s">
        <v>73</v>
      </c>
      <c r="N2257" s="3">
        <v>10.241</v>
      </c>
      <c r="O2257" s="3" t="s">
        <v>228</v>
      </c>
      <c r="P2257" s="4">
        <f>IF(O2257="吨",N2257*1000,IF(O2257="万立方米",N2257*10000,""))</f>
        <v>102410.0</v>
      </c>
      <c r="Q2257" s="2" t="s">
        <v>229</v>
      </c>
      <c r="R2257" s="2" t="s">
        <v>230</v>
      </c>
      <c r="S2257" s="2" t="s">
        <v>235</v>
      </c>
      <c r="T2257" s="2" t="s">
        <v>75</v>
      </c>
      <c r="U2257" s="4">
        <f>1.3</f>
        <v>1.3</v>
      </c>
      <c r="V2257" s="2" t="s">
        <v>232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0.133133</v>
      </c>
      <c r="AD2257" s="4">
        <f>AC2257*(1-Z2257/100)</f>
        <v>0.133133</v>
      </c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3159</v>
      </c>
      <c r="B2258" s="2" t="s">
        <v>3149</v>
      </c>
      <c r="C2258" s="2" t="s">
        <v>47</v>
      </c>
      <c r="D2258" s="2" t="s">
        <v>1596</v>
      </c>
      <c r="E2258" s="2" t="s">
        <v>924</v>
      </c>
      <c r="F2258" s="2" t="s">
        <v>278</v>
      </c>
      <c r="G2258" s="2" t="s">
        <v>120</v>
      </c>
      <c r="H2258" s="2" t="s">
        <v>52</v>
      </c>
      <c r="I2258" s="2" t="s">
        <v>198</v>
      </c>
      <c r="J2258" s="2" t="s">
        <v>226</v>
      </c>
      <c r="K2258" s="2" t="s">
        <v>226</v>
      </c>
      <c r="L2258" s="2" t="s">
        <v>227</v>
      </c>
      <c r="M2258" s="2" t="s">
        <v>79</v>
      </c>
      <c r="N2258" s="3">
        <v>10.241</v>
      </c>
      <c r="O2258" s="3" t="s">
        <v>228</v>
      </c>
      <c r="P2258" s="4">
        <f>IF(O2258="吨",N2258*1000,IF(O2258="万立方米",N2258*10000,""))</f>
        <v>102410.0</v>
      </c>
      <c r="Q2258" s="2" t="s">
        <v>229</v>
      </c>
      <c r="R2258" s="2" t="s">
        <v>230</v>
      </c>
      <c r="S2258" s="2" t="s">
        <v>238</v>
      </c>
      <c r="T2258" s="2" t="s">
        <v>75</v>
      </c>
      <c r="U2258" s="4">
        <f>4.1</f>
        <v>4.1</v>
      </c>
      <c r="V2258" s="2" t="s">
        <v>232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4">
        <f>P2258*U2258/1000000</f>
        <v>0.41988099999999995</v>
      </c>
      <c r="AD2258" s="4">
        <f>AC2258*(1-Z2258/100)</f>
        <v>0.32750717999999995</v>
      </c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3160</v>
      </c>
      <c r="B2259" s="2" t="s">
        <v>3149</v>
      </c>
      <c r="C2259" s="2" t="s">
        <v>47</v>
      </c>
      <c r="D2259" s="2" t="s">
        <v>1596</v>
      </c>
      <c r="E2259" s="2" t="s">
        <v>924</v>
      </c>
      <c r="F2259" s="2" t="s">
        <v>278</v>
      </c>
      <c r="G2259" s="2" t="s">
        <v>120</v>
      </c>
      <c r="H2259" s="2" t="s">
        <v>52</v>
      </c>
      <c r="I2259" s="2" t="s">
        <v>198</v>
      </c>
      <c r="J2259" s="2" t="s">
        <v>226</v>
      </c>
      <c r="K2259" s="2" t="s">
        <v>226</v>
      </c>
      <c r="L2259" s="2" t="s">
        <v>227</v>
      </c>
      <c r="M2259" s="2" t="s">
        <v>87</v>
      </c>
      <c r="N2259" s="3">
        <v>10.241</v>
      </c>
      <c r="O2259" s="3" t="s">
        <v>228</v>
      </c>
      <c r="P2259" s="4">
        <f>IF(O2259="吨",N2259*1000,IF(O2259="万立方米",N2259*10000,""))</f>
        <v>102410.0</v>
      </c>
      <c r="Q2259" s="2" t="s">
        <v>229</v>
      </c>
      <c r="R2259" s="2" t="s">
        <v>230</v>
      </c>
      <c r="S2259" s="2" t="s">
        <v>241</v>
      </c>
      <c r="T2259" s="2" t="s">
        <v>75</v>
      </c>
      <c r="U2259" s="4">
        <f>0.0</f>
        <v>0.0</v>
      </c>
      <c r="V2259" s="2" t="s">
        <v>232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</v>
      </c>
      <c r="AD2259" s="4">
        <f>AC2259*(1-Z2259/100)</f>
        <v>0.0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3161</v>
      </c>
      <c r="B2260" s="2" t="s">
        <v>3149</v>
      </c>
      <c r="C2260" s="2" t="s">
        <v>47</v>
      </c>
      <c r="D2260" s="2" t="s">
        <v>1596</v>
      </c>
      <c r="E2260" s="2" t="s">
        <v>924</v>
      </c>
      <c r="F2260" s="2" t="s">
        <v>278</v>
      </c>
      <c r="G2260" s="2" t="s">
        <v>120</v>
      </c>
      <c r="H2260" s="2" t="s">
        <v>52</v>
      </c>
      <c r="I2260" s="2" t="s">
        <v>198</v>
      </c>
      <c r="J2260" s="2" t="s">
        <v>226</v>
      </c>
      <c r="K2260" s="2" t="s">
        <v>226</v>
      </c>
      <c r="L2260" s="2" t="s">
        <v>227</v>
      </c>
      <c r="M2260" s="2" t="s">
        <v>91</v>
      </c>
      <c r="N2260" s="3">
        <v>10.241</v>
      </c>
      <c r="O2260" s="3" t="s">
        <v>228</v>
      </c>
      <c r="P2260" s="4">
        <f>IF(O2260="吨",N2260*1000,IF(O2260="万立方米",N2260*10000,""))</f>
        <v>102410.0</v>
      </c>
      <c r="Q2260" s="2" t="s">
        <v>229</v>
      </c>
      <c r="R2260" s="2" t="s">
        <v>230</v>
      </c>
      <c r="S2260" s="2" t="s">
        <v>243</v>
      </c>
      <c r="T2260" s="2" t="s">
        <v>75</v>
      </c>
      <c r="U2260" s="4">
        <f>0.03</f>
        <v>0.03</v>
      </c>
      <c r="V2260" s="2" t="s">
        <v>232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0.0030722999999999996</v>
      </c>
      <c r="AD2260" s="4">
        <f>AC2261*(1-AA2260/100)+(AC2260-AC2261)*(1-AB2260/100)</f>
        <v>0.0030722999999999996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3162</v>
      </c>
      <c r="B2261" s="2" t="s">
        <v>3149</v>
      </c>
      <c r="C2261" s="2" t="s">
        <v>47</v>
      </c>
      <c r="D2261" s="2" t="s">
        <v>1596</v>
      </c>
      <c r="E2261" s="2" t="s">
        <v>924</v>
      </c>
      <c r="F2261" s="2" t="s">
        <v>278</v>
      </c>
      <c r="G2261" s="2" t="s">
        <v>120</v>
      </c>
      <c r="H2261" s="2" t="s">
        <v>52</v>
      </c>
      <c r="I2261" s="2" t="s">
        <v>198</v>
      </c>
      <c r="J2261" s="2" t="s">
        <v>226</v>
      </c>
      <c r="K2261" s="2" t="s">
        <v>226</v>
      </c>
      <c r="L2261" s="2" t="s">
        <v>227</v>
      </c>
      <c r="M2261" s="2" t="s">
        <v>95</v>
      </c>
      <c r="N2261" s="3">
        <v>10.241</v>
      </c>
      <c r="O2261" s="3" t="s">
        <v>228</v>
      </c>
      <c r="P2261" s="4">
        <f>IF(O2261="吨",N2261*1000,IF(O2261="万立方米",N2261*10000,""))</f>
        <v>102410.0</v>
      </c>
      <c r="Q2261" s="2" t="s">
        <v>229</v>
      </c>
      <c r="R2261" s="2" t="s">
        <v>230</v>
      </c>
      <c r="S2261" s="2" t="s">
        <v>245</v>
      </c>
      <c r="T2261" s="2" t="s">
        <v>75</v>
      </c>
      <c r="U2261" s="4">
        <f>0.03</f>
        <v>0.03</v>
      </c>
      <c r="V2261" s="2" t="s">
        <v>232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0.0030722999999999996</v>
      </c>
      <c r="AD2261" s="4">
        <f>AC2261*(1-Z2261/100)</f>
        <v>0.0030722999999999996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3163</v>
      </c>
      <c r="B2262" s="2" t="s">
        <v>3149</v>
      </c>
      <c r="C2262" s="2" t="s">
        <v>47</v>
      </c>
      <c r="D2262" s="2" t="s">
        <v>1596</v>
      </c>
      <c r="E2262" s="2" t="s">
        <v>924</v>
      </c>
      <c r="F2262" s="2" t="s">
        <v>278</v>
      </c>
      <c r="G2262" s="2" t="s">
        <v>120</v>
      </c>
      <c r="H2262" s="2" t="s">
        <v>52</v>
      </c>
      <c r="I2262" s="2" t="s">
        <v>198</v>
      </c>
      <c r="J2262" s="2" t="s">
        <v>226</v>
      </c>
      <c r="K2262" s="2" t="s">
        <v>226</v>
      </c>
      <c r="L2262" s="2" t="s">
        <v>227</v>
      </c>
      <c r="M2262" s="2" t="s">
        <v>99</v>
      </c>
      <c r="N2262" s="3">
        <v>10.241</v>
      </c>
      <c r="O2262" s="3" t="s">
        <v>228</v>
      </c>
      <c r="P2262" s="4">
        <f>IF(O2262="吨",N2262*1000,IF(O2262="万立方米",N2262*10000,""))</f>
        <v>102410.0</v>
      </c>
      <c r="Q2262" s="2" t="s">
        <v>229</v>
      </c>
      <c r="R2262" s="2" t="s">
        <v>230</v>
      </c>
      <c r="S2262" s="2" t="s">
        <v>247</v>
      </c>
      <c r="T2262" s="2" t="s">
        <v>75</v>
      </c>
      <c r="U2262" s="4">
        <f>0.0</f>
        <v>0.0</v>
      </c>
      <c r="V2262" s="2" t="s">
        <v>232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3164</v>
      </c>
      <c r="B2263" s="2" t="s">
        <v>3149</v>
      </c>
      <c r="C2263" s="2" t="s">
        <v>47</v>
      </c>
      <c r="D2263" s="2" t="s">
        <v>1596</v>
      </c>
      <c r="E2263" s="2" t="s">
        <v>924</v>
      </c>
      <c r="F2263" s="2" t="s">
        <v>278</v>
      </c>
      <c r="G2263" s="2" t="s">
        <v>120</v>
      </c>
      <c r="H2263" s="2" t="s">
        <v>52</v>
      </c>
      <c r="I2263" s="2" t="s">
        <v>198</v>
      </c>
      <c r="J2263" s="2" t="s">
        <v>226</v>
      </c>
      <c r="K2263" s="2" t="s">
        <v>226</v>
      </c>
      <c r="L2263" s="2" t="s">
        <v>227</v>
      </c>
      <c r="M2263" s="2" t="s">
        <v>104</v>
      </c>
      <c r="N2263" s="3">
        <v>10.241</v>
      </c>
      <c r="O2263" s="3" t="s">
        <v>228</v>
      </c>
      <c r="P2263" s="4">
        <f>IF(O2263="吨",N2263*1000,IF(O2263="万立方米",N2263*10000,""))</f>
        <v>102410.0</v>
      </c>
      <c r="Q2263" s="2" t="s">
        <v>229</v>
      </c>
      <c r="R2263" s="2" t="s">
        <v>230</v>
      </c>
      <c r="S2263" s="2" t="s">
        <v>249</v>
      </c>
      <c r="T2263" s="2" t="s">
        <v>75</v>
      </c>
      <c r="U2263" s="4">
        <f>0.02</f>
        <v>0.02</v>
      </c>
      <c r="V2263" s="2" t="s">
        <v>232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3165</v>
      </c>
      <c r="B2264" s="2" t="s">
        <v>3149</v>
      </c>
      <c r="C2264" s="2" t="s">
        <v>47</v>
      </c>
      <c r="D2264" s="2" t="s">
        <v>1596</v>
      </c>
      <c r="E2264" s="2" t="s">
        <v>924</v>
      </c>
      <c r="F2264" s="2" t="s">
        <v>278</v>
      </c>
      <c r="G2264" s="2" t="s">
        <v>120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f>IF(O2264="吨",N2264*1000,IF(O2264="万立方米",N2264*10000,""))</f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113</v>
      </c>
      <c r="AH2264" s="2" t="s">
        <v>114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3166</v>
      </c>
      <c r="B2265" s="2" t="s">
        <v>3167</v>
      </c>
      <c r="C2265" s="2" t="s">
        <v>47</v>
      </c>
      <c r="D2265" s="2" t="s">
        <v>644</v>
      </c>
      <c r="E2265" s="2" t="s">
        <v>325</v>
      </c>
      <c r="F2265" s="2" t="s">
        <v>278</v>
      </c>
      <c r="G2265" s="2" t="s">
        <v>120</v>
      </c>
      <c r="H2265" s="2" t="s">
        <v>52</v>
      </c>
      <c r="I2265" s="2" t="s">
        <v>53</v>
      </c>
      <c r="J2265" s="2" t="s">
        <v>121</v>
      </c>
      <c r="K2265" s="2"/>
      <c r="L2265" s="2" t="s">
        <v>122</v>
      </c>
      <c r="M2265" s="2" t="s">
        <v>57</v>
      </c>
      <c r="N2265" s="3">
        <v>7141.75</v>
      </c>
      <c r="O2265" s="3" t="s">
        <v>123</v>
      </c>
      <c r="P2265" s="2"/>
      <c r="Q2265" s="2"/>
      <c r="R2265" s="2"/>
      <c r="S2265" s="2"/>
      <c r="T2265" s="2"/>
      <c r="U2265" s="2"/>
      <c r="V2265" s="2"/>
      <c r="W2265" s="2" t="s">
        <v>124</v>
      </c>
      <c r="X2265" s="2" t="s">
        <v>298</v>
      </c>
      <c r="Y2265" s="2" t="s">
        <v>645</v>
      </c>
      <c r="Z2265" s="2">
        <v>94.5</v>
      </c>
      <c r="AA2265" s="2"/>
      <c r="AB2265" s="2"/>
      <c r="AC2265" s="4">
        <f>P2265*U2265/1000000</f>
        <v>0.0</v>
      </c>
      <c r="AD2265" s="4">
        <f>AC2265*(1-Z2265/100)</f>
        <v>0.0</v>
      </c>
      <c r="AE2265" s="2" t="s">
        <v>125</v>
      </c>
      <c r="AF2265" s="2" t="s">
        <v>126</v>
      </c>
      <c r="AG2265" s="2" t="s">
        <v>646</v>
      </c>
      <c r="AH2265" s="2" t="s">
        <v>128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3168</v>
      </c>
      <c r="B2266" s="2" t="s">
        <v>3167</v>
      </c>
      <c r="C2266" s="2" t="s">
        <v>47</v>
      </c>
      <c r="D2266" s="2" t="s">
        <v>644</v>
      </c>
      <c r="E2266" s="2" t="s">
        <v>325</v>
      </c>
      <c r="F2266" s="2" t="s">
        <v>278</v>
      </c>
      <c r="G2266" s="2" t="s">
        <v>120</v>
      </c>
      <c r="H2266" s="2" t="s">
        <v>52</v>
      </c>
      <c r="I2266" s="2" t="s">
        <v>53</v>
      </c>
      <c r="J2266" s="2" t="s">
        <v>121</v>
      </c>
      <c r="K2266" s="2"/>
      <c r="L2266" s="2" t="s">
        <v>122</v>
      </c>
      <c r="M2266" s="2" t="s">
        <v>73</v>
      </c>
      <c r="N2266" s="3">
        <v>7141.75</v>
      </c>
      <c r="O2266" s="3" t="s">
        <v>123</v>
      </c>
      <c r="P2266" s="2"/>
      <c r="Q2266" s="2"/>
      <c r="R2266" s="2"/>
      <c r="S2266" s="2"/>
      <c r="T2266" s="2"/>
      <c r="U2266" s="2"/>
      <c r="V2266" s="2"/>
      <c r="W2266" s="2" t="s">
        <v>124</v>
      </c>
      <c r="X2266" s="2"/>
      <c r="Y2266" s="2" t="s">
        <v>65</v>
      </c>
      <c r="Z2266" s="2">
        <v>0</v>
      </c>
      <c r="AA2266" s="2"/>
      <c r="AB2266" s="2"/>
      <c r="AC2266" s="4">
        <f>P2266*U2266/1000000</f>
        <v>0.0</v>
      </c>
      <c r="AD2266" s="4">
        <f>AC2266*(1-Z2266/100)</f>
        <v>0.0</v>
      </c>
      <c r="AE2266" s="2" t="s">
        <v>125</v>
      </c>
      <c r="AF2266" s="2" t="s">
        <v>126</v>
      </c>
      <c r="AG2266" s="2" t="s">
        <v>648</v>
      </c>
      <c r="AH2266" s="2" t="s">
        <v>128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3169</v>
      </c>
      <c r="B2267" s="2" t="s">
        <v>3167</v>
      </c>
      <c r="C2267" s="2" t="s">
        <v>47</v>
      </c>
      <c r="D2267" s="2" t="s">
        <v>644</v>
      </c>
      <c r="E2267" s="2" t="s">
        <v>325</v>
      </c>
      <c r="F2267" s="2" t="s">
        <v>278</v>
      </c>
      <c r="G2267" s="2" t="s">
        <v>120</v>
      </c>
      <c r="H2267" s="2" t="s">
        <v>52</v>
      </c>
      <c r="I2267" s="2" t="s">
        <v>53</v>
      </c>
      <c r="J2267" s="2" t="s">
        <v>121</v>
      </c>
      <c r="K2267" s="2"/>
      <c r="L2267" s="2" t="s">
        <v>122</v>
      </c>
      <c r="M2267" s="2" t="s">
        <v>79</v>
      </c>
      <c r="N2267" s="3">
        <v>7141.75</v>
      </c>
      <c r="O2267" s="3" t="s">
        <v>123</v>
      </c>
      <c r="P2267" s="2"/>
      <c r="Q2267" s="2"/>
      <c r="R2267" s="2"/>
      <c r="S2267" s="2"/>
      <c r="T2267" s="2"/>
      <c r="U2267" s="2"/>
      <c r="V2267" s="2"/>
      <c r="W2267" s="2" t="s">
        <v>124</v>
      </c>
      <c r="X2267" s="2"/>
      <c r="Y2267" s="2" t="s">
        <v>65</v>
      </c>
      <c r="Z2267" s="2">
        <v>0</v>
      </c>
      <c r="AA2267" s="2"/>
      <c r="AB2267" s="2"/>
      <c r="AC2267" s="4">
        <f>P2267*U2267/1000000</f>
        <v>0.0</v>
      </c>
      <c r="AD2267" s="4">
        <f>AC2267*(1-Z2267/100)</f>
        <v>0.0</v>
      </c>
      <c r="AE2267" s="2" t="s">
        <v>125</v>
      </c>
      <c r="AF2267" s="2" t="s">
        <v>126</v>
      </c>
      <c r="AG2267" s="2" t="s">
        <v>648</v>
      </c>
      <c r="AH2267" s="2" t="s">
        <v>128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3170</v>
      </c>
      <c r="B2268" s="2" t="s">
        <v>3167</v>
      </c>
      <c r="C2268" s="2" t="s">
        <v>47</v>
      </c>
      <c r="D2268" s="2" t="s">
        <v>644</v>
      </c>
      <c r="E2268" s="2" t="s">
        <v>325</v>
      </c>
      <c r="F2268" s="2" t="s">
        <v>278</v>
      </c>
      <c r="G2268" s="2" t="s">
        <v>120</v>
      </c>
      <c r="H2268" s="2" t="s">
        <v>52</v>
      </c>
      <c r="I2268" s="2" t="s">
        <v>53</v>
      </c>
      <c r="J2268" s="2" t="s">
        <v>121</v>
      </c>
      <c r="K2268" s="2"/>
      <c r="L2268" s="2" t="s">
        <v>122</v>
      </c>
      <c r="M2268" s="2" t="s">
        <v>87</v>
      </c>
      <c r="N2268" s="3">
        <v>7141.75</v>
      </c>
      <c r="O2268" s="3" t="s">
        <v>123</v>
      </c>
      <c r="P2268" s="2"/>
      <c r="Q2268" s="2"/>
      <c r="R2268" s="2"/>
      <c r="S2268" s="2"/>
      <c r="T2268" s="2"/>
      <c r="U2268" s="2"/>
      <c r="V2268" s="2"/>
      <c r="W2268" s="2" t="s">
        <v>124</v>
      </c>
      <c r="X2268" s="2" t="s">
        <v>298</v>
      </c>
      <c r="Y2268" s="2" t="s">
        <v>651</v>
      </c>
      <c r="Z2268" s="2">
        <v>94.5</v>
      </c>
      <c r="AA2268" s="2"/>
      <c r="AB2268" s="2"/>
      <c r="AC2268" s="4">
        <f>P2268*U2268/1000000</f>
        <v>0.0</v>
      </c>
      <c r="AD2268" s="4">
        <f>AC2268*(1-Z2268/100)</f>
        <v>0.0</v>
      </c>
      <c r="AE2268" s="2" t="s">
        <v>125</v>
      </c>
      <c r="AF2268" s="2" t="s">
        <v>126</v>
      </c>
      <c r="AG2268" s="2" t="s">
        <v>646</v>
      </c>
      <c r="AH2268" s="2" t="s">
        <v>128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3171</v>
      </c>
      <c r="B2269" s="2" t="s">
        <v>3167</v>
      </c>
      <c r="C2269" s="2" t="s">
        <v>47</v>
      </c>
      <c r="D2269" s="2" t="s">
        <v>644</v>
      </c>
      <c r="E2269" s="2" t="s">
        <v>325</v>
      </c>
      <c r="F2269" s="2" t="s">
        <v>278</v>
      </c>
      <c r="G2269" s="2" t="s">
        <v>120</v>
      </c>
      <c r="H2269" s="2" t="s">
        <v>52</v>
      </c>
      <c r="I2269" s="2" t="s">
        <v>53</v>
      </c>
      <c r="J2269" s="2" t="s">
        <v>121</v>
      </c>
      <c r="K2269" s="2"/>
      <c r="L2269" s="2" t="s">
        <v>122</v>
      </c>
      <c r="M2269" s="2" t="s">
        <v>91</v>
      </c>
      <c r="N2269" s="3">
        <v>7141.75</v>
      </c>
      <c r="O2269" s="3" t="s">
        <v>123</v>
      </c>
      <c r="P2269" s="2"/>
      <c r="Q2269" s="2"/>
      <c r="R2269" s="2"/>
      <c r="S2269" s="2"/>
      <c r="T2269" s="2"/>
      <c r="U2269" s="2"/>
      <c r="V2269" s="2"/>
      <c r="W2269" s="2" t="s">
        <v>124</v>
      </c>
      <c r="X2269" s="2" t="s">
        <v>298</v>
      </c>
      <c r="Y2269" s="2" t="s">
        <v>653</v>
      </c>
      <c r="Z2269" s="2">
        <v>95</v>
      </c>
      <c r="AA2269" s="2">
        <v>94.5</v>
      </c>
      <c r="AB2269" s="2">
        <v>95</v>
      </c>
      <c r="AC2269" s="4">
        <f>P2269*U2269/1000000</f>
        <v>0.0</v>
      </c>
      <c r="AD2269" s="4">
        <f>AC2270*(1-AA2269/100)+(AC2269-AC2270)*(1-AB2269/100)</f>
        <v>0.0</v>
      </c>
      <c r="AE2269" s="2" t="s">
        <v>125</v>
      </c>
      <c r="AF2269" s="2" t="s">
        <v>126</v>
      </c>
      <c r="AG2269" s="2" t="s">
        <v>646</v>
      </c>
      <c r="AH2269" s="2" t="s">
        <v>128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3172</v>
      </c>
      <c r="B2270" s="2" t="s">
        <v>3167</v>
      </c>
      <c r="C2270" s="2" t="s">
        <v>47</v>
      </c>
      <c r="D2270" s="2" t="s">
        <v>644</v>
      </c>
      <c r="E2270" s="2" t="s">
        <v>325</v>
      </c>
      <c r="F2270" s="2" t="s">
        <v>278</v>
      </c>
      <c r="G2270" s="2" t="s">
        <v>120</v>
      </c>
      <c r="H2270" s="2" t="s">
        <v>52</v>
      </c>
      <c r="I2270" s="2" t="s">
        <v>53</v>
      </c>
      <c r="J2270" s="2" t="s">
        <v>121</v>
      </c>
      <c r="K2270" s="2"/>
      <c r="L2270" s="2" t="s">
        <v>122</v>
      </c>
      <c r="M2270" s="2" t="s">
        <v>95</v>
      </c>
      <c r="N2270" s="3">
        <v>7141.75</v>
      </c>
      <c r="O2270" s="3" t="s">
        <v>123</v>
      </c>
      <c r="P2270" s="2"/>
      <c r="Q2270" s="2"/>
      <c r="R2270" s="2"/>
      <c r="S2270" s="2"/>
      <c r="T2270" s="2"/>
      <c r="U2270" s="2"/>
      <c r="V2270" s="2"/>
      <c r="W2270" s="2" t="s">
        <v>124</v>
      </c>
      <c r="X2270" s="2" t="s">
        <v>298</v>
      </c>
      <c r="Y2270" s="2" t="s">
        <v>655</v>
      </c>
      <c r="Z2270" s="2">
        <v>94.5</v>
      </c>
      <c r="AA2270" s="2"/>
      <c r="AB2270" s="2"/>
      <c r="AC2270" s="4">
        <f>P2270*U2270/1000000</f>
        <v>0.0</v>
      </c>
      <c r="AD2270" s="4">
        <f>AC2270*(1-Z2270/100)</f>
        <v>0.0</v>
      </c>
      <c r="AE2270" s="2" t="s">
        <v>125</v>
      </c>
      <c r="AF2270" s="2" t="s">
        <v>126</v>
      </c>
      <c r="AG2270" s="2" t="s">
        <v>646</v>
      </c>
      <c r="AH2270" s="2" t="s">
        <v>128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3173</v>
      </c>
      <c r="B2271" s="2" t="s">
        <v>3167</v>
      </c>
      <c r="C2271" s="2" t="s">
        <v>47</v>
      </c>
      <c r="D2271" s="2" t="s">
        <v>644</v>
      </c>
      <c r="E2271" s="2" t="s">
        <v>325</v>
      </c>
      <c r="F2271" s="2" t="s">
        <v>278</v>
      </c>
      <c r="G2271" s="2" t="s">
        <v>120</v>
      </c>
      <c r="H2271" s="2" t="s">
        <v>52</v>
      </c>
      <c r="I2271" s="2" t="s">
        <v>53</v>
      </c>
      <c r="J2271" s="2" t="s">
        <v>121</v>
      </c>
      <c r="K2271" s="2"/>
      <c r="L2271" s="2" t="s">
        <v>122</v>
      </c>
      <c r="M2271" s="2" t="s">
        <v>99</v>
      </c>
      <c r="N2271" s="3">
        <v>7141.75</v>
      </c>
      <c r="O2271" s="3" t="s">
        <v>123</v>
      </c>
      <c r="P2271" s="2"/>
      <c r="Q2271" s="2"/>
      <c r="R2271" s="2"/>
      <c r="S2271" s="2"/>
      <c r="T2271" s="2"/>
      <c r="U2271" s="2"/>
      <c r="V2271" s="2"/>
      <c r="W2271" s="2" t="s">
        <v>124</v>
      </c>
      <c r="X2271" s="2"/>
      <c r="Y2271" s="2" t="s">
        <v>65</v>
      </c>
      <c r="Z2271" s="2">
        <v>0</v>
      </c>
      <c r="AA2271" s="2"/>
      <c r="AB2271" s="2"/>
      <c r="AC2271" s="4">
        <f>P2271*U2271/1000000</f>
        <v>0.0</v>
      </c>
      <c r="AD2271" s="4">
        <f>AC2271*(1-Z2271/100)</f>
        <v>0.0</v>
      </c>
      <c r="AE2271" s="2" t="s">
        <v>125</v>
      </c>
      <c r="AF2271" s="2" t="s">
        <v>126</v>
      </c>
      <c r="AG2271" s="2" t="s">
        <v>648</v>
      </c>
      <c r="AH2271" s="2" t="s">
        <v>128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3174</v>
      </c>
      <c r="B2272" s="2" t="s">
        <v>3167</v>
      </c>
      <c r="C2272" s="2" t="s">
        <v>47</v>
      </c>
      <c r="D2272" s="2" t="s">
        <v>644</v>
      </c>
      <c r="E2272" s="2" t="s">
        <v>325</v>
      </c>
      <c r="F2272" s="2" t="s">
        <v>278</v>
      </c>
      <c r="G2272" s="2" t="s">
        <v>120</v>
      </c>
      <c r="H2272" s="2" t="s">
        <v>52</v>
      </c>
      <c r="I2272" s="2" t="s">
        <v>53</v>
      </c>
      <c r="J2272" s="2" t="s">
        <v>121</v>
      </c>
      <c r="K2272" s="2"/>
      <c r="L2272" s="2" t="s">
        <v>122</v>
      </c>
      <c r="M2272" s="2" t="s">
        <v>104</v>
      </c>
      <c r="N2272" s="3">
        <v>7141.75</v>
      </c>
      <c r="O2272" s="3" t="s">
        <v>123</v>
      </c>
      <c r="P2272" s="2"/>
      <c r="Q2272" s="2"/>
      <c r="R2272" s="2"/>
      <c r="S2272" s="2"/>
      <c r="T2272" s="2"/>
      <c r="U2272" s="2"/>
      <c r="V2272" s="2"/>
      <c r="W2272" s="2" t="s">
        <v>124</v>
      </c>
      <c r="X2272" s="2"/>
      <c r="Y2272" s="2" t="s">
        <v>65</v>
      </c>
      <c r="Z2272" s="2">
        <v>0</v>
      </c>
      <c r="AA2272" s="2"/>
      <c r="AB2272" s="2"/>
      <c r="AC2272" s="4">
        <f>P2272*U2272/1000000</f>
        <v>0.0</v>
      </c>
      <c r="AD2272" s="4">
        <f>AC2272*(1-Z2272/100)</f>
        <v>0.0</v>
      </c>
      <c r="AE2272" s="2" t="s">
        <v>125</v>
      </c>
      <c r="AF2272" s="2" t="s">
        <v>126</v>
      </c>
      <c r="AG2272" s="2" t="s">
        <v>648</v>
      </c>
      <c r="AH2272" s="2" t="s">
        <v>128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3175</v>
      </c>
      <c r="B2273" s="2" t="s">
        <v>3167</v>
      </c>
      <c r="C2273" s="2" t="s">
        <v>47</v>
      </c>
      <c r="D2273" s="2" t="s">
        <v>644</v>
      </c>
      <c r="E2273" s="2" t="s">
        <v>325</v>
      </c>
      <c r="F2273" s="2" t="s">
        <v>278</v>
      </c>
      <c r="G2273" s="2" t="s">
        <v>120</v>
      </c>
      <c r="H2273" s="2" t="s">
        <v>52</v>
      </c>
      <c r="I2273" s="2"/>
      <c r="J2273" s="2"/>
      <c r="K2273" s="2" t="s">
        <v>55</v>
      </c>
      <c r="L2273" s="2" t="s">
        <v>551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552</v>
      </c>
      <c r="T2273" s="2" t="s">
        <v>165</v>
      </c>
      <c r="U2273" s="2"/>
      <c r="V2273" s="2" t="s">
        <v>111</v>
      </c>
      <c r="W2273" s="2" t="s">
        <v>553</v>
      </c>
      <c r="X2273" s="2" t="s">
        <v>551</v>
      </c>
      <c r="Y2273" s="2" t="s">
        <v>554</v>
      </c>
      <c r="Z2273" s="2">
        <v>0</v>
      </c>
      <c r="AA2273" s="2"/>
      <c r="AB2273" s="2"/>
      <c r="AC2273" s="2"/>
      <c r="AD2273" s="2"/>
      <c r="AE2273" s="2" t="s">
        <v>271</v>
      </c>
      <c r="AF2273" s="2" t="s">
        <v>555</v>
      </c>
      <c r="AG2273" s="2" t="s">
        <v>556</v>
      </c>
      <c r="AH2273" s="2" t="s">
        <v>168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3176</v>
      </c>
      <c r="B2274" s="2" t="s">
        <v>3177</v>
      </c>
      <c r="C2274" s="2" t="s">
        <v>47</v>
      </c>
      <c r="D2274" s="2" t="s">
        <v>3178</v>
      </c>
      <c r="E2274" s="2" t="s">
        <v>296</v>
      </c>
      <c r="F2274" s="2" t="s">
        <v>278</v>
      </c>
      <c r="G2274" s="2" t="s">
        <v>120</v>
      </c>
      <c r="H2274" s="2" t="s">
        <v>142</v>
      </c>
      <c r="I2274" s="2" t="s">
        <v>53</v>
      </c>
      <c r="J2274" s="2" t="s">
        <v>280</v>
      </c>
      <c r="K2274" s="2"/>
      <c r="L2274" s="2" t="s">
        <v>122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124</v>
      </c>
      <c r="X2274" s="2" t="s">
        <v>298</v>
      </c>
      <c r="Y2274" s="2" t="s">
        <v>299</v>
      </c>
      <c r="Z2274" s="2">
        <v>94.5</v>
      </c>
      <c r="AA2274" s="2"/>
      <c r="AB2274" s="2"/>
      <c r="AC2274" s="2"/>
      <c r="AD2274" s="2"/>
      <c r="AE2274" s="2" t="s">
        <v>271</v>
      </c>
      <c r="AF2274" s="2" t="s">
        <v>281</v>
      </c>
      <c r="AG2274" s="2" t="s">
        <v>431</v>
      </c>
      <c r="AH2274" s="2" t="s">
        <v>128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3179</v>
      </c>
      <c r="B2275" s="2" t="s">
        <v>3177</v>
      </c>
      <c r="C2275" s="2" t="s">
        <v>47</v>
      </c>
      <c r="D2275" s="2" t="s">
        <v>3178</v>
      </c>
      <c r="E2275" s="2" t="s">
        <v>296</v>
      </c>
      <c r="F2275" s="2" t="s">
        <v>278</v>
      </c>
      <c r="G2275" s="2" t="s">
        <v>120</v>
      </c>
      <c r="H2275" s="2" t="s">
        <v>142</v>
      </c>
      <c r="I2275" s="2" t="s">
        <v>53</v>
      </c>
      <c r="J2275" s="2" t="s">
        <v>280</v>
      </c>
      <c r="K2275" s="2"/>
      <c r="L2275" s="2" t="s">
        <v>122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124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271</v>
      </c>
      <c r="AF2275" s="2" t="s">
        <v>281</v>
      </c>
      <c r="AG2275" s="2" t="s">
        <v>433</v>
      </c>
      <c r="AH2275" s="2" t="s">
        <v>128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3180</v>
      </c>
      <c r="B2276" s="2" t="s">
        <v>3177</v>
      </c>
      <c r="C2276" s="2" t="s">
        <v>47</v>
      </c>
      <c r="D2276" s="2" t="s">
        <v>3178</v>
      </c>
      <c r="E2276" s="2" t="s">
        <v>296</v>
      </c>
      <c r="F2276" s="2" t="s">
        <v>278</v>
      </c>
      <c r="G2276" s="2" t="s">
        <v>120</v>
      </c>
      <c r="H2276" s="2" t="s">
        <v>142</v>
      </c>
      <c r="I2276" s="2" t="s">
        <v>53</v>
      </c>
      <c r="J2276" s="2" t="s">
        <v>280</v>
      </c>
      <c r="K2276" s="2"/>
      <c r="L2276" s="2" t="s">
        <v>122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124</v>
      </c>
      <c r="X2276" s="2" t="s">
        <v>304</v>
      </c>
      <c r="Y2276" s="2" t="s">
        <v>305</v>
      </c>
      <c r="Z2276" s="2">
        <v>30</v>
      </c>
      <c r="AA2276" s="2"/>
      <c r="AB2276" s="2"/>
      <c r="AC2276" s="2"/>
      <c r="AD2276" s="2"/>
      <c r="AE2276" s="2" t="s">
        <v>271</v>
      </c>
      <c r="AF2276" s="2" t="s">
        <v>281</v>
      </c>
      <c r="AG2276" s="2" t="s">
        <v>435</v>
      </c>
      <c r="AH2276" s="2" t="s">
        <v>128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3181</v>
      </c>
      <c r="B2277" s="2" t="s">
        <v>3177</v>
      </c>
      <c r="C2277" s="2" t="s">
        <v>47</v>
      </c>
      <c r="D2277" s="2" t="s">
        <v>3178</v>
      </c>
      <c r="E2277" s="2" t="s">
        <v>296</v>
      </c>
      <c r="F2277" s="2" t="s">
        <v>278</v>
      </c>
      <c r="G2277" s="2" t="s">
        <v>120</v>
      </c>
      <c r="H2277" s="2" t="s">
        <v>142</v>
      </c>
      <c r="I2277" s="2" t="s">
        <v>53</v>
      </c>
      <c r="J2277" s="2" t="s">
        <v>280</v>
      </c>
      <c r="K2277" s="2"/>
      <c r="L2277" s="2" t="s">
        <v>122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124</v>
      </c>
      <c r="X2277" s="2" t="s">
        <v>298</v>
      </c>
      <c r="Y2277" s="2" t="s">
        <v>308</v>
      </c>
      <c r="Z2277" s="2">
        <v>94.5</v>
      </c>
      <c r="AA2277" s="2"/>
      <c r="AB2277" s="2"/>
      <c r="AC2277" s="2"/>
      <c r="AD2277" s="2"/>
      <c r="AE2277" s="2" t="s">
        <v>271</v>
      </c>
      <c r="AF2277" s="2" t="s">
        <v>281</v>
      </c>
      <c r="AG2277" s="2" t="s">
        <v>431</v>
      </c>
      <c r="AH2277" s="2" t="s">
        <v>128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3182</v>
      </c>
      <c r="B2278" s="2" t="s">
        <v>3177</v>
      </c>
      <c r="C2278" s="2" t="s">
        <v>47</v>
      </c>
      <c r="D2278" s="2" t="s">
        <v>3178</v>
      </c>
      <c r="E2278" s="2" t="s">
        <v>296</v>
      </c>
      <c r="F2278" s="2" t="s">
        <v>278</v>
      </c>
      <c r="G2278" s="2" t="s">
        <v>120</v>
      </c>
      <c r="H2278" s="2" t="s">
        <v>142</v>
      </c>
      <c r="I2278" s="2" t="s">
        <v>53</v>
      </c>
      <c r="J2278" s="2" t="s">
        <v>280</v>
      </c>
      <c r="K2278" s="2"/>
      <c r="L2278" s="2" t="s">
        <v>122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124</v>
      </c>
      <c r="X2278" s="2" t="s">
        <v>298</v>
      </c>
      <c r="Y2278" s="2" t="s">
        <v>310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271</v>
      </c>
      <c r="AF2278" s="2" t="s">
        <v>281</v>
      </c>
      <c r="AG2278" s="2" t="s">
        <v>431</v>
      </c>
      <c r="AH2278" s="2" t="s">
        <v>128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3183</v>
      </c>
      <c r="B2279" s="2" t="s">
        <v>3177</v>
      </c>
      <c r="C2279" s="2" t="s">
        <v>47</v>
      </c>
      <c r="D2279" s="2" t="s">
        <v>3178</v>
      </c>
      <c r="E2279" s="2" t="s">
        <v>296</v>
      </c>
      <c r="F2279" s="2" t="s">
        <v>278</v>
      </c>
      <c r="G2279" s="2" t="s">
        <v>120</v>
      </c>
      <c r="H2279" s="2" t="s">
        <v>142</v>
      </c>
      <c r="I2279" s="2" t="s">
        <v>53</v>
      </c>
      <c r="J2279" s="2" t="s">
        <v>280</v>
      </c>
      <c r="K2279" s="2"/>
      <c r="L2279" s="2" t="s">
        <v>122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124</v>
      </c>
      <c r="X2279" s="2" t="s">
        <v>298</v>
      </c>
      <c r="Y2279" s="2" t="s">
        <v>312</v>
      </c>
      <c r="Z2279" s="2">
        <v>94.5</v>
      </c>
      <c r="AA2279" s="2"/>
      <c r="AB2279" s="2"/>
      <c r="AC2279" s="2"/>
      <c r="AD2279" s="2"/>
      <c r="AE2279" s="2" t="s">
        <v>271</v>
      </c>
      <c r="AF2279" s="2" t="s">
        <v>281</v>
      </c>
      <c r="AG2279" s="2" t="s">
        <v>431</v>
      </c>
      <c r="AH2279" s="2" t="s">
        <v>128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3184</v>
      </c>
      <c r="B2280" s="2" t="s">
        <v>3177</v>
      </c>
      <c r="C2280" s="2" t="s">
        <v>47</v>
      </c>
      <c r="D2280" s="2" t="s">
        <v>3178</v>
      </c>
      <c r="E2280" s="2" t="s">
        <v>296</v>
      </c>
      <c r="F2280" s="2" t="s">
        <v>278</v>
      </c>
      <c r="G2280" s="2" t="s">
        <v>120</v>
      </c>
      <c r="H2280" s="2" t="s">
        <v>142</v>
      </c>
      <c r="I2280" s="2" t="s">
        <v>53</v>
      </c>
      <c r="J2280" s="2" t="s">
        <v>280</v>
      </c>
      <c r="K2280" s="2"/>
      <c r="L2280" s="2" t="s">
        <v>122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124</v>
      </c>
      <c r="X2280" s="2" t="s">
        <v>314</v>
      </c>
      <c r="Y2280" s="2" t="s">
        <v>315</v>
      </c>
      <c r="Z2280" s="2">
        <v>80</v>
      </c>
      <c r="AA2280" s="2"/>
      <c r="AB2280" s="2"/>
      <c r="AC2280" s="2"/>
      <c r="AD2280" s="2"/>
      <c r="AE2280" s="2" t="s">
        <v>271</v>
      </c>
      <c r="AF2280" s="2" t="s">
        <v>281</v>
      </c>
      <c r="AG2280" s="2" t="s">
        <v>435</v>
      </c>
      <c r="AH2280" s="2" t="s">
        <v>128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3185</v>
      </c>
      <c r="B2281" s="2" t="s">
        <v>3177</v>
      </c>
      <c r="C2281" s="2" t="s">
        <v>47</v>
      </c>
      <c r="D2281" s="2" t="s">
        <v>3178</v>
      </c>
      <c r="E2281" s="2" t="s">
        <v>296</v>
      </c>
      <c r="F2281" s="2" t="s">
        <v>278</v>
      </c>
      <c r="G2281" s="2" t="s">
        <v>120</v>
      </c>
      <c r="H2281" s="2" t="s">
        <v>142</v>
      </c>
      <c r="I2281" s="2" t="s">
        <v>53</v>
      </c>
      <c r="J2281" s="2" t="s">
        <v>280</v>
      </c>
      <c r="K2281" s="2"/>
      <c r="L2281" s="2" t="s">
        <v>122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124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271</v>
      </c>
      <c r="AF2281" s="2" t="s">
        <v>281</v>
      </c>
      <c r="AG2281" s="2" t="s">
        <v>433</v>
      </c>
      <c r="AH2281" s="2" t="s">
        <v>128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3186</v>
      </c>
      <c r="B2282" s="2" t="s">
        <v>3177</v>
      </c>
      <c r="C2282" s="2" t="s">
        <v>47</v>
      </c>
      <c r="D2282" s="2" t="s">
        <v>3178</v>
      </c>
      <c r="E2282" s="2" t="s">
        <v>296</v>
      </c>
      <c r="F2282" s="2" t="s">
        <v>278</v>
      </c>
      <c r="G2282" s="2" t="s">
        <v>120</v>
      </c>
      <c r="H2282" s="2" t="s">
        <v>142</v>
      </c>
      <c r="I2282" s="2"/>
      <c r="J2282" s="2"/>
      <c r="K2282" s="2" t="s">
        <v>55</v>
      </c>
      <c r="L2282" s="2" t="s">
        <v>318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319</v>
      </c>
      <c r="T2282" s="2" t="s">
        <v>165</v>
      </c>
      <c r="U2282" s="4">
        <f>0.17</f>
        <v>0.17</v>
      </c>
      <c r="V2282" s="2" t="s">
        <v>111</v>
      </c>
      <c r="W2282" s="2" t="s">
        <v>319</v>
      </c>
      <c r="X2282" s="2" t="s">
        <v>318</v>
      </c>
      <c r="Y2282" s="2" t="s">
        <v>320</v>
      </c>
      <c r="Z2282" s="2">
        <v>0</v>
      </c>
      <c r="AA2282" s="2"/>
      <c r="AB2282" s="2"/>
      <c r="AC2282" s="2"/>
      <c r="AD2282" s="2"/>
      <c r="AE2282" s="2" t="s">
        <v>271</v>
      </c>
      <c r="AF2282" s="2" t="s">
        <v>272</v>
      </c>
      <c r="AG2282" s="2" t="s">
        <v>273</v>
      </c>
      <c r="AH2282" s="2" t="s">
        <v>168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3187</v>
      </c>
      <c r="B2283" s="2" t="s">
        <v>3188</v>
      </c>
      <c r="C2283" s="2" t="s">
        <v>47</v>
      </c>
      <c r="D2283" s="2" t="s">
        <v>2618</v>
      </c>
      <c r="E2283" s="2" t="s">
        <v>491</v>
      </c>
      <c r="F2283" s="2" t="s">
        <v>278</v>
      </c>
      <c r="G2283" s="2" t="s">
        <v>120</v>
      </c>
      <c r="H2283" s="2" t="s">
        <v>142</v>
      </c>
      <c r="I2283" s="2" t="s">
        <v>53</v>
      </c>
      <c r="J2283" s="2" t="s">
        <v>280</v>
      </c>
      <c r="K2283" s="2"/>
      <c r="L2283" s="2" t="s">
        <v>122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124</v>
      </c>
      <c r="X2283" s="2" t="s">
        <v>298</v>
      </c>
      <c r="Y2283" s="2" t="s">
        <v>2619</v>
      </c>
      <c r="Z2283" s="2">
        <v>94.5</v>
      </c>
      <c r="AA2283" s="2"/>
      <c r="AB2283" s="2"/>
      <c r="AC2283" s="2"/>
      <c r="AD2283" s="2"/>
      <c r="AE2283" s="2" t="s">
        <v>271</v>
      </c>
      <c r="AF2283" s="2" t="s">
        <v>281</v>
      </c>
      <c r="AG2283" s="2" t="s">
        <v>1915</v>
      </c>
      <c r="AH2283" s="2" t="s">
        <v>128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3189</v>
      </c>
      <c r="B2284" s="2" t="s">
        <v>3188</v>
      </c>
      <c r="C2284" s="2" t="s">
        <v>47</v>
      </c>
      <c r="D2284" s="2" t="s">
        <v>2618</v>
      </c>
      <c r="E2284" s="2" t="s">
        <v>491</v>
      </c>
      <c r="F2284" s="2" t="s">
        <v>278</v>
      </c>
      <c r="G2284" s="2" t="s">
        <v>120</v>
      </c>
      <c r="H2284" s="2" t="s">
        <v>142</v>
      </c>
      <c r="I2284" s="2" t="s">
        <v>53</v>
      </c>
      <c r="J2284" s="2" t="s">
        <v>280</v>
      </c>
      <c r="K2284" s="2"/>
      <c r="L2284" s="2" t="s">
        <v>122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124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271</v>
      </c>
      <c r="AF2284" s="2" t="s">
        <v>281</v>
      </c>
      <c r="AG2284" s="2" t="s">
        <v>1917</v>
      </c>
      <c r="AH2284" s="2" t="s">
        <v>128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3190</v>
      </c>
      <c r="B2285" s="2" t="s">
        <v>3188</v>
      </c>
      <c r="C2285" s="2" t="s">
        <v>47</v>
      </c>
      <c r="D2285" s="2" t="s">
        <v>2618</v>
      </c>
      <c r="E2285" s="2" t="s">
        <v>491</v>
      </c>
      <c r="F2285" s="2" t="s">
        <v>278</v>
      </c>
      <c r="G2285" s="2" t="s">
        <v>120</v>
      </c>
      <c r="H2285" s="2" t="s">
        <v>142</v>
      </c>
      <c r="I2285" s="2" t="s">
        <v>53</v>
      </c>
      <c r="J2285" s="2" t="s">
        <v>280</v>
      </c>
      <c r="K2285" s="2"/>
      <c r="L2285" s="2" t="s">
        <v>122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124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271</v>
      </c>
      <c r="AF2285" s="2" t="s">
        <v>281</v>
      </c>
      <c r="AG2285" s="2" t="s">
        <v>1919</v>
      </c>
      <c r="AH2285" s="2" t="s">
        <v>128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3191</v>
      </c>
      <c r="B2286" s="2" t="s">
        <v>3188</v>
      </c>
      <c r="C2286" s="2" t="s">
        <v>47</v>
      </c>
      <c r="D2286" s="2" t="s">
        <v>2618</v>
      </c>
      <c r="E2286" s="2" t="s">
        <v>491</v>
      </c>
      <c r="F2286" s="2" t="s">
        <v>278</v>
      </c>
      <c r="G2286" s="2" t="s">
        <v>120</v>
      </c>
      <c r="H2286" s="2" t="s">
        <v>142</v>
      </c>
      <c r="I2286" s="2" t="s">
        <v>53</v>
      </c>
      <c r="J2286" s="2" t="s">
        <v>280</v>
      </c>
      <c r="K2286" s="2"/>
      <c r="L2286" s="2" t="s">
        <v>122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124</v>
      </c>
      <c r="X2286" s="2" t="s">
        <v>298</v>
      </c>
      <c r="Y2286" s="2" t="s">
        <v>2623</v>
      </c>
      <c r="Z2286" s="2">
        <v>94.5</v>
      </c>
      <c r="AA2286" s="2"/>
      <c r="AB2286" s="2"/>
      <c r="AC2286" s="2"/>
      <c r="AD2286" s="2"/>
      <c r="AE2286" s="2" t="s">
        <v>271</v>
      </c>
      <c r="AF2286" s="2" t="s">
        <v>281</v>
      </c>
      <c r="AG2286" s="2" t="s">
        <v>1915</v>
      </c>
      <c r="AH2286" s="2" t="s">
        <v>128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3192</v>
      </c>
      <c r="B2287" s="2" t="s">
        <v>3188</v>
      </c>
      <c r="C2287" s="2" t="s">
        <v>47</v>
      </c>
      <c r="D2287" s="2" t="s">
        <v>2618</v>
      </c>
      <c r="E2287" s="2" t="s">
        <v>491</v>
      </c>
      <c r="F2287" s="2" t="s">
        <v>278</v>
      </c>
      <c r="G2287" s="2" t="s">
        <v>120</v>
      </c>
      <c r="H2287" s="2" t="s">
        <v>142</v>
      </c>
      <c r="I2287" s="2" t="s">
        <v>53</v>
      </c>
      <c r="J2287" s="2" t="s">
        <v>280</v>
      </c>
      <c r="K2287" s="2"/>
      <c r="L2287" s="2" t="s">
        <v>122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124</v>
      </c>
      <c r="X2287" s="2" t="s">
        <v>298</v>
      </c>
      <c r="Y2287" s="2" t="s">
        <v>1923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271</v>
      </c>
      <c r="AF2287" s="2" t="s">
        <v>281</v>
      </c>
      <c r="AG2287" s="2" t="s">
        <v>1915</v>
      </c>
      <c r="AH2287" s="2" t="s">
        <v>128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3193</v>
      </c>
      <c r="B2288" s="2" t="s">
        <v>3188</v>
      </c>
      <c r="C2288" s="2" t="s">
        <v>47</v>
      </c>
      <c r="D2288" s="2" t="s">
        <v>2618</v>
      </c>
      <c r="E2288" s="2" t="s">
        <v>491</v>
      </c>
      <c r="F2288" s="2" t="s">
        <v>278</v>
      </c>
      <c r="G2288" s="2" t="s">
        <v>120</v>
      </c>
      <c r="H2288" s="2" t="s">
        <v>142</v>
      </c>
      <c r="I2288" s="2" t="s">
        <v>53</v>
      </c>
      <c r="J2288" s="2" t="s">
        <v>280</v>
      </c>
      <c r="K2288" s="2"/>
      <c r="L2288" s="2" t="s">
        <v>122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124</v>
      </c>
      <c r="X2288" s="2" t="s">
        <v>298</v>
      </c>
      <c r="Y2288" s="2" t="s">
        <v>2626</v>
      </c>
      <c r="Z2288" s="2">
        <v>94.5</v>
      </c>
      <c r="AA2288" s="2"/>
      <c r="AB2288" s="2"/>
      <c r="AC2288" s="2"/>
      <c r="AD2288" s="2"/>
      <c r="AE2288" s="2" t="s">
        <v>271</v>
      </c>
      <c r="AF2288" s="2" t="s">
        <v>281</v>
      </c>
      <c r="AG2288" s="2" t="s">
        <v>1915</v>
      </c>
      <c r="AH2288" s="2" t="s">
        <v>128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3194</v>
      </c>
      <c r="B2289" s="2" t="s">
        <v>3188</v>
      </c>
      <c r="C2289" s="2" t="s">
        <v>47</v>
      </c>
      <c r="D2289" s="2" t="s">
        <v>2618</v>
      </c>
      <c r="E2289" s="2" t="s">
        <v>491</v>
      </c>
      <c r="F2289" s="2" t="s">
        <v>278</v>
      </c>
      <c r="G2289" s="2" t="s">
        <v>120</v>
      </c>
      <c r="H2289" s="2" t="s">
        <v>142</v>
      </c>
      <c r="I2289" s="2" t="s">
        <v>53</v>
      </c>
      <c r="J2289" s="2" t="s">
        <v>280</v>
      </c>
      <c r="K2289" s="2"/>
      <c r="L2289" s="2" t="s">
        <v>122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124</v>
      </c>
      <c r="X2289" s="2" t="s">
        <v>314</v>
      </c>
      <c r="Y2289" s="2" t="s">
        <v>315</v>
      </c>
      <c r="Z2289" s="2">
        <v>80</v>
      </c>
      <c r="AA2289" s="2"/>
      <c r="AB2289" s="2"/>
      <c r="AC2289" s="2"/>
      <c r="AD2289" s="2"/>
      <c r="AE2289" s="2" t="s">
        <v>271</v>
      </c>
      <c r="AF2289" s="2" t="s">
        <v>281</v>
      </c>
      <c r="AG2289" s="2" t="s">
        <v>1919</v>
      </c>
      <c r="AH2289" s="2" t="s">
        <v>128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3195</v>
      </c>
      <c r="B2290" s="2" t="s">
        <v>3188</v>
      </c>
      <c r="C2290" s="2" t="s">
        <v>47</v>
      </c>
      <c r="D2290" s="2" t="s">
        <v>2618</v>
      </c>
      <c r="E2290" s="2" t="s">
        <v>491</v>
      </c>
      <c r="F2290" s="2" t="s">
        <v>278</v>
      </c>
      <c r="G2290" s="2" t="s">
        <v>120</v>
      </c>
      <c r="H2290" s="2" t="s">
        <v>142</v>
      </c>
      <c r="I2290" s="2" t="s">
        <v>53</v>
      </c>
      <c r="J2290" s="2" t="s">
        <v>280</v>
      </c>
      <c r="K2290" s="2"/>
      <c r="L2290" s="2" t="s">
        <v>122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124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271</v>
      </c>
      <c r="AF2290" s="2" t="s">
        <v>281</v>
      </c>
      <c r="AG2290" s="2" t="s">
        <v>1917</v>
      </c>
      <c r="AH2290" s="2" t="s">
        <v>128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3196</v>
      </c>
      <c r="B2291" s="2" t="s">
        <v>3188</v>
      </c>
      <c r="C2291" s="2" t="s">
        <v>47</v>
      </c>
      <c r="D2291" s="2" t="s">
        <v>2618</v>
      </c>
      <c r="E2291" s="2" t="s">
        <v>491</v>
      </c>
      <c r="F2291" s="2" t="s">
        <v>278</v>
      </c>
      <c r="G2291" s="2" t="s">
        <v>120</v>
      </c>
      <c r="H2291" s="2" t="s">
        <v>142</v>
      </c>
      <c r="I2291" s="2"/>
      <c r="J2291" s="2"/>
      <c r="K2291" s="2" t="s">
        <v>55</v>
      </c>
      <c r="L2291" s="2" t="s">
        <v>551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552</v>
      </c>
      <c r="T2291" s="2" t="s">
        <v>165</v>
      </c>
      <c r="U2291" s="2"/>
      <c r="V2291" s="2" t="s">
        <v>111</v>
      </c>
      <c r="W2291" s="2" t="s">
        <v>553</v>
      </c>
      <c r="X2291" s="2" t="s">
        <v>551</v>
      </c>
      <c r="Y2291" s="2" t="s">
        <v>554</v>
      </c>
      <c r="Z2291" s="2">
        <v>0</v>
      </c>
      <c r="AA2291" s="2"/>
      <c r="AB2291" s="2"/>
      <c r="AC2291" s="2"/>
      <c r="AD2291" s="2"/>
      <c r="AE2291" s="2" t="s">
        <v>271</v>
      </c>
      <c r="AF2291" s="2" t="s">
        <v>555</v>
      </c>
      <c r="AG2291" s="2" t="s">
        <v>556</v>
      </c>
      <c r="AH2291" s="2" t="s">
        <v>168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3197</v>
      </c>
      <c r="B2292" s="2" t="s">
        <v>3198</v>
      </c>
      <c r="C2292" s="2" t="s">
        <v>47</v>
      </c>
      <c r="D2292" s="2" t="s">
        <v>3199</v>
      </c>
      <c r="E2292" s="2" t="s">
        <v>526</v>
      </c>
      <c r="F2292" s="2" t="s">
        <v>278</v>
      </c>
      <c r="G2292" s="2" t="s">
        <v>120</v>
      </c>
      <c r="H2292" s="2" t="s">
        <v>52</v>
      </c>
      <c r="I2292" s="2" t="s">
        <v>53</v>
      </c>
      <c r="J2292" s="2" t="s">
        <v>280</v>
      </c>
      <c r="K2292" s="2"/>
      <c r="L2292" s="2" t="s">
        <v>122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124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271</v>
      </c>
      <c r="AF2292" s="2" t="s">
        <v>281</v>
      </c>
      <c r="AG2292" s="2" t="s">
        <v>282</v>
      </c>
      <c r="AH2292" s="2" t="s">
        <v>128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3200</v>
      </c>
      <c r="B2293" s="2" t="s">
        <v>3198</v>
      </c>
      <c r="C2293" s="2" t="s">
        <v>47</v>
      </c>
      <c r="D2293" s="2" t="s">
        <v>3199</v>
      </c>
      <c r="E2293" s="2" t="s">
        <v>526</v>
      </c>
      <c r="F2293" s="2" t="s">
        <v>278</v>
      </c>
      <c r="G2293" s="2" t="s">
        <v>120</v>
      </c>
      <c r="H2293" s="2" t="s">
        <v>52</v>
      </c>
      <c r="I2293" s="2" t="s">
        <v>53</v>
      </c>
      <c r="J2293" s="2" t="s">
        <v>280</v>
      </c>
      <c r="K2293" s="2"/>
      <c r="L2293" s="2" t="s">
        <v>122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124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271</v>
      </c>
      <c r="AF2293" s="2" t="s">
        <v>281</v>
      </c>
      <c r="AG2293" s="2" t="s">
        <v>284</v>
      </c>
      <c r="AH2293" s="2" t="s">
        <v>128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3201</v>
      </c>
      <c r="B2294" s="2" t="s">
        <v>3198</v>
      </c>
      <c r="C2294" s="2" t="s">
        <v>47</v>
      </c>
      <c r="D2294" s="2" t="s">
        <v>3199</v>
      </c>
      <c r="E2294" s="2" t="s">
        <v>526</v>
      </c>
      <c r="F2294" s="2" t="s">
        <v>278</v>
      </c>
      <c r="G2294" s="2" t="s">
        <v>120</v>
      </c>
      <c r="H2294" s="2" t="s">
        <v>52</v>
      </c>
      <c r="I2294" s="2" t="s">
        <v>53</v>
      </c>
      <c r="J2294" s="2" t="s">
        <v>280</v>
      </c>
      <c r="K2294" s="2"/>
      <c r="L2294" s="2" t="s">
        <v>122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124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271</v>
      </c>
      <c r="AF2294" s="2" t="s">
        <v>281</v>
      </c>
      <c r="AG2294" s="2" t="s">
        <v>282</v>
      </c>
      <c r="AH2294" s="2" t="s">
        <v>128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3202</v>
      </c>
      <c r="B2295" s="2" t="s">
        <v>3198</v>
      </c>
      <c r="C2295" s="2" t="s">
        <v>47</v>
      </c>
      <c r="D2295" s="2" t="s">
        <v>3199</v>
      </c>
      <c r="E2295" s="2" t="s">
        <v>526</v>
      </c>
      <c r="F2295" s="2" t="s">
        <v>278</v>
      </c>
      <c r="G2295" s="2" t="s">
        <v>120</v>
      </c>
      <c r="H2295" s="2" t="s">
        <v>52</v>
      </c>
      <c r="I2295" s="2" t="s">
        <v>53</v>
      </c>
      <c r="J2295" s="2" t="s">
        <v>280</v>
      </c>
      <c r="K2295" s="2"/>
      <c r="L2295" s="2" t="s">
        <v>122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124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271</v>
      </c>
      <c r="AF2295" s="2" t="s">
        <v>281</v>
      </c>
      <c r="AG2295" s="2" t="s">
        <v>282</v>
      </c>
      <c r="AH2295" s="2" t="s">
        <v>128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3203</v>
      </c>
      <c r="B2296" s="2" t="s">
        <v>3198</v>
      </c>
      <c r="C2296" s="2" t="s">
        <v>47</v>
      </c>
      <c r="D2296" s="2" t="s">
        <v>3199</v>
      </c>
      <c r="E2296" s="2" t="s">
        <v>526</v>
      </c>
      <c r="F2296" s="2" t="s">
        <v>278</v>
      </c>
      <c r="G2296" s="2" t="s">
        <v>120</v>
      </c>
      <c r="H2296" s="2" t="s">
        <v>52</v>
      </c>
      <c r="I2296" s="2" t="s">
        <v>53</v>
      </c>
      <c r="J2296" s="2" t="s">
        <v>280</v>
      </c>
      <c r="K2296" s="2"/>
      <c r="L2296" s="2" t="s">
        <v>122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124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271</v>
      </c>
      <c r="AF2296" s="2" t="s">
        <v>281</v>
      </c>
      <c r="AG2296" s="2" t="s">
        <v>282</v>
      </c>
      <c r="AH2296" s="2" t="s">
        <v>128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3204</v>
      </c>
      <c r="B2297" s="2" t="s">
        <v>3198</v>
      </c>
      <c r="C2297" s="2" t="s">
        <v>47</v>
      </c>
      <c r="D2297" s="2" t="s">
        <v>3199</v>
      </c>
      <c r="E2297" s="2" t="s">
        <v>526</v>
      </c>
      <c r="F2297" s="2" t="s">
        <v>278</v>
      </c>
      <c r="G2297" s="2" t="s">
        <v>120</v>
      </c>
      <c r="H2297" s="2" t="s">
        <v>52</v>
      </c>
      <c r="I2297" s="2" t="s">
        <v>53</v>
      </c>
      <c r="J2297" s="2" t="s">
        <v>280</v>
      </c>
      <c r="K2297" s="2"/>
      <c r="L2297" s="2" t="s">
        <v>122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124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271</v>
      </c>
      <c r="AF2297" s="2" t="s">
        <v>281</v>
      </c>
      <c r="AG2297" s="2" t="s">
        <v>282</v>
      </c>
      <c r="AH2297" s="2" t="s">
        <v>128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3205</v>
      </c>
      <c r="B2298" s="2" t="s">
        <v>3198</v>
      </c>
      <c r="C2298" s="2" t="s">
        <v>47</v>
      </c>
      <c r="D2298" s="2" t="s">
        <v>3199</v>
      </c>
      <c r="E2298" s="2" t="s">
        <v>526</v>
      </c>
      <c r="F2298" s="2" t="s">
        <v>278</v>
      </c>
      <c r="G2298" s="2" t="s">
        <v>120</v>
      </c>
      <c r="H2298" s="2" t="s">
        <v>52</v>
      </c>
      <c r="I2298" s="2" t="s">
        <v>53</v>
      </c>
      <c r="J2298" s="2" t="s">
        <v>280</v>
      </c>
      <c r="K2298" s="2"/>
      <c r="L2298" s="2" t="s">
        <v>122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124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271</v>
      </c>
      <c r="AF2298" s="2" t="s">
        <v>281</v>
      </c>
      <c r="AG2298" s="2" t="s">
        <v>282</v>
      </c>
      <c r="AH2298" s="2" t="s">
        <v>128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3206</v>
      </c>
      <c r="B2299" s="2" t="s">
        <v>3198</v>
      </c>
      <c r="C2299" s="2" t="s">
        <v>47</v>
      </c>
      <c r="D2299" s="2" t="s">
        <v>3199</v>
      </c>
      <c r="E2299" s="2" t="s">
        <v>526</v>
      </c>
      <c r="F2299" s="2" t="s">
        <v>278</v>
      </c>
      <c r="G2299" s="2" t="s">
        <v>120</v>
      </c>
      <c r="H2299" s="2" t="s">
        <v>52</v>
      </c>
      <c r="I2299" s="2" t="s">
        <v>53</v>
      </c>
      <c r="J2299" s="2" t="s">
        <v>280</v>
      </c>
      <c r="K2299" s="2"/>
      <c r="L2299" s="2" t="s">
        <v>122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124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271</v>
      </c>
      <c r="AF2299" s="2" t="s">
        <v>281</v>
      </c>
      <c r="AG2299" s="2" t="s">
        <v>284</v>
      </c>
      <c r="AH2299" s="2" t="s">
        <v>128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3207</v>
      </c>
      <c r="B2300" s="2" t="s">
        <v>3198</v>
      </c>
      <c r="C2300" s="2" t="s">
        <v>47</v>
      </c>
      <c r="D2300" s="2" t="s">
        <v>3199</v>
      </c>
      <c r="E2300" s="2" t="s">
        <v>526</v>
      </c>
      <c r="F2300" s="2" t="s">
        <v>278</v>
      </c>
      <c r="G2300" s="2" t="s">
        <v>120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f>IF(O2300="吨",N2300*1000,IF(O2300="万立方米",N2300*10000,""))</f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138</v>
      </c>
      <c r="AH2300" s="2" t="s">
        <v>114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3208</v>
      </c>
      <c r="B2301" s="2" t="s">
        <v>3209</v>
      </c>
      <c r="C2301" s="2" t="s">
        <v>47</v>
      </c>
      <c r="D2301" s="2" t="s">
        <v>3210</v>
      </c>
      <c r="E2301" s="2" t="s">
        <v>491</v>
      </c>
      <c r="F2301" s="2" t="s">
        <v>119</v>
      </c>
      <c r="G2301" s="2" t="s">
        <v>227</v>
      </c>
      <c r="H2301" s="2" t="s">
        <v>52</v>
      </c>
      <c r="I2301" s="2" t="s">
        <v>53</v>
      </c>
      <c r="J2301" s="2" t="s">
        <v>226</v>
      </c>
      <c r="K2301" s="2" t="s">
        <v>226</v>
      </c>
      <c r="L2301" s="2" t="s">
        <v>227</v>
      </c>
      <c r="M2301" s="2" t="s">
        <v>57</v>
      </c>
      <c r="N2301" s="3">
        <v>644.487</v>
      </c>
      <c r="O2301" s="3" t="s">
        <v>228</v>
      </c>
      <c r="P2301" s="4">
        <f>IF(O2301="吨",N2301*1000,IF(O2301="万立方米",N2301*10000,""))</f>
        <v>6444870.0</v>
      </c>
      <c r="Q2301" s="2" t="s">
        <v>229</v>
      </c>
      <c r="R2301" s="2" t="s">
        <v>230</v>
      </c>
      <c r="S2301" s="2" t="s">
        <v>448</v>
      </c>
      <c r="T2301" s="2" t="s">
        <v>75</v>
      </c>
      <c r="U2301" s="4">
        <f>0.0</f>
        <v>0.0</v>
      </c>
      <c r="V2301" s="2" t="s">
        <v>232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233</v>
      </c>
      <c r="AH2301" s="2" t="s">
        <v>449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3211</v>
      </c>
      <c r="B2302" s="2" t="s">
        <v>3209</v>
      </c>
      <c r="C2302" s="2" t="s">
        <v>47</v>
      </c>
      <c r="D2302" s="2" t="s">
        <v>3210</v>
      </c>
      <c r="E2302" s="2" t="s">
        <v>491</v>
      </c>
      <c r="F2302" s="2" t="s">
        <v>119</v>
      </c>
      <c r="G2302" s="2" t="s">
        <v>227</v>
      </c>
      <c r="H2302" s="2" t="s">
        <v>52</v>
      </c>
      <c r="I2302" s="2" t="s">
        <v>53</v>
      </c>
      <c r="J2302" s="2" t="s">
        <v>226</v>
      </c>
      <c r="K2302" s="2" t="s">
        <v>226</v>
      </c>
      <c r="L2302" s="2" t="s">
        <v>227</v>
      </c>
      <c r="M2302" s="2" t="s">
        <v>73</v>
      </c>
      <c r="N2302" s="3">
        <v>644.487</v>
      </c>
      <c r="O2302" s="3" t="s">
        <v>228</v>
      </c>
      <c r="P2302" s="4">
        <f>IF(O2302="吨",N2302*1000,IF(O2302="万立方米",N2302*10000,""))</f>
        <v>6444870.0</v>
      </c>
      <c r="Q2302" s="2" t="s">
        <v>229</v>
      </c>
      <c r="R2302" s="2" t="s">
        <v>230</v>
      </c>
      <c r="S2302" s="2" t="s">
        <v>451</v>
      </c>
      <c r="T2302" s="2" t="s">
        <v>75</v>
      </c>
      <c r="U2302" s="4">
        <f>1.3</f>
        <v>1.3</v>
      </c>
      <c r="V2302" s="2" t="s">
        <v>232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8.378331</v>
      </c>
      <c r="AD2302" s="4">
        <f>AC2302*(1-Z2302/100)</f>
        <v>8.378331</v>
      </c>
      <c r="AE2302" s="2" t="s">
        <v>66</v>
      </c>
      <c r="AF2302" s="2" t="s">
        <v>67</v>
      </c>
      <c r="AG2302" s="2" t="s">
        <v>236</v>
      </c>
      <c r="AH2302" s="2" t="s">
        <v>449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3212</v>
      </c>
      <c r="B2303" s="2" t="s">
        <v>3209</v>
      </c>
      <c r="C2303" s="2" t="s">
        <v>47</v>
      </c>
      <c r="D2303" s="2" t="s">
        <v>3210</v>
      </c>
      <c r="E2303" s="2" t="s">
        <v>491</v>
      </c>
      <c r="F2303" s="2" t="s">
        <v>119</v>
      </c>
      <c r="G2303" s="2" t="s">
        <v>227</v>
      </c>
      <c r="H2303" s="2" t="s">
        <v>52</v>
      </c>
      <c r="I2303" s="2" t="s">
        <v>53</v>
      </c>
      <c r="J2303" s="2" t="s">
        <v>226</v>
      </c>
      <c r="K2303" s="2" t="s">
        <v>226</v>
      </c>
      <c r="L2303" s="2" t="s">
        <v>227</v>
      </c>
      <c r="M2303" s="2" t="s">
        <v>79</v>
      </c>
      <c r="N2303" s="3">
        <v>644.487</v>
      </c>
      <c r="O2303" s="3" t="s">
        <v>228</v>
      </c>
      <c r="P2303" s="4">
        <f>IF(O2303="吨",N2303*1000,IF(O2303="万立方米",N2303*10000,""))</f>
        <v>6444870.0</v>
      </c>
      <c r="Q2303" s="2" t="s">
        <v>229</v>
      </c>
      <c r="R2303" s="2" t="s">
        <v>230</v>
      </c>
      <c r="S2303" s="2" t="s">
        <v>453</v>
      </c>
      <c r="T2303" s="2" t="s">
        <v>75</v>
      </c>
      <c r="U2303" s="4">
        <f>4.1</f>
        <v>4.1</v>
      </c>
      <c r="V2303" s="2" t="s">
        <v>232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4">
        <f>P2303*U2303/1000000</f>
        <v>26.423966999999998</v>
      </c>
      <c r="AD2303" s="4">
        <f>AC2303*(1-Z2303/100)</f>
        <v>26.423966999999998</v>
      </c>
      <c r="AE2303" s="2" t="s">
        <v>66</v>
      </c>
      <c r="AF2303" s="2" t="s">
        <v>67</v>
      </c>
      <c r="AG2303" s="2" t="s">
        <v>233</v>
      </c>
      <c r="AH2303" s="2" t="s">
        <v>449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3213</v>
      </c>
      <c r="B2304" s="2" t="s">
        <v>3209</v>
      </c>
      <c r="C2304" s="2" t="s">
        <v>47</v>
      </c>
      <c r="D2304" s="2" t="s">
        <v>3210</v>
      </c>
      <c r="E2304" s="2" t="s">
        <v>491</v>
      </c>
      <c r="F2304" s="2" t="s">
        <v>119</v>
      </c>
      <c r="G2304" s="2" t="s">
        <v>227</v>
      </c>
      <c r="H2304" s="2" t="s">
        <v>52</v>
      </c>
      <c r="I2304" s="2" t="s">
        <v>53</v>
      </c>
      <c r="J2304" s="2" t="s">
        <v>226</v>
      </c>
      <c r="K2304" s="2" t="s">
        <v>226</v>
      </c>
      <c r="L2304" s="2" t="s">
        <v>227</v>
      </c>
      <c r="M2304" s="2" t="s">
        <v>87</v>
      </c>
      <c r="N2304" s="3">
        <v>644.487</v>
      </c>
      <c r="O2304" s="3" t="s">
        <v>228</v>
      </c>
      <c r="P2304" s="4">
        <f>IF(O2304="吨",N2304*1000,IF(O2304="万立方米",N2304*10000,""))</f>
        <v>6444870.0</v>
      </c>
      <c r="Q2304" s="2" t="s">
        <v>229</v>
      </c>
      <c r="R2304" s="2" t="s">
        <v>230</v>
      </c>
      <c r="S2304" s="2" t="s">
        <v>455</v>
      </c>
      <c r="T2304" s="2" t="s">
        <v>75</v>
      </c>
      <c r="U2304" s="4">
        <f>0.0</f>
        <v>0.0</v>
      </c>
      <c r="V2304" s="2" t="s">
        <v>232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233</v>
      </c>
      <c r="AH2304" s="2" t="s">
        <v>449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3214</v>
      </c>
      <c r="B2305" s="2" t="s">
        <v>3209</v>
      </c>
      <c r="C2305" s="2" t="s">
        <v>47</v>
      </c>
      <c r="D2305" s="2" t="s">
        <v>3210</v>
      </c>
      <c r="E2305" s="2" t="s">
        <v>491</v>
      </c>
      <c r="F2305" s="2" t="s">
        <v>119</v>
      </c>
      <c r="G2305" s="2" t="s">
        <v>227</v>
      </c>
      <c r="H2305" s="2" t="s">
        <v>52</v>
      </c>
      <c r="I2305" s="2" t="s">
        <v>53</v>
      </c>
      <c r="J2305" s="2" t="s">
        <v>226</v>
      </c>
      <c r="K2305" s="2" t="s">
        <v>226</v>
      </c>
      <c r="L2305" s="2" t="s">
        <v>227</v>
      </c>
      <c r="M2305" s="2" t="s">
        <v>91</v>
      </c>
      <c r="N2305" s="3">
        <v>644.487</v>
      </c>
      <c r="O2305" s="3" t="s">
        <v>228</v>
      </c>
      <c r="P2305" s="4">
        <f>IF(O2305="吨",N2305*1000,IF(O2305="万立方米",N2305*10000,""))</f>
        <v>6444870.0</v>
      </c>
      <c r="Q2305" s="2" t="s">
        <v>229</v>
      </c>
      <c r="R2305" s="2" t="s">
        <v>230</v>
      </c>
      <c r="S2305" s="2" t="s">
        <v>457</v>
      </c>
      <c r="T2305" s="2" t="s">
        <v>75</v>
      </c>
      <c r="U2305" s="4">
        <f>0.03</f>
        <v>0.03</v>
      </c>
      <c r="V2305" s="2" t="s">
        <v>232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0.1933461</v>
      </c>
      <c r="AD2305" s="4">
        <f>AC2306*(1-AA2305/100)+(AC2305-AC2306)*(1-AB2305/100)</f>
        <v>0.1933461</v>
      </c>
      <c r="AE2305" s="2" t="s">
        <v>66</v>
      </c>
      <c r="AF2305" s="2" t="s">
        <v>67</v>
      </c>
      <c r="AG2305" s="2" t="s">
        <v>233</v>
      </c>
      <c r="AH2305" s="2" t="s">
        <v>449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3215</v>
      </c>
      <c r="B2306" s="2" t="s">
        <v>3209</v>
      </c>
      <c r="C2306" s="2" t="s">
        <v>47</v>
      </c>
      <c r="D2306" s="2" t="s">
        <v>3210</v>
      </c>
      <c r="E2306" s="2" t="s">
        <v>491</v>
      </c>
      <c r="F2306" s="2" t="s">
        <v>119</v>
      </c>
      <c r="G2306" s="2" t="s">
        <v>227</v>
      </c>
      <c r="H2306" s="2" t="s">
        <v>52</v>
      </c>
      <c r="I2306" s="2" t="s">
        <v>53</v>
      </c>
      <c r="J2306" s="2" t="s">
        <v>226</v>
      </c>
      <c r="K2306" s="2" t="s">
        <v>226</v>
      </c>
      <c r="L2306" s="2" t="s">
        <v>227</v>
      </c>
      <c r="M2306" s="2" t="s">
        <v>95</v>
      </c>
      <c r="N2306" s="3">
        <v>644.487</v>
      </c>
      <c r="O2306" s="3" t="s">
        <v>228</v>
      </c>
      <c r="P2306" s="4">
        <f>IF(O2306="吨",N2306*1000,IF(O2306="万立方米",N2306*10000,""))</f>
        <v>6444870.0</v>
      </c>
      <c r="Q2306" s="2" t="s">
        <v>229</v>
      </c>
      <c r="R2306" s="2" t="s">
        <v>230</v>
      </c>
      <c r="S2306" s="2" t="s">
        <v>459</v>
      </c>
      <c r="T2306" s="2" t="s">
        <v>75</v>
      </c>
      <c r="U2306" s="4">
        <f>0.03</f>
        <v>0.03</v>
      </c>
      <c r="V2306" s="2" t="s">
        <v>232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0.1933461</v>
      </c>
      <c r="AD2306" s="4">
        <f>AC2306*(1-Z2306/100)</f>
        <v>0.1933461</v>
      </c>
      <c r="AE2306" s="2" t="s">
        <v>66</v>
      </c>
      <c r="AF2306" s="2" t="s">
        <v>67</v>
      </c>
      <c r="AG2306" s="2" t="s">
        <v>233</v>
      </c>
      <c r="AH2306" s="2" t="s">
        <v>449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3216</v>
      </c>
      <c r="B2307" s="2" t="s">
        <v>3209</v>
      </c>
      <c r="C2307" s="2" t="s">
        <v>47</v>
      </c>
      <c r="D2307" s="2" t="s">
        <v>3210</v>
      </c>
      <c r="E2307" s="2" t="s">
        <v>491</v>
      </c>
      <c r="F2307" s="2" t="s">
        <v>119</v>
      </c>
      <c r="G2307" s="2" t="s">
        <v>227</v>
      </c>
      <c r="H2307" s="2" t="s">
        <v>52</v>
      </c>
      <c r="I2307" s="2" t="s">
        <v>53</v>
      </c>
      <c r="J2307" s="2" t="s">
        <v>226</v>
      </c>
      <c r="K2307" s="2" t="s">
        <v>226</v>
      </c>
      <c r="L2307" s="2" t="s">
        <v>227</v>
      </c>
      <c r="M2307" s="2" t="s">
        <v>99</v>
      </c>
      <c r="N2307" s="3">
        <v>644.487</v>
      </c>
      <c r="O2307" s="3" t="s">
        <v>228</v>
      </c>
      <c r="P2307" s="4">
        <f>IF(O2307="吨",N2307*1000,IF(O2307="万立方米",N2307*10000,""))</f>
        <v>6444870.0</v>
      </c>
      <c r="Q2307" s="2" t="s">
        <v>229</v>
      </c>
      <c r="R2307" s="2" t="s">
        <v>230</v>
      </c>
      <c r="S2307" s="2" t="s">
        <v>461</v>
      </c>
      <c r="T2307" s="2" t="s">
        <v>75</v>
      </c>
      <c r="U2307" s="4">
        <f>0.0</f>
        <v>0.0</v>
      </c>
      <c r="V2307" s="2" t="s">
        <v>232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233</v>
      </c>
      <c r="AH2307" s="2" t="s">
        <v>449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3217</v>
      </c>
      <c r="B2308" s="2" t="s">
        <v>3209</v>
      </c>
      <c r="C2308" s="2" t="s">
        <v>47</v>
      </c>
      <c r="D2308" s="2" t="s">
        <v>3210</v>
      </c>
      <c r="E2308" s="2" t="s">
        <v>491</v>
      </c>
      <c r="F2308" s="2" t="s">
        <v>119</v>
      </c>
      <c r="G2308" s="2" t="s">
        <v>227</v>
      </c>
      <c r="H2308" s="2" t="s">
        <v>52</v>
      </c>
      <c r="I2308" s="2" t="s">
        <v>53</v>
      </c>
      <c r="J2308" s="2" t="s">
        <v>226</v>
      </c>
      <c r="K2308" s="2" t="s">
        <v>226</v>
      </c>
      <c r="L2308" s="2" t="s">
        <v>227</v>
      </c>
      <c r="M2308" s="2" t="s">
        <v>104</v>
      </c>
      <c r="N2308" s="3">
        <v>644.487</v>
      </c>
      <c r="O2308" s="3" t="s">
        <v>228</v>
      </c>
      <c r="P2308" s="4">
        <f>IF(O2308="吨",N2308*1000,IF(O2308="万立方米",N2308*10000,""))</f>
        <v>6444870.0</v>
      </c>
      <c r="Q2308" s="2" t="s">
        <v>229</v>
      </c>
      <c r="R2308" s="2" t="s">
        <v>230</v>
      </c>
      <c r="S2308" s="2" t="s">
        <v>463</v>
      </c>
      <c r="T2308" s="2" t="s">
        <v>75</v>
      </c>
      <c r="U2308" s="4">
        <f>0.02</f>
        <v>0.02</v>
      </c>
      <c r="V2308" s="2" t="s">
        <v>232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 t="s">
        <v>236</v>
      </c>
      <c r="AH2308" s="2" t="s">
        <v>449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3218</v>
      </c>
      <c r="B2309" s="2" t="s">
        <v>3209</v>
      </c>
      <c r="C2309" s="2" t="s">
        <v>47</v>
      </c>
      <c r="D2309" s="2" t="s">
        <v>3210</v>
      </c>
      <c r="E2309" s="2" t="s">
        <v>491</v>
      </c>
      <c r="F2309" s="2" t="s">
        <v>119</v>
      </c>
      <c r="G2309" s="2" t="s">
        <v>227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f>IF(O2309="吨",N2309*1000,IF(O2309="万立方米",N2309*10000,""))</f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138</v>
      </c>
      <c r="AH2309" s="2" t="s">
        <v>114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3219</v>
      </c>
      <c r="B2310" s="2" t="s">
        <v>3220</v>
      </c>
      <c r="C2310" s="2" t="s">
        <v>47</v>
      </c>
      <c r="D2310" s="2" t="s">
        <v>1363</v>
      </c>
      <c r="E2310" s="2" t="s">
        <v>277</v>
      </c>
      <c r="F2310" s="2" t="s">
        <v>278</v>
      </c>
      <c r="G2310" s="2" t="s">
        <v>120</v>
      </c>
      <c r="H2310" s="2" t="s">
        <v>1019</v>
      </c>
      <c r="I2310" s="2" t="s">
        <v>53</v>
      </c>
      <c r="J2310" s="2" t="s">
        <v>691</v>
      </c>
      <c r="K2310" s="2"/>
      <c r="L2310" s="2" t="s">
        <v>122</v>
      </c>
      <c r="M2310" s="2" t="s">
        <v>57</v>
      </c>
      <c r="N2310" s="3">
        <v>2606.9</v>
      </c>
      <c r="O2310" s="3" t="s">
        <v>123</v>
      </c>
      <c r="P2310" s="2"/>
      <c r="Q2310" s="2"/>
      <c r="R2310" s="2"/>
      <c r="S2310" s="2"/>
      <c r="T2310" s="2"/>
      <c r="U2310" s="2"/>
      <c r="V2310" s="2"/>
      <c r="W2310" s="2" t="s">
        <v>124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271</v>
      </c>
      <c r="AF2310" s="2" t="s">
        <v>692</v>
      </c>
      <c r="AG2310" s="2" t="s">
        <v>693</v>
      </c>
      <c r="AH2310" s="2" t="s">
        <v>128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3221</v>
      </c>
      <c r="B2311" s="2" t="s">
        <v>3220</v>
      </c>
      <c r="C2311" s="2" t="s">
        <v>47</v>
      </c>
      <c r="D2311" s="2" t="s">
        <v>1363</v>
      </c>
      <c r="E2311" s="2" t="s">
        <v>277</v>
      </c>
      <c r="F2311" s="2" t="s">
        <v>278</v>
      </c>
      <c r="G2311" s="2" t="s">
        <v>120</v>
      </c>
      <c r="H2311" s="2" t="s">
        <v>1019</v>
      </c>
      <c r="I2311" s="2" t="s">
        <v>53</v>
      </c>
      <c r="J2311" s="2" t="s">
        <v>691</v>
      </c>
      <c r="K2311" s="2"/>
      <c r="L2311" s="2" t="s">
        <v>122</v>
      </c>
      <c r="M2311" s="2" t="s">
        <v>73</v>
      </c>
      <c r="N2311" s="3">
        <v>2606.9</v>
      </c>
      <c r="O2311" s="3" t="s">
        <v>123</v>
      </c>
      <c r="P2311" s="2"/>
      <c r="Q2311" s="2"/>
      <c r="R2311" s="2"/>
      <c r="S2311" s="2"/>
      <c r="T2311" s="2"/>
      <c r="U2311" s="2"/>
      <c r="V2311" s="2"/>
      <c r="W2311" s="2" t="s">
        <v>124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271</v>
      </c>
      <c r="AF2311" s="2" t="s">
        <v>692</v>
      </c>
      <c r="AG2311" s="2" t="s">
        <v>695</v>
      </c>
      <c r="AH2311" s="2" t="s">
        <v>128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3222</v>
      </c>
      <c r="B2312" s="2" t="s">
        <v>3220</v>
      </c>
      <c r="C2312" s="2" t="s">
        <v>47</v>
      </c>
      <c r="D2312" s="2" t="s">
        <v>1363</v>
      </c>
      <c r="E2312" s="2" t="s">
        <v>277</v>
      </c>
      <c r="F2312" s="2" t="s">
        <v>278</v>
      </c>
      <c r="G2312" s="2" t="s">
        <v>120</v>
      </c>
      <c r="H2312" s="2" t="s">
        <v>1019</v>
      </c>
      <c r="I2312" s="2" t="s">
        <v>53</v>
      </c>
      <c r="J2312" s="2" t="s">
        <v>691</v>
      </c>
      <c r="K2312" s="2"/>
      <c r="L2312" s="2" t="s">
        <v>122</v>
      </c>
      <c r="M2312" s="2" t="s">
        <v>79</v>
      </c>
      <c r="N2312" s="3">
        <v>2606.9</v>
      </c>
      <c r="O2312" s="3" t="s">
        <v>123</v>
      </c>
      <c r="P2312" s="2"/>
      <c r="Q2312" s="2"/>
      <c r="R2312" s="2"/>
      <c r="S2312" s="2"/>
      <c r="T2312" s="2"/>
      <c r="U2312" s="2"/>
      <c r="V2312" s="2"/>
      <c r="W2312" s="2" t="s">
        <v>124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271</v>
      </c>
      <c r="AF2312" s="2" t="s">
        <v>692</v>
      </c>
      <c r="AG2312" s="2" t="s">
        <v>693</v>
      </c>
      <c r="AH2312" s="2" t="s">
        <v>128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3223</v>
      </c>
      <c r="B2313" s="2" t="s">
        <v>3220</v>
      </c>
      <c r="C2313" s="2" t="s">
        <v>47</v>
      </c>
      <c r="D2313" s="2" t="s">
        <v>1363</v>
      </c>
      <c r="E2313" s="2" t="s">
        <v>277</v>
      </c>
      <c r="F2313" s="2" t="s">
        <v>278</v>
      </c>
      <c r="G2313" s="2" t="s">
        <v>120</v>
      </c>
      <c r="H2313" s="2" t="s">
        <v>1019</v>
      </c>
      <c r="I2313" s="2" t="s">
        <v>53</v>
      </c>
      <c r="J2313" s="2" t="s">
        <v>691</v>
      </c>
      <c r="K2313" s="2"/>
      <c r="L2313" s="2" t="s">
        <v>122</v>
      </c>
      <c r="M2313" s="2" t="s">
        <v>87</v>
      </c>
      <c r="N2313" s="3">
        <v>2606.9</v>
      </c>
      <c r="O2313" s="3" t="s">
        <v>123</v>
      </c>
      <c r="P2313" s="2"/>
      <c r="Q2313" s="2"/>
      <c r="R2313" s="2"/>
      <c r="S2313" s="2"/>
      <c r="T2313" s="2"/>
      <c r="U2313" s="2"/>
      <c r="V2313" s="2"/>
      <c r="W2313" s="2" t="s">
        <v>124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271</v>
      </c>
      <c r="AF2313" s="2" t="s">
        <v>692</v>
      </c>
      <c r="AG2313" s="2" t="s">
        <v>693</v>
      </c>
      <c r="AH2313" s="2" t="s">
        <v>128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3224</v>
      </c>
      <c r="B2314" s="2" t="s">
        <v>3220</v>
      </c>
      <c r="C2314" s="2" t="s">
        <v>47</v>
      </c>
      <c r="D2314" s="2" t="s">
        <v>1363</v>
      </c>
      <c r="E2314" s="2" t="s">
        <v>277</v>
      </c>
      <c r="F2314" s="2" t="s">
        <v>278</v>
      </c>
      <c r="G2314" s="2" t="s">
        <v>120</v>
      </c>
      <c r="H2314" s="2" t="s">
        <v>1019</v>
      </c>
      <c r="I2314" s="2" t="s">
        <v>53</v>
      </c>
      <c r="J2314" s="2" t="s">
        <v>691</v>
      </c>
      <c r="K2314" s="2"/>
      <c r="L2314" s="2" t="s">
        <v>122</v>
      </c>
      <c r="M2314" s="2" t="s">
        <v>91</v>
      </c>
      <c r="N2314" s="3">
        <v>2606.9</v>
      </c>
      <c r="O2314" s="3" t="s">
        <v>123</v>
      </c>
      <c r="P2314" s="2"/>
      <c r="Q2314" s="2"/>
      <c r="R2314" s="2"/>
      <c r="S2314" s="2"/>
      <c r="T2314" s="2"/>
      <c r="U2314" s="2"/>
      <c r="V2314" s="2"/>
      <c r="W2314" s="2" t="s">
        <v>124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271</v>
      </c>
      <c r="AF2314" s="2" t="s">
        <v>692</v>
      </c>
      <c r="AG2314" s="2" t="s">
        <v>693</v>
      </c>
      <c r="AH2314" s="2" t="s">
        <v>128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3225</v>
      </c>
      <c r="B2315" s="2" t="s">
        <v>3220</v>
      </c>
      <c r="C2315" s="2" t="s">
        <v>47</v>
      </c>
      <c r="D2315" s="2" t="s">
        <v>1363</v>
      </c>
      <c r="E2315" s="2" t="s">
        <v>277</v>
      </c>
      <c r="F2315" s="2" t="s">
        <v>278</v>
      </c>
      <c r="G2315" s="2" t="s">
        <v>120</v>
      </c>
      <c r="H2315" s="2" t="s">
        <v>1019</v>
      </c>
      <c r="I2315" s="2" t="s">
        <v>53</v>
      </c>
      <c r="J2315" s="2" t="s">
        <v>691</v>
      </c>
      <c r="K2315" s="2"/>
      <c r="L2315" s="2" t="s">
        <v>122</v>
      </c>
      <c r="M2315" s="2" t="s">
        <v>95</v>
      </c>
      <c r="N2315" s="3">
        <v>2606.9</v>
      </c>
      <c r="O2315" s="3" t="s">
        <v>123</v>
      </c>
      <c r="P2315" s="2"/>
      <c r="Q2315" s="2"/>
      <c r="R2315" s="2"/>
      <c r="S2315" s="2"/>
      <c r="T2315" s="2"/>
      <c r="U2315" s="2"/>
      <c r="V2315" s="2"/>
      <c r="W2315" s="2" t="s">
        <v>124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271</v>
      </c>
      <c r="AF2315" s="2" t="s">
        <v>692</v>
      </c>
      <c r="AG2315" s="2" t="s">
        <v>693</v>
      </c>
      <c r="AH2315" s="2" t="s">
        <v>128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3226</v>
      </c>
      <c r="B2316" s="2" t="s">
        <v>3220</v>
      </c>
      <c r="C2316" s="2" t="s">
        <v>47</v>
      </c>
      <c r="D2316" s="2" t="s">
        <v>1363</v>
      </c>
      <c r="E2316" s="2" t="s">
        <v>277</v>
      </c>
      <c r="F2316" s="2" t="s">
        <v>278</v>
      </c>
      <c r="G2316" s="2" t="s">
        <v>120</v>
      </c>
      <c r="H2316" s="2" t="s">
        <v>1019</v>
      </c>
      <c r="I2316" s="2" t="s">
        <v>53</v>
      </c>
      <c r="J2316" s="2" t="s">
        <v>691</v>
      </c>
      <c r="K2316" s="2"/>
      <c r="L2316" s="2" t="s">
        <v>122</v>
      </c>
      <c r="M2316" s="2" t="s">
        <v>99</v>
      </c>
      <c r="N2316" s="3">
        <v>2606.9</v>
      </c>
      <c r="O2316" s="3" t="s">
        <v>123</v>
      </c>
      <c r="P2316" s="2"/>
      <c r="Q2316" s="2"/>
      <c r="R2316" s="2"/>
      <c r="S2316" s="2"/>
      <c r="T2316" s="2"/>
      <c r="U2316" s="2"/>
      <c r="V2316" s="2"/>
      <c r="W2316" s="2" t="s">
        <v>124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271</v>
      </c>
      <c r="AF2316" s="2" t="s">
        <v>692</v>
      </c>
      <c r="AG2316" s="2" t="s">
        <v>693</v>
      </c>
      <c r="AH2316" s="2" t="s">
        <v>128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3227</v>
      </c>
      <c r="B2317" s="2" t="s">
        <v>3220</v>
      </c>
      <c r="C2317" s="2" t="s">
        <v>47</v>
      </c>
      <c r="D2317" s="2" t="s">
        <v>1363</v>
      </c>
      <c r="E2317" s="2" t="s">
        <v>277</v>
      </c>
      <c r="F2317" s="2" t="s">
        <v>278</v>
      </c>
      <c r="G2317" s="2" t="s">
        <v>120</v>
      </c>
      <c r="H2317" s="2" t="s">
        <v>1019</v>
      </c>
      <c r="I2317" s="2" t="s">
        <v>53</v>
      </c>
      <c r="J2317" s="2" t="s">
        <v>691</v>
      </c>
      <c r="K2317" s="2"/>
      <c r="L2317" s="2" t="s">
        <v>122</v>
      </c>
      <c r="M2317" s="2" t="s">
        <v>104</v>
      </c>
      <c r="N2317" s="3">
        <v>2606.9</v>
      </c>
      <c r="O2317" s="3" t="s">
        <v>123</v>
      </c>
      <c r="P2317" s="2"/>
      <c r="Q2317" s="2"/>
      <c r="R2317" s="2"/>
      <c r="S2317" s="2"/>
      <c r="T2317" s="2"/>
      <c r="U2317" s="2"/>
      <c r="V2317" s="2"/>
      <c r="W2317" s="2" t="s">
        <v>124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271</v>
      </c>
      <c r="AF2317" s="2" t="s">
        <v>692</v>
      </c>
      <c r="AG2317" s="2" t="s">
        <v>695</v>
      </c>
      <c r="AH2317" s="2" t="s">
        <v>128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3228</v>
      </c>
      <c r="B2318" s="2" t="s">
        <v>3220</v>
      </c>
      <c r="C2318" s="2" t="s">
        <v>47</v>
      </c>
      <c r="D2318" s="2" t="s">
        <v>1363</v>
      </c>
      <c r="E2318" s="2" t="s">
        <v>277</v>
      </c>
      <c r="F2318" s="2" t="s">
        <v>278</v>
      </c>
      <c r="G2318" s="2" t="s">
        <v>120</v>
      </c>
      <c r="H2318" s="2" t="s">
        <v>1019</v>
      </c>
      <c r="I2318" s="2"/>
      <c r="J2318" s="2"/>
      <c r="K2318" s="2"/>
      <c r="L2318" s="2"/>
      <c r="M2318" s="2" t="s">
        <v>107</v>
      </c>
      <c r="N2318" s="3"/>
      <c r="O2318" s="3"/>
      <c r="P2318" s="4">
        <f>IF(O2318="吨",N2318*1000,IF(O2318="万立方米",N2318*10000,""))</f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138</v>
      </c>
      <c r="AH2318" s="2" t="s">
        <v>114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3229</v>
      </c>
      <c r="B2319" s="2" t="s">
        <v>3230</v>
      </c>
      <c r="C2319" s="2" t="s">
        <v>47</v>
      </c>
      <c r="D2319" s="2" t="s">
        <v>879</v>
      </c>
      <c r="E2319" s="2" t="s">
        <v>223</v>
      </c>
      <c r="F2319" s="2" t="s">
        <v>278</v>
      </c>
      <c r="G2319" s="2" t="s">
        <v>120</v>
      </c>
      <c r="H2319" s="2" t="s">
        <v>142</v>
      </c>
      <c r="I2319" s="2" t="s">
        <v>53</v>
      </c>
      <c r="J2319" s="2" t="s">
        <v>280</v>
      </c>
      <c r="K2319" s="2"/>
      <c r="L2319" s="2" t="s">
        <v>122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124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271</v>
      </c>
      <c r="AF2319" s="2" t="s">
        <v>281</v>
      </c>
      <c r="AG2319" s="2" t="s">
        <v>880</v>
      </c>
      <c r="AH2319" s="2" t="s">
        <v>128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3231</v>
      </c>
      <c r="B2320" s="2" t="s">
        <v>3230</v>
      </c>
      <c r="C2320" s="2" t="s">
        <v>47</v>
      </c>
      <c r="D2320" s="2" t="s">
        <v>879</v>
      </c>
      <c r="E2320" s="2" t="s">
        <v>223</v>
      </c>
      <c r="F2320" s="2" t="s">
        <v>278</v>
      </c>
      <c r="G2320" s="2" t="s">
        <v>120</v>
      </c>
      <c r="H2320" s="2" t="s">
        <v>142</v>
      </c>
      <c r="I2320" s="2" t="s">
        <v>53</v>
      </c>
      <c r="J2320" s="2" t="s">
        <v>280</v>
      </c>
      <c r="K2320" s="2"/>
      <c r="L2320" s="2" t="s">
        <v>122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124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271</v>
      </c>
      <c r="AF2320" s="2" t="s">
        <v>281</v>
      </c>
      <c r="AG2320" s="2" t="s">
        <v>882</v>
      </c>
      <c r="AH2320" s="2" t="s">
        <v>128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3232</v>
      </c>
      <c r="B2321" s="2" t="s">
        <v>3230</v>
      </c>
      <c r="C2321" s="2" t="s">
        <v>47</v>
      </c>
      <c r="D2321" s="2" t="s">
        <v>879</v>
      </c>
      <c r="E2321" s="2" t="s">
        <v>223</v>
      </c>
      <c r="F2321" s="2" t="s">
        <v>278</v>
      </c>
      <c r="G2321" s="2" t="s">
        <v>120</v>
      </c>
      <c r="H2321" s="2" t="s">
        <v>142</v>
      </c>
      <c r="I2321" s="2" t="s">
        <v>53</v>
      </c>
      <c r="J2321" s="2" t="s">
        <v>280</v>
      </c>
      <c r="K2321" s="2"/>
      <c r="L2321" s="2" t="s">
        <v>122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124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271</v>
      </c>
      <c r="AF2321" s="2" t="s">
        <v>281</v>
      </c>
      <c r="AG2321" s="2" t="s">
        <v>880</v>
      </c>
      <c r="AH2321" s="2" t="s">
        <v>128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3233</v>
      </c>
      <c r="B2322" s="2" t="s">
        <v>3230</v>
      </c>
      <c r="C2322" s="2" t="s">
        <v>47</v>
      </c>
      <c r="D2322" s="2" t="s">
        <v>879</v>
      </c>
      <c r="E2322" s="2" t="s">
        <v>223</v>
      </c>
      <c r="F2322" s="2" t="s">
        <v>278</v>
      </c>
      <c r="G2322" s="2" t="s">
        <v>120</v>
      </c>
      <c r="H2322" s="2" t="s">
        <v>142</v>
      </c>
      <c r="I2322" s="2" t="s">
        <v>53</v>
      </c>
      <c r="J2322" s="2" t="s">
        <v>280</v>
      </c>
      <c r="K2322" s="2"/>
      <c r="L2322" s="2" t="s">
        <v>122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124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271</v>
      </c>
      <c r="AF2322" s="2" t="s">
        <v>281</v>
      </c>
      <c r="AG2322" s="2" t="s">
        <v>880</v>
      </c>
      <c r="AH2322" s="2" t="s">
        <v>128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3234</v>
      </c>
      <c r="B2323" s="2" t="s">
        <v>3230</v>
      </c>
      <c r="C2323" s="2" t="s">
        <v>47</v>
      </c>
      <c r="D2323" s="2" t="s">
        <v>879</v>
      </c>
      <c r="E2323" s="2" t="s">
        <v>223</v>
      </c>
      <c r="F2323" s="2" t="s">
        <v>278</v>
      </c>
      <c r="G2323" s="2" t="s">
        <v>120</v>
      </c>
      <c r="H2323" s="2" t="s">
        <v>142</v>
      </c>
      <c r="I2323" s="2" t="s">
        <v>53</v>
      </c>
      <c r="J2323" s="2" t="s">
        <v>280</v>
      </c>
      <c r="K2323" s="2"/>
      <c r="L2323" s="2" t="s">
        <v>122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124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271</v>
      </c>
      <c r="AF2323" s="2" t="s">
        <v>281</v>
      </c>
      <c r="AG2323" s="2" t="s">
        <v>880</v>
      </c>
      <c r="AH2323" s="2" t="s">
        <v>128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3235</v>
      </c>
      <c r="B2324" s="2" t="s">
        <v>3230</v>
      </c>
      <c r="C2324" s="2" t="s">
        <v>47</v>
      </c>
      <c r="D2324" s="2" t="s">
        <v>879</v>
      </c>
      <c r="E2324" s="2" t="s">
        <v>223</v>
      </c>
      <c r="F2324" s="2" t="s">
        <v>278</v>
      </c>
      <c r="G2324" s="2" t="s">
        <v>120</v>
      </c>
      <c r="H2324" s="2" t="s">
        <v>142</v>
      </c>
      <c r="I2324" s="2" t="s">
        <v>53</v>
      </c>
      <c r="J2324" s="2" t="s">
        <v>280</v>
      </c>
      <c r="K2324" s="2"/>
      <c r="L2324" s="2" t="s">
        <v>122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124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271</v>
      </c>
      <c r="AF2324" s="2" t="s">
        <v>281</v>
      </c>
      <c r="AG2324" s="2" t="s">
        <v>880</v>
      </c>
      <c r="AH2324" s="2" t="s">
        <v>128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3236</v>
      </c>
      <c r="B2325" s="2" t="s">
        <v>3230</v>
      </c>
      <c r="C2325" s="2" t="s">
        <v>47</v>
      </c>
      <c r="D2325" s="2" t="s">
        <v>879</v>
      </c>
      <c r="E2325" s="2" t="s">
        <v>223</v>
      </c>
      <c r="F2325" s="2" t="s">
        <v>278</v>
      </c>
      <c r="G2325" s="2" t="s">
        <v>120</v>
      </c>
      <c r="H2325" s="2" t="s">
        <v>142</v>
      </c>
      <c r="I2325" s="2" t="s">
        <v>53</v>
      </c>
      <c r="J2325" s="2" t="s">
        <v>280</v>
      </c>
      <c r="K2325" s="2"/>
      <c r="L2325" s="2" t="s">
        <v>122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124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271</v>
      </c>
      <c r="AF2325" s="2" t="s">
        <v>281</v>
      </c>
      <c r="AG2325" s="2" t="s">
        <v>880</v>
      </c>
      <c r="AH2325" s="2" t="s">
        <v>128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3237</v>
      </c>
      <c r="B2326" s="2" t="s">
        <v>3230</v>
      </c>
      <c r="C2326" s="2" t="s">
        <v>47</v>
      </c>
      <c r="D2326" s="2" t="s">
        <v>879</v>
      </c>
      <c r="E2326" s="2" t="s">
        <v>223</v>
      </c>
      <c r="F2326" s="2" t="s">
        <v>278</v>
      </c>
      <c r="G2326" s="2" t="s">
        <v>120</v>
      </c>
      <c r="H2326" s="2" t="s">
        <v>142</v>
      </c>
      <c r="I2326" s="2" t="s">
        <v>53</v>
      </c>
      <c r="J2326" s="2" t="s">
        <v>280</v>
      </c>
      <c r="K2326" s="2"/>
      <c r="L2326" s="2" t="s">
        <v>122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124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271</v>
      </c>
      <c r="AF2326" s="2" t="s">
        <v>281</v>
      </c>
      <c r="AG2326" s="2" t="s">
        <v>882</v>
      </c>
      <c r="AH2326" s="2" t="s">
        <v>128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3238</v>
      </c>
      <c r="B2327" s="2" t="s">
        <v>3230</v>
      </c>
      <c r="C2327" s="2" t="s">
        <v>47</v>
      </c>
      <c r="D2327" s="2" t="s">
        <v>879</v>
      </c>
      <c r="E2327" s="2" t="s">
        <v>223</v>
      </c>
      <c r="F2327" s="2" t="s">
        <v>278</v>
      </c>
      <c r="G2327" s="2" t="s">
        <v>120</v>
      </c>
      <c r="H2327" s="2" t="s">
        <v>142</v>
      </c>
      <c r="I2327" s="2"/>
      <c r="J2327" s="2"/>
      <c r="K2327" s="2"/>
      <c r="L2327" s="2"/>
      <c r="M2327" s="2" t="s">
        <v>107</v>
      </c>
      <c r="N2327" s="3"/>
      <c r="O2327" s="3"/>
      <c r="P2327" s="4">
        <f>IF(O2327="吨",N2327*1000,IF(O2327="万立方米",N2327*10000,""))</f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113</v>
      </c>
      <c r="AH2327" s="2" t="s">
        <v>114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3239</v>
      </c>
      <c r="B2328" s="2" t="s">
        <v>3240</v>
      </c>
      <c r="C2328" s="2" t="s">
        <v>47</v>
      </c>
      <c r="D2328" s="2" t="s">
        <v>661</v>
      </c>
      <c r="E2328" s="2" t="s">
        <v>254</v>
      </c>
      <c r="F2328" s="2" t="s">
        <v>224</v>
      </c>
      <c r="G2328" s="2" t="s">
        <v>225</v>
      </c>
      <c r="H2328" s="2" t="s">
        <v>560</v>
      </c>
      <c r="I2328" s="2" t="s">
        <v>53</v>
      </c>
      <c r="J2328" s="2" t="s">
        <v>226</v>
      </c>
      <c r="K2328" s="2" t="s">
        <v>226</v>
      </c>
      <c r="L2328" s="2" t="s">
        <v>227</v>
      </c>
      <c r="M2328" s="2" t="s">
        <v>57</v>
      </c>
      <c r="N2328" s="3">
        <v>29983.434</v>
      </c>
      <c r="O2328" s="3" t="s">
        <v>228</v>
      </c>
      <c r="P2328" s="4">
        <f>IF(O2328="吨",N2328*1000,IF(O2328="万立方米",N2328*10000,""))</f>
        <v>299834340.0</v>
      </c>
      <c r="Q2328" s="2" t="s">
        <v>229</v>
      </c>
      <c r="R2328" s="2" t="s">
        <v>230</v>
      </c>
      <c r="S2328" s="2" t="s">
        <v>231</v>
      </c>
      <c r="T2328" s="2" t="s">
        <v>75</v>
      </c>
      <c r="U2328" s="4">
        <f>0.0</f>
        <v>0.0</v>
      </c>
      <c r="V2328" s="2" t="s">
        <v>232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233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3241</v>
      </c>
      <c r="B2329" s="2" t="s">
        <v>3240</v>
      </c>
      <c r="C2329" s="2" t="s">
        <v>47</v>
      </c>
      <c r="D2329" s="2" t="s">
        <v>661</v>
      </c>
      <c r="E2329" s="2" t="s">
        <v>254</v>
      </c>
      <c r="F2329" s="2" t="s">
        <v>224</v>
      </c>
      <c r="G2329" s="2" t="s">
        <v>225</v>
      </c>
      <c r="H2329" s="2" t="s">
        <v>560</v>
      </c>
      <c r="I2329" s="2" t="s">
        <v>53</v>
      </c>
      <c r="J2329" s="2" t="s">
        <v>226</v>
      </c>
      <c r="K2329" s="2" t="s">
        <v>226</v>
      </c>
      <c r="L2329" s="2" t="s">
        <v>227</v>
      </c>
      <c r="M2329" s="2" t="s">
        <v>73</v>
      </c>
      <c r="N2329" s="3">
        <v>29983.434</v>
      </c>
      <c r="O2329" s="3" t="s">
        <v>228</v>
      </c>
      <c r="P2329" s="4">
        <f>IF(O2329="吨",N2329*1000,IF(O2329="万立方米",N2329*10000,""))</f>
        <v>299834340.0</v>
      </c>
      <c r="Q2329" s="2" t="s">
        <v>229</v>
      </c>
      <c r="R2329" s="2" t="s">
        <v>230</v>
      </c>
      <c r="S2329" s="2" t="s">
        <v>235</v>
      </c>
      <c r="T2329" s="2" t="s">
        <v>75</v>
      </c>
      <c r="U2329" s="4">
        <f>1.3</f>
        <v>1.3</v>
      </c>
      <c r="V2329" s="2" t="s">
        <v>232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389.784642</v>
      </c>
      <c r="AD2329" s="4">
        <f>AC2329*(1-Z2329/100)</f>
        <v>389.784642</v>
      </c>
      <c r="AE2329" s="2" t="s">
        <v>66</v>
      </c>
      <c r="AF2329" s="2" t="s">
        <v>67</v>
      </c>
      <c r="AG2329" s="2" t="s">
        <v>236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3242</v>
      </c>
      <c r="B2330" s="2" t="s">
        <v>3240</v>
      </c>
      <c r="C2330" s="2" t="s">
        <v>47</v>
      </c>
      <c r="D2330" s="2" t="s">
        <v>661</v>
      </c>
      <c r="E2330" s="2" t="s">
        <v>254</v>
      </c>
      <c r="F2330" s="2" t="s">
        <v>224</v>
      </c>
      <c r="G2330" s="2" t="s">
        <v>225</v>
      </c>
      <c r="H2330" s="2" t="s">
        <v>560</v>
      </c>
      <c r="I2330" s="2" t="s">
        <v>53</v>
      </c>
      <c r="J2330" s="2" t="s">
        <v>226</v>
      </c>
      <c r="K2330" s="2" t="s">
        <v>226</v>
      </c>
      <c r="L2330" s="2" t="s">
        <v>227</v>
      </c>
      <c r="M2330" s="2" t="s">
        <v>79</v>
      </c>
      <c r="N2330" s="3">
        <v>29983.434</v>
      </c>
      <c r="O2330" s="3" t="s">
        <v>228</v>
      </c>
      <c r="P2330" s="4">
        <f>IF(O2330="吨",N2330*1000,IF(O2330="万立方米",N2330*10000,""))</f>
        <v>299834340.0</v>
      </c>
      <c r="Q2330" s="2" t="s">
        <v>229</v>
      </c>
      <c r="R2330" s="2" t="s">
        <v>230</v>
      </c>
      <c r="S2330" s="2" t="s">
        <v>238</v>
      </c>
      <c r="T2330" s="2" t="s">
        <v>75</v>
      </c>
      <c r="U2330" s="4">
        <f>4.1</f>
        <v>4.1</v>
      </c>
      <c r="V2330" s="2" t="s">
        <v>232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4">
        <f>P2330*U2330/1000000</f>
        <v>1229.320794</v>
      </c>
      <c r="AD2330" s="4">
        <f>AC2330*(1-Z2330/100)</f>
        <v>958.87021932</v>
      </c>
      <c r="AE2330" s="2" t="s">
        <v>66</v>
      </c>
      <c r="AF2330" s="2" t="s">
        <v>67</v>
      </c>
      <c r="AG2330" s="2" t="s">
        <v>239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3243</v>
      </c>
      <c r="B2331" s="2" t="s">
        <v>3240</v>
      </c>
      <c r="C2331" s="2" t="s">
        <v>47</v>
      </c>
      <c r="D2331" s="2" t="s">
        <v>661</v>
      </c>
      <c r="E2331" s="2" t="s">
        <v>254</v>
      </c>
      <c r="F2331" s="2" t="s">
        <v>224</v>
      </c>
      <c r="G2331" s="2" t="s">
        <v>225</v>
      </c>
      <c r="H2331" s="2" t="s">
        <v>560</v>
      </c>
      <c r="I2331" s="2" t="s">
        <v>53</v>
      </c>
      <c r="J2331" s="2" t="s">
        <v>226</v>
      </c>
      <c r="K2331" s="2" t="s">
        <v>226</v>
      </c>
      <c r="L2331" s="2" t="s">
        <v>227</v>
      </c>
      <c r="M2331" s="2" t="s">
        <v>87</v>
      </c>
      <c r="N2331" s="3">
        <v>29983.434</v>
      </c>
      <c r="O2331" s="3" t="s">
        <v>228</v>
      </c>
      <c r="P2331" s="4">
        <f>IF(O2331="吨",N2331*1000,IF(O2331="万立方米",N2331*10000,""))</f>
        <v>299834340.0</v>
      </c>
      <c r="Q2331" s="2" t="s">
        <v>229</v>
      </c>
      <c r="R2331" s="2" t="s">
        <v>230</v>
      </c>
      <c r="S2331" s="2" t="s">
        <v>241</v>
      </c>
      <c r="T2331" s="2" t="s">
        <v>75</v>
      </c>
      <c r="U2331" s="4">
        <f>0.0</f>
        <v>0.0</v>
      </c>
      <c r="V2331" s="2" t="s">
        <v>232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233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3244</v>
      </c>
      <c r="B2332" s="2" t="s">
        <v>3240</v>
      </c>
      <c r="C2332" s="2" t="s">
        <v>47</v>
      </c>
      <c r="D2332" s="2" t="s">
        <v>661</v>
      </c>
      <c r="E2332" s="2" t="s">
        <v>254</v>
      </c>
      <c r="F2332" s="2" t="s">
        <v>224</v>
      </c>
      <c r="G2332" s="2" t="s">
        <v>225</v>
      </c>
      <c r="H2332" s="2" t="s">
        <v>560</v>
      </c>
      <c r="I2332" s="2" t="s">
        <v>53</v>
      </c>
      <c r="J2332" s="2" t="s">
        <v>226</v>
      </c>
      <c r="K2332" s="2" t="s">
        <v>226</v>
      </c>
      <c r="L2332" s="2" t="s">
        <v>227</v>
      </c>
      <c r="M2332" s="2" t="s">
        <v>91</v>
      </c>
      <c r="N2332" s="3">
        <v>29983.434</v>
      </c>
      <c r="O2332" s="3" t="s">
        <v>228</v>
      </c>
      <c r="P2332" s="4">
        <f>IF(O2332="吨",N2332*1000,IF(O2332="万立方米",N2332*10000,""))</f>
        <v>299834340.0</v>
      </c>
      <c r="Q2332" s="2" t="s">
        <v>229</v>
      </c>
      <c r="R2332" s="2" t="s">
        <v>230</v>
      </c>
      <c r="S2332" s="2" t="s">
        <v>243</v>
      </c>
      <c r="T2332" s="2" t="s">
        <v>75</v>
      </c>
      <c r="U2332" s="4">
        <f>0.03</f>
        <v>0.03</v>
      </c>
      <c r="V2332" s="2" t="s">
        <v>232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8.995030199999999</v>
      </c>
      <c r="AD2332" s="4">
        <f>AC2333*(1-AA2332/100)+(AC2332-AC2333)*(1-AB2332/100)</f>
        <v>8.995030199999999</v>
      </c>
      <c r="AE2332" s="2" t="s">
        <v>66</v>
      </c>
      <c r="AF2332" s="2" t="s">
        <v>67</v>
      </c>
      <c r="AG2332" s="2" t="s">
        <v>233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3245</v>
      </c>
      <c r="B2333" s="2" t="s">
        <v>3240</v>
      </c>
      <c r="C2333" s="2" t="s">
        <v>47</v>
      </c>
      <c r="D2333" s="2" t="s">
        <v>661</v>
      </c>
      <c r="E2333" s="2" t="s">
        <v>254</v>
      </c>
      <c r="F2333" s="2" t="s">
        <v>224</v>
      </c>
      <c r="G2333" s="2" t="s">
        <v>225</v>
      </c>
      <c r="H2333" s="2" t="s">
        <v>560</v>
      </c>
      <c r="I2333" s="2" t="s">
        <v>53</v>
      </c>
      <c r="J2333" s="2" t="s">
        <v>226</v>
      </c>
      <c r="K2333" s="2" t="s">
        <v>226</v>
      </c>
      <c r="L2333" s="2" t="s">
        <v>227</v>
      </c>
      <c r="M2333" s="2" t="s">
        <v>95</v>
      </c>
      <c r="N2333" s="3">
        <v>29983.434</v>
      </c>
      <c r="O2333" s="3" t="s">
        <v>228</v>
      </c>
      <c r="P2333" s="4">
        <f>IF(O2333="吨",N2333*1000,IF(O2333="万立方米",N2333*10000,""))</f>
        <v>299834340.0</v>
      </c>
      <c r="Q2333" s="2" t="s">
        <v>229</v>
      </c>
      <c r="R2333" s="2" t="s">
        <v>230</v>
      </c>
      <c r="S2333" s="2" t="s">
        <v>245</v>
      </c>
      <c r="T2333" s="2" t="s">
        <v>75</v>
      </c>
      <c r="U2333" s="4">
        <f>0.03</f>
        <v>0.03</v>
      </c>
      <c r="V2333" s="2" t="s">
        <v>232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8.995030199999999</v>
      </c>
      <c r="AD2333" s="4">
        <f>AC2333*(1-Z2333/100)</f>
        <v>8.995030199999999</v>
      </c>
      <c r="AE2333" s="2" t="s">
        <v>66</v>
      </c>
      <c r="AF2333" s="2" t="s">
        <v>67</v>
      </c>
      <c r="AG2333" s="2" t="s">
        <v>233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3246</v>
      </c>
      <c r="B2334" s="2" t="s">
        <v>3240</v>
      </c>
      <c r="C2334" s="2" t="s">
        <v>47</v>
      </c>
      <c r="D2334" s="2" t="s">
        <v>661</v>
      </c>
      <c r="E2334" s="2" t="s">
        <v>254</v>
      </c>
      <c r="F2334" s="2" t="s">
        <v>224</v>
      </c>
      <c r="G2334" s="2" t="s">
        <v>225</v>
      </c>
      <c r="H2334" s="2" t="s">
        <v>560</v>
      </c>
      <c r="I2334" s="2" t="s">
        <v>53</v>
      </c>
      <c r="J2334" s="2" t="s">
        <v>226</v>
      </c>
      <c r="K2334" s="2" t="s">
        <v>226</v>
      </c>
      <c r="L2334" s="2" t="s">
        <v>227</v>
      </c>
      <c r="M2334" s="2" t="s">
        <v>99</v>
      </c>
      <c r="N2334" s="3">
        <v>29983.434</v>
      </c>
      <c r="O2334" s="3" t="s">
        <v>228</v>
      </c>
      <c r="P2334" s="4">
        <f>IF(O2334="吨",N2334*1000,IF(O2334="万立方米",N2334*10000,""))</f>
        <v>299834340.0</v>
      </c>
      <c r="Q2334" s="2" t="s">
        <v>229</v>
      </c>
      <c r="R2334" s="2" t="s">
        <v>230</v>
      </c>
      <c r="S2334" s="2" t="s">
        <v>247</v>
      </c>
      <c r="T2334" s="2" t="s">
        <v>75</v>
      </c>
      <c r="U2334" s="4">
        <f>0.0</f>
        <v>0.0</v>
      </c>
      <c r="V2334" s="2" t="s">
        <v>232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233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3247</v>
      </c>
      <c r="B2335" s="2" t="s">
        <v>3240</v>
      </c>
      <c r="C2335" s="2" t="s">
        <v>47</v>
      </c>
      <c r="D2335" s="2" t="s">
        <v>661</v>
      </c>
      <c r="E2335" s="2" t="s">
        <v>254</v>
      </c>
      <c r="F2335" s="2" t="s">
        <v>224</v>
      </c>
      <c r="G2335" s="2" t="s">
        <v>225</v>
      </c>
      <c r="H2335" s="2" t="s">
        <v>560</v>
      </c>
      <c r="I2335" s="2" t="s">
        <v>53</v>
      </c>
      <c r="J2335" s="2" t="s">
        <v>226</v>
      </c>
      <c r="K2335" s="2" t="s">
        <v>226</v>
      </c>
      <c r="L2335" s="2" t="s">
        <v>227</v>
      </c>
      <c r="M2335" s="2" t="s">
        <v>104</v>
      </c>
      <c r="N2335" s="3">
        <v>29983.434</v>
      </c>
      <c r="O2335" s="3" t="s">
        <v>228</v>
      </c>
      <c r="P2335" s="4">
        <f>IF(O2335="吨",N2335*1000,IF(O2335="万立方米",N2335*10000,""))</f>
        <v>299834340.0</v>
      </c>
      <c r="Q2335" s="2" t="s">
        <v>229</v>
      </c>
      <c r="R2335" s="2" t="s">
        <v>230</v>
      </c>
      <c r="S2335" s="2" t="s">
        <v>249</v>
      </c>
      <c r="T2335" s="2" t="s">
        <v>75</v>
      </c>
      <c r="U2335" s="4">
        <f>0.02</f>
        <v>0.02</v>
      </c>
      <c r="V2335" s="2" t="s">
        <v>232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 t="s">
        <v>236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3248</v>
      </c>
      <c r="B2336" s="2" t="s">
        <v>3240</v>
      </c>
      <c r="C2336" s="2" t="s">
        <v>47</v>
      </c>
      <c r="D2336" s="2" t="s">
        <v>661</v>
      </c>
      <c r="E2336" s="2" t="s">
        <v>254</v>
      </c>
      <c r="F2336" s="2" t="s">
        <v>224</v>
      </c>
      <c r="G2336" s="2" t="s">
        <v>225</v>
      </c>
      <c r="H2336" s="2" t="s">
        <v>560</v>
      </c>
      <c r="I2336" s="2"/>
      <c r="J2336" s="2"/>
      <c r="K2336" s="2"/>
      <c r="L2336" s="2"/>
      <c r="M2336" s="2" t="s">
        <v>107</v>
      </c>
      <c r="N2336" s="3"/>
      <c r="O2336" s="3"/>
      <c r="P2336" s="4">
        <f>IF(O2336="吨",N2336*1000,IF(O2336="万立方米",N2336*10000,""))</f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138</v>
      </c>
      <c r="AH2336" s="2" t="s">
        <v>114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3249</v>
      </c>
      <c r="B2337" s="2" t="s">
        <v>3250</v>
      </c>
      <c r="C2337" s="2" t="s">
        <v>47</v>
      </c>
      <c r="D2337" s="2" t="s">
        <v>2793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344</v>
      </c>
      <c r="Y2337" s="2" t="s">
        <v>2794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66</v>
      </c>
      <c r="AF2337" s="2" t="s">
        <v>67</v>
      </c>
      <c r="AG2337" s="2" t="s">
        <v>327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3251</v>
      </c>
      <c r="B2338" s="2" t="s">
        <v>3250</v>
      </c>
      <c r="C2338" s="2" t="s">
        <v>47</v>
      </c>
      <c r="D2338" s="2" t="s">
        <v>2793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66</v>
      </c>
      <c r="AF2338" s="2" t="s">
        <v>67</v>
      </c>
      <c r="AG2338" s="2" t="s">
        <v>329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3252</v>
      </c>
      <c r="B2339" s="2" t="s">
        <v>3250</v>
      </c>
      <c r="C2339" s="2" t="s">
        <v>47</v>
      </c>
      <c r="D2339" s="2" t="s">
        <v>2793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149</v>
      </c>
      <c r="Y2339" s="2" t="s">
        <v>150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66</v>
      </c>
      <c r="AF2339" s="2" t="s">
        <v>67</v>
      </c>
      <c r="AG2339" s="2" t="s">
        <v>167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3253</v>
      </c>
      <c r="B2340" s="2" t="s">
        <v>3250</v>
      </c>
      <c r="C2340" s="2" t="s">
        <v>47</v>
      </c>
      <c r="D2340" s="2" t="s">
        <v>2793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344</v>
      </c>
      <c r="Y2340" s="2" t="s">
        <v>2798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327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3254</v>
      </c>
      <c r="B2341" s="2" t="s">
        <v>3250</v>
      </c>
      <c r="C2341" s="2" t="s">
        <v>47</v>
      </c>
      <c r="D2341" s="2" t="s">
        <v>2793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344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66</v>
      </c>
      <c r="AF2341" s="2" t="s">
        <v>67</v>
      </c>
      <c r="AG2341" s="2" t="s">
        <v>327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3255</v>
      </c>
      <c r="B2342" s="2" t="s">
        <v>3250</v>
      </c>
      <c r="C2342" s="2" t="s">
        <v>47</v>
      </c>
      <c r="D2342" s="2" t="s">
        <v>2793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344</v>
      </c>
      <c r="Y2342" s="2" t="s">
        <v>2801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66</v>
      </c>
      <c r="AF2342" s="2" t="s">
        <v>67</v>
      </c>
      <c r="AG2342" s="2" t="s">
        <v>327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3256</v>
      </c>
      <c r="B2343" s="2" t="s">
        <v>3250</v>
      </c>
      <c r="C2343" s="2" t="s">
        <v>47</v>
      </c>
      <c r="D2343" s="2" t="s">
        <v>2793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314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66</v>
      </c>
      <c r="AF2343" s="2" t="s">
        <v>67</v>
      </c>
      <c r="AG2343" s="2" t="s">
        <v>327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3257</v>
      </c>
      <c r="B2344" s="2" t="s">
        <v>3250</v>
      </c>
      <c r="C2344" s="2" t="s">
        <v>47</v>
      </c>
      <c r="D2344" s="2" t="s">
        <v>2793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66</v>
      </c>
      <c r="AF2344" s="2" t="s">
        <v>67</v>
      </c>
      <c r="AG2344" s="2" t="s">
        <v>329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3258</v>
      </c>
      <c r="B2345" s="2" t="s">
        <v>3250</v>
      </c>
      <c r="C2345" s="2" t="s">
        <v>47</v>
      </c>
      <c r="D2345" s="2" t="s">
        <v>2793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163</v>
      </c>
      <c r="M2345" s="2" t="s">
        <v>107</v>
      </c>
      <c r="N2345" s="3"/>
      <c r="O2345" s="3"/>
      <c r="P2345" s="4">
        <f>IF(O2345="吨",N2345*1000,IF(O2345="万立方米",N2345*10000,""))</f>
        <v>1549939000.0</v>
      </c>
      <c r="Q2345" s="2" t="s">
        <v>108</v>
      </c>
      <c r="R2345" s="2" t="s">
        <v>109</v>
      </c>
      <c r="S2345" s="2" t="s">
        <v>164</v>
      </c>
      <c r="T2345" s="2" t="s">
        <v>165</v>
      </c>
      <c r="U2345" s="4">
        <f>0.16</f>
        <v>0.16</v>
      </c>
      <c r="V2345" s="2" t="s">
        <v>111</v>
      </c>
      <c r="W2345" s="2" t="s">
        <v>164</v>
      </c>
      <c r="X2345" s="2" t="s">
        <v>163</v>
      </c>
      <c r="Y2345" s="2" t="s">
        <v>166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66</v>
      </c>
      <c r="AF2345" s="2" t="s">
        <v>67</v>
      </c>
      <c r="AG2345" s="2" t="s">
        <v>167</v>
      </c>
      <c r="AH2345" s="2" t="s">
        <v>168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3259</v>
      </c>
      <c r="B2346" s="2" t="s">
        <v>3260</v>
      </c>
      <c r="C2346" s="2" t="s">
        <v>47</v>
      </c>
      <c r="D2346" s="2" t="s">
        <v>2760</v>
      </c>
      <c r="E2346" s="2" t="s">
        <v>1754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344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66</v>
      </c>
      <c r="AF2346" s="2" t="s">
        <v>67</v>
      </c>
      <c r="AG2346" s="2" t="s">
        <v>327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3261</v>
      </c>
      <c r="B2347" s="2" t="s">
        <v>3260</v>
      </c>
      <c r="C2347" s="2" t="s">
        <v>47</v>
      </c>
      <c r="D2347" s="2" t="s">
        <v>2760</v>
      </c>
      <c r="E2347" s="2" t="s">
        <v>1754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66</v>
      </c>
      <c r="AF2347" s="2" t="s">
        <v>67</v>
      </c>
      <c r="AG2347" s="2" t="s">
        <v>329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3262</v>
      </c>
      <c r="B2348" s="2" t="s">
        <v>3260</v>
      </c>
      <c r="C2348" s="2" t="s">
        <v>47</v>
      </c>
      <c r="D2348" s="2" t="s">
        <v>2760</v>
      </c>
      <c r="E2348" s="2" t="s">
        <v>1754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149</v>
      </c>
      <c r="Y2348" s="2" t="s">
        <v>150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66</v>
      </c>
      <c r="AF2348" s="2" t="s">
        <v>67</v>
      </c>
      <c r="AG2348" s="2" t="s">
        <v>167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3263</v>
      </c>
      <c r="B2349" s="2" t="s">
        <v>3260</v>
      </c>
      <c r="C2349" s="2" t="s">
        <v>47</v>
      </c>
      <c r="D2349" s="2" t="s">
        <v>2760</v>
      </c>
      <c r="E2349" s="2" t="s">
        <v>1754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344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327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3264</v>
      </c>
      <c r="B2350" s="2" t="s">
        <v>3260</v>
      </c>
      <c r="C2350" s="2" t="s">
        <v>47</v>
      </c>
      <c r="D2350" s="2" t="s">
        <v>2760</v>
      </c>
      <c r="E2350" s="2" t="s">
        <v>1754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344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66</v>
      </c>
      <c r="AF2350" s="2" t="s">
        <v>67</v>
      </c>
      <c r="AG2350" s="2" t="s">
        <v>327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3265</v>
      </c>
      <c r="B2351" s="2" t="s">
        <v>3260</v>
      </c>
      <c r="C2351" s="2" t="s">
        <v>47</v>
      </c>
      <c r="D2351" s="2" t="s">
        <v>2760</v>
      </c>
      <c r="E2351" s="2" t="s">
        <v>1754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344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66</v>
      </c>
      <c r="AF2351" s="2" t="s">
        <v>67</v>
      </c>
      <c r="AG2351" s="2" t="s">
        <v>327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3266</v>
      </c>
      <c r="B2352" s="2" t="s">
        <v>3260</v>
      </c>
      <c r="C2352" s="2" t="s">
        <v>47</v>
      </c>
      <c r="D2352" s="2" t="s">
        <v>2760</v>
      </c>
      <c r="E2352" s="2" t="s">
        <v>1754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314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66</v>
      </c>
      <c r="AF2352" s="2" t="s">
        <v>67</v>
      </c>
      <c r="AG2352" s="2" t="s">
        <v>327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3267</v>
      </c>
      <c r="B2353" s="2" t="s">
        <v>3260</v>
      </c>
      <c r="C2353" s="2" t="s">
        <v>47</v>
      </c>
      <c r="D2353" s="2" t="s">
        <v>2760</v>
      </c>
      <c r="E2353" s="2" t="s">
        <v>1754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66</v>
      </c>
      <c r="AF2353" s="2" t="s">
        <v>67</v>
      </c>
      <c r="AG2353" s="2" t="s">
        <v>329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3268</v>
      </c>
      <c r="B2354" s="2" t="s">
        <v>3260</v>
      </c>
      <c r="C2354" s="2" t="s">
        <v>47</v>
      </c>
      <c r="D2354" s="2" t="s">
        <v>2760</v>
      </c>
      <c r="E2354" s="2" t="s">
        <v>1754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163</v>
      </c>
      <c r="M2354" s="2" t="s">
        <v>107</v>
      </c>
      <c r="N2354" s="3"/>
      <c r="O2354" s="3"/>
      <c r="P2354" s="4">
        <f>IF(O2354="吨",N2354*1000,IF(O2354="万立方米",N2354*10000,""))</f>
        <v>373557000.0</v>
      </c>
      <c r="Q2354" s="2" t="s">
        <v>108</v>
      </c>
      <c r="R2354" s="2" t="s">
        <v>109</v>
      </c>
      <c r="S2354" s="2" t="s">
        <v>164</v>
      </c>
      <c r="T2354" s="2" t="s">
        <v>165</v>
      </c>
      <c r="U2354" s="4">
        <f>0.16</f>
        <v>0.16</v>
      </c>
      <c r="V2354" s="2" t="s">
        <v>111</v>
      </c>
      <c r="W2354" s="2" t="s">
        <v>164</v>
      </c>
      <c r="X2354" s="2" t="s">
        <v>163</v>
      </c>
      <c r="Y2354" s="2" t="s">
        <v>166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66</v>
      </c>
      <c r="AF2354" s="2" t="s">
        <v>67</v>
      </c>
      <c r="AG2354" s="2" t="s">
        <v>167</v>
      </c>
      <c r="AH2354" s="2" t="s">
        <v>168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3269</v>
      </c>
      <c r="B2355" s="2" t="s">
        <v>3270</v>
      </c>
      <c r="C2355" s="2" t="s">
        <v>47</v>
      </c>
      <c r="D2355" s="2" t="s">
        <v>3210</v>
      </c>
      <c r="E2355" s="2" t="s">
        <v>491</v>
      </c>
      <c r="F2355" s="2" t="s">
        <v>119</v>
      </c>
      <c r="G2355" s="2" t="s">
        <v>227</v>
      </c>
      <c r="H2355" s="2" t="s">
        <v>52</v>
      </c>
      <c r="I2355" s="2" t="s">
        <v>53</v>
      </c>
      <c r="J2355" s="2" t="s">
        <v>226</v>
      </c>
      <c r="K2355" s="2" t="s">
        <v>226</v>
      </c>
      <c r="L2355" s="2" t="s">
        <v>227</v>
      </c>
      <c r="M2355" s="2" t="s">
        <v>57</v>
      </c>
      <c r="N2355" s="3">
        <v>1025.32</v>
      </c>
      <c r="O2355" s="3" t="s">
        <v>228</v>
      </c>
      <c r="P2355" s="4">
        <f>IF(O2355="吨",N2355*1000,IF(O2355="万立方米",N2355*10000,""))</f>
        <v>10253200.0</v>
      </c>
      <c r="Q2355" s="2" t="s">
        <v>229</v>
      </c>
      <c r="R2355" s="2" t="s">
        <v>230</v>
      </c>
      <c r="S2355" s="2" t="s">
        <v>448</v>
      </c>
      <c r="T2355" s="2" t="s">
        <v>75</v>
      </c>
      <c r="U2355" s="4">
        <f>0.0</f>
        <v>0.0</v>
      </c>
      <c r="V2355" s="2" t="s">
        <v>232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233</v>
      </c>
      <c r="AH2355" s="2" t="s">
        <v>449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3271</v>
      </c>
      <c r="B2356" s="2" t="s">
        <v>3270</v>
      </c>
      <c r="C2356" s="2" t="s">
        <v>47</v>
      </c>
      <c r="D2356" s="2" t="s">
        <v>3210</v>
      </c>
      <c r="E2356" s="2" t="s">
        <v>491</v>
      </c>
      <c r="F2356" s="2" t="s">
        <v>119</v>
      </c>
      <c r="G2356" s="2" t="s">
        <v>227</v>
      </c>
      <c r="H2356" s="2" t="s">
        <v>52</v>
      </c>
      <c r="I2356" s="2" t="s">
        <v>53</v>
      </c>
      <c r="J2356" s="2" t="s">
        <v>226</v>
      </c>
      <c r="K2356" s="2" t="s">
        <v>226</v>
      </c>
      <c r="L2356" s="2" t="s">
        <v>227</v>
      </c>
      <c r="M2356" s="2" t="s">
        <v>73</v>
      </c>
      <c r="N2356" s="3">
        <v>1025.32</v>
      </c>
      <c r="O2356" s="3" t="s">
        <v>228</v>
      </c>
      <c r="P2356" s="4">
        <f>IF(O2356="吨",N2356*1000,IF(O2356="万立方米",N2356*10000,""))</f>
        <v>10253200.0</v>
      </c>
      <c r="Q2356" s="2" t="s">
        <v>229</v>
      </c>
      <c r="R2356" s="2" t="s">
        <v>230</v>
      </c>
      <c r="S2356" s="2" t="s">
        <v>451</v>
      </c>
      <c r="T2356" s="2" t="s">
        <v>75</v>
      </c>
      <c r="U2356" s="4">
        <f>1.3</f>
        <v>1.3</v>
      </c>
      <c r="V2356" s="2" t="s">
        <v>232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13.32916</v>
      </c>
      <c r="AD2356" s="4">
        <f>AC2356*(1-Z2356/100)</f>
        <v>13.32916</v>
      </c>
      <c r="AE2356" s="2" t="s">
        <v>66</v>
      </c>
      <c r="AF2356" s="2" t="s">
        <v>67</v>
      </c>
      <c r="AG2356" s="2" t="s">
        <v>236</v>
      </c>
      <c r="AH2356" s="2" t="s">
        <v>449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3272</v>
      </c>
      <c r="B2357" s="2" t="s">
        <v>3270</v>
      </c>
      <c r="C2357" s="2" t="s">
        <v>47</v>
      </c>
      <c r="D2357" s="2" t="s">
        <v>3210</v>
      </c>
      <c r="E2357" s="2" t="s">
        <v>491</v>
      </c>
      <c r="F2357" s="2" t="s">
        <v>119</v>
      </c>
      <c r="G2357" s="2" t="s">
        <v>227</v>
      </c>
      <c r="H2357" s="2" t="s">
        <v>52</v>
      </c>
      <c r="I2357" s="2" t="s">
        <v>53</v>
      </c>
      <c r="J2357" s="2" t="s">
        <v>226</v>
      </c>
      <c r="K2357" s="2" t="s">
        <v>226</v>
      </c>
      <c r="L2357" s="2" t="s">
        <v>227</v>
      </c>
      <c r="M2357" s="2" t="s">
        <v>79</v>
      </c>
      <c r="N2357" s="3">
        <v>1025.32</v>
      </c>
      <c r="O2357" s="3" t="s">
        <v>228</v>
      </c>
      <c r="P2357" s="4">
        <f>IF(O2357="吨",N2357*1000,IF(O2357="万立方米",N2357*10000,""))</f>
        <v>10253200.0</v>
      </c>
      <c r="Q2357" s="2" t="s">
        <v>229</v>
      </c>
      <c r="R2357" s="2" t="s">
        <v>230</v>
      </c>
      <c r="S2357" s="2" t="s">
        <v>453</v>
      </c>
      <c r="T2357" s="2" t="s">
        <v>75</v>
      </c>
      <c r="U2357" s="4">
        <f>4.1</f>
        <v>4.1</v>
      </c>
      <c r="V2357" s="2" t="s">
        <v>232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42.03812</v>
      </c>
      <c r="AD2357" s="4">
        <f>AC2357*(1-Z2357/100)</f>
        <v>42.03812</v>
      </c>
      <c r="AE2357" s="2" t="s">
        <v>66</v>
      </c>
      <c r="AF2357" s="2" t="s">
        <v>67</v>
      </c>
      <c r="AG2357" s="2" t="s">
        <v>233</v>
      </c>
      <c r="AH2357" s="2" t="s">
        <v>449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3273</v>
      </c>
      <c r="B2358" s="2" t="s">
        <v>3270</v>
      </c>
      <c r="C2358" s="2" t="s">
        <v>47</v>
      </c>
      <c r="D2358" s="2" t="s">
        <v>3210</v>
      </c>
      <c r="E2358" s="2" t="s">
        <v>491</v>
      </c>
      <c r="F2358" s="2" t="s">
        <v>119</v>
      </c>
      <c r="G2358" s="2" t="s">
        <v>227</v>
      </c>
      <c r="H2358" s="2" t="s">
        <v>52</v>
      </c>
      <c r="I2358" s="2" t="s">
        <v>53</v>
      </c>
      <c r="J2358" s="2" t="s">
        <v>226</v>
      </c>
      <c r="K2358" s="2" t="s">
        <v>226</v>
      </c>
      <c r="L2358" s="2" t="s">
        <v>227</v>
      </c>
      <c r="M2358" s="2" t="s">
        <v>87</v>
      </c>
      <c r="N2358" s="3">
        <v>1025.32</v>
      </c>
      <c r="O2358" s="3" t="s">
        <v>228</v>
      </c>
      <c r="P2358" s="4">
        <f>IF(O2358="吨",N2358*1000,IF(O2358="万立方米",N2358*10000,""))</f>
        <v>10253200.0</v>
      </c>
      <c r="Q2358" s="2" t="s">
        <v>229</v>
      </c>
      <c r="R2358" s="2" t="s">
        <v>230</v>
      </c>
      <c r="S2358" s="2" t="s">
        <v>455</v>
      </c>
      <c r="T2358" s="2" t="s">
        <v>75</v>
      </c>
      <c r="U2358" s="4">
        <f>0.0</f>
        <v>0.0</v>
      </c>
      <c r="V2358" s="2" t="s">
        <v>232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233</v>
      </c>
      <c r="AH2358" s="2" t="s">
        <v>449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3274</v>
      </c>
      <c r="B2359" s="2" t="s">
        <v>3270</v>
      </c>
      <c r="C2359" s="2" t="s">
        <v>47</v>
      </c>
      <c r="D2359" s="2" t="s">
        <v>3210</v>
      </c>
      <c r="E2359" s="2" t="s">
        <v>491</v>
      </c>
      <c r="F2359" s="2" t="s">
        <v>119</v>
      </c>
      <c r="G2359" s="2" t="s">
        <v>227</v>
      </c>
      <c r="H2359" s="2" t="s">
        <v>52</v>
      </c>
      <c r="I2359" s="2" t="s">
        <v>53</v>
      </c>
      <c r="J2359" s="2" t="s">
        <v>226</v>
      </c>
      <c r="K2359" s="2" t="s">
        <v>226</v>
      </c>
      <c r="L2359" s="2" t="s">
        <v>227</v>
      </c>
      <c r="M2359" s="2" t="s">
        <v>91</v>
      </c>
      <c r="N2359" s="3">
        <v>1025.32</v>
      </c>
      <c r="O2359" s="3" t="s">
        <v>228</v>
      </c>
      <c r="P2359" s="4">
        <f>IF(O2359="吨",N2359*1000,IF(O2359="万立方米",N2359*10000,""))</f>
        <v>10253200.0</v>
      </c>
      <c r="Q2359" s="2" t="s">
        <v>229</v>
      </c>
      <c r="R2359" s="2" t="s">
        <v>230</v>
      </c>
      <c r="S2359" s="2" t="s">
        <v>457</v>
      </c>
      <c r="T2359" s="2" t="s">
        <v>75</v>
      </c>
      <c r="U2359" s="4">
        <f>0.03</f>
        <v>0.03</v>
      </c>
      <c r="V2359" s="2" t="s">
        <v>232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0.307596</v>
      </c>
      <c r="AD2359" s="4">
        <f>AC2360*(1-AA2359/100)+(AC2359-AC2360)*(1-AB2359/100)</f>
        <v>0.307596</v>
      </c>
      <c r="AE2359" s="2" t="s">
        <v>66</v>
      </c>
      <c r="AF2359" s="2" t="s">
        <v>67</v>
      </c>
      <c r="AG2359" s="2" t="s">
        <v>233</v>
      </c>
      <c r="AH2359" s="2" t="s">
        <v>449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3275</v>
      </c>
      <c r="B2360" s="2" t="s">
        <v>3270</v>
      </c>
      <c r="C2360" s="2" t="s">
        <v>47</v>
      </c>
      <c r="D2360" s="2" t="s">
        <v>3210</v>
      </c>
      <c r="E2360" s="2" t="s">
        <v>491</v>
      </c>
      <c r="F2360" s="2" t="s">
        <v>119</v>
      </c>
      <c r="G2360" s="2" t="s">
        <v>227</v>
      </c>
      <c r="H2360" s="2" t="s">
        <v>52</v>
      </c>
      <c r="I2360" s="2" t="s">
        <v>53</v>
      </c>
      <c r="J2360" s="2" t="s">
        <v>226</v>
      </c>
      <c r="K2360" s="2" t="s">
        <v>226</v>
      </c>
      <c r="L2360" s="2" t="s">
        <v>227</v>
      </c>
      <c r="M2360" s="2" t="s">
        <v>95</v>
      </c>
      <c r="N2360" s="3">
        <v>1025.32</v>
      </c>
      <c r="O2360" s="3" t="s">
        <v>228</v>
      </c>
      <c r="P2360" s="4">
        <f>IF(O2360="吨",N2360*1000,IF(O2360="万立方米",N2360*10000,""))</f>
        <v>10253200.0</v>
      </c>
      <c r="Q2360" s="2" t="s">
        <v>229</v>
      </c>
      <c r="R2360" s="2" t="s">
        <v>230</v>
      </c>
      <c r="S2360" s="2" t="s">
        <v>459</v>
      </c>
      <c r="T2360" s="2" t="s">
        <v>75</v>
      </c>
      <c r="U2360" s="4">
        <f>0.03</f>
        <v>0.03</v>
      </c>
      <c r="V2360" s="2" t="s">
        <v>232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0.307596</v>
      </c>
      <c r="AD2360" s="4">
        <f>AC2360*(1-Z2360/100)</f>
        <v>0.307596</v>
      </c>
      <c r="AE2360" s="2" t="s">
        <v>66</v>
      </c>
      <c r="AF2360" s="2" t="s">
        <v>67</v>
      </c>
      <c r="AG2360" s="2" t="s">
        <v>233</v>
      </c>
      <c r="AH2360" s="2" t="s">
        <v>449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3276</v>
      </c>
      <c r="B2361" s="2" t="s">
        <v>3270</v>
      </c>
      <c r="C2361" s="2" t="s">
        <v>47</v>
      </c>
      <c r="D2361" s="2" t="s">
        <v>3210</v>
      </c>
      <c r="E2361" s="2" t="s">
        <v>491</v>
      </c>
      <c r="F2361" s="2" t="s">
        <v>119</v>
      </c>
      <c r="G2361" s="2" t="s">
        <v>227</v>
      </c>
      <c r="H2361" s="2" t="s">
        <v>52</v>
      </c>
      <c r="I2361" s="2" t="s">
        <v>53</v>
      </c>
      <c r="J2361" s="2" t="s">
        <v>226</v>
      </c>
      <c r="K2361" s="2" t="s">
        <v>226</v>
      </c>
      <c r="L2361" s="2" t="s">
        <v>227</v>
      </c>
      <c r="M2361" s="2" t="s">
        <v>99</v>
      </c>
      <c r="N2361" s="3">
        <v>1025.32</v>
      </c>
      <c r="O2361" s="3" t="s">
        <v>228</v>
      </c>
      <c r="P2361" s="4">
        <f>IF(O2361="吨",N2361*1000,IF(O2361="万立方米",N2361*10000,""))</f>
        <v>10253200.0</v>
      </c>
      <c r="Q2361" s="2" t="s">
        <v>229</v>
      </c>
      <c r="R2361" s="2" t="s">
        <v>230</v>
      </c>
      <c r="S2361" s="2" t="s">
        <v>461</v>
      </c>
      <c r="T2361" s="2" t="s">
        <v>75</v>
      </c>
      <c r="U2361" s="4">
        <f>0.0</f>
        <v>0.0</v>
      </c>
      <c r="V2361" s="2" t="s">
        <v>232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233</v>
      </c>
      <c r="AH2361" s="2" t="s">
        <v>449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3277</v>
      </c>
      <c r="B2362" s="2" t="s">
        <v>3270</v>
      </c>
      <c r="C2362" s="2" t="s">
        <v>47</v>
      </c>
      <c r="D2362" s="2" t="s">
        <v>3210</v>
      </c>
      <c r="E2362" s="2" t="s">
        <v>491</v>
      </c>
      <c r="F2362" s="2" t="s">
        <v>119</v>
      </c>
      <c r="G2362" s="2" t="s">
        <v>227</v>
      </c>
      <c r="H2362" s="2" t="s">
        <v>52</v>
      </c>
      <c r="I2362" s="2" t="s">
        <v>53</v>
      </c>
      <c r="J2362" s="2" t="s">
        <v>226</v>
      </c>
      <c r="K2362" s="2" t="s">
        <v>226</v>
      </c>
      <c r="L2362" s="2" t="s">
        <v>227</v>
      </c>
      <c r="M2362" s="2" t="s">
        <v>104</v>
      </c>
      <c r="N2362" s="3">
        <v>1025.32</v>
      </c>
      <c r="O2362" s="3" t="s">
        <v>228</v>
      </c>
      <c r="P2362" s="4">
        <f>IF(O2362="吨",N2362*1000,IF(O2362="万立方米",N2362*10000,""))</f>
        <v>10253200.0</v>
      </c>
      <c r="Q2362" s="2" t="s">
        <v>229</v>
      </c>
      <c r="R2362" s="2" t="s">
        <v>230</v>
      </c>
      <c r="S2362" s="2" t="s">
        <v>463</v>
      </c>
      <c r="T2362" s="2" t="s">
        <v>75</v>
      </c>
      <c r="U2362" s="4">
        <f>0.02</f>
        <v>0.02</v>
      </c>
      <c r="V2362" s="2" t="s">
        <v>232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 t="s">
        <v>236</v>
      </c>
      <c r="AH2362" s="2" t="s">
        <v>449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3278</v>
      </c>
      <c r="B2363" s="2" t="s">
        <v>3270</v>
      </c>
      <c r="C2363" s="2" t="s">
        <v>47</v>
      </c>
      <c r="D2363" s="2" t="s">
        <v>3210</v>
      </c>
      <c r="E2363" s="2" t="s">
        <v>491</v>
      </c>
      <c r="F2363" s="2" t="s">
        <v>119</v>
      </c>
      <c r="G2363" s="2" t="s">
        <v>227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f>IF(O2363="吨",N2363*1000,IF(O2363="万立方米",N2363*10000,""))</f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138</v>
      </c>
      <c r="AH2363" s="2" t="s">
        <v>114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3279</v>
      </c>
      <c r="B2364" s="2" t="s">
        <v>3280</v>
      </c>
      <c r="C2364" s="2" t="s">
        <v>47</v>
      </c>
      <c r="D2364" s="2" t="s">
        <v>3281</v>
      </c>
      <c r="E2364" s="2" t="s">
        <v>526</v>
      </c>
      <c r="F2364" s="2" t="s">
        <v>224</v>
      </c>
      <c r="G2364" s="2" t="s">
        <v>51</v>
      </c>
      <c r="H2364" s="2" t="s">
        <v>52</v>
      </c>
      <c r="I2364" s="2" t="s">
        <v>53</v>
      </c>
      <c r="J2364" s="2" t="s">
        <v>343</v>
      </c>
      <c r="K2364" s="2" t="s">
        <v>55</v>
      </c>
      <c r="L2364" s="2" t="s">
        <v>173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174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175</v>
      </c>
      <c r="Y2364" s="2" t="s">
        <v>3282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66</v>
      </c>
      <c r="AF2364" s="2" t="s">
        <v>67</v>
      </c>
      <c r="AG2364" s="2" t="s">
        <v>327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3283</v>
      </c>
      <c r="B2365" s="2" t="s">
        <v>3280</v>
      </c>
      <c r="C2365" s="2" t="s">
        <v>47</v>
      </c>
      <c r="D2365" s="2" t="s">
        <v>3281</v>
      </c>
      <c r="E2365" s="2" t="s">
        <v>526</v>
      </c>
      <c r="F2365" s="2" t="s">
        <v>224</v>
      </c>
      <c r="G2365" s="2" t="s">
        <v>51</v>
      </c>
      <c r="H2365" s="2" t="s">
        <v>52</v>
      </c>
      <c r="I2365" s="2" t="s">
        <v>53</v>
      </c>
      <c r="J2365" s="2" t="s">
        <v>343</v>
      </c>
      <c r="K2365" s="2" t="s">
        <v>55</v>
      </c>
      <c r="L2365" s="2" t="s">
        <v>173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179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66</v>
      </c>
      <c r="AF2365" s="2" t="s">
        <v>67</v>
      </c>
      <c r="AG2365" s="2" t="s">
        <v>329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3284</v>
      </c>
      <c r="B2366" s="2" t="s">
        <v>3280</v>
      </c>
      <c r="C2366" s="2" t="s">
        <v>47</v>
      </c>
      <c r="D2366" s="2" t="s">
        <v>3281</v>
      </c>
      <c r="E2366" s="2" t="s">
        <v>526</v>
      </c>
      <c r="F2366" s="2" t="s">
        <v>224</v>
      </c>
      <c r="G2366" s="2" t="s">
        <v>51</v>
      </c>
      <c r="H2366" s="2" t="s">
        <v>52</v>
      </c>
      <c r="I2366" s="2" t="s">
        <v>53</v>
      </c>
      <c r="J2366" s="2" t="s">
        <v>343</v>
      </c>
      <c r="K2366" s="2" t="s">
        <v>55</v>
      </c>
      <c r="L2366" s="2" t="s">
        <v>173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182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149</v>
      </c>
      <c r="Y2366" s="2" t="s">
        <v>150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66</v>
      </c>
      <c r="AF2366" s="2" t="s">
        <v>67</v>
      </c>
      <c r="AG2366" s="2" t="s">
        <v>167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3285</v>
      </c>
      <c r="B2367" s="2" t="s">
        <v>3280</v>
      </c>
      <c r="C2367" s="2" t="s">
        <v>47</v>
      </c>
      <c r="D2367" s="2" t="s">
        <v>3281</v>
      </c>
      <c r="E2367" s="2" t="s">
        <v>526</v>
      </c>
      <c r="F2367" s="2" t="s">
        <v>224</v>
      </c>
      <c r="G2367" s="2" t="s">
        <v>51</v>
      </c>
      <c r="H2367" s="2" t="s">
        <v>52</v>
      </c>
      <c r="I2367" s="2" t="s">
        <v>53</v>
      </c>
      <c r="J2367" s="2" t="s">
        <v>343</v>
      </c>
      <c r="K2367" s="2" t="s">
        <v>55</v>
      </c>
      <c r="L2367" s="2" t="s">
        <v>173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185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175</v>
      </c>
      <c r="Y2367" s="2" t="s">
        <v>3286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327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3287</v>
      </c>
      <c r="B2368" s="2" t="s">
        <v>3280</v>
      </c>
      <c r="C2368" s="2" t="s">
        <v>47</v>
      </c>
      <c r="D2368" s="2" t="s">
        <v>3281</v>
      </c>
      <c r="E2368" s="2" t="s">
        <v>526</v>
      </c>
      <c r="F2368" s="2" t="s">
        <v>224</v>
      </c>
      <c r="G2368" s="2" t="s">
        <v>51</v>
      </c>
      <c r="H2368" s="2" t="s">
        <v>52</v>
      </c>
      <c r="I2368" s="2" t="s">
        <v>53</v>
      </c>
      <c r="J2368" s="2" t="s">
        <v>343</v>
      </c>
      <c r="K2368" s="2" t="s">
        <v>55</v>
      </c>
      <c r="L2368" s="2" t="s">
        <v>173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188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175</v>
      </c>
      <c r="Y2368" s="2" t="s">
        <v>3288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66</v>
      </c>
      <c r="AF2368" s="2" t="s">
        <v>67</v>
      </c>
      <c r="AG2368" s="2" t="s">
        <v>327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3289</v>
      </c>
      <c r="B2369" s="2" t="s">
        <v>3280</v>
      </c>
      <c r="C2369" s="2" t="s">
        <v>47</v>
      </c>
      <c r="D2369" s="2" t="s">
        <v>3281</v>
      </c>
      <c r="E2369" s="2" t="s">
        <v>526</v>
      </c>
      <c r="F2369" s="2" t="s">
        <v>224</v>
      </c>
      <c r="G2369" s="2" t="s">
        <v>51</v>
      </c>
      <c r="H2369" s="2" t="s">
        <v>52</v>
      </c>
      <c r="I2369" s="2" t="s">
        <v>53</v>
      </c>
      <c r="J2369" s="2" t="s">
        <v>343</v>
      </c>
      <c r="K2369" s="2" t="s">
        <v>55</v>
      </c>
      <c r="L2369" s="2" t="s">
        <v>173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191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175</v>
      </c>
      <c r="Y2369" s="2" t="s">
        <v>3290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66</v>
      </c>
      <c r="AF2369" s="2" t="s">
        <v>67</v>
      </c>
      <c r="AG2369" s="2" t="s">
        <v>327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3291</v>
      </c>
      <c r="B2370" s="2" t="s">
        <v>3280</v>
      </c>
      <c r="C2370" s="2" t="s">
        <v>47</v>
      </c>
      <c r="D2370" s="2" t="s">
        <v>3281</v>
      </c>
      <c r="E2370" s="2" t="s">
        <v>526</v>
      </c>
      <c r="F2370" s="2" t="s">
        <v>224</v>
      </c>
      <c r="G2370" s="2" t="s">
        <v>51</v>
      </c>
      <c r="H2370" s="2" t="s">
        <v>52</v>
      </c>
      <c r="I2370" s="2" t="s">
        <v>53</v>
      </c>
      <c r="J2370" s="2" t="s">
        <v>343</v>
      </c>
      <c r="K2370" s="2" t="s">
        <v>55</v>
      </c>
      <c r="L2370" s="2" t="s">
        <v>173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194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1087</v>
      </c>
      <c r="Y2370" s="2" t="s">
        <v>1088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66</v>
      </c>
      <c r="AF2370" s="2" t="s">
        <v>67</v>
      </c>
      <c r="AG2370" s="2" t="s">
        <v>167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3292</v>
      </c>
      <c r="B2371" s="2" t="s">
        <v>3280</v>
      </c>
      <c r="C2371" s="2" t="s">
        <v>47</v>
      </c>
      <c r="D2371" s="2" t="s">
        <v>3281</v>
      </c>
      <c r="E2371" s="2" t="s">
        <v>526</v>
      </c>
      <c r="F2371" s="2" t="s">
        <v>224</v>
      </c>
      <c r="G2371" s="2" t="s">
        <v>51</v>
      </c>
      <c r="H2371" s="2" t="s">
        <v>52</v>
      </c>
      <c r="I2371" s="2" t="s">
        <v>53</v>
      </c>
      <c r="J2371" s="2" t="s">
        <v>343</v>
      </c>
      <c r="K2371" s="2" t="s">
        <v>55</v>
      </c>
      <c r="L2371" s="2" t="s">
        <v>173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196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66</v>
      </c>
      <c r="AF2371" s="2" t="s">
        <v>67</v>
      </c>
      <c r="AG2371" s="2" t="s">
        <v>329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3293</v>
      </c>
      <c r="B2372" s="2" t="s">
        <v>3280</v>
      </c>
      <c r="C2372" s="2" t="s">
        <v>47</v>
      </c>
      <c r="D2372" s="2" t="s">
        <v>3281</v>
      </c>
      <c r="E2372" s="2" t="s">
        <v>526</v>
      </c>
      <c r="F2372" s="2" t="s">
        <v>224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163</v>
      </c>
      <c r="M2372" s="2" t="s">
        <v>107</v>
      </c>
      <c r="N2372" s="3"/>
      <c r="O2372" s="3"/>
      <c r="P2372" s="4">
        <f>IF(O2372="吨",N2372*1000,IF(O2372="万立方米",N2372*10000,""))</f>
        <v>459706000.0</v>
      </c>
      <c r="Q2372" s="2" t="s">
        <v>108</v>
      </c>
      <c r="R2372" s="2" t="s">
        <v>109</v>
      </c>
      <c r="S2372" s="2" t="s">
        <v>164</v>
      </c>
      <c r="T2372" s="2" t="s">
        <v>165</v>
      </c>
      <c r="U2372" s="4">
        <f>0.16</f>
        <v>0.16</v>
      </c>
      <c r="V2372" s="2" t="s">
        <v>111</v>
      </c>
      <c r="W2372" s="2" t="s">
        <v>164</v>
      </c>
      <c r="X2372" s="2" t="s">
        <v>163</v>
      </c>
      <c r="Y2372" s="2" t="s">
        <v>166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66</v>
      </c>
      <c r="AF2372" s="2" t="s">
        <v>67</v>
      </c>
      <c r="AG2372" s="2" t="s">
        <v>167</v>
      </c>
      <c r="AH2372" s="2" t="s">
        <v>168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3294</v>
      </c>
      <c r="B2373" s="2" t="s">
        <v>3295</v>
      </c>
      <c r="C2373" s="2" t="s">
        <v>47</v>
      </c>
      <c r="D2373" s="2" t="s">
        <v>3296</v>
      </c>
      <c r="E2373" s="2" t="s">
        <v>924</v>
      </c>
      <c r="F2373" s="2" t="s">
        <v>50</v>
      </c>
      <c r="G2373" s="2" t="s">
        <v>225</v>
      </c>
      <c r="H2373" s="2" t="s">
        <v>52</v>
      </c>
      <c r="I2373" s="2" t="s">
        <v>53</v>
      </c>
      <c r="J2373" s="2" t="s">
        <v>226</v>
      </c>
      <c r="K2373" s="2" t="s">
        <v>226</v>
      </c>
      <c r="L2373" s="2" t="s">
        <v>227</v>
      </c>
      <c r="M2373" s="2" t="s">
        <v>57</v>
      </c>
      <c r="N2373" s="3">
        <v>20135.214</v>
      </c>
      <c r="O2373" s="3" t="s">
        <v>228</v>
      </c>
      <c r="P2373" s="4">
        <f>IF(O2373="吨",N2373*1000,IF(O2373="万立方米",N2373*10000,""))</f>
        <v>201352140.0</v>
      </c>
      <c r="Q2373" s="2" t="s">
        <v>229</v>
      </c>
      <c r="R2373" s="2" t="s">
        <v>230</v>
      </c>
      <c r="S2373" s="2" t="s">
        <v>231</v>
      </c>
      <c r="T2373" s="2" t="s">
        <v>75</v>
      </c>
      <c r="U2373" s="4">
        <f>0.0</f>
        <v>0.0</v>
      </c>
      <c r="V2373" s="2" t="s">
        <v>232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233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3297</v>
      </c>
      <c r="B2374" s="2" t="s">
        <v>3295</v>
      </c>
      <c r="C2374" s="2" t="s">
        <v>47</v>
      </c>
      <c r="D2374" s="2" t="s">
        <v>3296</v>
      </c>
      <c r="E2374" s="2" t="s">
        <v>924</v>
      </c>
      <c r="F2374" s="2" t="s">
        <v>50</v>
      </c>
      <c r="G2374" s="2" t="s">
        <v>225</v>
      </c>
      <c r="H2374" s="2" t="s">
        <v>52</v>
      </c>
      <c r="I2374" s="2" t="s">
        <v>53</v>
      </c>
      <c r="J2374" s="2" t="s">
        <v>226</v>
      </c>
      <c r="K2374" s="2" t="s">
        <v>226</v>
      </c>
      <c r="L2374" s="2" t="s">
        <v>227</v>
      </c>
      <c r="M2374" s="2" t="s">
        <v>73</v>
      </c>
      <c r="N2374" s="3">
        <v>20135.214</v>
      </c>
      <c r="O2374" s="3" t="s">
        <v>228</v>
      </c>
      <c r="P2374" s="4">
        <f>IF(O2374="吨",N2374*1000,IF(O2374="万立方米",N2374*10000,""))</f>
        <v>201352140.0</v>
      </c>
      <c r="Q2374" s="2" t="s">
        <v>229</v>
      </c>
      <c r="R2374" s="2" t="s">
        <v>230</v>
      </c>
      <c r="S2374" s="2" t="s">
        <v>235</v>
      </c>
      <c r="T2374" s="2" t="s">
        <v>75</v>
      </c>
      <c r="U2374" s="4">
        <f>1.3</f>
        <v>1.3</v>
      </c>
      <c r="V2374" s="2" t="s">
        <v>232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261.757782</v>
      </c>
      <c r="AD2374" s="4">
        <f>AC2374*(1-Z2374/100)</f>
        <v>261.757782</v>
      </c>
      <c r="AE2374" s="2" t="s">
        <v>66</v>
      </c>
      <c r="AF2374" s="2" t="s">
        <v>67</v>
      </c>
      <c r="AG2374" s="2" t="s">
        <v>236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3298</v>
      </c>
      <c r="B2375" s="2" t="s">
        <v>3295</v>
      </c>
      <c r="C2375" s="2" t="s">
        <v>47</v>
      </c>
      <c r="D2375" s="2" t="s">
        <v>3296</v>
      </c>
      <c r="E2375" s="2" t="s">
        <v>924</v>
      </c>
      <c r="F2375" s="2" t="s">
        <v>50</v>
      </c>
      <c r="G2375" s="2" t="s">
        <v>225</v>
      </c>
      <c r="H2375" s="2" t="s">
        <v>52</v>
      </c>
      <c r="I2375" s="2" t="s">
        <v>53</v>
      </c>
      <c r="J2375" s="2" t="s">
        <v>226</v>
      </c>
      <c r="K2375" s="2" t="s">
        <v>226</v>
      </c>
      <c r="L2375" s="2" t="s">
        <v>227</v>
      </c>
      <c r="M2375" s="2" t="s">
        <v>79</v>
      </c>
      <c r="N2375" s="3">
        <v>20135.214</v>
      </c>
      <c r="O2375" s="3" t="s">
        <v>228</v>
      </c>
      <c r="P2375" s="4">
        <f>IF(O2375="吨",N2375*1000,IF(O2375="万立方米",N2375*10000,""))</f>
        <v>201352140.0</v>
      </c>
      <c r="Q2375" s="2" t="s">
        <v>229</v>
      </c>
      <c r="R2375" s="2" t="s">
        <v>230</v>
      </c>
      <c r="S2375" s="2" t="s">
        <v>238</v>
      </c>
      <c r="T2375" s="2" t="s">
        <v>75</v>
      </c>
      <c r="U2375" s="4">
        <f>4.1</f>
        <v>4.1</v>
      </c>
      <c r="V2375" s="2" t="s">
        <v>232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4">
        <f>P2375*U2375/1000000</f>
        <v>825.5437739999999</v>
      </c>
      <c r="AD2375" s="4">
        <f>AC2375*(1-Z2375/100)</f>
        <v>643.92414372</v>
      </c>
      <c r="AE2375" s="2" t="s">
        <v>66</v>
      </c>
      <c r="AF2375" s="2" t="s">
        <v>67</v>
      </c>
      <c r="AG2375" s="2" t="s">
        <v>239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3299</v>
      </c>
      <c r="B2376" s="2" t="s">
        <v>3295</v>
      </c>
      <c r="C2376" s="2" t="s">
        <v>47</v>
      </c>
      <c r="D2376" s="2" t="s">
        <v>3296</v>
      </c>
      <c r="E2376" s="2" t="s">
        <v>924</v>
      </c>
      <c r="F2376" s="2" t="s">
        <v>50</v>
      </c>
      <c r="G2376" s="2" t="s">
        <v>225</v>
      </c>
      <c r="H2376" s="2" t="s">
        <v>52</v>
      </c>
      <c r="I2376" s="2" t="s">
        <v>53</v>
      </c>
      <c r="J2376" s="2" t="s">
        <v>226</v>
      </c>
      <c r="K2376" s="2" t="s">
        <v>226</v>
      </c>
      <c r="L2376" s="2" t="s">
        <v>227</v>
      </c>
      <c r="M2376" s="2" t="s">
        <v>87</v>
      </c>
      <c r="N2376" s="3">
        <v>20135.214</v>
      </c>
      <c r="O2376" s="3" t="s">
        <v>228</v>
      </c>
      <c r="P2376" s="4">
        <f>IF(O2376="吨",N2376*1000,IF(O2376="万立方米",N2376*10000,""))</f>
        <v>201352140.0</v>
      </c>
      <c r="Q2376" s="2" t="s">
        <v>229</v>
      </c>
      <c r="R2376" s="2" t="s">
        <v>230</v>
      </c>
      <c r="S2376" s="2" t="s">
        <v>241</v>
      </c>
      <c r="T2376" s="2" t="s">
        <v>75</v>
      </c>
      <c r="U2376" s="4">
        <f>0.0</f>
        <v>0.0</v>
      </c>
      <c r="V2376" s="2" t="s">
        <v>232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233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3300</v>
      </c>
      <c r="B2377" s="2" t="s">
        <v>3295</v>
      </c>
      <c r="C2377" s="2" t="s">
        <v>47</v>
      </c>
      <c r="D2377" s="2" t="s">
        <v>3296</v>
      </c>
      <c r="E2377" s="2" t="s">
        <v>924</v>
      </c>
      <c r="F2377" s="2" t="s">
        <v>50</v>
      </c>
      <c r="G2377" s="2" t="s">
        <v>225</v>
      </c>
      <c r="H2377" s="2" t="s">
        <v>52</v>
      </c>
      <c r="I2377" s="2" t="s">
        <v>53</v>
      </c>
      <c r="J2377" s="2" t="s">
        <v>226</v>
      </c>
      <c r="K2377" s="2" t="s">
        <v>226</v>
      </c>
      <c r="L2377" s="2" t="s">
        <v>227</v>
      </c>
      <c r="M2377" s="2" t="s">
        <v>91</v>
      </c>
      <c r="N2377" s="3">
        <v>20135.214</v>
      </c>
      <c r="O2377" s="3" t="s">
        <v>228</v>
      </c>
      <c r="P2377" s="4">
        <f>IF(O2377="吨",N2377*1000,IF(O2377="万立方米",N2377*10000,""))</f>
        <v>201352140.0</v>
      </c>
      <c r="Q2377" s="2" t="s">
        <v>229</v>
      </c>
      <c r="R2377" s="2" t="s">
        <v>230</v>
      </c>
      <c r="S2377" s="2" t="s">
        <v>243</v>
      </c>
      <c r="T2377" s="2" t="s">
        <v>75</v>
      </c>
      <c r="U2377" s="4">
        <f>0.03</f>
        <v>0.03</v>
      </c>
      <c r="V2377" s="2" t="s">
        <v>232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6.0405642</v>
      </c>
      <c r="AD2377" s="4">
        <f>AC2378*(1-AA2377/100)+(AC2377-AC2378)*(1-AB2377/100)</f>
        <v>6.0405642</v>
      </c>
      <c r="AE2377" s="2" t="s">
        <v>66</v>
      </c>
      <c r="AF2377" s="2" t="s">
        <v>67</v>
      </c>
      <c r="AG2377" s="2" t="s">
        <v>233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3301</v>
      </c>
      <c r="B2378" s="2" t="s">
        <v>3295</v>
      </c>
      <c r="C2378" s="2" t="s">
        <v>47</v>
      </c>
      <c r="D2378" s="2" t="s">
        <v>3296</v>
      </c>
      <c r="E2378" s="2" t="s">
        <v>924</v>
      </c>
      <c r="F2378" s="2" t="s">
        <v>50</v>
      </c>
      <c r="G2378" s="2" t="s">
        <v>225</v>
      </c>
      <c r="H2378" s="2" t="s">
        <v>52</v>
      </c>
      <c r="I2378" s="2" t="s">
        <v>53</v>
      </c>
      <c r="J2378" s="2" t="s">
        <v>226</v>
      </c>
      <c r="K2378" s="2" t="s">
        <v>226</v>
      </c>
      <c r="L2378" s="2" t="s">
        <v>227</v>
      </c>
      <c r="M2378" s="2" t="s">
        <v>95</v>
      </c>
      <c r="N2378" s="3">
        <v>20135.214</v>
      </c>
      <c r="O2378" s="3" t="s">
        <v>228</v>
      </c>
      <c r="P2378" s="4">
        <f>IF(O2378="吨",N2378*1000,IF(O2378="万立方米",N2378*10000,""))</f>
        <v>201352140.0</v>
      </c>
      <c r="Q2378" s="2" t="s">
        <v>229</v>
      </c>
      <c r="R2378" s="2" t="s">
        <v>230</v>
      </c>
      <c r="S2378" s="2" t="s">
        <v>245</v>
      </c>
      <c r="T2378" s="2" t="s">
        <v>75</v>
      </c>
      <c r="U2378" s="4">
        <f>0.03</f>
        <v>0.03</v>
      </c>
      <c r="V2378" s="2" t="s">
        <v>232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6.0405642</v>
      </c>
      <c r="AD2378" s="4">
        <f>AC2378*(1-Z2378/100)</f>
        <v>6.0405642</v>
      </c>
      <c r="AE2378" s="2" t="s">
        <v>66</v>
      </c>
      <c r="AF2378" s="2" t="s">
        <v>67</v>
      </c>
      <c r="AG2378" s="2" t="s">
        <v>233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3302</v>
      </c>
      <c r="B2379" s="2" t="s">
        <v>3295</v>
      </c>
      <c r="C2379" s="2" t="s">
        <v>47</v>
      </c>
      <c r="D2379" s="2" t="s">
        <v>3296</v>
      </c>
      <c r="E2379" s="2" t="s">
        <v>924</v>
      </c>
      <c r="F2379" s="2" t="s">
        <v>50</v>
      </c>
      <c r="G2379" s="2" t="s">
        <v>225</v>
      </c>
      <c r="H2379" s="2" t="s">
        <v>52</v>
      </c>
      <c r="I2379" s="2" t="s">
        <v>53</v>
      </c>
      <c r="J2379" s="2" t="s">
        <v>226</v>
      </c>
      <c r="K2379" s="2" t="s">
        <v>226</v>
      </c>
      <c r="L2379" s="2" t="s">
        <v>227</v>
      </c>
      <c r="M2379" s="2" t="s">
        <v>99</v>
      </c>
      <c r="N2379" s="3">
        <v>20135.214</v>
      </c>
      <c r="O2379" s="3" t="s">
        <v>228</v>
      </c>
      <c r="P2379" s="4">
        <f>IF(O2379="吨",N2379*1000,IF(O2379="万立方米",N2379*10000,""))</f>
        <v>201352140.0</v>
      </c>
      <c r="Q2379" s="2" t="s">
        <v>229</v>
      </c>
      <c r="R2379" s="2" t="s">
        <v>230</v>
      </c>
      <c r="S2379" s="2" t="s">
        <v>247</v>
      </c>
      <c r="T2379" s="2" t="s">
        <v>75</v>
      </c>
      <c r="U2379" s="4">
        <f>0.0</f>
        <v>0.0</v>
      </c>
      <c r="V2379" s="2" t="s">
        <v>232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233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3303</v>
      </c>
      <c r="B2380" s="2" t="s">
        <v>3295</v>
      </c>
      <c r="C2380" s="2" t="s">
        <v>47</v>
      </c>
      <c r="D2380" s="2" t="s">
        <v>3296</v>
      </c>
      <c r="E2380" s="2" t="s">
        <v>924</v>
      </c>
      <c r="F2380" s="2" t="s">
        <v>50</v>
      </c>
      <c r="G2380" s="2" t="s">
        <v>225</v>
      </c>
      <c r="H2380" s="2" t="s">
        <v>52</v>
      </c>
      <c r="I2380" s="2" t="s">
        <v>53</v>
      </c>
      <c r="J2380" s="2" t="s">
        <v>226</v>
      </c>
      <c r="K2380" s="2" t="s">
        <v>226</v>
      </c>
      <c r="L2380" s="2" t="s">
        <v>227</v>
      </c>
      <c r="M2380" s="2" t="s">
        <v>104</v>
      </c>
      <c r="N2380" s="3">
        <v>20135.214</v>
      </c>
      <c r="O2380" s="3" t="s">
        <v>228</v>
      </c>
      <c r="P2380" s="4">
        <f>IF(O2380="吨",N2380*1000,IF(O2380="万立方米",N2380*10000,""))</f>
        <v>201352140.0</v>
      </c>
      <c r="Q2380" s="2" t="s">
        <v>229</v>
      </c>
      <c r="R2380" s="2" t="s">
        <v>230</v>
      </c>
      <c r="S2380" s="2" t="s">
        <v>249</v>
      </c>
      <c r="T2380" s="2" t="s">
        <v>75</v>
      </c>
      <c r="U2380" s="4">
        <f>0.02</f>
        <v>0.02</v>
      </c>
      <c r="V2380" s="2" t="s">
        <v>232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 t="s">
        <v>236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3304</v>
      </c>
      <c r="B2381" s="2" t="s">
        <v>3295</v>
      </c>
      <c r="C2381" s="2" t="s">
        <v>47</v>
      </c>
      <c r="D2381" s="2" t="s">
        <v>3296</v>
      </c>
      <c r="E2381" s="2" t="s">
        <v>924</v>
      </c>
      <c r="F2381" s="2" t="s">
        <v>50</v>
      </c>
      <c r="G2381" s="2" t="s">
        <v>225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f>IF(O2381="吨",N2381*1000,IF(O2381="万立方米",N2381*10000,""))</f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138</v>
      </c>
      <c r="AH2381" s="2" t="s">
        <v>114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3305</v>
      </c>
      <c r="B2382" s="2" t="s">
        <v>3306</v>
      </c>
      <c r="C2382" s="2" t="s">
        <v>47</v>
      </c>
      <c r="D2382" s="2" t="s">
        <v>1237</v>
      </c>
      <c r="E2382" s="2" t="s">
        <v>277</v>
      </c>
      <c r="F2382" s="2" t="s">
        <v>278</v>
      </c>
      <c r="G2382" s="2" t="s">
        <v>225</v>
      </c>
      <c r="H2382" s="2" t="s">
        <v>560</v>
      </c>
      <c r="I2382" s="2" t="s">
        <v>53</v>
      </c>
      <c r="J2382" s="2" t="s">
        <v>611</v>
      </c>
      <c r="K2382" s="2" t="s">
        <v>611</v>
      </c>
      <c r="L2382" s="2" t="s">
        <v>227</v>
      </c>
      <c r="M2382" s="2" t="s">
        <v>57</v>
      </c>
      <c r="N2382" s="3">
        <v>424.54</v>
      </c>
      <c r="O2382" s="3" t="s">
        <v>228</v>
      </c>
      <c r="P2382" s="4">
        <f>IF(O2382="吨",N2382*1000,IF(O2382="万立方米",N2382*10000,""))</f>
        <v>4245400.0</v>
      </c>
      <c r="Q2382" s="2" t="s">
        <v>229</v>
      </c>
      <c r="R2382" s="2" t="s">
        <v>230</v>
      </c>
      <c r="S2382" s="2" t="s">
        <v>612</v>
      </c>
      <c r="T2382" s="2" t="s">
        <v>75</v>
      </c>
      <c r="U2382" s="4">
        <f>0.0</f>
        <v>0.0</v>
      </c>
      <c r="V2382" s="2" t="s">
        <v>232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233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3307</v>
      </c>
      <c r="B2383" s="2" t="s">
        <v>3306</v>
      </c>
      <c r="C2383" s="2" t="s">
        <v>47</v>
      </c>
      <c r="D2383" s="2" t="s">
        <v>1237</v>
      </c>
      <c r="E2383" s="2" t="s">
        <v>277</v>
      </c>
      <c r="F2383" s="2" t="s">
        <v>278</v>
      </c>
      <c r="G2383" s="2" t="s">
        <v>225</v>
      </c>
      <c r="H2383" s="2" t="s">
        <v>560</v>
      </c>
      <c r="I2383" s="2" t="s">
        <v>53</v>
      </c>
      <c r="J2383" s="2" t="s">
        <v>611</v>
      </c>
      <c r="K2383" s="2" t="s">
        <v>611</v>
      </c>
      <c r="L2383" s="2" t="s">
        <v>227</v>
      </c>
      <c r="M2383" s="2" t="s">
        <v>73</v>
      </c>
      <c r="N2383" s="3">
        <v>424.54</v>
      </c>
      <c r="O2383" s="3" t="s">
        <v>228</v>
      </c>
      <c r="P2383" s="4">
        <f>IF(O2383="吨",N2383*1000,IF(O2383="万立方米",N2383*10000,""))</f>
        <v>4245400.0</v>
      </c>
      <c r="Q2383" s="2" t="s">
        <v>229</v>
      </c>
      <c r="R2383" s="2" t="s">
        <v>230</v>
      </c>
      <c r="S2383" s="2" t="s">
        <v>614</v>
      </c>
      <c r="T2383" s="2" t="s">
        <v>75</v>
      </c>
      <c r="U2383" s="4">
        <f>1.3</f>
        <v>1.3</v>
      </c>
      <c r="V2383" s="2" t="s">
        <v>232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5.51902</v>
      </c>
      <c r="AD2383" s="4">
        <f>AC2383*(1-Z2383/100)</f>
        <v>5.51902</v>
      </c>
      <c r="AE2383" s="2" t="s">
        <v>66</v>
      </c>
      <c r="AF2383" s="2" t="s">
        <v>67</v>
      </c>
      <c r="AG2383" s="2" t="s">
        <v>236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3308</v>
      </c>
      <c r="B2384" s="2" t="s">
        <v>3306</v>
      </c>
      <c r="C2384" s="2" t="s">
        <v>47</v>
      </c>
      <c r="D2384" s="2" t="s">
        <v>1237</v>
      </c>
      <c r="E2384" s="2" t="s">
        <v>277</v>
      </c>
      <c r="F2384" s="2" t="s">
        <v>278</v>
      </c>
      <c r="G2384" s="2" t="s">
        <v>225</v>
      </c>
      <c r="H2384" s="2" t="s">
        <v>560</v>
      </c>
      <c r="I2384" s="2" t="s">
        <v>53</v>
      </c>
      <c r="J2384" s="2" t="s">
        <v>611</v>
      </c>
      <c r="K2384" s="2" t="s">
        <v>611</v>
      </c>
      <c r="L2384" s="2" t="s">
        <v>227</v>
      </c>
      <c r="M2384" s="2" t="s">
        <v>79</v>
      </c>
      <c r="N2384" s="3">
        <v>424.54</v>
      </c>
      <c r="O2384" s="3" t="s">
        <v>228</v>
      </c>
      <c r="P2384" s="4">
        <f>IF(O2384="吨",N2384*1000,IF(O2384="万立方米",N2384*10000,""))</f>
        <v>4245400.0</v>
      </c>
      <c r="Q2384" s="2" t="s">
        <v>229</v>
      </c>
      <c r="R2384" s="2" t="s">
        <v>230</v>
      </c>
      <c r="S2384" s="2" t="s">
        <v>616</v>
      </c>
      <c r="T2384" s="2" t="s">
        <v>75</v>
      </c>
      <c r="U2384" s="4">
        <f>1.35</f>
        <v>1.35</v>
      </c>
      <c r="V2384" s="2" t="s">
        <v>232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4">
        <f>P2384*U2384/1000000</f>
        <v>5.73129</v>
      </c>
      <c r="AD2384" s="4">
        <f>AC2384*(1-Z2384/100)</f>
        <v>4.4704062</v>
      </c>
      <c r="AE2384" s="2" t="s">
        <v>66</v>
      </c>
      <c r="AF2384" s="2" t="s">
        <v>67</v>
      </c>
      <c r="AG2384" s="2" t="s">
        <v>239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3309</v>
      </c>
      <c r="B2385" s="2" t="s">
        <v>3306</v>
      </c>
      <c r="C2385" s="2" t="s">
        <v>47</v>
      </c>
      <c r="D2385" s="2" t="s">
        <v>1237</v>
      </c>
      <c r="E2385" s="2" t="s">
        <v>277</v>
      </c>
      <c r="F2385" s="2" t="s">
        <v>278</v>
      </c>
      <c r="G2385" s="2" t="s">
        <v>225</v>
      </c>
      <c r="H2385" s="2" t="s">
        <v>560</v>
      </c>
      <c r="I2385" s="2" t="s">
        <v>53</v>
      </c>
      <c r="J2385" s="2" t="s">
        <v>611</v>
      </c>
      <c r="K2385" s="2" t="s">
        <v>611</v>
      </c>
      <c r="L2385" s="2" t="s">
        <v>227</v>
      </c>
      <c r="M2385" s="2" t="s">
        <v>87</v>
      </c>
      <c r="N2385" s="3">
        <v>424.54</v>
      </c>
      <c r="O2385" s="3" t="s">
        <v>228</v>
      </c>
      <c r="P2385" s="4">
        <f>IF(O2385="吨",N2385*1000,IF(O2385="万立方米",N2385*10000,""))</f>
        <v>4245400.0</v>
      </c>
      <c r="Q2385" s="2" t="s">
        <v>229</v>
      </c>
      <c r="R2385" s="2" t="s">
        <v>230</v>
      </c>
      <c r="S2385" s="2" t="s">
        <v>618</v>
      </c>
      <c r="T2385" s="2" t="s">
        <v>75</v>
      </c>
      <c r="U2385" s="4">
        <f>0.0</f>
        <v>0.0</v>
      </c>
      <c r="V2385" s="2" t="s">
        <v>232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233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3310</v>
      </c>
      <c r="B2386" s="2" t="s">
        <v>3306</v>
      </c>
      <c r="C2386" s="2" t="s">
        <v>47</v>
      </c>
      <c r="D2386" s="2" t="s">
        <v>1237</v>
      </c>
      <c r="E2386" s="2" t="s">
        <v>277</v>
      </c>
      <c r="F2386" s="2" t="s">
        <v>278</v>
      </c>
      <c r="G2386" s="2" t="s">
        <v>225</v>
      </c>
      <c r="H2386" s="2" t="s">
        <v>560</v>
      </c>
      <c r="I2386" s="2" t="s">
        <v>53</v>
      </c>
      <c r="J2386" s="2" t="s">
        <v>611</v>
      </c>
      <c r="K2386" s="2" t="s">
        <v>611</v>
      </c>
      <c r="L2386" s="2" t="s">
        <v>227</v>
      </c>
      <c r="M2386" s="2" t="s">
        <v>91</v>
      </c>
      <c r="N2386" s="3">
        <v>424.54</v>
      </c>
      <c r="O2386" s="3" t="s">
        <v>228</v>
      </c>
      <c r="P2386" s="4">
        <f>IF(O2386="吨",N2386*1000,IF(O2386="万立方米",N2386*10000,""))</f>
        <v>4245400.0</v>
      </c>
      <c r="Q2386" s="2" t="s">
        <v>229</v>
      </c>
      <c r="R2386" s="2" t="s">
        <v>230</v>
      </c>
      <c r="S2386" s="2" t="s">
        <v>620</v>
      </c>
      <c r="T2386" s="2" t="s">
        <v>75</v>
      </c>
      <c r="U2386" s="4">
        <f>0.03</f>
        <v>0.03</v>
      </c>
      <c r="V2386" s="2" t="s">
        <v>232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0.127362</v>
      </c>
      <c r="AD2386" s="4">
        <f>AC2387*(1-AA2386/100)+(AC2386-AC2387)*(1-AB2386/100)</f>
        <v>0.127362</v>
      </c>
      <c r="AE2386" s="2" t="s">
        <v>66</v>
      </c>
      <c r="AF2386" s="2" t="s">
        <v>67</v>
      </c>
      <c r="AG2386" s="2" t="s">
        <v>233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3311</v>
      </c>
      <c r="B2387" s="2" t="s">
        <v>3306</v>
      </c>
      <c r="C2387" s="2" t="s">
        <v>47</v>
      </c>
      <c r="D2387" s="2" t="s">
        <v>1237</v>
      </c>
      <c r="E2387" s="2" t="s">
        <v>277</v>
      </c>
      <c r="F2387" s="2" t="s">
        <v>278</v>
      </c>
      <c r="G2387" s="2" t="s">
        <v>225</v>
      </c>
      <c r="H2387" s="2" t="s">
        <v>560</v>
      </c>
      <c r="I2387" s="2" t="s">
        <v>53</v>
      </c>
      <c r="J2387" s="2" t="s">
        <v>611</v>
      </c>
      <c r="K2387" s="2" t="s">
        <v>611</v>
      </c>
      <c r="L2387" s="2" t="s">
        <v>227</v>
      </c>
      <c r="M2387" s="2" t="s">
        <v>95</v>
      </c>
      <c r="N2387" s="3">
        <v>424.54</v>
      </c>
      <c r="O2387" s="3" t="s">
        <v>228</v>
      </c>
      <c r="P2387" s="4">
        <f>IF(O2387="吨",N2387*1000,IF(O2387="万立方米",N2387*10000,""))</f>
        <v>4245400.0</v>
      </c>
      <c r="Q2387" s="2" t="s">
        <v>229</v>
      </c>
      <c r="R2387" s="2" t="s">
        <v>230</v>
      </c>
      <c r="S2387" s="2" t="s">
        <v>622</v>
      </c>
      <c r="T2387" s="2" t="s">
        <v>75</v>
      </c>
      <c r="U2387" s="4">
        <f>0.03</f>
        <v>0.03</v>
      </c>
      <c r="V2387" s="2" t="s">
        <v>232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0.127362</v>
      </c>
      <c r="AD2387" s="4">
        <f>AC2387*(1-Z2387/100)</f>
        <v>0.127362</v>
      </c>
      <c r="AE2387" s="2" t="s">
        <v>66</v>
      </c>
      <c r="AF2387" s="2" t="s">
        <v>67</v>
      </c>
      <c r="AG2387" s="2" t="s">
        <v>233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3312</v>
      </c>
      <c r="B2388" s="2" t="s">
        <v>3306</v>
      </c>
      <c r="C2388" s="2" t="s">
        <v>47</v>
      </c>
      <c r="D2388" s="2" t="s">
        <v>1237</v>
      </c>
      <c r="E2388" s="2" t="s">
        <v>277</v>
      </c>
      <c r="F2388" s="2" t="s">
        <v>278</v>
      </c>
      <c r="G2388" s="2" t="s">
        <v>225</v>
      </c>
      <c r="H2388" s="2" t="s">
        <v>560</v>
      </c>
      <c r="I2388" s="2" t="s">
        <v>53</v>
      </c>
      <c r="J2388" s="2" t="s">
        <v>611</v>
      </c>
      <c r="K2388" s="2" t="s">
        <v>611</v>
      </c>
      <c r="L2388" s="2" t="s">
        <v>227</v>
      </c>
      <c r="M2388" s="2" t="s">
        <v>99</v>
      </c>
      <c r="N2388" s="3">
        <v>424.54</v>
      </c>
      <c r="O2388" s="3" t="s">
        <v>228</v>
      </c>
      <c r="P2388" s="4">
        <f>IF(O2388="吨",N2388*1000,IF(O2388="万立方米",N2388*10000,""))</f>
        <v>4245400.0</v>
      </c>
      <c r="Q2388" s="2" t="s">
        <v>229</v>
      </c>
      <c r="R2388" s="2" t="s">
        <v>230</v>
      </c>
      <c r="S2388" s="2" t="s">
        <v>624</v>
      </c>
      <c r="T2388" s="2" t="s">
        <v>75</v>
      </c>
      <c r="U2388" s="4">
        <f>0.0</f>
        <v>0.0</v>
      </c>
      <c r="V2388" s="2" t="s">
        <v>232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233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3313</v>
      </c>
      <c r="B2389" s="2" t="s">
        <v>3306</v>
      </c>
      <c r="C2389" s="2" t="s">
        <v>47</v>
      </c>
      <c r="D2389" s="2" t="s">
        <v>1237</v>
      </c>
      <c r="E2389" s="2" t="s">
        <v>277</v>
      </c>
      <c r="F2389" s="2" t="s">
        <v>278</v>
      </c>
      <c r="G2389" s="2" t="s">
        <v>225</v>
      </c>
      <c r="H2389" s="2" t="s">
        <v>560</v>
      </c>
      <c r="I2389" s="2" t="s">
        <v>53</v>
      </c>
      <c r="J2389" s="2" t="s">
        <v>611</v>
      </c>
      <c r="K2389" s="2" t="s">
        <v>611</v>
      </c>
      <c r="L2389" s="2" t="s">
        <v>227</v>
      </c>
      <c r="M2389" s="2" t="s">
        <v>104</v>
      </c>
      <c r="N2389" s="3">
        <v>424.54</v>
      </c>
      <c r="O2389" s="3" t="s">
        <v>228</v>
      </c>
      <c r="P2389" s="4">
        <f>IF(O2389="吨",N2389*1000,IF(O2389="万立方米",N2389*10000,""))</f>
        <v>4245400.0</v>
      </c>
      <c r="Q2389" s="2" t="s">
        <v>229</v>
      </c>
      <c r="R2389" s="2" t="s">
        <v>230</v>
      </c>
      <c r="S2389" s="2" t="s">
        <v>626</v>
      </c>
      <c r="T2389" s="2" t="s">
        <v>75</v>
      </c>
      <c r="U2389" s="4">
        <f>0.02</f>
        <v>0.02</v>
      </c>
      <c r="V2389" s="2" t="s">
        <v>232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 t="s">
        <v>236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3314</v>
      </c>
      <c r="B2390" s="2" t="s">
        <v>3306</v>
      </c>
      <c r="C2390" s="2" t="s">
        <v>47</v>
      </c>
      <c r="D2390" s="2" t="s">
        <v>1237</v>
      </c>
      <c r="E2390" s="2" t="s">
        <v>277</v>
      </c>
      <c r="F2390" s="2" t="s">
        <v>278</v>
      </c>
      <c r="G2390" s="2" t="s">
        <v>225</v>
      </c>
      <c r="H2390" s="2" t="s">
        <v>560</v>
      </c>
      <c r="I2390" s="2"/>
      <c r="J2390" s="2"/>
      <c r="K2390" s="2"/>
      <c r="L2390" s="2"/>
      <c r="M2390" s="2" t="s">
        <v>107</v>
      </c>
      <c r="N2390" s="3"/>
      <c r="O2390" s="3"/>
      <c r="P2390" s="4">
        <f>IF(O2390="吨",N2390*1000,IF(O2390="万立方米",N2390*10000,""))</f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138</v>
      </c>
      <c r="AH2390" s="2" t="s">
        <v>114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3315</v>
      </c>
      <c r="B2391" s="2" t="s">
        <v>3316</v>
      </c>
      <c r="C2391" s="2" t="s">
        <v>47</v>
      </c>
      <c r="D2391" s="2" t="s">
        <v>689</v>
      </c>
      <c r="E2391" s="2" t="s">
        <v>277</v>
      </c>
      <c r="F2391" s="2" t="s">
        <v>278</v>
      </c>
      <c r="G2391" s="2" t="s">
        <v>227</v>
      </c>
      <c r="H2391" s="2" t="s">
        <v>1585</v>
      </c>
      <c r="I2391" s="2" t="s">
        <v>53</v>
      </c>
      <c r="J2391" s="2" t="s">
        <v>691</v>
      </c>
      <c r="K2391" s="2"/>
      <c r="L2391" s="2" t="s">
        <v>122</v>
      </c>
      <c r="M2391" s="2" t="s">
        <v>57</v>
      </c>
      <c r="N2391" s="3">
        <v>1730.38</v>
      </c>
      <c r="O2391" s="3" t="s">
        <v>123</v>
      </c>
      <c r="P2391" s="2"/>
      <c r="Q2391" s="2"/>
      <c r="R2391" s="2"/>
      <c r="S2391" s="2"/>
      <c r="T2391" s="2"/>
      <c r="U2391" s="2"/>
      <c r="V2391" s="2"/>
      <c r="W2391" s="2" t="s">
        <v>124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271</v>
      </c>
      <c r="AF2391" s="2" t="s">
        <v>692</v>
      </c>
      <c r="AG2391" s="2" t="s">
        <v>693</v>
      </c>
      <c r="AH2391" s="2" t="s">
        <v>128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3317</v>
      </c>
      <c r="B2392" s="2" t="s">
        <v>3316</v>
      </c>
      <c r="C2392" s="2" t="s">
        <v>47</v>
      </c>
      <c r="D2392" s="2" t="s">
        <v>689</v>
      </c>
      <c r="E2392" s="2" t="s">
        <v>277</v>
      </c>
      <c r="F2392" s="2" t="s">
        <v>278</v>
      </c>
      <c r="G2392" s="2" t="s">
        <v>227</v>
      </c>
      <c r="H2392" s="2" t="s">
        <v>1585</v>
      </c>
      <c r="I2392" s="2" t="s">
        <v>53</v>
      </c>
      <c r="J2392" s="2" t="s">
        <v>691</v>
      </c>
      <c r="K2392" s="2"/>
      <c r="L2392" s="2" t="s">
        <v>122</v>
      </c>
      <c r="M2392" s="2" t="s">
        <v>73</v>
      </c>
      <c r="N2392" s="3">
        <v>1730.38</v>
      </c>
      <c r="O2392" s="3" t="s">
        <v>123</v>
      </c>
      <c r="P2392" s="2"/>
      <c r="Q2392" s="2"/>
      <c r="R2392" s="2"/>
      <c r="S2392" s="2"/>
      <c r="T2392" s="2"/>
      <c r="U2392" s="2"/>
      <c r="V2392" s="2"/>
      <c r="W2392" s="2" t="s">
        <v>124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271</v>
      </c>
      <c r="AF2392" s="2" t="s">
        <v>692</v>
      </c>
      <c r="AG2392" s="2" t="s">
        <v>695</v>
      </c>
      <c r="AH2392" s="2" t="s">
        <v>128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3318</v>
      </c>
      <c r="B2393" s="2" t="s">
        <v>3316</v>
      </c>
      <c r="C2393" s="2" t="s">
        <v>47</v>
      </c>
      <c r="D2393" s="2" t="s">
        <v>689</v>
      </c>
      <c r="E2393" s="2" t="s">
        <v>277</v>
      </c>
      <c r="F2393" s="2" t="s">
        <v>278</v>
      </c>
      <c r="G2393" s="2" t="s">
        <v>227</v>
      </c>
      <c r="H2393" s="2" t="s">
        <v>1585</v>
      </c>
      <c r="I2393" s="2" t="s">
        <v>53</v>
      </c>
      <c r="J2393" s="2" t="s">
        <v>691</v>
      </c>
      <c r="K2393" s="2"/>
      <c r="L2393" s="2" t="s">
        <v>122</v>
      </c>
      <c r="M2393" s="2" t="s">
        <v>79</v>
      </c>
      <c r="N2393" s="3">
        <v>1730.38</v>
      </c>
      <c r="O2393" s="3" t="s">
        <v>123</v>
      </c>
      <c r="P2393" s="2"/>
      <c r="Q2393" s="2"/>
      <c r="R2393" s="2"/>
      <c r="S2393" s="2"/>
      <c r="T2393" s="2"/>
      <c r="U2393" s="2"/>
      <c r="V2393" s="2"/>
      <c r="W2393" s="2" t="s">
        <v>124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271</v>
      </c>
      <c r="AF2393" s="2" t="s">
        <v>692</v>
      </c>
      <c r="AG2393" s="2" t="s">
        <v>697</v>
      </c>
      <c r="AH2393" s="2" t="s">
        <v>128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3319</v>
      </c>
      <c r="B2394" s="2" t="s">
        <v>3316</v>
      </c>
      <c r="C2394" s="2" t="s">
        <v>47</v>
      </c>
      <c r="D2394" s="2" t="s">
        <v>689</v>
      </c>
      <c r="E2394" s="2" t="s">
        <v>277</v>
      </c>
      <c r="F2394" s="2" t="s">
        <v>278</v>
      </c>
      <c r="G2394" s="2" t="s">
        <v>227</v>
      </c>
      <c r="H2394" s="2" t="s">
        <v>1585</v>
      </c>
      <c r="I2394" s="2" t="s">
        <v>53</v>
      </c>
      <c r="J2394" s="2" t="s">
        <v>691</v>
      </c>
      <c r="K2394" s="2"/>
      <c r="L2394" s="2" t="s">
        <v>122</v>
      </c>
      <c r="M2394" s="2" t="s">
        <v>87</v>
      </c>
      <c r="N2394" s="3">
        <v>1730.38</v>
      </c>
      <c r="O2394" s="3" t="s">
        <v>123</v>
      </c>
      <c r="P2394" s="2"/>
      <c r="Q2394" s="2"/>
      <c r="R2394" s="2"/>
      <c r="S2394" s="2"/>
      <c r="T2394" s="2"/>
      <c r="U2394" s="2"/>
      <c r="V2394" s="2"/>
      <c r="W2394" s="2" t="s">
        <v>124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271</v>
      </c>
      <c r="AF2394" s="2" t="s">
        <v>692</v>
      </c>
      <c r="AG2394" s="2" t="s">
        <v>693</v>
      </c>
      <c r="AH2394" s="2" t="s">
        <v>128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3320</v>
      </c>
      <c r="B2395" s="2" t="s">
        <v>3316</v>
      </c>
      <c r="C2395" s="2" t="s">
        <v>47</v>
      </c>
      <c r="D2395" s="2" t="s">
        <v>689</v>
      </c>
      <c r="E2395" s="2" t="s">
        <v>277</v>
      </c>
      <c r="F2395" s="2" t="s">
        <v>278</v>
      </c>
      <c r="G2395" s="2" t="s">
        <v>227</v>
      </c>
      <c r="H2395" s="2" t="s">
        <v>1585</v>
      </c>
      <c r="I2395" s="2" t="s">
        <v>53</v>
      </c>
      <c r="J2395" s="2" t="s">
        <v>691</v>
      </c>
      <c r="K2395" s="2"/>
      <c r="L2395" s="2" t="s">
        <v>122</v>
      </c>
      <c r="M2395" s="2" t="s">
        <v>91</v>
      </c>
      <c r="N2395" s="3">
        <v>1730.38</v>
      </c>
      <c r="O2395" s="3" t="s">
        <v>123</v>
      </c>
      <c r="P2395" s="2"/>
      <c r="Q2395" s="2"/>
      <c r="R2395" s="2"/>
      <c r="S2395" s="2"/>
      <c r="T2395" s="2"/>
      <c r="U2395" s="2"/>
      <c r="V2395" s="2"/>
      <c r="W2395" s="2" t="s">
        <v>124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271</v>
      </c>
      <c r="AF2395" s="2" t="s">
        <v>692</v>
      </c>
      <c r="AG2395" s="2" t="s">
        <v>693</v>
      </c>
      <c r="AH2395" s="2" t="s">
        <v>128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3321</v>
      </c>
      <c r="B2396" s="2" t="s">
        <v>3316</v>
      </c>
      <c r="C2396" s="2" t="s">
        <v>47</v>
      </c>
      <c r="D2396" s="2" t="s">
        <v>689</v>
      </c>
      <c r="E2396" s="2" t="s">
        <v>277</v>
      </c>
      <c r="F2396" s="2" t="s">
        <v>278</v>
      </c>
      <c r="G2396" s="2" t="s">
        <v>227</v>
      </c>
      <c r="H2396" s="2" t="s">
        <v>1585</v>
      </c>
      <c r="I2396" s="2" t="s">
        <v>53</v>
      </c>
      <c r="J2396" s="2" t="s">
        <v>691</v>
      </c>
      <c r="K2396" s="2"/>
      <c r="L2396" s="2" t="s">
        <v>122</v>
      </c>
      <c r="M2396" s="2" t="s">
        <v>95</v>
      </c>
      <c r="N2396" s="3">
        <v>1730.38</v>
      </c>
      <c r="O2396" s="3" t="s">
        <v>123</v>
      </c>
      <c r="P2396" s="2"/>
      <c r="Q2396" s="2"/>
      <c r="R2396" s="2"/>
      <c r="S2396" s="2"/>
      <c r="T2396" s="2"/>
      <c r="U2396" s="2"/>
      <c r="V2396" s="2"/>
      <c r="W2396" s="2" t="s">
        <v>124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271</v>
      </c>
      <c r="AF2396" s="2" t="s">
        <v>692</v>
      </c>
      <c r="AG2396" s="2" t="s">
        <v>693</v>
      </c>
      <c r="AH2396" s="2" t="s">
        <v>128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3322</v>
      </c>
      <c r="B2397" s="2" t="s">
        <v>3316</v>
      </c>
      <c r="C2397" s="2" t="s">
        <v>47</v>
      </c>
      <c r="D2397" s="2" t="s">
        <v>689</v>
      </c>
      <c r="E2397" s="2" t="s">
        <v>277</v>
      </c>
      <c r="F2397" s="2" t="s">
        <v>278</v>
      </c>
      <c r="G2397" s="2" t="s">
        <v>227</v>
      </c>
      <c r="H2397" s="2" t="s">
        <v>1585</v>
      </c>
      <c r="I2397" s="2" t="s">
        <v>53</v>
      </c>
      <c r="J2397" s="2" t="s">
        <v>691</v>
      </c>
      <c r="K2397" s="2"/>
      <c r="L2397" s="2" t="s">
        <v>122</v>
      </c>
      <c r="M2397" s="2" t="s">
        <v>99</v>
      </c>
      <c r="N2397" s="3">
        <v>1730.38</v>
      </c>
      <c r="O2397" s="3" t="s">
        <v>123</v>
      </c>
      <c r="P2397" s="2"/>
      <c r="Q2397" s="2"/>
      <c r="R2397" s="2"/>
      <c r="S2397" s="2"/>
      <c r="T2397" s="2"/>
      <c r="U2397" s="2"/>
      <c r="V2397" s="2"/>
      <c r="W2397" s="2" t="s">
        <v>124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271</v>
      </c>
      <c r="AF2397" s="2" t="s">
        <v>692</v>
      </c>
      <c r="AG2397" s="2" t="s">
        <v>693</v>
      </c>
      <c r="AH2397" s="2" t="s">
        <v>128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3323</v>
      </c>
      <c r="B2398" s="2" t="s">
        <v>3316</v>
      </c>
      <c r="C2398" s="2" t="s">
        <v>47</v>
      </c>
      <c r="D2398" s="2" t="s">
        <v>689</v>
      </c>
      <c r="E2398" s="2" t="s">
        <v>277</v>
      </c>
      <c r="F2398" s="2" t="s">
        <v>278</v>
      </c>
      <c r="G2398" s="2" t="s">
        <v>227</v>
      </c>
      <c r="H2398" s="2" t="s">
        <v>1585</v>
      </c>
      <c r="I2398" s="2" t="s">
        <v>53</v>
      </c>
      <c r="J2398" s="2" t="s">
        <v>691</v>
      </c>
      <c r="K2398" s="2"/>
      <c r="L2398" s="2" t="s">
        <v>122</v>
      </c>
      <c r="M2398" s="2" t="s">
        <v>104</v>
      </c>
      <c r="N2398" s="3">
        <v>1730.38</v>
      </c>
      <c r="O2398" s="3" t="s">
        <v>123</v>
      </c>
      <c r="P2398" s="2"/>
      <c r="Q2398" s="2"/>
      <c r="R2398" s="2"/>
      <c r="S2398" s="2"/>
      <c r="T2398" s="2"/>
      <c r="U2398" s="2"/>
      <c r="V2398" s="2"/>
      <c r="W2398" s="2" t="s">
        <v>124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271</v>
      </c>
      <c r="AF2398" s="2" t="s">
        <v>692</v>
      </c>
      <c r="AG2398" s="2" t="s">
        <v>695</v>
      </c>
      <c r="AH2398" s="2" t="s">
        <v>128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3324</v>
      </c>
      <c r="B2399" s="2" t="s">
        <v>3316</v>
      </c>
      <c r="C2399" s="2" t="s">
        <v>47</v>
      </c>
      <c r="D2399" s="2" t="s">
        <v>689</v>
      </c>
      <c r="E2399" s="2" t="s">
        <v>277</v>
      </c>
      <c r="F2399" s="2" t="s">
        <v>278</v>
      </c>
      <c r="G2399" s="2" t="s">
        <v>227</v>
      </c>
      <c r="H2399" s="2" t="s">
        <v>1585</v>
      </c>
      <c r="I2399" s="2"/>
      <c r="J2399" s="2"/>
      <c r="K2399" s="2"/>
      <c r="L2399" s="2"/>
      <c r="M2399" s="2" t="s">
        <v>107</v>
      </c>
      <c r="N2399" s="3"/>
      <c r="O2399" s="3"/>
      <c r="P2399" s="4">
        <f>IF(O2399="吨",N2399*1000,IF(O2399="万立方米",N2399*10000,""))</f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138</v>
      </c>
      <c r="AH2399" s="2" t="s">
        <v>114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3325</v>
      </c>
      <c r="B2400" s="2" t="s">
        <v>3326</v>
      </c>
      <c r="C2400" s="2" t="s">
        <v>47</v>
      </c>
      <c r="D2400" s="2" t="s">
        <v>1062</v>
      </c>
      <c r="E2400" s="2" t="s">
        <v>984</v>
      </c>
      <c r="F2400" s="2" t="s">
        <v>50</v>
      </c>
      <c r="G2400" s="2" t="s">
        <v>227</v>
      </c>
      <c r="H2400" s="2" t="s">
        <v>297</v>
      </c>
      <c r="I2400" s="2" t="s">
        <v>53</v>
      </c>
      <c r="J2400" s="2" t="s">
        <v>226</v>
      </c>
      <c r="K2400" s="2" t="s">
        <v>226</v>
      </c>
      <c r="L2400" s="2" t="s">
        <v>227</v>
      </c>
      <c r="M2400" s="2" t="s">
        <v>57</v>
      </c>
      <c r="N2400" s="3">
        <v>84.62</v>
      </c>
      <c r="O2400" s="3" t="s">
        <v>228</v>
      </c>
      <c r="P2400" s="4">
        <f>IF(O2400="吨",N2400*1000,IF(O2400="万立方米",N2400*10000,""))</f>
        <v>846200.0</v>
      </c>
      <c r="Q2400" s="2" t="s">
        <v>229</v>
      </c>
      <c r="R2400" s="2" t="s">
        <v>230</v>
      </c>
      <c r="S2400" s="2" t="s">
        <v>231</v>
      </c>
      <c r="T2400" s="2" t="s">
        <v>75</v>
      </c>
      <c r="U2400" s="4">
        <f>0.0</f>
        <v>0.0</v>
      </c>
      <c r="V2400" s="2" t="s">
        <v>232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233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3327</v>
      </c>
      <c r="B2401" s="2" t="s">
        <v>3326</v>
      </c>
      <c r="C2401" s="2" t="s">
        <v>47</v>
      </c>
      <c r="D2401" s="2" t="s">
        <v>1062</v>
      </c>
      <c r="E2401" s="2" t="s">
        <v>984</v>
      </c>
      <c r="F2401" s="2" t="s">
        <v>50</v>
      </c>
      <c r="G2401" s="2" t="s">
        <v>227</v>
      </c>
      <c r="H2401" s="2" t="s">
        <v>297</v>
      </c>
      <c r="I2401" s="2" t="s">
        <v>53</v>
      </c>
      <c r="J2401" s="2" t="s">
        <v>226</v>
      </c>
      <c r="K2401" s="2" t="s">
        <v>226</v>
      </c>
      <c r="L2401" s="2" t="s">
        <v>227</v>
      </c>
      <c r="M2401" s="2" t="s">
        <v>73</v>
      </c>
      <c r="N2401" s="3">
        <v>84.62</v>
      </c>
      <c r="O2401" s="3" t="s">
        <v>228</v>
      </c>
      <c r="P2401" s="4">
        <f>IF(O2401="吨",N2401*1000,IF(O2401="万立方米",N2401*10000,""))</f>
        <v>846200.0</v>
      </c>
      <c r="Q2401" s="2" t="s">
        <v>229</v>
      </c>
      <c r="R2401" s="2" t="s">
        <v>230</v>
      </c>
      <c r="S2401" s="2" t="s">
        <v>235</v>
      </c>
      <c r="T2401" s="2" t="s">
        <v>75</v>
      </c>
      <c r="U2401" s="4">
        <f>1.3</f>
        <v>1.3</v>
      </c>
      <c r="V2401" s="2" t="s">
        <v>232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1.10006</v>
      </c>
      <c r="AD2401" s="4">
        <f>AC2401*(1-Z2401/100)</f>
        <v>1.10006</v>
      </c>
      <c r="AE2401" s="2" t="s">
        <v>66</v>
      </c>
      <c r="AF2401" s="2" t="s">
        <v>67</v>
      </c>
      <c r="AG2401" s="2" t="s">
        <v>236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3328</v>
      </c>
      <c r="B2402" s="2" t="s">
        <v>3326</v>
      </c>
      <c r="C2402" s="2" t="s">
        <v>47</v>
      </c>
      <c r="D2402" s="2" t="s">
        <v>1062</v>
      </c>
      <c r="E2402" s="2" t="s">
        <v>984</v>
      </c>
      <c r="F2402" s="2" t="s">
        <v>50</v>
      </c>
      <c r="G2402" s="2" t="s">
        <v>227</v>
      </c>
      <c r="H2402" s="2" t="s">
        <v>297</v>
      </c>
      <c r="I2402" s="2" t="s">
        <v>53</v>
      </c>
      <c r="J2402" s="2" t="s">
        <v>226</v>
      </c>
      <c r="K2402" s="2" t="s">
        <v>226</v>
      </c>
      <c r="L2402" s="2" t="s">
        <v>227</v>
      </c>
      <c r="M2402" s="2" t="s">
        <v>79</v>
      </c>
      <c r="N2402" s="3">
        <v>84.62</v>
      </c>
      <c r="O2402" s="3" t="s">
        <v>228</v>
      </c>
      <c r="P2402" s="4">
        <f>IF(O2402="吨",N2402*1000,IF(O2402="万立方米",N2402*10000,""))</f>
        <v>846200.0</v>
      </c>
      <c r="Q2402" s="2" t="s">
        <v>229</v>
      </c>
      <c r="R2402" s="2" t="s">
        <v>230</v>
      </c>
      <c r="S2402" s="2" t="s">
        <v>238</v>
      </c>
      <c r="T2402" s="2" t="s">
        <v>75</v>
      </c>
      <c r="U2402" s="4">
        <f>4.1</f>
        <v>4.1</v>
      </c>
      <c r="V2402" s="2" t="s">
        <v>232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4">
        <f>P2402*U2402/1000000</f>
        <v>3.4694199999999995</v>
      </c>
      <c r="AD2402" s="4">
        <f>AC2402*(1-Z2402/100)</f>
        <v>2.7061475999999995</v>
      </c>
      <c r="AE2402" s="2" t="s">
        <v>66</v>
      </c>
      <c r="AF2402" s="2" t="s">
        <v>67</v>
      </c>
      <c r="AG2402" s="2" t="s">
        <v>239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3329</v>
      </c>
      <c r="B2403" s="2" t="s">
        <v>3326</v>
      </c>
      <c r="C2403" s="2" t="s">
        <v>47</v>
      </c>
      <c r="D2403" s="2" t="s">
        <v>1062</v>
      </c>
      <c r="E2403" s="2" t="s">
        <v>984</v>
      </c>
      <c r="F2403" s="2" t="s">
        <v>50</v>
      </c>
      <c r="G2403" s="2" t="s">
        <v>227</v>
      </c>
      <c r="H2403" s="2" t="s">
        <v>297</v>
      </c>
      <c r="I2403" s="2" t="s">
        <v>53</v>
      </c>
      <c r="J2403" s="2" t="s">
        <v>226</v>
      </c>
      <c r="K2403" s="2" t="s">
        <v>226</v>
      </c>
      <c r="L2403" s="2" t="s">
        <v>227</v>
      </c>
      <c r="M2403" s="2" t="s">
        <v>87</v>
      </c>
      <c r="N2403" s="3">
        <v>84.62</v>
      </c>
      <c r="O2403" s="3" t="s">
        <v>228</v>
      </c>
      <c r="P2403" s="4">
        <f>IF(O2403="吨",N2403*1000,IF(O2403="万立方米",N2403*10000,""))</f>
        <v>846200.0</v>
      </c>
      <c r="Q2403" s="2" t="s">
        <v>229</v>
      </c>
      <c r="R2403" s="2" t="s">
        <v>230</v>
      </c>
      <c r="S2403" s="2" t="s">
        <v>241</v>
      </c>
      <c r="T2403" s="2" t="s">
        <v>75</v>
      </c>
      <c r="U2403" s="4">
        <f>0.0</f>
        <v>0.0</v>
      </c>
      <c r="V2403" s="2" t="s">
        <v>232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233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3330</v>
      </c>
      <c r="B2404" s="2" t="s">
        <v>3326</v>
      </c>
      <c r="C2404" s="2" t="s">
        <v>47</v>
      </c>
      <c r="D2404" s="2" t="s">
        <v>1062</v>
      </c>
      <c r="E2404" s="2" t="s">
        <v>984</v>
      </c>
      <c r="F2404" s="2" t="s">
        <v>50</v>
      </c>
      <c r="G2404" s="2" t="s">
        <v>227</v>
      </c>
      <c r="H2404" s="2" t="s">
        <v>297</v>
      </c>
      <c r="I2404" s="2" t="s">
        <v>53</v>
      </c>
      <c r="J2404" s="2" t="s">
        <v>226</v>
      </c>
      <c r="K2404" s="2" t="s">
        <v>226</v>
      </c>
      <c r="L2404" s="2" t="s">
        <v>227</v>
      </c>
      <c r="M2404" s="2" t="s">
        <v>91</v>
      </c>
      <c r="N2404" s="3">
        <v>84.62</v>
      </c>
      <c r="O2404" s="3" t="s">
        <v>228</v>
      </c>
      <c r="P2404" s="4">
        <f>IF(O2404="吨",N2404*1000,IF(O2404="万立方米",N2404*10000,""))</f>
        <v>846200.0</v>
      </c>
      <c r="Q2404" s="2" t="s">
        <v>229</v>
      </c>
      <c r="R2404" s="2" t="s">
        <v>230</v>
      </c>
      <c r="S2404" s="2" t="s">
        <v>243</v>
      </c>
      <c r="T2404" s="2" t="s">
        <v>75</v>
      </c>
      <c r="U2404" s="4">
        <f>0.03</f>
        <v>0.03</v>
      </c>
      <c r="V2404" s="2" t="s">
        <v>232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0.025386</v>
      </c>
      <c r="AD2404" s="4">
        <f>AC2405*(1-AA2404/100)+(AC2404-AC2405)*(1-AB2404/100)</f>
        <v>0.025386</v>
      </c>
      <c r="AE2404" s="2" t="s">
        <v>66</v>
      </c>
      <c r="AF2404" s="2" t="s">
        <v>67</v>
      </c>
      <c r="AG2404" s="2" t="s">
        <v>233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3331</v>
      </c>
      <c r="B2405" s="2" t="s">
        <v>3326</v>
      </c>
      <c r="C2405" s="2" t="s">
        <v>47</v>
      </c>
      <c r="D2405" s="2" t="s">
        <v>1062</v>
      </c>
      <c r="E2405" s="2" t="s">
        <v>984</v>
      </c>
      <c r="F2405" s="2" t="s">
        <v>50</v>
      </c>
      <c r="G2405" s="2" t="s">
        <v>227</v>
      </c>
      <c r="H2405" s="2" t="s">
        <v>297</v>
      </c>
      <c r="I2405" s="2" t="s">
        <v>53</v>
      </c>
      <c r="J2405" s="2" t="s">
        <v>226</v>
      </c>
      <c r="K2405" s="2" t="s">
        <v>226</v>
      </c>
      <c r="L2405" s="2" t="s">
        <v>227</v>
      </c>
      <c r="M2405" s="2" t="s">
        <v>95</v>
      </c>
      <c r="N2405" s="3">
        <v>84.62</v>
      </c>
      <c r="O2405" s="3" t="s">
        <v>228</v>
      </c>
      <c r="P2405" s="4">
        <f>IF(O2405="吨",N2405*1000,IF(O2405="万立方米",N2405*10000,""))</f>
        <v>846200.0</v>
      </c>
      <c r="Q2405" s="2" t="s">
        <v>229</v>
      </c>
      <c r="R2405" s="2" t="s">
        <v>230</v>
      </c>
      <c r="S2405" s="2" t="s">
        <v>245</v>
      </c>
      <c r="T2405" s="2" t="s">
        <v>75</v>
      </c>
      <c r="U2405" s="4">
        <f>0.03</f>
        <v>0.03</v>
      </c>
      <c r="V2405" s="2" t="s">
        <v>232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0.025386</v>
      </c>
      <c r="AD2405" s="4">
        <f>AC2405*(1-Z2405/100)</f>
        <v>0.025386</v>
      </c>
      <c r="AE2405" s="2" t="s">
        <v>66</v>
      </c>
      <c r="AF2405" s="2" t="s">
        <v>67</v>
      </c>
      <c r="AG2405" s="2" t="s">
        <v>233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3332</v>
      </c>
      <c r="B2406" s="2" t="s">
        <v>3326</v>
      </c>
      <c r="C2406" s="2" t="s">
        <v>47</v>
      </c>
      <c r="D2406" s="2" t="s">
        <v>1062</v>
      </c>
      <c r="E2406" s="2" t="s">
        <v>984</v>
      </c>
      <c r="F2406" s="2" t="s">
        <v>50</v>
      </c>
      <c r="G2406" s="2" t="s">
        <v>227</v>
      </c>
      <c r="H2406" s="2" t="s">
        <v>297</v>
      </c>
      <c r="I2406" s="2" t="s">
        <v>53</v>
      </c>
      <c r="J2406" s="2" t="s">
        <v>226</v>
      </c>
      <c r="K2406" s="2" t="s">
        <v>226</v>
      </c>
      <c r="L2406" s="2" t="s">
        <v>227</v>
      </c>
      <c r="M2406" s="2" t="s">
        <v>99</v>
      </c>
      <c r="N2406" s="3">
        <v>84.62</v>
      </c>
      <c r="O2406" s="3" t="s">
        <v>228</v>
      </c>
      <c r="P2406" s="4">
        <f>IF(O2406="吨",N2406*1000,IF(O2406="万立方米",N2406*10000,""))</f>
        <v>846200.0</v>
      </c>
      <c r="Q2406" s="2" t="s">
        <v>229</v>
      </c>
      <c r="R2406" s="2" t="s">
        <v>230</v>
      </c>
      <c r="S2406" s="2" t="s">
        <v>247</v>
      </c>
      <c r="T2406" s="2" t="s">
        <v>75</v>
      </c>
      <c r="U2406" s="4">
        <f>0.0</f>
        <v>0.0</v>
      </c>
      <c r="V2406" s="2" t="s">
        <v>232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233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3333</v>
      </c>
      <c r="B2407" s="2" t="s">
        <v>3326</v>
      </c>
      <c r="C2407" s="2" t="s">
        <v>47</v>
      </c>
      <c r="D2407" s="2" t="s">
        <v>1062</v>
      </c>
      <c r="E2407" s="2" t="s">
        <v>984</v>
      </c>
      <c r="F2407" s="2" t="s">
        <v>50</v>
      </c>
      <c r="G2407" s="2" t="s">
        <v>227</v>
      </c>
      <c r="H2407" s="2" t="s">
        <v>297</v>
      </c>
      <c r="I2407" s="2" t="s">
        <v>53</v>
      </c>
      <c r="J2407" s="2" t="s">
        <v>226</v>
      </c>
      <c r="K2407" s="2" t="s">
        <v>226</v>
      </c>
      <c r="L2407" s="2" t="s">
        <v>227</v>
      </c>
      <c r="M2407" s="2" t="s">
        <v>104</v>
      </c>
      <c r="N2407" s="3">
        <v>84.62</v>
      </c>
      <c r="O2407" s="3" t="s">
        <v>228</v>
      </c>
      <c r="P2407" s="4">
        <f>IF(O2407="吨",N2407*1000,IF(O2407="万立方米",N2407*10000,""))</f>
        <v>846200.0</v>
      </c>
      <c r="Q2407" s="2" t="s">
        <v>229</v>
      </c>
      <c r="R2407" s="2" t="s">
        <v>230</v>
      </c>
      <c r="S2407" s="2" t="s">
        <v>249</v>
      </c>
      <c r="T2407" s="2" t="s">
        <v>75</v>
      </c>
      <c r="U2407" s="4">
        <f>0.02</f>
        <v>0.02</v>
      </c>
      <c r="V2407" s="2" t="s">
        <v>232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 t="s">
        <v>236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3334</v>
      </c>
      <c r="B2408" s="2" t="s">
        <v>3326</v>
      </c>
      <c r="C2408" s="2" t="s">
        <v>47</v>
      </c>
      <c r="D2408" s="2" t="s">
        <v>1062</v>
      </c>
      <c r="E2408" s="2" t="s">
        <v>984</v>
      </c>
      <c r="F2408" s="2" t="s">
        <v>50</v>
      </c>
      <c r="G2408" s="2" t="s">
        <v>227</v>
      </c>
      <c r="H2408" s="2" t="s">
        <v>297</v>
      </c>
      <c r="I2408" s="2"/>
      <c r="J2408" s="2"/>
      <c r="K2408" s="2"/>
      <c r="L2408" s="2"/>
      <c r="M2408" s="2" t="s">
        <v>107</v>
      </c>
      <c r="N2408" s="3"/>
      <c r="O2408" s="3"/>
      <c r="P2408" s="4">
        <f>IF(O2408="吨",N2408*1000,IF(O2408="万立方米",N2408*10000,""))</f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138</v>
      </c>
      <c r="AH2408" s="2" t="s">
        <v>114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3335</v>
      </c>
      <c r="B2409" s="2" t="s">
        <v>3336</v>
      </c>
      <c r="C2409" s="2" t="s">
        <v>47</v>
      </c>
      <c r="D2409" s="2" t="s">
        <v>1563</v>
      </c>
      <c r="E2409" s="2" t="s">
        <v>447</v>
      </c>
      <c r="F2409" s="2" t="s">
        <v>119</v>
      </c>
      <c r="G2409" s="2" t="s">
        <v>51</v>
      </c>
      <c r="H2409" s="2" t="s">
        <v>297</v>
      </c>
      <c r="I2409" s="2" t="s">
        <v>53</v>
      </c>
      <c r="J2409" s="2" t="s">
        <v>343</v>
      </c>
      <c r="K2409" s="2" t="s">
        <v>55</v>
      </c>
      <c r="L2409" s="2" t="s">
        <v>173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1249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0.4684194592000001</v>
      </c>
      <c r="AD2409" s="4">
        <f>AC2409*(1-Z2409/100)</f>
        <v>0.4684194592000001</v>
      </c>
      <c r="AE2409" s="2" t="s">
        <v>66</v>
      </c>
      <c r="AF2409" s="2" t="s">
        <v>67</v>
      </c>
      <c r="AG2409" s="2" t="s">
        <v>233</v>
      </c>
      <c r="AH2409" s="2" t="s">
        <v>998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3337</v>
      </c>
      <c r="B2410" s="2" t="s">
        <v>3336</v>
      </c>
      <c r="C2410" s="2" t="s">
        <v>47</v>
      </c>
      <c r="D2410" s="2" t="s">
        <v>1563</v>
      </c>
      <c r="E2410" s="2" t="s">
        <v>447</v>
      </c>
      <c r="F2410" s="2" t="s">
        <v>119</v>
      </c>
      <c r="G2410" s="2" t="s">
        <v>51</v>
      </c>
      <c r="H2410" s="2" t="s">
        <v>297</v>
      </c>
      <c r="I2410" s="2" t="s">
        <v>53</v>
      </c>
      <c r="J2410" s="2" t="s">
        <v>343</v>
      </c>
      <c r="K2410" s="2" t="s">
        <v>55</v>
      </c>
      <c r="L2410" s="2" t="s">
        <v>173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1251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77.594</v>
      </c>
      <c r="AD2410" s="4">
        <f>AC2410*(1-Z2410/100)</f>
        <v>77.594</v>
      </c>
      <c r="AE2410" s="2" t="s">
        <v>66</v>
      </c>
      <c r="AF2410" s="2" t="s">
        <v>67</v>
      </c>
      <c r="AG2410" s="2" t="s">
        <v>236</v>
      </c>
      <c r="AH2410" s="2" t="s">
        <v>998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3338</v>
      </c>
      <c r="B2411" s="2" t="s">
        <v>3336</v>
      </c>
      <c r="C2411" s="2" t="s">
        <v>47</v>
      </c>
      <c r="D2411" s="2" t="s">
        <v>1563</v>
      </c>
      <c r="E2411" s="2" t="s">
        <v>447</v>
      </c>
      <c r="F2411" s="2" t="s">
        <v>119</v>
      </c>
      <c r="G2411" s="2" t="s">
        <v>51</v>
      </c>
      <c r="H2411" s="2" t="s">
        <v>297</v>
      </c>
      <c r="I2411" s="2" t="s">
        <v>53</v>
      </c>
      <c r="J2411" s="2" t="s">
        <v>343</v>
      </c>
      <c r="K2411" s="2" t="s">
        <v>55</v>
      </c>
      <c r="L2411" s="2" t="s">
        <v>173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1253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4">
        <f>P2411*U2411/1000000</f>
        <v>290.9775</v>
      </c>
      <c r="AD2411" s="4">
        <f>AC2411*(1-Z2411/100)</f>
        <v>226.96245000000002</v>
      </c>
      <c r="AE2411" s="2" t="s">
        <v>66</v>
      </c>
      <c r="AF2411" s="2" t="s">
        <v>67</v>
      </c>
      <c r="AG2411" s="2" t="s">
        <v>239</v>
      </c>
      <c r="AH2411" s="2" t="s">
        <v>998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3339</v>
      </c>
      <c r="B2412" s="2" t="s">
        <v>3336</v>
      </c>
      <c r="C2412" s="2" t="s">
        <v>47</v>
      </c>
      <c r="D2412" s="2" t="s">
        <v>1563</v>
      </c>
      <c r="E2412" s="2" t="s">
        <v>447</v>
      </c>
      <c r="F2412" s="2" t="s">
        <v>119</v>
      </c>
      <c r="G2412" s="2" t="s">
        <v>51</v>
      </c>
      <c r="H2412" s="2" t="s">
        <v>297</v>
      </c>
      <c r="I2412" s="2" t="s">
        <v>53</v>
      </c>
      <c r="J2412" s="2" t="s">
        <v>343</v>
      </c>
      <c r="K2412" s="2" t="s">
        <v>55</v>
      </c>
      <c r="L2412" s="2" t="s">
        <v>173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1255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233</v>
      </c>
      <c r="AH2412" s="2" t="s">
        <v>998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3340</v>
      </c>
      <c r="B2413" s="2" t="s">
        <v>3336</v>
      </c>
      <c r="C2413" s="2" t="s">
        <v>47</v>
      </c>
      <c r="D2413" s="2" t="s">
        <v>1563</v>
      </c>
      <c r="E2413" s="2" t="s">
        <v>447</v>
      </c>
      <c r="F2413" s="2" t="s">
        <v>119</v>
      </c>
      <c r="G2413" s="2" t="s">
        <v>51</v>
      </c>
      <c r="H2413" s="2" t="s">
        <v>297</v>
      </c>
      <c r="I2413" s="2" t="s">
        <v>53</v>
      </c>
      <c r="J2413" s="2" t="s">
        <v>343</v>
      </c>
      <c r="K2413" s="2" t="s">
        <v>55</v>
      </c>
      <c r="L2413" s="2" t="s">
        <v>173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1257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970.2974512000001</v>
      </c>
      <c r="AD2413" s="4">
        <f>AC2414*(1-AA2413/100)+(AC2413-AC2414)*(1-AB2413/100)</f>
        <v>970.2974512000001</v>
      </c>
      <c r="AE2413" s="2" t="s">
        <v>66</v>
      </c>
      <c r="AF2413" s="2" t="s">
        <v>67</v>
      </c>
      <c r="AG2413" s="2" t="s">
        <v>233</v>
      </c>
      <c r="AH2413" s="2" t="s">
        <v>998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3341</v>
      </c>
      <c r="B2414" s="2" t="s">
        <v>3336</v>
      </c>
      <c r="C2414" s="2" t="s">
        <v>47</v>
      </c>
      <c r="D2414" s="2" t="s">
        <v>1563</v>
      </c>
      <c r="E2414" s="2" t="s">
        <v>447</v>
      </c>
      <c r="F2414" s="2" t="s">
        <v>119</v>
      </c>
      <c r="G2414" s="2" t="s">
        <v>51</v>
      </c>
      <c r="H2414" s="2" t="s">
        <v>297</v>
      </c>
      <c r="I2414" s="2" t="s">
        <v>53</v>
      </c>
      <c r="J2414" s="2" t="s">
        <v>343</v>
      </c>
      <c r="K2414" s="2" t="s">
        <v>55</v>
      </c>
      <c r="L2414" s="2" t="s">
        <v>173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1259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234.20972960000006</v>
      </c>
      <c r="AD2414" s="4">
        <f>AC2414*(1-Z2414/100)</f>
        <v>234.20972960000006</v>
      </c>
      <c r="AE2414" s="2" t="s">
        <v>66</v>
      </c>
      <c r="AF2414" s="2" t="s">
        <v>67</v>
      </c>
      <c r="AG2414" s="2" t="s">
        <v>233</v>
      </c>
      <c r="AH2414" s="2" t="s">
        <v>998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3342</v>
      </c>
      <c r="B2415" s="2" t="s">
        <v>3336</v>
      </c>
      <c r="C2415" s="2" t="s">
        <v>47</v>
      </c>
      <c r="D2415" s="2" t="s">
        <v>1563</v>
      </c>
      <c r="E2415" s="2" t="s">
        <v>447</v>
      </c>
      <c r="F2415" s="2" t="s">
        <v>119</v>
      </c>
      <c r="G2415" s="2" t="s">
        <v>51</v>
      </c>
      <c r="H2415" s="2" t="s">
        <v>297</v>
      </c>
      <c r="I2415" s="2" t="s">
        <v>53</v>
      </c>
      <c r="J2415" s="2" t="s">
        <v>343</v>
      </c>
      <c r="K2415" s="2" t="s">
        <v>55</v>
      </c>
      <c r="L2415" s="2" t="s">
        <v>173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1261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283.60607</v>
      </c>
      <c r="AD2415" s="4">
        <f>AC2415*(1-Z2415/100)</f>
        <v>283.60607</v>
      </c>
      <c r="AE2415" s="2" t="s">
        <v>66</v>
      </c>
      <c r="AF2415" s="2" t="s">
        <v>67</v>
      </c>
      <c r="AG2415" s="2" t="s">
        <v>233</v>
      </c>
      <c r="AH2415" s="2" t="s">
        <v>998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3343</v>
      </c>
      <c r="B2416" s="2" t="s">
        <v>3336</v>
      </c>
      <c r="C2416" s="2" t="s">
        <v>47</v>
      </c>
      <c r="D2416" s="2" t="s">
        <v>1563</v>
      </c>
      <c r="E2416" s="2" t="s">
        <v>447</v>
      </c>
      <c r="F2416" s="2" t="s">
        <v>119</v>
      </c>
      <c r="G2416" s="2" t="s">
        <v>51</v>
      </c>
      <c r="H2416" s="2" t="s">
        <v>297</v>
      </c>
      <c r="I2416" s="2" t="s">
        <v>53</v>
      </c>
      <c r="J2416" s="2" t="s">
        <v>343</v>
      </c>
      <c r="K2416" s="2" t="s">
        <v>55</v>
      </c>
      <c r="L2416" s="2" t="s">
        <v>173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1263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6.98346</v>
      </c>
      <c r="AD2416" s="4">
        <f>AC2416*(1-Z2416/100)</f>
        <v>6.98346</v>
      </c>
      <c r="AE2416" s="2" t="s">
        <v>66</v>
      </c>
      <c r="AF2416" s="2" t="s">
        <v>67</v>
      </c>
      <c r="AG2416" s="2" t="s">
        <v>236</v>
      </c>
      <c r="AH2416" s="2" t="s">
        <v>998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3344</v>
      </c>
      <c r="B2417" s="2" t="s">
        <v>3336</v>
      </c>
      <c r="C2417" s="2" t="s">
        <v>47</v>
      </c>
      <c r="D2417" s="2" t="s">
        <v>1563</v>
      </c>
      <c r="E2417" s="2" t="s">
        <v>447</v>
      </c>
      <c r="F2417" s="2" t="s">
        <v>119</v>
      </c>
      <c r="G2417" s="2" t="s">
        <v>51</v>
      </c>
      <c r="H2417" s="2" t="s">
        <v>297</v>
      </c>
      <c r="I2417" s="2"/>
      <c r="J2417" s="2"/>
      <c r="K2417" s="2"/>
      <c r="L2417" s="2"/>
      <c r="M2417" s="2" t="s">
        <v>107</v>
      </c>
      <c r="N2417" s="3"/>
      <c r="O2417" s="3"/>
      <c r="P2417" s="4">
        <f>IF(O2417="吨",N2417*1000,IF(O2417="万立方米",N2417*10000,""))</f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138</v>
      </c>
      <c r="AH2417" s="2" t="s">
        <v>114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3345</v>
      </c>
      <c r="B2418" s="2" t="s">
        <v>3346</v>
      </c>
      <c r="C2418" s="2" t="s">
        <v>47</v>
      </c>
      <c r="D2418" s="2" t="s">
        <v>324</v>
      </c>
      <c r="E2418" s="2" t="s">
        <v>325</v>
      </c>
      <c r="F2418" s="2" t="s">
        <v>50</v>
      </c>
      <c r="G2418" s="2" t="s">
        <v>51</v>
      </c>
      <c r="H2418" s="2" t="s">
        <v>297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143</v>
      </c>
      <c r="Y2418" s="2" t="s">
        <v>326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66</v>
      </c>
      <c r="AF2418" s="2" t="s">
        <v>67</v>
      </c>
      <c r="AG2418" s="2" t="s">
        <v>327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3347</v>
      </c>
      <c r="B2419" s="2" t="s">
        <v>3346</v>
      </c>
      <c r="C2419" s="2" t="s">
        <v>47</v>
      </c>
      <c r="D2419" s="2" t="s">
        <v>324</v>
      </c>
      <c r="E2419" s="2" t="s">
        <v>325</v>
      </c>
      <c r="F2419" s="2" t="s">
        <v>50</v>
      </c>
      <c r="G2419" s="2" t="s">
        <v>51</v>
      </c>
      <c r="H2419" s="2" t="s">
        <v>297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66</v>
      </c>
      <c r="AF2419" s="2" t="s">
        <v>67</v>
      </c>
      <c r="AG2419" s="2" t="s">
        <v>329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3348</v>
      </c>
      <c r="B2420" s="2" t="s">
        <v>3346</v>
      </c>
      <c r="C2420" s="2" t="s">
        <v>47</v>
      </c>
      <c r="D2420" s="2" t="s">
        <v>324</v>
      </c>
      <c r="E2420" s="2" t="s">
        <v>325</v>
      </c>
      <c r="F2420" s="2" t="s">
        <v>50</v>
      </c>
      <c r="G2420" s="2" t="s">
        <v>51</v>
      </c>
      <c r="H2420" s="2" t="s">
        <v>297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149</v>
      </c>
      <c r="Y2420" s="2" t="s">
        <v>150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66</v>
      </c>
      <c r="AF2420" s="2" t="s">
        <v>67</v>
      </c>
      <c r="AG2420" s="2" t="s">
        <v>167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3349</v>
      </c>
      <c r="B2421" s="2" t="s">
        <v>3346</v>
      </c>
      <c r="C2421" s="2" t="s">
        <v>47</v>
      </c>
      <c r="D2421" s="2" t="s">
        <v>324</v>
      </c>
      <c r="E2421" s="2" t="s">
        <v>325</v>
      </c>
      <c r="F2421" s="2" t="s">
        <v>50</v>
      </c>
      <c r="G2421" s="2" t="s">
        <v>51</v>
      </c>
      <c r="H2421" s="2" t="s">
        <v>297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143</v>
      </c>
      <c r="Y2421" s="2" t="s">
        <v>332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327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3350</v>
      </c>
      <c r="B2422" s="2" t="s">
        <v>3346</v>
      </c>
      <c r="C2422" s="2" t="s">
        <v>47</v>
      </c>
      <c r="D2422" s="2" t="s">
        <v>324</v>
      </c>
      <c r="E2422" s="2" t="s">
        <v>325</v>
      </c>
      <c r="F2422" s="2" t="s">
        <v>50</v>
      </c>
      <c r="G2422" s="2" t="s">
        <v>51</v>
      </c>
      <c r="H2422" s="2" t="s">
        <v>297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143</v>
      </c>
      <c r="Y2422" s="2" t="s">
        <v>334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66</v>
      </c>
      <c r="AF2422" s="2" t="s">
        <v>67</v>
      </c>
      <c r="AG2422" s="2" t="s">
        <v>327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3351</v>
      </c>
      <c r="B2423" s="2" t="s">
        <v>3346</v>
      </c>
      <c r="C2423" s="2" t="s">
        <v>47</v>
      </c>
      <c r="D2423" s="2" t="s">
        <v>324</v>
      </c>
      <c r="E2423" s="2" t="s">
        <v>325</v>
      </c>
      <c r="F2423" s="2" t="s">
        <v>50</v>
      </c>
      <c r="G2423" s="2" t="s">
        <v>51</v>
      </c>
      <c r="H2423" s="2" t="s">
        <v>297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143</v>
      </c>
      <c r="Y2423" s="2" t="s">
        <v>336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66</v>
      </c>
      <c r="AF2423" s="2" t="s">
        <v>67</v>
      </c>
      <c r="AG2423" s="2" t="s">
        <v>327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3352</v>
      </c>
      <c r="B2424" s="2" t="s">
        <v>3346</v>
      </c>
      <c r="C2424" s="2" t="s">
        <v>47</v>
      </c>
      <c r="D2424" s="2" t="s">
        <v>324</v>
      </c>
      <c r="E2424" s="2" t="s">
        <v>325</v>
      </c>
      <c r="F2424" s="2" t="s">
        <v>50</v>
      </c>
      <c r="G2424" s="2" t="s">
        <v>51</v>
      </c>
      <c r="H2424" s="2" t="s">
        <v>297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314</v>
      </c>
      <c r="Y2424" s="2" t="s">
        <v>315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66</v>
      </c>
      <c r="AF2424" s="2" t="s">
        <v>67</v>
      </c>
      <c r="AG2424" s="2" t="s">
        <v>167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3353</v>
      </c>
      <c r="B2425" s="2" t="s">
        <v>3346</v>
      </c>
      <c r="C2425" s="2" t="s">
        <v>47</v>
      </c>
      <c r="D2425" s="2" t="s">
        <v>324</v>
      </c>
      <c r="E2425" s="2" t="s">
        <v>325</v>
      </c>
      <c r="F2425" s="2" t="s">
        <v>50</v>
      </c>
      <c r="G2425" s="2" t="s">
        <v>51</v>
      </c>
      <c r="H2425" s="2" t="s">
        <v>297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66</v>
      </c>
      <c r="AF2425" s="2" t="s">
        <v>67</v>
      </c>
      <c r="AG2425" s="2" t="s">
        <v>329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3354</v>
      </c>
      <c r="B2426" s="2" t="s">
        <v>3346</v>
      </c>
      <c r="C2426" s="2" t="s">
        <v>47</v>
      </c>
      <c r="D2426" s="2" t="s">
        <v>324</v>
      </c>
      <c r="E2426" s="2" t="s">
        <v>325</v>
      </c>
      <c r="F2426" s="2" t="s">
        <v>50</v>
      </c>
      <c r="G2426" s="2" t="s">
        <v>51</v>
      </c>
      <c r="H2426" s="2" t="s">
        <v>297</v>
      </c>
      <c r="I2426" s="2"/>
      <c r="J2426" s="2"/>
      <c r="K2426" s="2" t="s">
        <v>55</v>
      </c>
      <c r="L2426" s="2" t="s">
        <v>163</v>
      </c>
      <c r="M2426" s="2" t="s">
        <v>107</v>
      </c>
      <c r="N2426" s="3"/>
      <c r="O2426" s="3"/>
      <c r="P2426" s="4">
        <f>IF(O2426="吨",N2426*1000,IF(O2426="万立方米",N2426*10000,""))</f>
        <v>554137000.0</v>
      </c>
      <c r="Q2426" s="2" t="s">
        <v>108</v>
      </c>
      <c r="R2426" s="2" t="s">
        <v>109</v>
      </c>
      <c r="S2426" s="2" t="s">
        <v>164</v>
      </c>
      <c r="T2426" s="2" t="s">
        <v>165</v>
      </c>
      <c r="U2426" s="4">
        <f>0.16</f>
        <v>0.16</v>
      </c>
      <c r="V2426" s="2" t="s">
        <v>111</v>
      </c>
      <c r="W2426" s="2" t="s">
        <v>164</v>
      </c>
      <c r="X2426" s="2" t="s">
        <v>163</v>
      </c>
      <c r="Y2426" s="2" t="s">
        <v>166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66</v>
      </c>
      <c r="AF2426" s="2" t="s">
        <v>67</v>
      </c>
      <c r="AG2426" s="2" t="s">
        <v>167</v>
      </c>
      <c r="AH2426" s="2" t="s">
        <v>168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3355</v>
      </c>
      <c r="B2427" s="2" t="s">
        <v>3356</v>
      </c>
      <c r="C2427" s="2" t="s">
        <v>47</v>
      </c>
      <c r="D2427" s="2" t="s">
        <v>1159</v>
      </c>
      <c r="E2427" s="2" t="s">
        <v>924</v>
      </c>
      <c r="F2427" s="2" t="s">
        <v>50</v>
      </c>
      <c r="G2427" s="2" t="s">
        <v>225</v>
      </c>
      <c r="H2427" s="2" t="s">
        <v>142</v>
      </c>
      <c r="I2427" s="2" t="s">
        <v>53</v>
      </c>
      <c r="J2427" s="2" t="s">
        <v>226</v>
      </c>
      <c r="K2427" s="2" t="s">
        <v>226</v>
      </c>
      <c r="L2427" s="2" t="s">
        <v>227</v>
      </c>
      <c r="M2427" s="2" t="s">
        <v>57</v>
      </c>
      <c r="N2427" s="3">
        <v>9497.291999999999</v>
      </c>
      <c r="O2427" s="3" t="s">
        <v>228</v>
      </c>
      <c r="P2427" s="4">
        <f>IF(O2427="吨",N2427*1000,IF(O2427="万立方米",N2427*10000,""))</f>
        <v>94972920.0</v>
      </c>
      <c r="Q2427" s="2" t="s">
        <v>229</v>
      </c>
      <c r="R2427" s="2" t="s">
        <v>230</v>
      </c>
      <c r="S2427" s="2" t="s">
        <v>231</v>
      </c>
      <c r="T2427" s="2" t="s">
        <v>75</v>
      </c>
      <c r="U2427" s="4">
        <f>0.0</f>
        <v>0.0</v>
      </c>
      <c r="V2427" s="2" t="s">
        <v>232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3357</v>
      </c>
      <c r="B2428" s="2" t="s">
        <v>3356</v>
      </c>
      <c r="C2428" s="2" t="s">
        <v>47</v>
      </c>
      <c r="D2428" s="2" t="s">
        <v>1159</v>
      </c>
      <c r="E2428" s="2" t="s">
        <v>924</v>
      </c>
      <c r="F2428" s="2" t="s">
        <v>50</v>
      </c>
      <c r="G2428" s="2" t="s">
        <v>225</v>
      </c>
      <c r="H2428" s="2" t="s">
        <v>142</v>
      </c>
      <c r="I2428" s="2" t="s">
        <v>53</v>
      </c>
      <c r="J2428" s="2" t="s">
        <v>226</v>
      </c>
      <c r="K2428" s="2" t="s">
        <v>226</v>
      </c>
      <c r="L2428" s="2" t="s">
        <v>227</v>
      </c>
      <c r="M2428" s="2" t="s">
        <v>73</v>
      </c>
      <c r="N2428" s="3">
        <v>9497.291999999999</v>
      </c>
      <c r="O2428" s="3" t="s">
        <v>228</v>
      </c>
      <c r="P2428" s="4">
        <f>IF(O2428="吨",N2428*1000,IF(O2428="万立方米",N2428*10000,""))</f>
        <v>94972920.0</v>
      </c>
      <c r="Q2428" s="2" t="s">
        <v>229</v>
      </c>
      <c r="R2428" s="2" t="s">
        <v>230</v>
      </c>
      <c r="S2428" s="2" t="s">
        <v>235</v>
      </c>
      <c r="T2428" s="2" t="s">
        <v>75</v>
      </c>
      <c r="U2428" s="4">
        <f>1.3</f>
        <v>1.3</v>
      </c>
      <c r="V2428" s="2" t="s">
        <v>232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123.464796</v>
      </c>
      <c r="AD2428" s="4">
        <f>AC2428*(1-Z2428/100)</f>
        <v>123.464796</v>
      </c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3358</v>
      </c>
      <c r="B2429" s="2" t="s">
        <v>3356</v>
      </c>
      <c r="C2429" s="2" t="s">
        <v>47</v>
      </c>
      <c r="D2429" s="2" t="s">
        <v>1159</v>
      </c>
      <c r="E2429" s="2" t="s">
        <v>924</v>
      </c>
      <c r="F2429" s="2" t="s">
        <v>50</v>
      </c>
      <c r="G2429" s="2" t="s">
        <v>225</v>
      </c>
      <c r="H2429" s="2" t="s">
        <v>142</v>
      </c>
      <c r="I2429" s="2" t="s">
        <v>53</v>
      </c>
      <c r="J2429" s="2" t="s">
        <v>226</v>
      </c>
      <c r="K2429" s="2" t="s">
        <v>226</v>
      </c>
      <c r="L2429" s="2" t="s">
        <v>227</v>
      </c>
      <c r="M2429" s="2" t="s">
        <v>79</v>
      </c>
      <c r="N2429" s="3">
        <v>9497.291999999999</v>
      </c>
      <c r="O2429" s="3" t="s">
        <v>228</v>
      </c>
      <c r="P2429" s="4">
        <f>IF(O2429="吨",N2429*1000,IF(O2429="万立方米",N2429*10000,""))</f>
        <v>94972920.0</v>
      </c>
      <c r="Q2429" s="2" t="s">
        <v>229</v>
      </c>
      <c r="R2429" s="2" t="s">
        <v>230</v>
      </c>
      <c r="S2429" s="2" t="s">
        <v>238</v>
      </c>
      <c r="T2429" s="2" t="s">
        <v>75</v>
      </c>
      <c r="U2429" s="4">
        <f>4.1</f>
        <v>4.1</v>
      </c>
      <c r="V2429" s="2" t="s">
        <v>232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4">
        <f>P2429*U2429/1000000</f>
        <v>389.38897199999997</v>
      </c>
      <c r="AD2429" s="4">
        <f>AC2429*(1-Z2429/100)</f>
        <v>303.72339816</v>
      </c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3359</v>
      </c>
      <c r="B2430" s="2" t="s">
        <v>3356</v>
      </c>
      <c r="C2430" s="2" t="s">
        <v>47</v>
      </c>
      <c r="D2430" s="2" t="s">
        <v>1159</v>
      </c>
      <c r="E2430" s="2" t="s">
        <v>924</v>
      </c>
      <c r="F2430" s="2" t="s">
        <v>50</v>
      </c>
      <c r="G2430" s="2" t="s">
        <v>225</v>
      </c>
      <c r="H2430" s="2" t="s">
        <v>142</v>
      </c>
      <c r="I2430" s="2" t="s">
        <v>53</v>
      </c>
      <c r="J2430" s="2" t="s">
        <v>226</v>
      </c>
      <c r="K2430" s="2" t="s">
        <v>226</v>
      </c>
      <c r="L2430" s="2" t="s">
        <v>227</v>
      </c>
      <c r="M2430" s="2" t="s">
        <v>87</v>
      </c>
      <c r="N2430" s="3">
        <v>9497.291999999999</v>
      </c>
      <c r="O2430" s="3" t="s">
        <v>228</v>
      </c>
      <c r="P2430" s="4">
        <f>IF(O2430="吨",N2430*1000,IF(O2430="万立方米",N2430*10000,""))</f>
        <v>94972920.0</v>
      </c>
      <c r="Q2430" s="2" t="s">
        <v>229</v>
      </c>
      <c r="R2430" s="2" t="s">
        <v>230</v>
      </c>
      <c r="S2430" s="2" t="s">
        <v>241</v>
      </c>
      <c r="T2430" s="2" t="s">
        <v>75</v>
      </c>
      <c r="U2430" s="4">
        <f>0.0</f>
        <v>0.0</v>
      </c>
      <c r="V2430" s="2" t="s">
        <v>232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3360</v>
      </c>
      <c r="B2431" s="2" t="s">
        <v>3356</v>
      </c>
      <c r="C2431" s="2" t="s">
        <v>47</v>
      </c>
      <c r="D2431" s="2" t="s">
        <v>1159</v>
      </c>
      <c r="E2431" s="2" t="s">
        <v>924</v>
      </c>
      <c r="F2431" s="2" t="s">
        <v>50</v>
      </c>
      <c r="G2431" s="2" t="s">
        <v>225</v>
      </c>
      <c r="H2431" s="2" t="s">
        <v>142</v>
      </c>
      <c r="I2431" s="2" t="s">
        <v>53</v>
      </c>
      <c r="J2431" s="2" t="s">
        <v>226</v>
      </c>
      <c r="K2431" s="2" t="s">
        <v>226</v>
      </c>
      <c r="L2431" s="2" t="s">
        <v>227</v>
      </c>
      <c r="M2431" s="2" t="s">
        <v>91</v>
      </c>
      <c r="N2431" s="3">
        <v>9497.291999999999</v>
      </c>
      <c r="O2431" s="3" t="s">
        <v>228</v>
      </c>
      <c r="P2431" s="4">
        <f>IF(O2431="吨",N2431*1000,IF(O2431="万立方米",N2431*10000,""))</f>
        <v>94972920.0</v>
      </c>
      <c r="Q2431" s="2" t="s">
        <v>229</v>
      </c>
      <c r="R2431" s="2" t="s">
        <v>230</v>
      </c>
      <c r="S2431" s="2" t="s">
        <v>243</v>
      </c>
      <c r="T2431" s="2" t="s">
        <v>75</v>
      </c>
      <c r="U2431" s="4">
        <f>0.03</f>
        <v>0.03</v>
      </c>
      <c r="V2431" s="2" t="s">
        <v>232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4">
        <f>P2431*U2431/1000000</f>
        <v>2.8491876</v>
      </c>
      <c r="AD2431" s="4">
        <f>AC2432*(1-AA2431/100)+(AC2431-AC2432)*(1-AB2431/100)</f>
        <v>2.8491876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3361</v>
      </c>
      <c r="B2432" s="2" t="s">
        <v>3356</v>
      </c>
      <c r="C2432" s="2" t="s">
        <v>47</v>
      </c>
      <c r="D2432" s="2" t="s">
        <v>1159</v>
      </c>
      <c r="E2432" s="2" t="s">
        <v>924</v>
      </c>
      <c r="F2432" s="2" t="s">
        <v>50</v>
      </c>
      <c r="G2432" s="2" t="s">
        <v>225</v>
      </c>
      <c r="H2432" s="2" t="s">
        <v>142</v>
      </c>
      <c r="I2432" s="2" t="s">
        <v>53</v>
      </c>
      <c r="J2432" s="2" t="s">
        <v>226</v>
      </c>
      <c r="K2432" s="2" t="s">
        <v>226</v>
      </c>
      <c r="L2432" s="2" t="s">
        <v>227</v>
      </c>
      <c r="M2432" s="2" t="s">
        <v>95</v>
      </c>
      <c r="N2432" s="3">
        <v>9497.291999999999</v>
      </c>
      <c r="O2432" s="3" t="s">
        <v>228</v>
      </c>
      <c r="P2432" s="4">
        <f>IF(O2432="吨",N2432*1000,IF(O2432="万立方米",N2432*10000,""))</f>
        <v>94972920.0</v>
      </c>
      <c r="Q2432" s="2" t="s">
        <v>229</v>
      </c>
      <c r="R2432" s="2" t="s">
        <v>230</v>
      </c>
      <c r="S2432" s="2" t="s">
        <v>245</v>
      </c>
      <c r="T2432" s="2" t="s">
        <v>75</v>
      </c>
      <c r="U2432" s="4">
        <f>0.03</f>
        <v>0.03</v>
      </c>
      <c r="V2432" s="2" t="s">
        <v>232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4">
        <f>P2432*U2432/1000000</f>
        <v>2.8491876</v>
      </c>
      <c r="AD2432" s="4">
        <f>AC2432*(1-Z2432/100)</f>
        <v>2.8491876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3362</v>
      </c>
      <c r="B2433" s="2" t="s">
        <v>3356</v>
      </c>
      <c r="C2433" s="2" t="s">
        <v>47</v>
      </c>
      <c r="D2433" s="2" t="s">
        <v>1159</v>
      </c>
      <c r="E2433" s="2" t="s">
        <v>924</v>
      </c>
      <c r="F2433" s="2" t="s">
        <v>50</v>
      </c>
      <c r="G2433" s="2" t="s">
        <v>225</v>
      </c>
      <c r="H2433" s="2" t="s">
        <v>142</v>
      </c>
      <c r="I2433" s="2" t="s">
        <v>53</v>
      </c>
      <c r="J2433" s="2" t="s">
        <v>226</v>
      </c>
      <c r="K2433" s="2" t="s">
        <v>226</v>
      </c>
      <c r="L2433" s="2" t="s">
        <v>227</v>
      </c>
      <c r="M2433" s="2" t="s">
        <v>99</v>
      </c>
      <c r="N2433" s="3">
        <v>9497.291999999999</v>
      </c>
      <c r="O2433" s="3" t="s">
        <v>228</v>
      </c>
      <c r="P2433" s="4">
        <f>IF(O2433="吨",N2433*1000,IF(O2433="万立方米",N2433*10000,""))</f>
        <v>94972920.0</v>
      </c>
      <c r="Q2433" s="2" t="s">
        <v>229</v>
      </c>
      <c r="R2433" s="2" t="s">
        <v>230</v>
      </c>
      <c r="S2433" s="2" t="s">
        <v>247</v>
      </c>
      <c r="T2433" s="2" t="s">
        <v>75</v>
      </c>
      <c r="U2433" s="4">
        <f>0.0</f>
        <v>0.0</v>
      </c>
      <c r="V2433" s="2" t="s">
        <v>232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3363</v>
      </c>
      <c r="B2434" s="2" t="s">
        <v>3356</v>
      </c>
      <c r="C2434" s="2" t="s">
        <v>47</v>
      </c>
      <c r="D2434" s="2" t="s">
        <v>1159</v>
      </c>
      <c r="E2434" s="2" t="s">
        <v>924</v>
      </c>
      <c r="F2434" s="2" t="s">
        <v>50</v>
      </c>
      <c r="G2434" s="2" t="s">
        <v>225</v>
      </c>
      <c r="H2434" s="2" t="s">
        <v>142</v>
      </c>
      <c r="I2434" s="2" t="s">
        <v>53</v>
      </c>
      <c r="J2434" s="2" t="s">
        <v>226</v>
      </c>
      <c r="K2434" s="2" t="s">
        <v>226</v>
      </c>
      <c r="L2434" s="2" t="s">
        <v>227</v>
      </c>
      <c r="M2434" s="2" t="s">
        <v>104</v>
      </c>
      <c r="N2434" s="3">
        <v>9497.291999999999</v>
      </c>
      <c r="O2434" s="3" t="s">
        <v>228</v>
      </c>
      <c r="P2434" s="4">
        <f>IF(O2434="吨",N2434*1000,IF(O2434="万立方米",N2434*10000,""))</f>
        <v>94972920.0</v>
      </c>
      <c r="Q2434" s="2" t="s">
        <v>229</v>
      </c>
      <c r="R2434" s="2" t="s">
        <v>230</v>
      </c>
      <c r="S2434" s="2" t="s">
        <v>249</v>
      </c>
      <c r="T2434" s="2" t="s">
        <v>75</v>
      </c>
      <c r="U2434" s="4">
        <f>0.02</f>
        <v>0.02</v>
      </c>
      <c r="V2434" s="2" t="s">
        <v>232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3364</v>
      </c>
      <c r="B2435" s="2" t="s">
        <v>3356</v>
      </c>
      <c r="C2435" s="2" t="s">
        <v>47</v>
      </c>
      <c r="D2435" s="2" t="s">
        <v>1159</v>
      </c>
      <c r="E2435" s="2" t="s">
        <v>924</v>
      </c>
      <c r="F2435" s="2" t="s">
        <v>50</v>
      </c>
      <c r="G2435" s="2" t="s">
        <v>225</v>
      </c>
      <c r="H2435" s="2" t="s">
        <v>142</v>
      </c>
      <c r="I2435" s="2"/>
      <c r="J2435" s="2"/>
      <c r="K2435" s="2"/>
      <c r="L2435" s="2"/>
      <c r="M2435" s="2" t="s">
        <v>107</v>
      </c>
      <c r="N2435" s="3"/>
      <c r="O2435" s="3"/>
      <c r="P2435" s="4">
        <f>IF(O2435="吨",N2435*1000,IF(O2435="万立方米",N2435*10000,""))</f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113</v>
      </c>
      <c r="AH2435" s="2" t="s">
        <v>114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3365</v>
      </c>
      <c r="B2436" s="2" t="s">
        <v>3366</v>
      </c>
      <c r="C2436" s="2" t="s">
        <v>47</v>
      </c>
      <c r="D2436" s="2" t="s">
        <v>776</v>
      </c>
      <c r="E2436" s="2" t="s">
        <v>526</v>
      </c>
      <c r="F2436" s="2" t="s">
        <v>278</v>
      </c>
      <c r="G2436" s="2" t="s">
        <v>120</v>
      </c>
      <c r="H2436" s="2" t="s">
        <v>142</v>
      </c>
      <c r="I2436" s="2" t="s">
        <v>53</v>
      </c>
      <c r="J2436" s="2" t="s">
        <v>280</v>
      </c>
      <c r="K2436" s="2"/>
      <c r="L2436" s="2" t="s">
        <v>122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124</v>
      </c>
      <c r="X2436" s="2" t="s">
        <v>298</v>
      </c>
      <c r="Y2436" s="2" t="s">
        <v>299</v>
      </c>
      <c r="Z2436" s="2">
        <v>94.5</v>
      </c>
      <c r="AA2436" s="2"/>
      <c r="AB2436" s="2"/>
      <c r="AC2436" s="2"/>
      <c r="AD2436" s="2"/>
      <c r="AE2436" s="2" t="s">
        <v>271</v>
      </c>
      <c r="AF2436" s="2" t="s">
        <v>281</v>
      </c>
      <c r="AG2436" s="2" t="s">
        <v>431</v>
      </c>
      <c r="AH2436" s="2" t="s">
        <v>128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3367</v>
      </c>
      <c r="B2437" s="2" t="s">
        <v>3366</v>
      </c>
      <c r="C2437" s="2" t="s">
        <v>47</v>
      </c>
      <c r="D2437" s="2" t="s">
        <v>776</v>
      </c>
      <c r="E2437" s="2" t="s">
        <v>526</v>
      </c>
      <c r="F2437" s="2" t="s">
        <v>278</v>
      </c>
      <c r="G2437" s="2" t="s">
        <v>120</v>
      </c>
      <c r="H2437" s="2" t="s">
        <v>142</v>
      </c>
      <c r="I2437" s="2" t="s">
        <v>53</v>
      </c>
      <c r="J2437" s="2" t="s">
        <v>280</v>
      </c>
      <c r="K2437" s="2"/>
      <c r="L2437" s="2" t="s">
        <v>122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124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271</v>
      </c>
      <c r="AF2437" s="2" t="s">
        <v>281</v>
      </c>
      <c r="AG2437" s="2" t="s">
        <v>433</v>
      </c>
      <c r="AH2437" s="2" t="s">
        <v>128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3368</v>
      </c>
      <c r="B2438" s="2" t="s">
        <v>3366</v>
      </c>
      <c r="C2438" s="2" t="s">
        <v>47</v>
      </c>
      <c r="D2438" s="2" t="s">
        <v>776</v>
      </c>
      <c r="E2438" s="2" t="s">
        <v>526</v>
      </c>
      <c r="F2438" s="2" t="s">
        <v>278</v>
      </c>
      <c r="G2438" s="2" t="s">
        <v>120</v>
      </c>
      <c r="H2438" s="2" t="s">
        <v>142</v>
      </c>
      <c r="I2438" s="2" t="s">
        <v>53</v>
      </c>
      <c r="J2438" s="2" t="s">
        <v>280</v>
      </c>
      <c r="K2438" s="2"/>
      <c r="L2438" s="2" t="s">
        <v>122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124</v>
      </c>
      <c r="X2438" s="2" t="s">
        <v>304</v>
      </c>
      <c r="Y2438" s="2" t="s">
        <v>305</v>
      </c>
      <c r="Z2438" s="2">
        <v>30</v>
      </c>
      <c r="AA2438" s="2"/>
      <c r="AB2438" s="2"/>
      <c r="AC2438" s="2"/>
      <c r="AD2438" s="2"/>
      <c r="AE2438" s="2" t="s">
        <v>271</v>
      </c>
      <c r="AF2438" s="2" t="s">
        <v>281</v>
      </c>
      <c r="AG2438" s="2" t="s">
        <v>435</v>
      </c>
      <c r="AH2438" s="2" t="s">
        <v>128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3369</v>
      </c>
      <c r="B2439" s="2" t="s">
        <v>3366</v>
      </c>
      <c r="C2439" s="2" t="s">
        <v>47</v>
      </c>
      <c r="D2439" s="2" t="s">
        <v>776</v>
      </c>
      <c r="E2439" s="2" t="s">
        <v>526</v>
      </c>
      <c r="F2439" s="2" t="s">
        <v>278</v>
      </c>
      <c r="G2439" s="2" t="s">
        <v>120</v>
      </c>
      <c r="H2439" s="2" t="s">
        <v>142</v>
      </c>
      <c r="I2439" s="2" t="s">
        <v>53</v>
      </c>
      <c r="J2439" s="2" t="s">
        <v>280</v>
      </c>
      <c r="K2439" s="2"/>
      <c r="L2439" s="2" t="s">
        <v>122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124</v>
      </c>
      <c r="X2439" s="2" t="s">
        <v>298</v>
      </c>
      <c r="Y2439" s="2" t="s">
        <v>308</v>
      </c>
      <c r="Z2439" s="2">
        <v>94.5</v>
      </c>
      <c r="AA2439" s="2"/>
      <c r="AB2439" s="2"/>
      <c r="AC2439" s="2"/>
      <c r="AD2439" s="2"/>
      <c r="AE2439" s="2" t="s">
        <v>271</v>
      </c>
      <c r="AF2439" s="2" t="s">
        <v>281</v>
      </c>
      <c r="AG2439" s="2" t="s">
        <v>431</v>
      </c>
      <c r="AH2439" s="2" t="s">
        <v>128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3370</v>
      </c>
      <c r="B2440" s="2" t="s">
        <v>3366</v>
      </c>
      <c r="C2440" s="2" t="s">
        <v>47</v>
      </c>
      <c r="D2440" s="2" t="s">
        <v>776</v>
      </c>
      <c r="E2440" s="2" t="s">
        <v>526</v>
      </c>
      <c r="F2440" s="2" t="s">
        <v>278</v>
      </c>
      <c r="G2440" s="2" t="s">
        <v>120</v>
      </c>
      <c r="H2440" s="2" t="s">
        <v>142</v>
      </c>
      <c r="I2440" s="2" t="s">
        <v>53</v>
      </c>
      <c r="J2440" s="2" t="s">
        <v>280</v>
      </c>
      <c r="K2440" s="2"/>
      <c r="L2440" s="2" t="s">
        <v>122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124</v>
      </c>
      <c r="X2440" s="2" t="s">
        <v>298</v>
      </c>
      <c r="Y2440" s="2" t="s">
        <v>310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271</v>
      </c>
      <c r="AF2440" s="2" t="s">
        <v>281</v>
      </c>
      <c r="AG2440" s="2" t="s">
        <v>431</v>
      </c>
      <c r="AH2440" s="2" t="s">
        <v>128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3371</v>
      </c>
      <c r="B2441" s="2" t="s">
        <v>3366</v>
      </c>
      <c r="C2441" s="2" t="s">
        <v>47</v>
      </c>
      <c r="D2441" s="2" t="s">
        <v>776</v>
      </c>
      <c r="E2441" s="2" t="s">
        <v>526</v>
      </c>
      <c r="F2441" s="2" t="s">
        <v>278</v>
      </c>
      <c r="G2441" s="2" t="s">
        <v>120</v>
      </c>
      <c r="H2441" s="2" t="s">
        <v>142</v>
      </c>
      <c r="I2441" s="2" t="s">
        <v>53</v>
      </c>
      <c r="J2441" s="2" t="s">
        <v>280</v>
      </c>
      <c r="K2441" s="2"/>
      <c r="L2441" s="2" t="s">
        <v>122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124</v>
      </c>
      <c r="X2441" s="2" t="s">
        <v>298</v>
      </c>
      <c r="Y2441" s="2" t="s">
        <v>312</v>
      </c>
      <c r="Z2441" s="2">
        <v>94.5</v>
      </c>
      <c r="AA2441" s="2"/>
      <c r="AB2441" s="2"/>
      <c r="AC2441" s="2"/>
      <c r="AD2441" s="2"/>
      <c r="AE2441" s="2" t="s">
        <v>271</v>
      </c>
      <c r="AF2441" s="2" t="s">
        <v>281</v>
      </c>
      <c r="AG2441" s="2" t="s">
        <v>431</v>
      </c>
      <c r="AH2441" s="2" t="s">
        <v>128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3372</v>
      </c>
      <c r="B2442" s="2" t="s">
        <v>3366</v>
      </c>
      <c r="C2442" s="2" t="s">
        <v>47</v>
      </c>
      <c r="D2442" s="2" t="s">
        <v>776</v>
      </c>
      <c r="E2442" s="2" t="s">
        <v>526</v>
      </c>
      <c r="F2442" s="2" t="s">
        <v>278</v>
      </c>
      <c r="G2442" s="2" t="s">
        <v>120</v>
      </c>
      <c r="H2442" s="2" t="s">
        <v>142</v>
      </c>
      <c r="I2442" s="2" t="s">
        <v>53</v>
      </c>
      <c r="J2442" s="2" t="s">
        <v>280</v>
      </c>
      <c r="K2442" s="2"/>
      <c r="L2442" s="2" t="s">
        <v>122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124</v>
      </c>
      <c r="X2442" s="2" t="s">
        <v>314</v>
      </c>
      <c r="Y2442" s="2" t="s">
        <v>315</v>
      </c>
      <c r="Z2442" s="2">
        <v>80</v>
      </c>
      <c r="AA2442" s="2"/>
      <c r="AB2442" s="2"/>
      <c r="AC2442" s="2"/>
      <c r="AD2442" s="2"/>
      <c r="AE2442" s="2" t="s">
        <v>271</v>
      </c>
      <c r="AF2442" s="2" t="s">
        <v>281</v>
      </c>
      <c r="AG2442" s="2" t="s">
        <v>435</v>
      </c>
      <c r="AH2442" s="2" t="s">
        <v>128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3373</v>
      </c>
      <c r="B2443" s="2" t="s">
        <v>3366</v>
      </c>
      <c r="C2443" s="2" t="s">
        <v>47</v>
      </c>
      <c r="D2443" s="2" t="s">
        <v>776</v>
      </c>
      <c r="E2443" s="2" t="s">
        <v>526</v>
      </c>
      <c r="F2443" s="2" t="s">
        <v>278</v>
      </c>
      <c r="G2443" s="2" t="s">
        <v>120</v>
      </c>
      <c r="H2443" s="2" t="s">
        <v>142</v>
      </c>
      <c r="I2443" s="2" t="s">
        <v>53</v>
      </c>
      <c r="J2443" s="2" t="s">
        <v>280</v>
      </c>
      <c r="K2443" s="2"/>
      <c r="L2443" s="2" t="s">
        <v>122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124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271</v>
      </c>
      <c r="AF2443" s="2" t="s">
        <v>281</v>
      </c>
      <c r="AG2443" s="2" t="s">
        <v>433</v>
      </c>
      <c r="AH2443" s="2" t="s">
        <v>128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3374</v>
      </c>
      <c r="B2444" s="2" t="s">
        <v>3366</v>
      </c>
      <c r="C2444" s="2" t="s">
        <v>47</v>
      </c>
      <c r="D2444" s="2" t="s">
        <v>776</v>
      </c>
      <c r="E2444" s="2" t="s">
        <v>526</v>
      </c>
      <c r="F2444" s="2" t="s">
        <v>278</v>
      </c>
      <c r="G2444" s="2" t="s">
        <v>120</v>
      </c>
      <c r="H2444" s="2" t="s">
        <v>142</v>
      </c>
      <c r="I2444" s="2"/>
      <c r="J2444" s="2"/>
      <c r="K2444" s="2" t="s">
        <v>55</v>
      </c>
      <c r="L2444" s="2" t="s">
        <v>318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319</v>
      </c>
      <c r="T2444" s="2" t="s">
        <v>165</v>
      </c>
      <c r="U2444" s="4">
        <f>0.17</f>
        <v>0.17</v>
      </c>
      <c r="V2444" s="2" t="s">
        <v>111</v>
      </c>
      <c r="W2444" s="2" t="s">
        <v>319</v>
      </c>
      <c r="X2444" s="2" t="s">
        <v>318</v>
      </c>
      <c r="Y2444" s="2" t="s">
        <v>320</v>
      </c>
      <c r="Z2444" s="2">
        <v>0</v>
      </c>
      <c r="AA2444" s="2"/>
      <c r="AB2444" s="2"/>
      <c r="AC2444" s="2"/>
      <c r="AD2444" s="2"/>
      <c r="AE2444" s="2" t="s">
        <v>271</v>
      </c>
      <c r="AF2444" s="2" t="s">
        <v>272</v>
      </c>
      <c r="AG2444" s="2" t="s">
        <v>273</v>
      </c>
      <c r="AH2444" s="2" t="s">
        <v>168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3375</v>
      </c>
      <c r="B2445" s="2" t="s">
        <v>3376</v>
      </c>
      <c r="C2445" s="2" t="s">
        <v>47</v>
      </c>
      <c r="D2445" s="2" t="s">
        <v>1540</v>
      </c>
      <c r="E2445" s="2" t="s">
        <v>1541</v>
      </c>
      <c r="F2445" s="2" t="s">
        <v>224</v>
      </c>
      <c r="G2445" s="2" t="s">
        <v>225</v>
      </c>
      <c r="H2445" s="2" t="s">
        <v>52</v>
      </c>
      <c r="I2445" s="2" t="s">
        <v>53</v>
      </c>
      <c r="J2445" s="2" t="s">
        <v>226</v>
      </c>
      <c r="K2445" s="2" t="s">
        <v>226</v>
      </c>
      <c r="L2445" s="2" t="s">
        <v>227</v>
      </c>
      <c r="M2445" s="2" t="s">
        <v>57</v>
      </c>
      <c r="N2445" s="3">
        <v>1668.1</v>
      </c>
      <c r="O2445" s="3" t="s">
        <v>228</v>
      </c>
      <c r="P2445" s="4">
        <f>IF(O2445="吨",N2445*1000,IF(O2445="万立方米",N2445*10000,""))</f>
        <v>16681000.0</v>
      </c>
      <c r="Q2445" s="2" t="s">
        <v>229</v>
      </c>
      <c r="R2445" s="2" t="s">
        <v>230</v>
      </c>
      <c r="S2445" s="2" t="s">
        <v>231</v>
      </c>
      <c r="T2445" s="2" t="s">
        <v>75</v>
      </c>
      <c r="U2445" s="4">
        <f>0.0</f>
        <v>0.0</v>
      </c>
      <c r="V2445" s="2" t="s">
        <v>232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233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3377</v>
      </c>
      <c r="B2446" s="2" t="s">
        <v>3376</v>
      </c>
      <c r="C2446" s="2" t="s">
        <v>47</v>
      </c>
      <c r="D2446" s="2" t="s">
        <v>1540</v>
      </c>
      <c r="E2446" s="2" t="s">
        <v>1541</v>
      </c>
      <c r="F2446" s="2" t="s">
        <v>224</v>
      </c>
      <c r="G2446" s="2" t="s">
        <v>225</v>
      </c>
      <c r="H2446" s="2" t="s">
        <v>52</v>
      </c>
      <c r="I2446" s="2" t="s">
        <v>53</v>
      </c>
      <c r="J2446" s="2" t="s">
        <v>226</v>
      </c>
      <c r="K2446" s="2" t="s">
        <v>226</v>
      </c>
      <c r="L2446" s="2" t="s">
        <v>227</v>
      </c>
      <c r="M2446" s="2" t="s">
        <v>73</v>
      </c>
      <c r="N2446" s="3">
        <v>1668.1</v>
      </c>
      <c r="O2446" s="3" t="s">
        <v>228</v>
      </c>
      <c r="P2446" s="4">
        <f>IF(O2446="吨",N2446*1000,IF(O2446="万立方米",N2446*10000,""))</f>
        <v>16681000.0</v>
      </c>
      <c r="Q2446" s="2" t="s">
        <v>229</v>
      </c>
      <c r="R2446" s="2" t="s">
        <v>230</v>
      </c>
      <c r="S2446" s="2" t="s">
        <v>235</v>
      </c>
      <c r="T2446" s="2" t="s">
        <v>75</v>
      </c>
      <c r="U2446" s="4">
        <f>1.3</f>
        <v>1.3</v>
      </c>
      <c r="V2446" s="2" t="s">
        <v>232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21.6853</v>
      </c>
      <c r="AD2446" s="4">
        <f>AC2446*(1-Z2446/100)</f>
        <v>21.6853</v>
      </c>
      <c r="AE2446" s="2" t="s">
        <v>66</v>
      </c>
      <c r="AF2446" s="2" t="s">
        <v>67</v>
      </c>
      <c r="AG2446" s="2" t="s">
        <v>236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3378</v>
      </c>
      <c r="B2447" s="2" t="s">
        <v>3376</v>
      </c>
      <c r="C2447" s="2" t="s">
        <v>47</v>
      </c>
      <c r="D2447" s="2" t="s">
        <v>1540</v>
      </c>
      <c r="E2447" s="2" t="s">
        <v>1541</v>
      </c>
      <c r="F2447" s="2" t="s">
        <v>224</v>
      </c>
      <c r="G2447" s="2" t="s">
        <v>225</v>
      </c>
      <c r="H2447" s="2" t="s">
        <v>52</v>
      </c>
      <c r="I2447" s="2" t="s">
        <v>53</v>
      </c>
      <c r="J2447" s="2" t="s">
        <v>226</v>
      </c>
      <c r="K2447" s="2" t="s">
        <v>226</v>
      </c>
      <c r="L2447" s="2" t="s">
        <v>227</v>
      </c>
      <c r="M2447" s="2" t="s">
        <v>79</v>
      </c>
      <c r="N2447" s="3">
        <v>1668.1</v>
      </c>
      <c r="O2447" s="3" t="s">
        <v>228</v>
      </c>
      <c r="P2447" s="4">
        <f>IF(O2447="吨",N2447*1000,IF(O2447="万立方米",N2447*10000,""))</f>
        <v>16681000.0</v>
      </c>
      <c r="Q2447" s="2" t="s">
        <v>229</v>
      </c>
      <c r="R2447" s="2" t="s">
        <v>230</v>
      </c>
      <c r="S2447" s="2" t="s">
        <v>238</v>
      </c>
      <c r="T2447" s="2" t="s">
        <v>75</v>
      </c>
      <c r="U2447" s="4">
        <f>4.1</f>
        <v>4.1</v>
      </c>
      <c r="V2447" s="2" t="s">
        <v>232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4">
        <f>P2447*U2447/1000000</f>
        <v>68.3921</v>
      </c>
      <c r="AD2447" s="4">
        <f>AC2447*(1-Z2447/100)</f>
        <v>53.345838</v>
      </c>
      <c r="AE2447" s="2" t="s">
        <v>66</v>
      </c>
      <c r="AF2447" s="2" t="s">
        <v>67</v>
      </c>
      <c r="AG2447" s="2" t="s">
        <v>239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3379</v>
      </c>
      <c r="B2448" s="2" t="s">
        <v>3376</v>
      </c>
      <c r="C2448" s="2" t="s">
        <v>47</v>
      </c>
      <c r="D2448" s="2" t="s">
        <v>1540</v>
      </c>
      <c r="E2448" s="2" t="s">
        <v>1541</v>
      </c>
      <c r="F2448" s="2" t="s">
        <v>224</v>
      </c>
      <c r="G2448" s="2" t="s">
        <v>225</v>
      </c>
      <c r="H2448" s="2" t="s">
        <v>52</v>
      </c>
      <c r="I2448" s="2" t="s">
        <v>53</v>
      </c>
      <c r="J2448" s="2" t="s">
        <v>226</v>
      </c>
      <c r="K2448" s="2" t="s">
        <v>226</v>
      </c>
      <c r="L2448" s="2" t="s">
        <v>227</v>
      </c>
      <c r="M2448" s="2" t="s">
        <v>87</v>
      </c>
      <c r="N2448" s="3">
        <v>1668.1</v>
      </c>
      <c r="O2448" s="3" t="s">
        <v>228</v>
      </c>
      <c r="P2448" s="4">
        <f>IF(O2448="吨",N2448*1000,IF(O2448="万立方米",N2448*10000,""))</f>
        <v>16681000.0</v>
      </c>
      <c r="Q2448" s="2" t="s">
        <v>229</v>
      </c>
      <c r="R2448" s="2" t="s">
        <v>230</v>
      </c>
      <c r="S2448" s="2" t="s">
        <v>241</v>
      </c>
      <c r="T2448" s="2" t="s">
        <v>75</v>
      </c>
      <c r="U2448" s="4">
        <f>0.0</f>
        <v>0.0</v>
      </c>
      <c r="V2448" s="2" t="s">
        <v>232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233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3380</v>
      </c>
      <c r="B2449" s="2" t="s">
        <v>3376</v>
      </c>
      <c r="C2449" s="2" t="s">
        <v>47</v>
      </c>
      <c r="D2449" s="2" t="s">
        <v>1540</v>
      </c>
      <c r="E2449" s="2" t="s">
        <v>1541</v>
      </c>
      <c r="F2449" s="2" t="s">
        <v>224</v>
      </c>
      <c r="G2449" s="2" t="s">
        <v>225</v>
      </c>
      <c r="H2449" s="2" t="s">
        <v>52</v>
      </c>
      <c r="I2449" s="2" t="s">
        <v>53</v>
      </c>
      <c r="J2449" s="2" t="s">
        <v>226</v>
      </c>
      <c r="K2449" s="2" t="s">
        <v>226</v>
      </c>
      <c r="L2449" s="2" t="s">
        <v>227</v>
      </c>
      <c r="M2449" s="2" t="s">
        <v>91</v>
      </c>
      <c r="N2449" s="3">
        <v>1668.1</v>
      </c>
      <c r="O2449" s="3" t="s">
        <v>228</v>
      </c>
      <c r="P2449" s="4">
        <f>IF(O2449="吨",N2449*1000,IF(O2449="万立方米",N2449*10000,""))</f>
        <v>16681000.0</v>
      </c>
      <c r="Q2449" s="2" t="s">
        <v>229</v>
      </c>
      <c r="R2449" s="2" t="s">
        <v>230</v>
      </c>
      <c r="S2449" s="2" t="s">
        <v>243</v>
      </c>
      <c r="T2449" s="2" t="s">
        <v>75</v>
      </c>
      <c r="U2449" s="4">
        <f>0.03</f>
        <v>0.03</v>
      </c>
      <c r="V2449" s="2" t="s">
        <v>232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0.50043</v>
      </c>
      <c r="AD2449" s="4">
        <f>AC2450*(1-AA2449/100)+(AC2449-AC2450)*(1-AB2449/100)</f>
        <v>0.50043</v>
      </c>
      <c r="AE2449" s="2" t="s">
        <v>66</v>
      </c>
      <c r="AF2449" s="2" t="s">
        <v>67</v>
      </c>
      <c r="AG2449" s="2" t="s">
        <v>233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3381</v>
      </c>
      <c r="B2450" s="2" t="s">
        <v>3376</v>
      </c>
      <c r="C2450" s="2" t="s">
        <v>47</v>
      </c>
      <c r="D2450" s="2" t="s">
        <v>1540</v>
      </c>
      <c r="E2450" s="2" t="s">
        <v>1541</v>
      </c>
      <c r="F2450" s="2" t="s">
        <v>224</v>
      </c>
      <c r="G2450" s="2" t="s">
        <v>225</v>
      </c>
      <c r="H2450" s="2" t="s">
        <v>52</v>
      </c>
      <c r="I2450" s="2" t="s">
        <v>53</v>
      </c>
      <c r="J2450" s="2" t="s">
        <v>226</v>
      </c>
      <c r="K2450" s="2" t="s">
        <v>226</v>
      </c>
      <c r="L2450" s="2" t="s">
        <v>227</v>
      </c>
      <c r="M2450" s="2" t="s">
        <v>95</v>
      </c>
      <c r="N2450" s="3">
        <v>1668.1</v>
      </c>
      <c r="O2450" s="3" t="s">
        <v>228</v>
      </c>
      <c r="P2450" s="4">
        <f>IF(O2450="吨",N2450*1000,IF(O2450="万立方米",N2450*10000,""))</f>
        <v>16681000.0</v>
      </c>
      <c r="Q2450" s="2" t="s">
        <v>229</v>
      </c>
      <c r="R2450" s="2" t="s">
        <v>230</v>
      </c>
      <c r="S2450" s="2" t="s">
        <v>245</v>
      </c>
      <c r="T2450" s="2" t="s">
        <v>75</v>
      </c>
      <c r="U2450" s="4">
        <f>0.03</f>
        <v>0.03</v>
      </c>
      <c r="V2450" s="2" t="s">
        <v>232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0.50043</v>
      </c>
      <c r="AD2450" s="4">
        <f>AC2450*(1-Z2450/100)</f>
        <v>0.50043</v>
      </c>
      <c r="AE2450" s="2" t="s">
        <v>66</v>
      </c>
      <c r="AF2450" s="2" t="s">
        <v>67</v>
      </c>
      <c r="AG2450" s="2" t="s">
        <v>233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3382</v>
      </c>
      <c r="B2451" s="2" t="s">
        <v>3376</v>
      </c>
      <c r="C2451" s="2" t="s">
        <v>47</v>
      </c>
      <c r="D2451" s="2" t="s">
        <v>1540</v>
      </c>
      <c r="E2451" s="2" t="s">
        <v>1541</v>
      </c>
      <c r="F2451" s="2" t="s">
        <v>224</v>
      </c>
      <c r="G2451" s="2" t="s">
        <v>225</v>
      </c>
      <c r="H2451" s="2" t="s">
        <v>52</v>
      </c>
      <c r="I2451" s="2" t="s">
        <v>53</v>
      </c>
      <c r="J2451" s="2" t="s">
        <v>226</v>
      </c>
      <c r="K2451" s="2" t="s">
        <v>226</v>
      </c>
      <c r="L2451" s="2" t="s">
        <v>227</v>
      </c>
      <c r="M2451" s="2" t="s">
        <v>99</v>
      </c>
      <c r="N2451" s="3">
        <v>1668.1</v>
      </c>
      <c r="O2451" s="3" t="s">
        <v>228</v>
      </c>
      <c r="P2451" s="4">
        <f>IF(O2451="吨",N2451*1000,IF(O2451="万立方米",N2451*10000,""))</f>
        <v>16681000.0</v>
      </c>
      <c r="Q2451" s="2" t="s">
        <v>229</v>
      </c>
      <c r="R2451" s="2" t="s">
        <v>230</v>
      </c>
      <c r="S2451" s="2" t="s">
        <v>247</v>
      </c>
      <c r="T2451" s="2" t="s">
        <v>75</v>
      </c>
      <c r="U2451" s="4">
        <f>0.0</f>
        <v>0.0</v>
      </c>
      <c r="V2451" s="2" t="s">
        <v>232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233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3383</v>
      </c>
      <c r="B2452" s="2" t="s">
        <v>3376</v>
      </c>
      <c r="C2452" s="2" t="s">
        <v>47</v>
      </c>
      <c r="D2452" s="2" t="s">
        <v>1540</v>
      </c>
      <c r="E2452" s="2" t="s">
        <v>1541</v>
      </c>
      <c r="F2452" s="2" t="s">
        <v>224</v>
      </c>
      <c r="G2452" s="2" t="s">
        <v>225</v>
      </c>
      <c r="H2452" s="2" t="s">
        <v>52</v>
      </c>
      <c r="I2452" s="2" t="s">
        <v>53</v>
      </c>
      <c r="J2452" s="2" t="s">
        <v>226</v>
      </c>
      <c r="K2452" s="2" t="s">
        <v>226</v>
      </c>
      <c r="L2452" s="2" t="s">
        <v>227</v>
      </c>
      <c r="M2452" s="2" t="s">
        <v>104</v>
      </c>
      <c r="N2452" s="3">
        <v>1668.1</v>
      </c>
      <c r="O2452" s="3" t="s">
        <v>228</v>
      </c>
      <c r="P2452" s="4">
        <f>IF(O2452="吨",N2452*1000,IF(O2452="万立方米",N2452*10000,""))</f>
        <v>16681000.0</v>
      </c>
      <c r="Q2452" s="2" t="s">
        <v>229</v>
      </c>
      <c r="R2452" s="2" t="s">
        <v>230</v>
      </c>
      <c r="S2452" s="2" t="s">
        <v>249</v>
      </c>
      <c r="T2452" s="2" t="s">
        <v>75</v>
      </c>
      <c r="U2452" s="4">
        <f>0.02</f>
        <v>0.02</v>
      </c>
      <c r="V2452" s="2" t="s">
        <v>232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 t="s">
        <v>236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3384</v>
      </c>
      <c r="B2453" s="2" t="s">
        <v>3376</v>
      </c>
      <c r="C2453" s="2" t="s">
        <v>47</v>
      </c>
      <c r="D2453" s="2" t="s">
        <v>1540</v>
      </c>
      <c r="E2453" s="2" t="s">
        <v>1541</v>
      </c>
      <c r="F2453" s="2" t="s">
        <v>224</v>
      </c>
      <c r="G2453" s="2" t="s">
        <v>225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f>IF(O2453="吨",N2453*1000,IF(O2453="万立方米",N2453*10000,""))</f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138</v>
      </c>
      <c r="AH2453" s="2" t="s">
        <v>114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3385</v>
      </c>
      <c r="B2454" s="2" t="s">
        <v>3386</v>
      </c>
      <c r="C2454" s="2" t="s">
        <v>47</v>
      </c>
      <c r="D2454" s="2" t="s">
        <v>824</v>
      </c>
      <c r="E2454" s="2" t="s">
        <v>526</v>
      </c>
      <c r="F2454" s="2" t="s">
        <v>50</v>
      </c>
      <c r="G2454" s="2" t="s">
        <v>227</v>
      </c>
      <c r="H2454" s="2" t="s">
        <v>297</v>
      </c>
      <c r="I2454" s="2" t="s">
        <v>53</v>
      </c>
      <c r="J2454" s="2" t="s">
        <v>226</v>
      </c>
      <c r="K2454" s="2" t="s">
        <v>226</v>
      </c>
      <c r="L2454" s="2" t="s">
        <v>227</v>
      </c>
      <c r="M2454" s="2" t="s">
        <v>57</v>
      </c>
      <c r="N2454" s="3">
        <v>608.9</v>
      </c>
      <c r="O2454" s="3" t="s">
        <v>228</v>
      </c>
      <c r="P2454" s="4">
        <f>IF(O2454="吨",N2454*1000,IF(O2454="万立方米",N2454*10000,""))</f>
        <v>6089000.0</v>
      </c>
      <c r="Q2454" s="2" t="s">
        <v>229</v>
      </c>
      <c r="R2454" s="2" t="s">
        <v>230</v>
      </c>
      <c r="S2454" s="2" t="s">
        <v>231</v>
      </c>
      <c r="T2454" s="2" t="s">
        <v>75</v>
      </c>
      <c r="U2454" s="4">
        <f>0.0</f>
        <v>0.0</v>
      </c>
      <c r="V2454" s="2" t="s">
        <v>232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3387</v>
      </c>
      <c r="B2455" s="2" t="s">
        <v>3386</v>
      </c>
      <c r="C2455" s="2" t="s">
        <v>47</v>
      </c>
      <c r="D2455" s="2" t="s">
        <v>824</v>
      </c>
      <c r="E2455" s="2" t="s">
        <v>526</v>
      </c>
      <c r="F2455" s="2" t="s">
        <v>50</v>
      </c>
      <c r="G2455" s="2" t="s">
        <v>227</v>
      </c>
      <c r="H2455" s="2" t="s">
        <v>297</v>
      </c>
      <c r="I2455" s="2" t="s">
        <v>53</v>
      </c>
      <c r="J2455" s="2" t="s">
        <v>226</v>
      </c>
      <c r="K2455" s="2" t="s">
        <v>226</v>
      </c>
      <c r="L2455" s="2" t="s">
        <v>227</v>
      </c>
      <c r="M2455" s="2" t="s">
        <v>73</v>
      </c>
      <c r="N2455" s="3">
        <v>608.9</v>
      </c>
      <c r="O2455" s="3" t="s">
        <v>228</v>
      </c>
      <c r="P2455" s="4">
        <f>IF(O2455="吨",N2455*1000,IF(O2455="万立方米",N2455*10000,""))</f>
        <v>6089000.0</v>
      </c>
      <c r="Q2455" s="2" t="s">
        <v>229</v>
      </c>
      <c r="R2455" s="2" t="s">
        <v>230</v>
      </c>
      <c r="S2455" s="2" t="s">
        <v>235</v>
      </c>
      <c r="T2455" s="2" t="s">
        <v>75</v>
      </c>
      <c r="U2455" s="4">
        <f>1.3</f>
        <v>1.3</v>
      </c>
      <c r="V2455" s="2" t="s">
        <v>232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7.9157</v>
      </c>
      <c r="AD2455" s="4">
        <f>AC2455*(1-Z2455/100)</f>
        <v>7.9157</v>
      </c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3388</v>
      </c>
      <c r="B2456" s="2" t="s">
        <v>3386</v>
      </c>
      <c r="C2456" s="2" t="s">
        <v>47</v>
      </c>
      <c r="D2456" s="2" t="s">
        <v>824</v>
      </c>
      <c r="E2456" s="2" t="s">
        <v>526</v>
      </c>
      <c r="F2456" s="2" t="s">
        <v>50</v>
      </c>
      <c r="G2456" s="2" t="s">
        <v>227</v>
      </c>
      <c r="H2456" s="2" t="s">
        <v>297</v>
      </c>
      <c r="I2456" s="2" t="s">
        <v>53</v>
      </c>
      <c r="J2456" s="2" t="s">
        <v>226</v>
      </c>
      <c r="K2456" s="2" t="s">
        <v>226</v>
      </c>
      <c r="L2456" s="2" t="s">
        <v>227</v>
      </c>
      <c r="M2456" s="2" t="s">
        <v>79</v>
      </c>
      <c r="N2456" s="3">
        <v>608.9</v>
      </c>
      <c r="O2456" s="3" t="s">
        <v>228</v>
      </c>
      <c r="P2456" s="4">
        <f>IF(O2456="吨",N2456*1000,IF(O2456="万立方米",N2456*10000,""))</f>
        <v>6089000.0</v>
      </c>
      <c r="Q2456" s="2" t="s">
        <v>229</v>
      </c>
      <c r="R2456" s="2" t="s">
        <v>230</v>
      </c>
      <c r="S2456" s="2" t="s">
        <v>238</v>
      </c>
      <c r="T2456" s="2" t="s">
        <v>75</v>
      </c>
      <c r="U2456" s="4">
        <f>4.1</f>
        <v>4.1</v>
      </c>
      <c r="V2456" s="2" t="s">
        <v>232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4">
        <f>P2456*U2456/1000000</f>
        <v>24.964899999999997</v>
      </c>
      <c r="AD2456" s="4">
        <f>AC2456*(1-Z2456/100)</f>
        <v>19.472621999999998</v>
      </c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3389</v>
      </c>
      <c r="B2457" s="2" t="s">
        <v>3386</v>
      </c>
      <c r="C2457" s="2" t="s">
        <v>47</v>
      </c>
      <c r="D2457" s="2" t="s">
        <v>824</v>
      </c>
      <c r="E2457" s="2" t="s">
        <v>526</v>
      </c>
      <c r="F2457" s="2" t="s">
        <v>50</v>
      </c>
      <c r="G2457" s="2" t="s">
        <v>227</v>
      </c>
      <c r="H2457" s="2" t="s">
        <v>297</v>
      </c>
      <c r="I2457" s="2" t="s">
        <v>53</v>
      </c>
      <c r="J2457" s="2" t="s">
        <v>226</v>
      </c>
      <c r="K2457" s="2" t="s">
        <v>226</v>
      </c>
      <c r="L2457" s="2" t="s">
        <v>227</v>
      </c>
      <c r="M2457" s="2" t="s">
        <v>87</v>
      </c>
      <c r="N2457" s="3">
        <v>608.9</v>
      </c>
      <c r="O2457" s="3" t="s">
        <v>228</v>
      </c>
      <c r="P2457" s="4">
        <f>IF(O2457="吨",N2457*1000,IF(O2457="万立方米",N2457*10000,""))</f>
        <v>6089000.0</v>
      </c>
      <c r="Q2457" s="2" t="s">
        <v>229</v>
      </c>
      <c r="R2457" s="2" t="s">
        <v>230</v>
      </c>
      <c r="S2457" s="2" t="s">
        <v>241</v>
      </c>
      <c r="T2457" s="2" t="s">
        <v>75</v>
      </c>
      <c r="U2457" s="4">
        <f>0.0</f>
        <v>0.0</v>
      </c>
      <c r="V2457" s="2" t="s">
        <v>232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3390</v>
      </c>
      <c r="B2458" s="2" t="s">
        <v>3386</v>
      </c>
      <c r="C2458" s="2" t="s">
        <v>47</v>
      </c>
      <c r="D2458" s="2" t="s">
        <v>824</v>
      </c>
      <c r="E2458" s="2" t="s">
        <v>526</v>
      </c>
      <c r="F2458" s="2" t="s">
        <v>50</v>
      </c>
      <c r="G2458" s="2" t="s">
        <v>227</v>
      </c>
      <c r="H2458" s="2" t="s">
        <v>297</v>
      </c>
      <c r="I2458" s="2" t="s">
        <v>53</v>
      </c>
      <c r="J2458" s="2" t="s">
        <v>226</v>
      </c>
      <c r="K2458" s="2" t="s">
        <v>226</v>
      </c>
      <c r="L2458" s="2" t="s">
        <v>227</v>
      </c>
      <c r="M2458" s="2" t="s">
        <v>91</v>
      </c>
      <c r="N2458" s="3">
        <v>608.9</v>
      </c>
      <c r="O2458" s="3" t="s">
        <v>228</v>
      </c>
      <c r="P2458" s="4">
        <f>IF(O2458="吨",N2458*1000,IF(O2458="万立方米",N2458*10000,""))</f>
        <v>6089000.0</v>
      </c>
      <c r="Q2458" s="2" t="s">
        <v>229</v>
      </c>
      <c r="R2458" s="2" t="s">
        <v>230</v>
      </c>
      <c r="S2458" s="2" t="s">
        <v>243</v>
      </c>
      <c r="T2458" s="2" t="s">
        <v>75</v>
      </c>
      <c r="U2458" s="4">
        <f>0.03</f>
        <v>0.03</v>
      </c>
      <c r="V2458" s="2" t="s">
        <v>232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0.18267</v>
      </c>
      <c r="AD2458" s="4">
        <f>AC2459*(1-AA2458/100)+(AC2458-AC2459)*(1-AB2458/100)</f>
        <v>0.18267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3391</v>
      </c>
      <c r="B2459" s="2" t="s">
        <v>3386</v>
      </c>
      <c r="C2459" s="2" t="s">
        <v>47</v>
      </c>
      <c r="D2459" s="2" t="s">
        <v>824</v>
      </c>
      <c r="E2459" s="2" t="s">
        <v>526</v>
      </c>
      <c r="F2459" s="2" t="s">
        <v>50</v>
      </c>
      <c r="G2459" s="2" t="s">
        <v>227</v>
      </c>
      <c r="H2459" s="2" t="s">
        <v>297</v>
      </c>
      <c r="I2459" s="2" t="s">
        <v>53</v>
      </c>
      <c r="J2459" s="2" t="s">
        <v>226</v>
      </c>
      <c r="K2459" s="2" t="s">
        <v>226</v>
      </c>
      <c r="L2459" s="2" t="s">
        <v>227</v>
      </c>
      <c r="M2459" s="2" t="s">
        <v>95</v>
      </c>
      <c r="N2459" s="3">
        <v>608.9</v>
      </c>
      <c r="O2459" s="3" t="s">
        <v>228</v>
      </c>
      <c r="P2459" s="4">
        <f>IF(O2459="吨",N2459*1000,IF(O2459="万立方米",N2459*10000,""))</f>
        <v>6089000.0</v>
      </c>
      <c r="Q2459" s="2" t="s">
        <v>229</v>
      </c>
      <c r="R2459" s="2" t="s">
        <v>230</v>
      </c>
      <c r="S2459" s="2" t="s">
        <v>245</v>
      </c>
      <c r="T2459" s="2" t="s">
        <v>75</v>
      </c>
      <c r="U2459" s="4">
        <f>0.03</f>
        <v>0.03</v>
      </c>
      <c r="V2459" s="2" t="s">
        <v>232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0.18267</v>
      </c>
      <c r="AD2459" s="4">
        <f>AC2459*(1-Z2459/100)</f>
        <v>0.18267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3392</v>
      </c>
      <c r="B2460" s="2" t="s">
        <v>3386</v>
      </c>
      <c r="C2460" s="2" t="s">
        <v>47</v>
      </c>
      <c r="D2460" s="2" t="s">
        <v>824</v>
      </c>
      <c r="E2460" s="2" t="s">
        <v>526</v>
      </c>
      <c r="F2460" s="2" t="s">
        <v>50</v>
      </c>
      <c r="G2460" s="2" t="s">
        <v>227</v>
      </c>
      <c r="H2460" s="2" t="s">
        <v>297</v>
      </c>
      <c r="I2460" s="2" t="s">
        <v>53</v>
      </c>
      <c r="J2460" s="2" t="s">
        <v>226</v>
      </c>
      <c r="K2460" s="2" t="s">
        <v>226</v>
      </c>
      <c r="L2460" s="2" t="s">
        <v>227</v>
      </c>
      <c r="M2460" s="2" t="s">
        <v>99</v>
      </c>
      <c r="N2460" s="3">
        <v>608.9</v>
      </c>
      <c r="O2460" s="3" t="s">
        <v>228</v>
      </c>
      <c r="P2460" s="4">
        <f>IF(O2460="吨",N2460*1000,IF(O2460="万立方米",N2460*10000,""))</f>
        <v>6089000.0</v>
      </c>
      <c r="Q2460" s="2" t="s">
        <v>229</v>
      </c>
      <c r="R2460" s="2" t="s">
        <v>230</v>
      </c>
      <c r="S2460" s="2" t="s">
        <v>247</v>
      </c>
      <c r="T2460" s="2" t="s">
        <v>75</v>
      </c>
      <c r="U2460" s="4">
        <f>0.0</f>
        <v>0.0</v>
      </c>
      <c r="V2460" s="2" t="s">
        <v>232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3393</v>
      </c>
      <c r="B2461" s="2" t="s">
        <v>3386</v>
      </c>
      <c r="C2461" s="2" t="s">
        <v>47</v>
      </c>
      <c r="D2461" s="2" t="s">
        <v>824</v>
      </c>
      <c r="E2461" s="2" t="s">
        <v>526</v>
      </c>
      <c r="F2461" s="2" t="s">
        <v>50</v>
      </c>
      <c r="G2461" s="2" t="s">
        <v>227</v>
      </c>
      <c r="H2461" s="2" t="s">
        <v>297</v>
      </c>
      <c r="I2461" s="2" t="s">
        <v>53</v>
      </c>
      <c r="J2461" s="2" t="s">
        <v>226</v>
      </c>
      <c r="K2461" s="2" t="s">
        <v>226</v>
      </c>
      <c r="L2461" s="2" t="s">
        <v>227</v>
      </c>
      <c r="M2461" s="2" t="s">
        <v>104</v>
      </c>
      <c r="N2461" s="3">
        <v>608.9</v>
      </c>
      <c r="O2461" s="3" t="s">
        <v>228</v>
      </c>
      <c r="P2461" s="4">
        <f>IF(O2461="吨",N2461*1000,IF(O2461="万立方米",N2461*10000,""))</f>
        <v>6089000.0</v>
      </c>
      <c r="Q2461" s="2" t="s">
        <v>229</v>
      </c>
      <c r="R2461" s="2" t="s">
        <v>230</v>
      </c>
      <c r="S2461" s="2" t="s">
        <v>249</v>
      </c>
      <c r="T2461" s="2" t="s">
        <v>75</v>
      </c>
      <c r="U2461" s="4">
        <f>0.02</f>
        <v>0.02</v>
      </c>
      <c r="V2461" s="2" t="s">
        <v>232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3394</v>
      </c>
      <c r="B2462" s="2" t="s">
        <v>3386</v>
      </c>
      <c r="C2462" s="2" t="s">
        <v>47</v>
      </c>
      <c r="D2462" s="2" t="s">
        <v>824</v>
      </c>
      <c r="E2462" s="2" t="s">
        <v>526</v>
      </c>
      <c r="F2462" s="2" t="s">
        <v>50</v>
      </c>
      <c r="G2462" s="2" t="s">
        <v>227</v>
      </c>
      <c r="H2462" s="2" t="s">
        <v>297</v>
      </c>
      <c r="I2462" s="2"/>
      <c r="J2462" s="2"/>
      <c r="K2462" s="2"/>
      <c r="L2462" s="2"/>
      <c r="M2462" s="2" t="s">
        <v>107</v>
      </c>
      <c r="N2462" s="3"/>
      <c r="O2462" s="3"/>
      <c r="P2462" s="4">
        <f>IF(O2462="吨",N2462*1000,IF(O2462="万立方米",N2462*10000,""))</f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113</v>
      </c>
      <c r="AH2462" s="2" t="s">
        <v>114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3395</v>
      </c>
      <c r="B2463" s="2" t="s">
        <v>3396</v>
      </c>
      <c r="C2463" s="2" t="s">
        <v>47</v>
      </c>
      <c r="D2463" s="2" t="s">
        <v>1093</v>
      </c>
      <c r="E2463" s="2" t="s">
        <v>491</v>
      </c>
      <c r="F2463" s="2" t="s">
        <v>278</v>
      </c>
      <c r="G2463" s="2" t="s">
        <v>227</v>
      </c>
      <c r="H2463" s="2" t="s">
        <v>3397</v>
      </c>
      <c r="I2463" s="2" t="s">
        <v>53</v>
      </c>
      <c r="J2463" s="2" t="s">
        <v>121</v>
      </c>
      <c r="K2463" s="2"/>
      <c r="L2463" s="2" t="s">
        <v>122</v>
      </c>
      <c r="M2463" s="2" t="s">
        <v>57</v>
      </c>
      <c r="N2463" s="3">
        <v>3602.344</v>
      </c>
      <c r="O2463" s="3" t="s">
        <v>123</v>
      </c>
      <c r="P2463" s="2"/>
      <c r="Q2463" s="2"/>
      <c r="R2463" s="2"/>
      <c r="S2463" s="2"/>
      <c r="T2463" s="2"/>
      <c r="U2463" s="2"/>
      <c r="V2463" s="2"/>
      <c r="W2463" s="2" t="s">
        <v>124</v>
      </c>
      <c r="X2463" s="2"/>
      <c r="Y2463" s="2" t="s">
        <v>65</v>
      </c>
      <c r="Z2463" s="2">
        <v>0</v>
      </c>
      <c r="AA2463" s="2"/>
      <c r="AB2463" s="2"/>
      <c r="AC2463" s="4">
        <f>P2463*U2463/1000000</f>
        <v>0.0</v>
      </c>
      <c r="AD2463" s="4">
        <f>AC2463*(1-Z2463/100)</f>
        <v>0.0</v>
      </c>
      <c r="AE2463" s="2" t="s">
        <v>125</v>
      </c>
      <c r="AF2463" s="2" t="s">
        <v>126</v>
      </c>
      <c r="AG2463" s="2" t="s">
        <v>127</v>
      </c>
      <c r="AH2463" s="2" t="s">
        <v>128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3398</v>
      </c>
      <c r="B2464" s="2" t="s">
        <v>3396</v>
      </c>
      <c r="C2464" s="2" t="s">
        <v>47</v>
      </c>
      <c r="D2464" s="2" t="s">
        <v>1093</v>
      </c>
      <c r="E2464" s="2" t="s">
        <v>491</v>
      </c>
      <c r="F2464" s="2" t="s">
        <v>278</v>
      </c>
      <c r="G2464" s="2" t="s">
        <v>227</v>
      </c>
      <c r="H2464" s="2" t="s">
        <v>3397</v>
      </c>
      <c r="I2464" s="2" t="s">
        <v>53</v>
      </c>
      <c r="J2464" s="2" t="s">
        <v>121</v>
      </c>
      <c r="K2464" s="2"/>
      <c r="L2464" s="2" t="s">
        <v>122</v>
      </c>
      <c r="M2464" s="2" t="s">
        <v>73</v>
      </c>
      <c r="N2464" s="3">
        <v>3602.344</v>
      </c>
      <c r="O2464" s="3" t="s">
        <v>123</v>
      </c>
      <c r="P2464" s="2"/>
      <c r="Q2464" s="2"/>
      <c r="R2464" s="2"/>
      <c r="S2464" s="2"/>
      <c r="T2464" s="2"/>
      <c r="U2464" s="2"/>
      <c r="V2464" s="2"/>
      <c r="W2464" s="2" t="s">
        <v>124</v>
      </c>
      <c r="X2464" s="2"/>
      <c r="Y2464" s="2" t="s">
        <v>65</v>
      </c>
      <c r="Z2464" s="2">
        <v>0</v>
      </c>
      <c r="AA2464" s="2"/>
      <c r="AB2464" s="2"/>
      <c r="AC2464" s="4">
        <f>P2464*U2464/1000000</f>
        <v>0.0</v>
      </c>
      <c r="AD2464" s="4">
        <f>AC2464*(1-Z2464/100)</f>
        <v>0.0</v>
      </c>
      <c r="AE2464" s="2" t="s">
        <v>125</v>
      </c>
      <c r="AF2464" s="2" t="s">
        <v>126</v>
      </c>
      <c r="AG2464" s="2" t="s">
        <v>130</v>
      </c>
      <c r="AH2464" s="2" t="s">
        <v>128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3399</v>
      </c>
      <c r="B2465" s="2" t="s">
        <v>3396</v>
      </c>
      <c r="C2465" s="2" t="s">
        <v>47</v>
      </c>
      <c r="D2465" s="2" t="s">
        <v>1093</v>
      </c>
      <c r="E2465" s="2" t="s">
        <v>491</v>
      </c>
      <c r="F2465" s="2" t="s">
        <v>278</v>
      </c>
      <c r="G2465" s="2" t="s">
        <v>227</v>
      </c>
      <c r="H2465" s="2" t="s">
        <v>3397</v>
      </c>
      <c r="I2465" s="2" t="s">
        <v>53</v>
      </c>
      <c r="J2465" s="2" t="s">
        <v>121</v>
      </c>
      <c r="K2465" s="2"/>
      <c r="L2465" s="2" t="s">
        <v>122</v>
      </c>
      <c r="M2465" s="2" t="s">
        <v>79</v>
      </c>
      <c r="N2465" s="3">
        <v>3602.344</v>
      </c>
      <c r="O2465" s="3" t="s">
        <v>123</v>
      </c>
      <c r="P2465" s="2"/>
      <c r="Q2465" s="2"/>
      <c r="R2465" s="2"/>
      <c r="S2465" s="2"/>
      <c r="T2465" s="2"/>
      <c r="U2465" s="2"/>
      <c r="V2465" s="2"/>
      <c r="W2465" s="2" t="s">
        <v>124</v>
      </c>
      <c r="X2465" s="2" t="s">
        <v>83</v>
      </c>
      <c r="Y2465" s="2" t="s">
        <v>84</v>
      </c>
      <c r="Z2465" s="2">
        <v>22</v>
      </c>
      <c r="AA2465" s="2"/>
      <c r="AB2465" s="2"/>
      <c r="AC2465" s="4">
        <f>P2465*U2465/1000000</f>
        <v>0.0</v>
      </c>
      <c r="AD2465" s="4">
        <f>AC2465*(1-Z2465/100)</f>
        <v>0.0</v>
      </c>
      <c r="AE2465" s="2" t="s">
        <v>125</v>
      </c>
      <c r="AF2465" s="2" t="s">
        <v>126</v>
      </c>
      <c r="AG2465" s="2" t="s">
        <v>1096</v>
      </c>
      <c r="AH2465" s="2" t="s">
        <v>128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3400</v>
      </c>
      <c r="B2466" s="2" t="s">
        <v>3396</v>
      </c>
      <c r="C2466" s="2" t="s">
        <v>47</v>
      </c>
      <c r="D2466" s="2" t="s">
        <v>1093</v>
      </c>
      <c r="E2466" s="2" t="s">
        <v>491</v>
      </c>
      <c r="F2466" s="2" t="s">
        <v>278</v>
      </c>
      <c r="G2466" s="2" t="s">
        <v>227</v>
      </c>
      <c r="H2466" s="2" t="s">
        <v>3397</v>
      </c>
      <c r="I2466" s="2" t="s">
        <v>53</v>
      </c>
      <c r="J2466" s="2" t="s">
        <v>121</v>
      </c>
      <c r="K2466" s="2"/>
      <c r="L2466" s="2" t="s">
        <v>122</v>
      </c>
      <c r="M2466" s="2" t="s">
        <v>87</v>
      </c>
      <c r="N2466" s="3">
        <v>3602.344</v>
      </c>
      <c r="O2466" s="3" t="s">
        <v>123</v>
      </c>
      <c r="P2466" s="2"/>
      <c r="Q2466" s="2"/>
      <c r="R2466" s="2"/>
      <c r="S2466" s="2"/>
      <c r="T2466" s="2"/>
      <c r="U2466" s="2"/>
      <c r="V2466" s="2"/>
      <c r="W2466" s="2" t="s">
        <v>124</v>
      </c>
      <c r="X2466" s="2"/>
      <c r="Y2466" s="2" t="s">
        <v>65</v>
      </c>
      <c r="Z2466" s="2">
        <v>0</v>
      </c>
      <c r="AA2466" s="2"/>
      <c r="AB2466" s="2"/>
      <c r="AC2466" s="4">
        <f>P2466*U2466/1000000</f>
        <v>0.0</v>
      </c>
      <c r="AD2466" s="4">
        <f>AC2466*(1-Z2466/100)</f>
        <v>0.0</v>
      </c>
      <c r="AE2466" s="2" t="s">
        <v>125</v>
      </c>
      <c r="AF2466" s="2" t="s">
        <v>126</v>
      </c>
      <c r="AG2466" s="2" t="s">
        <v>127</v>
      </c>
      <c r="AH2466" s="2" t="s">
        <v>128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3401</v>
      </c>
      <c r="B2467" s="2" t="s">
        <v>3396</v>
      </c>
      <c r="C2467" s="2" t="s">
        <v>47</v>
      </c>
      <c r="D2467" s="2" t="s">
        <v>1093</v>
      </c>
      <c r="E2467" s="2" t="s">
        <v>491</v>
      </c>
      <c r="F2467" s="2" t="s">
        <v>278</v>
      </c>
      <c r="G2467" s="2" t="s">
        <v>227</v>
      </c>
      <c r="H2467" s="2" t="s">
        <v>3397</v>
      </c>
      <c r="I2467" s="2" t="s">
        <v>53</v>
      </c>
      <c r="J2467" s="2" t="s">
        <v>121</v>
      </c>
      <c r="K2467" s="2"/>
      <c r="L2467" s="2" t="s">
        <v>122</v>
      </c>
      <c r="M2467" s="2" t="s">
        <v>91</v>
      </c>
      <c r="N2467" s="3">
        <v>3602.344</v>
      </c>
      <c r="O2467" s="3" t="s">
        <v>123</v>
      </c>
      <c r="P2467" s="2"/>
      <c r="Q2467" s="2"/>
      <c r="R2467" s="2"/>
      <c r="S2467" s="2"/>
      <c r="T2467" s="2"/>
      <c r="U2467" s="2"/>
      <c r="V2467" s="2"/>
      <c r="W2467" s="2" t="s">
        <v>124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4">
        <f>P2467*U2467/1000000</f>
        <v>0.0</v>
      </c>
      <c r="AD2467" s="4">
        <f>AC2468*(1-AA2467/100)+(AC2467-AC2468)*(1-AB2467/100)</f>
        <v>0.0</v>
      </c>
      <c r="AE2467" s="2" t="s">
        <v>125</v>
      </c>
      <c r="AF2467" s="2" t="s">
        <v>126</v>
      </c>
      <c r="AG2467" s="2" t="s">
        <v>127</v>
      </c>
      <c r="AH2467" s="2" t="s">
        <v>128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3402</v>
      </c>
      <c r="B2468" s="2" t="s">
        <v>3396</v>
      </c>
      <c r="C2468" s="2" t="s">
        <v>47</v>
      </c>
      <c r="D2468" s="2" t="s">
        <v>1093</v>
      </c>
      <c r="E2468" s="2" t="s">
        <v>491</v>
      </c>
      <c r="F2468" s="2" t="s">
        <v>278</v>
      </c>
      <c r="G2468" s="2" t="s">
        <v>227</v>
      </c>
      <c r="H2468" s="2" t="s">
        <v>3397</v>
      </c>
      <c r="I2468" s="2" t="s">
        <v>53</v>
      </c>
      <c r="J2468" s="2" t="s">
        <v>121</v>
      </c>
      <c r="K2468" s="2"/>
      <c r="L2468" s="2" t="s">
        <v>122</v>
      </c>
      <c r="M2468" s="2" t="s">
        <v>95</v>
      </c>
      <c r="N2468" s="3">
        <v>3602.344</v>
      </c>
      <c r="O2468" s="3" t="s">
        <v>123</v>
      </c>
      <c r="P2468" s="2"/>
      <c r="Q2468" s="2"/>
      <c r="R2468" s="2"/>
      <c r="S2468" s="2"/>
      <c r="T2468" s="2"/>
      <c r="U2468" s="2"/>
      <c r="V2468" s="2"/>
      <c r="W2468" s="2" t="s">
        <v>124</v>
      </c>
      <c r="X2468" s="2"/>
      <c r="Y2468" s="2" t="s">
        <v>65</v>
      </c>
      <c r="Z2468" s="2">
        <v>0</v>
      </c>
      <c r="AA2468" s="2"/>
      <c r="AB2468" s="2"/>
      <c r="AC2468" s="4">
        <f>P2468*U2468/1000000</f>
        <v>0.0</v>
      </c>
      <c r="AD2468" s="4">
        <f>AC2468*(1-Z2468/100)</f>
        <v>0.0</v>
      </c>
      <c r="AE2468" s="2" t="s">
        <v>125</v>
      </c>
      <c r="AF2468" s="2" t="s">
        <v>126</v>
      </c>
      <c r="AG2468" s="2" t="s">
        <v>127</v>
      </c>
      <c r="AH2468" s="2" t="s">
        <v>128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3403</v>
      </c>
      <c r="B2469" s="2" t="s">
        <v>3396</v>
      </c>
      <c r="C2469" s="2" t="s">
        <v>47</v>
      </c>
      <c r="D2469" s="2" t="s">
        <v>1093</v>
      </c>
      <c r="E2469" s="2" t="s">
        <v>491</v>
      </c>
      <c r="F2469" s="2" t="s">
        <v>278</v>
      </c>
      <c r="G2469" s="2" t="s">
        <v>227</v>
      </c>
      <c r="H2469" s="2" t="s">
        <v>3397</v>
      </c>
      <c r="I2469" s="2" t="s">
        <v>53</v>
      </c>
      <c r="J2469" s="2" t="s">
        <v>121</v>
      </c>
      <c r="K2469" s="2"/>
      <c r="L2469" s="2" t="s">
        <v>122</v>
      </c>
      <c r="M2469" s="2" t="s">
        <v>99</v>
      </c>
      <c r="N2469" s="3">
        <v>3602.344</v>
      </c>
      <c r="O2469" s="3" t="s">
        <v>123</v>
      </c>
      <c r="P2469" s="2"/>
      <c r="Q2469" s="2"/>
      <c r="R2469" s="2"/>
      <c r="S2469" s="2"/>
      <c r="T2469" s="2"/>
      <c r="U2469" s="2"/>
      <c r="V2469" s="2"/>
      <c r="W2469" s="2" t="s">
        <v>124</v>
      </c>
      <c r="X2469" s="2"/>
      <c r="Y2469" s="2" t="s">
        <v>65</v>
      </c>
      <c r="Z2469" s="2">
        <v>0</v>
      </c>
      <c r="AA2469" s="2"/>
      <c r="AB2469" s="2"/>
      <c r="AC2469" s="4">
        <f>P2469*U2469/1000000</f>
        <v>0.0</v>
      </c>
      <c r="AD2469" s="4">
        <f>AC2469*(1-Z2469/100)</f>
        <v>0.0</v>
      </c>
      <c r="AE2469" s="2" t="s">
        <v>125</v>
      </c>
      <c r="AF2469" s="2" t="s">
        <v>126</v>
      </c>
      <c r="AG2469" s="2" t="s">
        <v>127</v>
      </c>
      <c r="AH2469" s="2" t="s">
        <v>128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3404</v>
      </c>
      <c r="B2470" s="2" t="s">
        <v>3396</v>
      </c>
      <c r="C2470" s="2" t="s">
        <v>47</v>
      </c>
      <c r="D2470" s="2" t="s">
        <v>1093</v>
      </c>
      <c r="E2470" s="2" t="s">
        <v>491</v>
      </c>
      <c r="F2470" s="2" t="s">
        <v>278</v>
      </c>
      <c r="G2470" s="2" t="s">
        <v>227</v>
      </c>
      <c r="H2470" s="2" t="s">
        <v>3397</v>
      </c>
      <c r="I2470" s="2" t="s">
        <v>53</v>
      </c>
      <c r="J2470" s="2" t="s">
        <v>121</v>
      </c>
      <c r="K2470" s="2"/>
      <c r="L2470" s="2" t="s">
        <v>122</v>
      </c>
      <c r="M2470" s="2" t="s">
        <v>104</v>
      </c>
      <c r="N2470" s="3">
        <v>3602.344</v>
      </c>
      <c r="O2470" s="3" t="s">
        <v>123</v>
      </c>
      <c r="P2470" s="2"/>
      <c r="Q2470" s="2"/>
      <c r="R2470" s="2"/>
      <c r="S2470" s="2"/>
      <c r="T2470" s="2"/>
      <c r="U2470" s="2"/>
      <c r="V2470" s="2"/>
      <c r="W2470" s="2" t="s">
        <v>124</v>
      </c>
      <c r="X2470" s="2"/>
      <c r="Y2470" s="2" t="s">
        <v>65</v>
      </c>
      <c r="Z2470" s="2">
        <v>0</v>
      </c>
      <c r="AA2470" s="2"/>
      <c r="AB2470" s="2"/>
      <c r="AC2470" s="4">
        <f>P2470*U2470/1000000</f>
        <v>0.0</v>
      </c>
      <c r="AD2470" s="4">
        <f>AC2470*(1-Z2470/100)</f>
        <v>0.0</v>
      </c>
      <c r="AE2470" s="2" t="s">
        <v>125</v>
      </c>
      <c r="AF2470" s="2" t="s">
        <v>126</v>
      </c>
      <c r="AG2470" s="2" t="s">
        <v>130</v>
      </c>
      <c r="AH2470" s="2" t="s">
        <v>128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3405</v>
      </c>
      <c r="B2471" s="2" t="s">
        <v>3396</v>
      </c>
      <c r="C2471" s="2" t="s">
        <v>47</v>
      </c>
      <c r="D2471" s="2" t="s">
        <v>1093</v>
      </c>
      <c r="E2471" s="2" t="s">
        <v>491</v>
      </c>
      <c r="F2471" s="2" t="s">
        <v>278</v>
      </c>
      <c r="G2471" s="2" t="s">
        <v>227</v>
      </c>
      <c r="H2471" s="2" t="s">
        <v>3397</v>
      </c>
      <c r="I2471" s="2"/>
      <c r="J2471" s="2"/>
      <c r="K2471" s="2"/>
      <c r="L2471" s="2"/>
      <c r="M2471" s="2" t="s">
        <v>107</v>
      </c>
      <c r="N2471" s="3"/>
      <c r="O2471" s="3"/>
      <c r="P2471" s="4">
        <f>IF(O2471="吨",N2471*1000,IF(O2471="万立方米",N2471*10000,""))</f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138</v>
      </c>
      <c r="AH2471" s="2" t="s">
        <v>114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3406</v>
      </c>
      <c r="B2472" s="2" t="s">
        <v>3407</v>
      </c>
      <c r="C2472" s="2" t="s">
        <v>47</v>
      </c>
      <c r="D2472" s="2" t="s">
        <v>3014</v>
      </c>
      <c r="E2472" s="2" t="s">
        <v>277</v>
      </c>
      <c r="F2472" s="2" t="s">
        <v>278</v>
      </c>
      <c r="G2472" s="2" t="s">
        <v>225</v>
      </c>
      <c r="H2472" s="2" t="s">
        <v>52</v>
      </c>
      <c r="I2472" s="2" t="s">
        <v>53</v>
      </c>
      <c r="J2472" s="2" t="s">
        <v>226</v>
      </c>
      <c r="K2472" s="2" t="s">
        <v>226</v>
      </c>
      <c r="L2472" s="2" t="s">
        <v>227</v>
      </c>
      <c r="M2472" s="2" t="s">
        <v>57</v>
      </c>
      <c r="N2472" s="3">
        <v>1000</v>
      </c>
      <c r="O2472" s="3" t="s">
        <v>228</v>
      </c>
      <c r="P2472" s="4">
        <f>IF(O2472="吨",N2472*1000,IF(O2472="万立方米",N2472*10000,""))</f>
        <v>10000000.0</v>
      </c>
      <c r="Q2472" s="2" t="s">
        <v>229</v>
      </c>
      <c r="R2472" s="2" t="s">
        <v>230</v>
      </c>
      <c r="S2472" s="2" t="s">
        <v>231</v>
      </c>
      <c r="T2472" s="2" t="s">
        <v>75</v>
      </c>
      <c r="U2472" s="4">
        <f>0.0</f>
        <v>0.0</v>
      </c>
      <c r="V2472" s="2" t="s">
        <v>232</v>
      </c>
      <c r="W2472" s="2" t="s">
        <v>76</v>
      </c>
      <c r="X2472" s="2" t="s">
        <v>255</v>
      </c>
      <c r="Y2472" s="2" t="s">
        <v>256</v>
      </c>
      <c r="Z2472" s="2">
        <v>57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66</v>
      </c>
      <c r="AF2472" s="2" t="s">
        <v>67</v>
      </c>
      <c r="AG2472" s="2" t="s">
        <v>257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3408</v>
      </c>
      <c r="B2473" s="2" t="s">
        <v>3407</v>
      </c>
      <c r="C2473" s="2" t="s">
        <v>47</v>
      </c>
      <c r="D2473" s="2" t="s">
        <v>3014</v>
      </c>
      <c r="E2473" s="2" t="s">
        <v>277</v>
      </c>
      <c r="F2473" s="2" t="s">
        <v>278</v>
      </c>
      <c r="G2473" s="2" t="s">
        <v>225</v>
      </c>
      <c r="H2473" s="2" t="s">
        <v>52</v>
      </c>
      <c r="I2473" s="2" t="s">
        <v>53</v>
      </c>
      <c r="J2473" s="2" t="s">
        <v>226</v>
      </c>
      <c r="K2473" s="2" t="s">
        <v>226</v>
      </c>
      <c r="L2473" s="2" t="s">
        <v>227</v>
      </c>
      <c r="M2473" s="2" t="s">
        <v>73</v>
      </c>
      <c r="N2473" s="3">
        <v>1000</v>
      </c>
      <c r="O2473" s="3" t="s">
        <v>228</v>
      </c>
      <c r="P2473" s="4">
        <f>IF(O2473="吨",N2473*1000,IF(O2473="万立方米",N2473*10000,""))</f>
        <v>10000000.0</v>
      </c>
      <c r="Q2473" s="2" t="s">
        <v>229</v>
      </c>
      <c r="R2473" s="2" t="s">
        <v>230</v>
      </c>
      <c r="S2473" s="2" t="s">
        <v>235</v>
      </c>
      <c r="T2473" s="2" t="s">
        <v>75</v>
      </c>
      <c r="U2473" s="4">
        <f>1.3</f>
        <v>1.3</v>
      </c>
      <c r="V2473" s="2" t="s">
        <v>232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4">
        <f>P2473*U2473/1000000</f>
        <v>13.0</v>
      </c>
      <c r="AD2473" s="4">
        <f>AC2473*(1-Z2473/100)</f>
        <v>13.0</v>
      </c>
      <c r="AE2473" s="2" t="s">
        <v>66</v>
      </c>
      <c r="AF2473" s="2" t="s">
        <v>67</v>
      </c>
      <c r="AG2473" s="2" t="s">
        <v>259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3409</v>
      </c>
      <c r="B2474" s="2" t="s">
        <v>3407</v>
      </c>
      <c r="C2474" s="2" t="s">
        <v>47</v>
      </c>
      <c r="D2474" s="2" t="s">
        <v>3014</v>
      </c>
      <c r="E2474" s="2" t="s">
        <v>277</v>
      </c>
      <c r="F2474" s="2" t="s">
        <v>278</v>
      </c>
      <c r="G2474" s="2" t="s">
        <v>225</v>
      </c>
      <c r="H2474" s="2" t="s">
        <v>52</v>
      </c>
      <c r="I2474" s="2" t="s">
        <v>53</v>
      </c>
      <c r="J2474" s="2" t="s">
        <v>226</v>
      </c>
      <c r="K2474" s="2" t="s">
        <v>226</v>
      </c>
      <c r="L2474" s="2" t="s">
        <v>227</v>
      </c>
      <c r="M2474" s="2" t="s">
        <v>79</v>
      </c>
      <c r="N2474" s="3">
        <v>1000</v>
      </c>
      <c r="O2474" s="3" t="s">
        <v>228</v>
      </c>
      <c r="P2474" s="4">
        <f>IF(O2474="吨",N2474*1000,IF(O2474="万立方米",N2474*10000,""))</f>
        <v>10000000.0</v>
      </c>
      <c r="Q2474" s="2" t="s">
        <v>229</v>
      </c>
      <c r="R2474" s="2" t="s">
        <v>230</v>
      </c>
      <c r="S2474" s="2" t="s">
        <v>238</v>
      </c>
      <c r="T2474" s="2" t="s">
        <v>75</v>
      </c>
      <c r="U2474" s="4">
        <f>4.1</f>
        <v>4.1</v>
      </c>
      <c r="V2474" s="2" t="s">
        <v>232</v>
      </c>
      <c r="W2474" s="2" t="s">
        <v>76</v>
      </c>
      <c r="X2474" s="2" t="s">
        <v>149</v>
      </c>
      <c r="Y2474" s="2" t="s">
        <v>150</v>
      </c>
      <c r="Z2474" s="2">
        <v>64</v>
      </c>
      <c r="AA2474" s="2"/>
      <c r="AB2474" s="2"/>
      <c r="AC2474" s="4">
        <f>P2474*U2474/1000000</f>
        <v>41.0</v>
      </c>
      <c r="AD2474" s="4">
        <f>AC2474*(1-Z2474/100)</f>
        <v>14.76</v>
      </c>
      <c r="AE2474" s="2" t="s">
        <v>66</v>
      </c>
      <c r="AF2474" s="2" t="s">
        <v>67</v>
      </c>
      <c r="AG2474" s="2" t="s">
        <v>257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3410</v>
      </c>
      <c r="B2475" s="2" t="s">
        <v>3407</v>
      </c>
      <c r="C2475" s="2" t="s">
        <v>47</v>
      </c>
      <c r="D2475" s="2" t="s">
        <v>3014</v>
      </c>
      <c r="E2475" s="2" t="s">
        <v>277</v>
      </c>
      <c r="F2475" s="2" t="s">
        <v>278</v>
      </c>
      <c r="G2475" s="2" t="s">
        <v>225</v>
      </c>
      <c r="H2475" s="2" t="s">
        <v>52</v>
      </c>
      <c r="I2475" s="2" t="s">
        <v>53</v>
      </c>
      <c r="J2475" s="2" t="s">
        <v>226</v>
      </c>
      <c r="K2475" s="2" t="s">
        <v>226</v>
      </c>
      <c r="L2475" s="2" t="s">
        <v>227</v>
      </c>
      <c r="M2475" s="2" t="s">
        <v>87</v>
      </c>
      <c r="N2475" s="3">
        <v>1000</v>
      </c>
      <c r="O2475" s="3" t="s">
        <v>228</v>
      </c>
      <c r="P2475" s="4">
        <f>IF(O2475="吨",N2475*1000,IF(O2475="万立方米",N2475*10000,""))</f>
        <v>10000000.0</v>
      </c>
      <c r="Q2475" s="2" t="s">
        <v>229</v>
      </c>
      <c r="R2475" s="2" t="s">
        <v>230</v>
      </c>
      <c r="S2475" s="2" t="s">
        <v>241</v>
      </c>
      <c r="T2475" s="2" t="s">
        <v>75</v>
      </c>
      <c r="U2475" s="4">
        <f>0.0</f>
        <v>0.0</v>
      </c>
      <c r="V2475" s="2" t="s">
        <v>232</v>
      </c>
      <c r="W2475" s="2" t="s">
        <v>76</v>
      </c>
      <c r="X2475" s="2" t="s">
        <v>255</v>
      </c>
      <c r="Y2475" s="2" t="s">
        <v>262</v>
      </c>
      <c r="Z2475" s="2">
        <v>57</v>
      </c>
      <c r="AA2475" s="2"/>
      <c r="AB2475" s="2"/>
      <c r="AC2475" s="4">
        <f>P2475*U2475/1000000</f>
        <v>0.0</v>
      </c>
      <c r="AD2475" s="4">
        <f>AC2475*(1-Z2475/100)</f>
        <v>0.0</v>
      </c>
      <c r="AE2475" s="2" t="s">
        <v>66</v>
      </c>
      <c r="AF2475" s="2" t="s">
        <v>67</v>
      </c>
      <c r="AG2475" s="2" t="s">
        <v>257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3411</v>
      </c>
      <c r="B2476" s="2" t="s">
        <v>3407</v>
      </c>
      <c r="C2476" s="2" t="s">
        <v>47</v>
      </c>
      <c r="D2476" s="2" t="s">
        <v>3014</v>
      </c>
      <c r="E2476" s="2" t="s">
        <v>277</v>
      </c>
      <c r="F2476" s="2" t="s">
        <v>278</v>
      </c>
      <c r="G2476" s="2" t="s">
        <v>225</v>
      </c>
      <c r="H2476" s="2" t="s">
        <v>52</v>
      </c>
      <c r="I2476" s="2" t="s">
        <v>53</v>
      </c>
      <c r="J2476" s="2" t="s">
        <v>226</v>
      </c>
      <c r="K2476" s="2" t="s">
        <v>226</v>
      </c>
      <c r="L2476" s="2" t="s">
        <v>227</v>
      </c>
      <c r="M2476" s="2" t="s">
        <v>91</v>
      </c>
      <c r="N2476" s="3">
        <v>1000</v>
      </c>
      <c r="O2476" s="3" t="s">
        <v>228</v>
      </c>
      <c r="P2476" s="4">
        <f>IF(O2476="吨",N2476*1000,IF(O2476="万立方米",N2476*10000,""))</f>
        <v>10000000.0</v>
      </c>
      <c r="Q2476" s="2" t="s">
        <v>229</v>
      </c>
      <c r="R2476" s="2" t="s">
        <v>230</v>
      </c>
      <c r="S2476" s="2" t="s">
        <v>243</v>
      </c>
      <c r="T2476" s="2" t="s">
        <v>75</v>
      </c>
      <c r="U2476" s="4">
        <f>0.03</f>
        <v>0.03</v>
      </c>
      <c r="V2476" s="2" t="s">
        <v>232</v>
      </c>
      <c r="W2476" s="2" t="s">
        <v>76</v>
      </c>
      <c r="X2476" s="2" t="s">
        <v>255</v>
      </c>
      <c r="Y2476" s="2" t="s">
        <v>264</v>
      </c>
      <c r="Z2476" s="2">
        <v>75</v>
      </c>
      <c r="AA2476" s="2">
        <v>57</v>
      </c>
      <c r="AB2476" s="2">
        <v>75</v>
      </c>
      <c r="AC2476" s="4">
        <f>P2476*U2476/1000000</f>
        <v>0.3</v>
      </c>
      <c r="AD2476" s="4">
        <f>AC2477*(1-AA2476/100)+(AC2476-AC2477)*(1-AB2476/100)</f>
        <v>0.129</v>
      </c>
      <c r="AE2476" s="2" t="s">
        <v>66</v>
      </c>
      <c r="AF2476" s="2" t="s">
        <v>67</v>
      </c>
      <c r="AG2476" s="2" t="s">
        <v>257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3412</v>
      </c>
      <c r="B2477" s="2" t="s">
        <v>3407</v>
      </c>
      <c r="C2477" s="2" t="s">
        <v>47</v>
      </c>
      <c r="D2477" s="2" t="s">
        <v>3014</v>
      </c>
      <c r="E2477" s="2" t="s">
        <v>277</v>
      </c>
      <c r="F2477" s="2" t="s">
        <v>278</v>
      </c>
      <c r="G2477" s="2" t="s">
        <v>225</v>
      </c>
      <c r="H2477" s="2" t="s">
        <v>52</v>
      </c>
      <c r="I2477" s="2" t="s">
        <v>53</v>
      </c>
      <c r="J2477" s="2" t="s">
        <v>226</v>
      </c>
      <c r="K2477" s="2" t="s">
        <v>226</v>
      </c>
      <c r="L2477" s="2" t="s">
        <v>227</v>
      </c>
      <c r="M2477" s="2" t="s">
        <v>95</v>
      </c>
      <c r="N2477" s="3">
        <v>1000</v>
      </c>
      <c r="O2477" s="3" t="s">
        <v>228</v>
      </c>
      <c r="P2477" s="4">
        <f>IF(O2477="吨",N2477*1000,IF(O2477="万立方米",N2477*10000,""))</f>
        <v>10000000.0</v>
      </c>
      <c r="Q2477" s="2" t="s">
        <v>229</v>
      </c>
      <c r="R2477" s="2" t="s">
        <v>230</v>
      </c>
      <c r="S2477" s="2" t="s">
        <v>245</v>
      </c>
      <c r="T2477" s="2" t="s">
        <v>75</v>
      </c>
      <c r="U2477" s="4">
        <f>0.03</f>
        <v>0.03</v>
      </c>
      <c r="V2477" s="2" t="s">
        <v>232</v>
      </c>
      <c r="W2477" s="2" t="s">
        <v>76</v>
      </c>
      <c r="X2477" s="2" t="s">
        <v>255</v>
      </c>
      <c r="Y2477" s="2" t="s">
        <v>266</v>
      </c>
      <c r="Z2477" s="2">
        <v>57</v>
      </c>
      <c r="AA2477" s="2"/>
      <c r="AB2477" s="2"/>
      <c r="AC2477" s="4">
        <f>P2477*U2477/1000000</f>
        <v>0.3</v>
      </c>
      <c r="AD2477" s="4">
        <f>AC2477*(1-Z2477/100)</f>
        <v>0.129</v>
      </c>
      <c r="AE2477" s="2" t="s">
        <v>66</v>
      </c>
      <c r="AF2477" s="2" t="s">
        <v>67</v>
      </c>
      <c r="AG2477" s="2" t="s">
        <v>257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3413</v>
      </c>
      <c r="B2478" s="2" t="s">
        <v>3407</v>
      </c>
      <c r="C2478" s="2" t="s">
        <v>47</v>
      </c>
      <c r="D2478" s="2" t="s">
        <v>3014</v>
      </c>
      <c r="E2478" s="2" t="s">
        <v>277</v>
      </c>
      <c r="F2478" s="2" t="s">
        <v>278</v>
      </c>
      <c r="G2478" s="2" t="s">
        <v>225</v>
      </c>
      <c r="H2478" s="2" t="s">
        <v>52</v>
      </c>
      <c r="I2478" s="2" t="s">
        <v>53</v>
      </c>
      <c r="J2478" s="2" t="s">
        <v>226</v>
      </c>
      <c r="K2478" s="2" t="s">
        <v>226</v>
      </c>
      <c r="L2478" s="2" t="s">
        <v>227</v>
      </c>
      <c r="M2478" s="2" t="s">
        <v>99</v>
      </c>
      <c r="N2478" s="3">
        <v>1000</v>
      </c>
      <c r="O2478" s="3" t="s">
        <v>228</v>
      </c>
      <c r="P2478" s="4">
        <f>IF(O2478="吨",N2478*1000,IF(O2478="万立方米",N2478*10000,""))</f>
        <v>10000000.0</v>
      </c>
      <c r="Q2478" s="2" t="s">
        <v>229</v>
      </c>
      <c r="R2478" s="2" t="s">
        <v>230</v>
      </c>
      <c r="S2478" s="2" t="s">
        <v>247</v>
      </c>
      <c r="T2478" s="2" t="s">
        <v>75</v>
      </c>
      <c r="U2478" s="4">
        <f>0.0</f>
        <v>0.0</v>
      </c>
      <c r="V2478" s="2" t="s">
        <v>232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66</v>
      </c>
      <c r="AF2478" s="2" t="s">
        <v>67</v>
      </c>
      <c r="AG2478" s="2" t="s">
        <v>268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3414</v>
      </c>
      <c r="B2479" s="2" t="s">
        <v>3407</v>
      </c>
      <c r="C2479" s="2" t="s">
        <v>47</v>
      </c>
      <c r="D2479" s="2" t="s">
        <v>3014</v>
      </c>
      <c r="E2479" s="2" t="s">
        <v>277</v>
      </c>
      <c r="F2479" s="2" t="s">
        <v>278</v>
      </c>
      <c r="G2479" s="2" t="s">
        <v>225</v>
      </c>
      <c r="H2479" s="2" t="s">
        <v>52</v>
      </c>
      <c r="I2479" s="2" t="s">
        <v>53</v>
      </c>
      <c r="J2479" s="2" t="s">
        <v>226</v>
      </c>
      <c r="K2479" s="2" t="s">
        <v>226</v>
      </c>
      <c r="L2479" s="2" t="s">
        <v>227</v>
      </c>
      <c r="M2479" s="2" t="s">
        <v>104</v>
      </c>
      <c r="N2479" s="3">
        <v>1000</v>
      </c>
      <c r="O2479" s="3" t="s">
        <v>228</v>
      </c>
      <c r="P2479" s="4">
        <f>IF(O2479="吨",N2479*1000,IF(O2479="万立方米",N2479*10000,""))</f>
        <v>10000000.0</v>
      </c>
      <c r="Q2479" s="2" t="s">
        <v>229</v>
      </c>
      <c r="R2479" s="2" t="s">
        <v>230</v>
      </c>
      <c r="S2479" s="2" t="s">
        <v>249</v>
      </c>
      <c r="T2479" s="2" t="s">
        <v>75</v>
      </c>
      <c r="U2479" s="4">
        <f>0.02</f>
        <v>0.02</v>
      </c>
      <c r="V2479" s="2" t="s">
        <v>232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259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3415</v>
      </c>
      <c r="B2480" s="2" t="s">
        <v>3407</v>
      </c>
      <c r="C2480" s="2" t="s">
        <v>47</v>
      </c>
      <c r="D2480" s="2" t="s">
        <v>3014</v>
      </c>
      <c r="E2480" s="2" t="s">
        <v>277</v>
      </c>
      <c r="F2480" s="2" t="s">
        <v>278</v>
      </c>
      <c r="G2480" s="2" t="s">
        <v>225</v>
      </c>
      <c r="H2480" s="2" t="s">
        <v>52</v>
      </c>
      <c r="I2480" s="2"/>
      <c r="J2480" s="2"/>
      <c r="K2480" s="2" t="s">
        <v>55</v>
      </c>
      <c r="L2480" s="2" t="s">
        <v>163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164</v>
      </c>
      <c r="T2480" s="2" t="s">
        <v>165</v>
      </c>
      <c r="U2480" s="4">
        <f>0.16</f>
        <v>0.16</v>
      </c>
      <c r="V2480" s="2" t="s">
        <v>111</v>
      </c>
      <c r="W2480" s="2" t="s">
        <v>164</v>
      </c>
      <c r="X2480" s="2" t="s">
        <v>163</v>
      </c>
      <c r="Y2480" s="2" t="s">
        <v>166</v>
      </c>
      <c r="Z2480" s="2">
        <v>0</v>
      </c>
      <c r="AA2480" s="2"/>
      <c r="AB2480" s="2"/>
      <c r="AC2480" s="2"/>
      <c r="AD2480" s="2"/>
      <c r="AE2480" s="2" t="s">
        <v>271</v>
      </c>
      <c r="AF2480" s="2" t="s">
        <v>272</v>
      </c>
      <c r="AG2480" s="2" t="s">
        <v>273</v>
      </c>
      <c r="AH2480" s="2" t="s">
        <v>168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3416</v>
      </c>
      <c r="B2481" s="2" t="s">
        <v>3417</v>
      </c>
      <c r="C2481" s="2" t="s">
        <v>47</v>
      </c>
      <c r="D2481" s="2" t="s">
        <v>1596</v>
      </c>
      <c r="E2481" s="2" t="s">
        <v>924</v>
      </c>
      <c r="F2481" s="2" t="s">
        <v>278</v>
      </c>
      <c r="G2481" s="2" t="s">
        <v>120</v>
      </c>
      <c r="H2481" s="2" t="s">
        <v>279</v>
      </c>
      <c r="I2481" s="2" t="s">
        <v>53</v>
      </c>
      <c r="J2481" s="2" t="s">
        <v>280</v>
      </c>
      <c r="K2481" s="2"/>
      <c r="L2481" s="2" t="s">
        <v>122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124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271</v>
      </c>
      <c r="AF2481" s="2" t="s">
        <v>281</v>
      </c>
      <c r="AG2481" s="2" t="s">
        <v>880</v>
      </c>
      <c r="AH2481" s="2" t="s">
        <v>128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3418</v>
      </c>
      <c r="B2482" s="2" t="s">
        <v>3417</v>
      </c>
      <c r="C2482" s="2" t="s">
        <v>47</v>
      </c>
      <c r="D2482" s="2" t="s">
        <v>1596</v>
      </c>
      <c r="E2482" s="2" t="s">
        <v>924</v>
      </c>
      <c r="F2482" s="2" t="s">
        <v>278</v>
      </c>
      <c r="G2482" s="2" t="s">
        <v>120</v>
      </c>
      <c r="H2482" s="2" t="s">
        <v>279</v>
      </c>
      <c r="I2482" s="2" t="s">
        <v>53</v>
      </c>
      <c r="J2482" s="2" t="s">
        <v>280</v>
      </c>
      <c r="K2482" s="2"/>
      <c r="L2482" s="2" t="s">
        <v>122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124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271</v>
      </c>
      <c r="AF2482" s="2" t="s">
        <v>281</v>
      </c>
      <c r="AG2482" s="2" t="s">
        <v>882</v>
      </c>
      <c r="AH2482" s="2" t="s">
        <v>128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3419</v>
      </c>
      <c r="B2483" s="2" t="s">
        <v>3417</v>
      </c>
      <c r="C2483" s="2" t="s">
        <v>47</v>
      </c>
      <c r="D2483" s="2" t="s">
        <v>1596</v>
      </c>
      <c r="E2483" s="2" t="s">
        <v>924</v>
      </c>
      <c r="F2483" s="2" t="s">
        <v>278</v>
      </c>
      <c r="G2483" s="2" t="s">
        <v>120</v>
      </c>
      <c r="H2483" s="2" t="s">
        <v>279</v>
      </c>
      <c r="I2483" s="2" t="s">
        <v>53</v>
      </c>
      <c r="J2483" s="2" t="s">
        <v>280</v>
      </c>
      <c r="K2483" s="2"/>
      <c r="L2483" s="2" t="s">
        <v>122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124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271</v>
      </c>
      <c r="AF2483" s="2" t="s">
        <v>281</v>
      </c>
      <c r="AG2483" s="2" t="s">
        <v>1320</v>
      </c>
      <c r="AH2483" s="2" t="s">
        <v>128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3420</v>
      </c>
      <c r="B2484" s="2" t="s">
        <v>3417</v>
      </c>
      <c r="C2484" s="2" t="s">
        <v>47</v>
      </c>
      <c r="D2484" s="2" t="s">
        <v>1596</v>
      </c>
      <c r="E2484" s="2" t="s">
        <v>924</v>
      </c>
      <c r="F2484" s="2" t="s">
        <v>278</v>
      </c>
      <c r="G2484" s="2" t="s">
        <v>120</v>
      </c>
      <c r="H2484" s="2" t="s">
        <v>279</v>
      </c>
      <c r="I2484" s="2" t="s">
        <v>53</v>
      </c>
      <c r="J2484" s="2" t="s">
        <v>280</v>
      </c>
      <c r="K2484" s="2"/>
      <c r="L2484" s="2" t="s">
        <v>122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124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271</v>
      </c>
      <c r="AF2484" s="2" t="s">
        <v>281</v>
      </c>
      <c r="AG2484" s="2" t="s">
        <v>880</v>
      </c>
      <c r="AH2484" s="2" t="s">
        <v>128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3421</v>
      </c>
      <c r="B2485" s="2" t="s">
        <v>3417</v>
      </c>
      <c r="C2485" s="2" t="s">
        <v>47</v>
      </c>
      <c r="D2485" s="2" t="s">
        <v>1596</v>
      </c>
      <c r="E2485" s="2" t="s">
        <v>924</v>
      </c>
      <c r="F2485" s="2" t="s">
        <v>278</v>
      </c>
      <c r="G2485" s="2" t="s">
        <v>120</v>
      </c>
      <c r="H2485" s="2" t="s">
        <v>279</v>
      </c>
      <c r="I2485" s="2" t="s">
        <v>53</v>
      </c>
      <c r="J2485" s="2" t="s">
        <v>280</v>
      </c>
      <c r="K2485" s="2"/>
      <c r="L2485" s="2" t="s">
        <v>122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124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271</v>
      </c>
      <c r="AF2485" s="2" t="s">
        <v>281</v>
      </c>
      <c r="AG2485" s="2" t="s">
        <v>880</v>
      </c>
      <c r="AH2485" s="2" t="s">
        <v>128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3422</v>
      </c>
      <c r="B2486" s="2" t="s">
        <v>3417</v>
      </c>
      <c r="C2486" s="2" t="s">
        <v>47</v>
      </c>
      <c r="D2486" s="2" t="s">
        <v>1596</v>
      </c>
      <c r="E2486" s="2" t="s">
        <v>924</v>
      </c>
      <c r="F2486" s="2" t="s">
        <v>278</v>
      </c>
      <c r="G2486" s="2" t="s">
        <v>120</v>
      </c>
      <c r="H2486" s="2" t="s">
        <v>279</v>
      </c>
      <c r="I2486" s="2" t="s">
        <v>53</v>
      </c>
      <c r="J2486" s="2" t="s">
        <v>280</v>
      </c>
      <c r="K2486" s="2"/>
      <c r="L2486" s="2" t="s">
        <v>122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124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271</v>
      </c>
      <c r="AF2486" s="2" t="s">
        <v>281</v>
      </c>
      <c r="AG2486" s="2" t="s">
        <v>880</v>
      </c>
      <c r="AH2486" s="2" t="s">
        <v>128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3423</v>
      </c>
      <c r="B2487" s="2" t="s">
        <v>3417</v>
      </c>
      <c r="C2487" s="2" t="s">
        <v>47</v>
      </c>
      <c r="D2487" s="2" t="s">
        <v>1596</v>
      </c>
      <c r="E2487" s="2" t="s">
        <v>924</v>
      </c>
      <c r="F2487" s="2" t="s">
        <v>278</v>
      </c>
      <c r="G2487" s="2" t="s">
        <v>120</v>
      </c>
      <c r="H2487" s="2" t="s">
        <v>279</v>
      </c>
      <c r="I2487" s="2" t="s">
        <v>53</v>
      </c>
      <c r="J2487" s="2" t="s">
        <v>280</v>
      </c>
      <c r="K2487" s="2"/>
      <c r="L2487" s="2" t="s">
        <v>122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124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271</v>
      </c>
      <c r="AF2487" s="2" t="s">
        <v>281</v>
      </c>
      <c r="AG2487" s="2" t="s">
        <v>880</v>
      </c>
      <c r="AH2487" s="2" t="s">
        <v>128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3424</v>
      </c>
      <c r="B2488" s="2" t="s">
        <v>3417</v>
      </c>
      <c r="C2488" s="2" t="s">
        <v>47</v>
      </c>
      <c r="D2488" s="2" t="s">
        <v>1596</v>
      </c>
      <c r="E2488" s="2" t="s">
        <v>924</v>
      </c>
      <c r="F2488" s="2" t="s">
        <v>278</v>
      </c>
      <c r="G2488" s="2" t="s">
        <v>120</v>
      </c>
      <c r="H2488" s="2" t="s">
        <v>279</v>
      </c>
      <c r="I2488" s="2" t="s">
        <v>53</v>
      </c>
      <c r="J2488" s="2" t="s">
        <v>280</v>
      </c>
      <c r="K2488" s="2"/>
      <c r="L2488" s="2" t="s">
        <v>122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124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271</v>
      </c>
      <c r="AF2488" s="2" t="s">
        <v>281</v>
      </c>
      <c r="AG2488" s="2" t="s">
        <v>882</v>
      </c>
      <c r="AH2488" s="2" t="s">
        <v>128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3425</v>
      </c>
      <c r="B2489" s="2" t="s">
        <v>3417</v>
      </c>
      <c r="C2489" s="2" t="s">
        <v>47</v>
      </c>
      <c r="D2489" s="2" t="s">
        <v>1596</v>
      </c>
      <c r="E2489" s="2" t="s">
        <v>924</v>
      </c>
      <c r="F2489" s="2" t="s">
        <v>278</v>
      </c>
      <c r="G2489" s="2" t="s">
        <v>120</v>
      </c>
      <c r="H2489" s="2" t="s">
        <v>279</v>
      </c>
      <c r="I2489" s="2" t="s">
        <v>198</v>
      </c>
      <c r="J2489" s="2" t="s">
        <v>226</v>
      </c>
      <c r="K2489" s="2" t="s">
        <v>226</v>
      </c>
      <c r="L2489" s="2" t="s">
        <v>227</v>
      </c>
      <c r="M2489" s="2" t="s">
        <v>57</v>
      </c>
      <c r="N2489" s="3">
        <v>33.314</v>
      </c>
      <c r="O2489" s="3" t="s">
        <v>228</v>
      </c>
      <c r="P2489" s="4">
        <f>IF(O2489="吨",N2489*1000,IF(O2489="万立方米",N2489*10000,""))</f>
        <v>333140.0</v>
      </c>
      <c r="Q2489" s="2" t="s">
        <v>229</v>
      </c>
      <c r="R2489" s="2" t="s">
        <v>230</v>
      </c>
      <c r="S2489" s="2" t="s">
        <v>231</v>
      </c>
      <c r="T2489" s="2" t="s">
        <v>75</v>
      </c>
      <c r="U2489" s="4">
        <f>0.0</f>
        <v>0.0</v>
      </c>
      <c r="V2489" s="2" t="s">
        <v>232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3426</v>
      </c>
      <c r="B2490" s="2" t="s">
        <v>3417</v>
      </c>
      <c r="C2490" s="2" t="s">
        <v>47</v>
      </c>
      <c r="D2490" s="2" t="s">
        <v>1596</v>
      </c>
      <c r="E2490" s="2" t="s">
        <v>924</v>
      </c>
      <c r="F2490" s="2" t="s">
        <v>278</v>
      </c>
      <c r="G2490" s="2" t="s">
        <v>120</v>
      </c>
      <c r="H2490" s="2" t="s">
        <v>279</v>
      </c>
      <c r="I2490" s="2" t="s">
        <v>198</v>
      </c>
      <c r="J2490" s="2" t="s">
        <v>226</v>
      </c>
      <c r="K2490" s="2" t="s">
        <v>226</v>
      </c>
      <c r="L2490" s="2" t="s">
        <v>227</v>
      </c>
      <c r="M2490" s="2" t="s">
        <v>73</v>
      </c>
      <c r="N2490" s="3">
        <v>33.314</v>
      </c>
      <c r="O2490" s="3" t="s">
        <v>228</v>
      </c>
      <c r="P2490" s="4">
        <f>IF(O2490="吨",N2490*1000,IF(O2490="万立方米",N2490*10000,""))</f>
        <v>333140.0</v>
      </c>
      <c r="Q2490" s="2" t="s">
        <v>229</v>
      </c>
      <c r="R2490" s="2" t="s">
        <v>230</v>
      </c>
      <c r="S2490" s="2" t="s">
        <v>235</v>
      </c>
      <c r="T2490" s="2" t="s">
        <v>75</v>
      </c>
      <c r="U2490" s="4">
        <f>1.3</f>
        <v>1.3</v>
      </c>
      <c r="V2490" s="2" t="s">
        <v>232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0.433082</v>
      </c>
      <c r="AD2490" s="4">
        <f>AC2490*(1-Z2490/100)</f>
        <v>0.433082</v>
      </c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3427</v>
      </c>
      <c r="B2491" s="2" t="s">
        <v>3417</v>
      </c>
      <c r="C2491" s="2" t="s">
        <v>47</v>
      </c>
      <c r="D2491" s="2" t="s">
        <v>1596</v>
      </c>
      <c r="E2491" s="2" t="s">
        <v>924</v>
      </c>
      <c r="F2491" s="2" t="s">
        <v>278</v>
      </c>
      <c r="G2491" s="2" t="s">
        <v>120</v>
      </c>
      <c r="H2491" s="2" t="s">
        <v>279</v>
      </c>
      <c r="I2491" s="2" t="s">
        <v>198</v>
      </c>
      <c r="J2491" s="2" t="s">
        <v>226</v>
      </c>
      <c r="K2491" s="2" t="s">
        <v>226</v>
      </c>
      <c r="L2491" s="2" t="s">
        <v>227</v>
      </c>
      <c r="M2491" s="2" t="s">
        <v>79</v>
      </c>
      <c r="N2491" s="3">
        <v>33.314</v>
      </c>
      <c r="O2491" s="3" t="s">
        <v>228</v>
      </c>
      <c r="P2491" s="4">
        <f>IF(O2491="吨",N2491*1000,IF(O2491="万立方米",N2491*10000,""))</f>
        <v>333140.0</v>
      </c>
      <c r="Q2491" s="2" t="s">
        <v>229</v>
      </c>
      <c r="R2491" s="2" t="s">
        <v>230</v>
      </c>
      <c r="S2491" s="2" t="s">
        <v>238</v>
      </c>
      <c r="T2491" s="2" t="s">
        <v>75</v>
      </c>
      <c r="U2491" s="4">
        <f>4.1</f>
        <v>4.1</v>
      </c>
      <c r="V2491" s="2" t="s">
        <v>232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4">
        <f>P2491*U2491/1000000</f>
        <v>1.3658739999999998</v>
      </c>
      <c r="AD2491" s="4">
        <f>AC2491*(1-Z2491/100)</f>
        <v>1.06538172</v>
      </c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3428</v>
      </c>
      <c r="B2492" s="2" t="s">
        <v>3417</v>
      </c>
      <c r="C2492" s="2" t="s">
        <v>47</v>
      </c>
      <c r="D2492" s="2" t="s">
        <v>1596</v>
      </c>
      <c r="E2492" s="2" t="s">
        <v>924</v>
      </c>
      <c r="F2492" s="2" t="s">
        <v>278</v>
      </c>
      <c r="G2492" s="2" t="s">
        <v>120</v>
      </c>
      <c r="H2492" s="2" t="s">
        <v>279</v>
      </c>
      <c r="I2492" s="2" t="s">
        <v>198</v>
      </c>
      <c r="J2492" s="2" t="s">
        <v>226</v>
      </c>
      <c r="K2492" s="2" t="s">
        <v>226</v>
      </c>
      <c r="L2492" s="2" t="s">
        <v>227</v>
      </c>
      <c r="M2492" s="2" t="s">
        <v>87</v>
      </c>
      <c r="N2492" s="3">
        <v>33.314</v>
      </c>
      <c r="O2492" s="3" t="s">
        <v>228</v>
      </c>
      <c r="P2492" s="4">
        <f>IF(O2492="吨",N2492*1000,IF(O2492="万立方米",N2492*10000,""))</f>
        <v>333140.0</v>
      </c>
      <c r="Q2492" s="2" t="s">
        <v>229</v>
      </c>
      <c r="R2492" s="2" t="s">
        <v>230</v>
      </c>
      <c r="S2492" s="2" t="s">
        <v>241</v>
      </c>
      <c r="T2492" s="2" t="s">
        <v>75</v>
      </c>
      <c r="U2492" s="4">
        <f>0.0</f>
        <v>0.0</v>
      </c>
      <c r="V2492" s="2" t="s">
        <v>232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3429</v>
      </c>
      <c r="B2493" s="2" t="s">
        <v>3417</v>
      </c>
      <c r="C2493" s="2" t="s">
        <v>47</v>
      </c>
      <c r="D2493" s="2" t="s">
        <v>1596</v>
      </c>
      <c r="E2493" s="2" t="s">
        <v>924</v>
      </c>
      <c r="F2493" s="2" t="s">
        <v>278</v>
      </c>
      <c r="G2493" s="2" t="s">
        <v>120</v>
      </c>
      <c r="H2493" s="2" t="s">
        <v>279</v>
      </c>
      <c r="I2493" s="2" t="s">
        <v>198</v>
      </c>
      <c r="J2493" s="2" t="s">
        <v>226</v>
      </c>
      <c r="K2493" s="2" t="s">
        <v>226</v>
      </c>
      <c r="L2493" s="2" t="s">
        <v>227</v>
      </c>
      <c r="M2493" s="2" t="s">
        <v>91</v>
      </c>
      <c r="N2493" s="3">
        <v>33.314</v>
      </c>
      <c r="O2493" s="3" t="s">
        <v>228</v>
      </c>
      <c r="P2493" s="4">
        <f>IF(O2493="吨",N2493*1000,IF(O2493="万立方米",N2493*10000,""))</f>
        <v>333140.0</v>
      </c>
      <c r="Q2493" s="2" t="s">
        <v>229</v>
      </c>
      <c r="R2493" s="2" t="s">
        <v>230</v>
      </c>
      <c r="S2493" s="2" t="s">
        <v>243</v>
      </c>
      <c r="T2493" s="2" t="s">
        <v>75</v>
      </c>
      <c r="U2493" s="4">
        <f>0.03</f>
        <v>0.03</v>
      </c>
      <c r="V2493" s="2" t="s">
        <v>232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0.009994199999999998</v>
      </c>
      <c r="AD2493" s="4">
        <f>AC2494*(1-AA2493/100)+(AC2493-AC2494)*(1-AB2493/100)</f>
        <v>0.009994199999999998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3430</v>
      </c>
      <c r="B2494" s="2" t="s">
        <v>3417</v>
      </c>
      <c r="C2494" s="2" t="s">
        <v>47</v>
      </c>
      <c r="D2494" s="2" t="s">
        <v>1596</v>
      </c>
      <c r="E2494" s="2" t="s">
        <v>924</v>
      </c>
      <c r="F2494" s="2" t="s">
        <v>278</v>
      </c>
      <c r="G2494" s="2" t="s">
        <v>120</v>
      </c>
      <c r="H2494" s="2" t="s">
        <v>279</v>
      </c>
      <c r="I2494" s="2" t="s">
        <v>198</v>
      </c>
      <c r="J2494" s="2" t="s">
        <v>226</v>
      </c>
      <c r="K2494" s="2" t="s">
        <v>226</v>
      </c>
      <c r="L2494" s="2" t="s">
        <v>227</v>
      </c>
      <c r="M2494" s="2" t="s">
        <v>95</v>
      </c>
      <c r="N2494" s="3">
        <v>33.314</v>
      </c>
      <c r="O2494" s="3" t="s">
        <v>228</v>
      </c>
      <c r="P2494" s="4">
        <f>IF(O2494="吨",N2494*1000,IF(O2494="万立方米",N2494*10000,""))</f>
        <v>333140.0</v>
      </c>
      <c r="Q2494" s="2" t="s">
        <v>229</v>
      </c>
      <c r="R2494" s="2" t="s">
        <v>230</v>
      </c>
      <c r="S2494" s="2" t="s">
        <v>245</v>
      </c>
      <c r="T2494" s="2" t="s">
        <v>75</v>
      </c>
      <c r="U2494" s="4">
        <f>0.03</f>
        <v>0.03</v>
      </c>
      <c r="V2494" s="2" t="s">
        <v>232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0.009994199999999998</v>
      </c>
      <c r="AD2494" s="4">
        <f>AC2494*(1-Z2494/100)</f>
        <v>0.009994199999999998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3431</v>
      </c>
      <c r="B2495" s="2" t="s">
        <v>3417</v>
      </c>
      <c r="C2495" s="2" t="s">
        <v>47</v>
      </c>
      <c r="D2495" s="2" t="s">
        <v>1596</v>
      </c>
      <c r="E2495" s="2" t="s">
        <v>924</v>
      </c>
      <c r="F2495" s="2" t="s">
        <v>278</v>
      </c>
      <c r="G2495" s="2" t="s">
        <v>120</v>
      </c>
      <c r="H2495" s="2" t="s">
        <v>279</v>
      </c>
      <c r="I2495" s="2" t="s">
        <v>198</v>
      </c>
      <c r="J2495" s="2" t="s">
        <v>226</v>
      </c>
      <c r="K2495" s="2" t="s">
        <v>226</v>
      </c>
      <c r="L2495" s="2" t="s">
        <v>227</v>
      </c>
      <c r="M2495" s="2" t="s">
        <v>99</v>
      </c>
      <c r="N2495" s="3">
        <v>33.314</v>
      </c>
      <c r="O2495" s="3" t="s">
        <v>228</v>
      </c>
      <c r="P2495" s="4">
        <f>IF(O2495="吨",N2495*1000,IF(O2495="万立方米",N2495*10000,""))</f>
        <v>333140.0</v>
      </c>
      <c r="Q2495" s="2" t="s">
        <v>229</v>
      </c>
      <c r="R2495" s="2" t="s">
        <v>230</v>
      </c>
      <c r="S2495" s="2" t="s">
        <v>247</v>
      </c>
      <c r="T2495" s="2" t="s">
        <v>75</v>
      </c>
      <c r="U2495" s="4">
        <f>0.0</f>
        <v>0.0</v>
      </c>
      <c r="V2495" s="2" t="s">
        <v>232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3432</v>
      </c>
      <c r="B2496" s="2" t="s">
        <v>3417</v>
      </c>
      <c r="C2496" s="2" t="s">
        <v>47</v>
      </c>
      <c r="D2496" s="2" t="s">
        <v>1596</v>
      </c>
      <c r="E2496" s="2" t="s">
        <v>924</v>
      </c>
      <c r="F2496" s="2" t="s">
        <v>278</v>
      </c>
      <c r="G2496" s="2" t="s">
        <v>120</v>
      </c>
      <c r="H2496" s="2" t="s">
        <v>279</v>
      </c>
      <c r="I2496" s="2" t="s">
        <v>198</v>
      </c>
      <c r="J2496" s="2" t="s">
        <v>226</v>
      </c>
      <c r="K2496" s="2" t="s">
        <v>226</v>
      </c>
      <c r="L2496" s="2" t="s">
        <v>227</v>
      </c>
      <c r="M2496" s="2" t="s">
        <v>104</v>
      </c>
      <c r="N2496" s="3">
        <v>33.314</v>
      </c>
      <c r="O2496" s="3" t="s">
        <v>228</v>
      </c>
      <c r="P2496" s="4">
        <f>IF(O2496="吨",N2496*1000,IF(O2496="万立方米",N2496*10000,""))</f>
        <v>333140.0</v>
      </c>
      <c r="Q2496" s="2" t="s">
        <v>229</v>
      </c>
      <c r="R2496" s="2" t="s">
        <v>230</v>
      </c>
      <c r="S2496" s="2" t="s">
        <v>249</v>
      </c>
      <c r="T2496" s="2" t="s">
        <v>75</v>
      </c>
      <c r="U2496" s="4">
        <f>0.02</f>
        <v>0.02</v>
      </c>
      <c r="V2496" s="2" t="s">
        <v>232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3433</v>
      </c>
      <c r="B2497" s="2" t="s">
        <v>3417</v>
      </c>
      <c r="C2497" s="2" t="s">
        <v>47</v>
      </c>
      <c r="D2497" s="2" t="s">
        <v>1596</v>
      </c>
      <c r="E2497" s="2" t="s">
        <v>924</v>
      </c>
      <c r="F2497" s="2" t="s">
        <v>278</v>
      </c>
      <c r="G2497" s="2" t="s">
        <v>120</v>
      </c>
      <c r="H2497" s="2" t="s">
        <v>279</v>
      </c>
      <c r="I2497" s="2"/>
      <c r="J2497" s="2"/>
      <c r="K2497" s="2"/>
      <c r="L2497" s="2"/>
      <c r="M2497" s="2" t="s">
        <v>107</v>
      </c>
      <c r="N2497" s="3"/>
      <c r="O2497" s="3"/>
      <c r="P2497" s="4">
        <f>IF(O2497="吨",N2497*1000,IF(O2497="万立方米",N2497*10000,""))</f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113</v>
      </c>
      <c r="AH2497" s="2" t="s">
        <v>114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3434</v>
      </c>
      <c r="B2498" s="2" t="s">
        <v>3435</v>
      </c>
      <c r="C2498" s="2" t="s">
        <v>47</v>
      </c>
      <c r="D2498" s="2" t="s">
        <v>141</v>
      </c>
      <c r="E2498" s="2" t="s">
        <v>118</v>
      </c>
      <c r="F2498" s="2" t="s">
        <v>50</v>
      </c>
      <c r="G2498" s="2" t="s">
        <v>51</v>
      </c>
      <c r="H2498" s="2" t="s">
        <v>297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143</v>
      </c>
      <c r="Y2498" s="2" t="s">
        <v>144</v>
      </c>
      <c r="Z2498" s="2">
        <v>96</v>
      </c>
      <c r="AA2498" s="2"/>
      <c r="AB2498" s="2"/>
      <c r="AC2498" s="4">
        <f>P2498*U2498/1000000</f>
        <v>11.667890321999998</v>
      </c>
      <c r="AD2498" s="4">
        <f>AC2498*(1-Z2498/100)</f>
        <v>0.46671561288000035</v>
      </c>
      <c r="AE2498" s="2" t="s">
        <v>66</v>
      </c>
      <c r="AF2498" s="2" t="s">
        <v>67</v>
      </c>
      <c r="AG2498" s="2" t="s">
        <v>145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3436</v>
      </c>
      <c r="B2499" s="2" t="s">
        <v>3435</v>
      </c>
      <c r="C2499" s="2" t="s">
        <v>47</v>
      </c>
      <c r="D2499" s="2" t="s">
        <v>141</v>
      </c>
      <c r="E2499" s="2" t="s">
        <v>118</v>
      </c>
      <c r="F2499" s="2" t="s">
        <v>50</v>
      </c>
      <c r="G2499" s="2" t="s">
        <v>51</v>
      </c>
      <c r="H2499" s="2" t="s">
        <v>297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1482.484</v>
      </c>
      <c r="AD2499" s="4">
        <f>AC2499*(1-Z2499/100)</f>
        <v>1482.484</v>
      </c>
      <c r="AE2499" s="2" t="s">
        <v>66</v>
      </c>
      <c r="AF2499" s="2" t="s">
        <v>67</v>
      </c>
      <c r="AG2499" s="2" t="s">
        <v>147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3437</v>
      </c>
      <c r="B2500" s="2" t="s">
        <v>3435</v>
      </c>
      <c r="C2500" s="2" t="s">
        <v>47</v>
      </c>
      <c r="D2500" s="2" t="s">
        <v>141</v>
      </c>
      <c r="E2500" s="2" t="s">
        <v>118</v>
      </c>
      <c r="F2500" s="2" t="s">
        <v>50</v>
      </c>
      <c r="G2500" s="2" t="s">
        <v>51</v>
      </c>
      <c r="H2500" s="2" t="s">
        <v>297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149</v>
      </c>
      <c r="Y2500" s="2" t="s">
        <v>150</v>
      </c>
      <c r="Z2500" s="2">
        <v>64</v>
      </c>
      <c r="AA2500" s="2"/>
      <c r="AB2500" s="2"/>
      <c r="AC2500" s="4">
        <f>P2500*U2500/1000000</f>
        <v>5344.35482</v>
      </c>
      <c r="AD2500" s="4">
        <f>AC2500*(1-Z2500/100)</f>
        <v>1923.9677351999999</v>
      </c>
      <c r="AE2500" s="2" t="s">
        <v>66</v>
      </c>
      <c r="AF2500" s="2" t="s">
        <v>67</v>
      </c>
      <c r="AG2500" s="2" t="s">
        <v>151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3438</v>
      </c>
      <c r="B2501" s="2" t="s">
        <v>3435</v>
      </c>
      <c r="C2501" s="2" t="s">
        <v>47</v>
      </c>
      <c r="D2501" s="2" t="s">
        <v>141</v>
      </c>
      <c r="E2501" s="2" t="s">
        <v>118</v>
      </c>
      <c r="F2501" s="2" t="s">
        <v>50</v>
      </c>
      <c r="G2501" s="2" t="s">
        <v>51</v>
      </c>
      <c r="H2501" s="2" t="s">
        <v>297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143</v>
      </c>
      <c r="Y2501" s="2" t="s">
        <v>153</v>
      </c>
      <c r="Z2501" s="2">
        <v>96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145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3439</v>
      </c>
      <c r="B2502" s="2" t="s">
        <v>3435</v>
      </c>
      <c r="C2502" s="2" t="s">
        <v>47</v>
      </c>
      <c r="D2502" s="2" t="s">
        <v>141</v>
      </c>
      <c r="E2502" s="2" t="s">
        <v>118</v>
      </c>
      <c r="F2502" s="2" t="s">
        <v>50</v>
      </c>
      <c r="G2502" s="2" t="s">
        <v>51</v>
      </c>
      <c r="H2502" s="2" t="s">
        <v>297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143</v>
      </c>
      <c r="Y2502" s="2" t="s">
        <v>155</v>
      </c>
      <c r="Z2502" s="2">
        <v>99</v>
      </c>
      <c r="AA2502" s="2">
        <v>96</v>
      </c>
      <c r="AB2502" s="2">
        <v>99</v>
      </c>
      <c r="AC2502" s="4">
        <f>P2502*U2502/1000000</f>
        <v>22363.456450499994</v>
      </c>
      <c r="AD2502" s="4">
        <f>AC2503*(1-AA2502/100)+(AC2502-AC2503)*(1-AB2502/100)</f>
        <v>398.65291933500026</v>
      </c>
      <c r="AE2502" s="2" t="s">
        <v>66</v>
      </c>
      <c r="AF2502" s="2" t="s">
        <v>67</v>
      </c>
      <c r="AG2502" s="2" t="s">
        <v>145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3440</v>
      </c>
      <c r="B2503" s="2" t="s">
        <v>3435</v>
      </c>
      <c r="C2503" s="2" t="s">
        <v>47</v>
      </c>
      <c r="D2503" s="2" t="s">
        <v>141</v>
      </c>
      <c r="E2503" s="2" t="s">
        <v>118</v>
      </c>
      <c r="F2503" s="2" t="s">
        <v>50</v>
      </c>
      <c r="G2503" s="2" t="s">
        <v>51</v>
      </c>
      <c r="H2503" s="2" t="s">
        <v>297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143</v>
      </c>
      <c r="Y2503" s="2" t="s">
        <v>157</v>
      </c>
      <c r="Z2503" s="2">
        <v>96</v>
      </c>
      <c r="AA2503" s="2"/>
      <c r="AB2503" s="2"/>
      <c r="AC2503" s="4">
        <f>P2503*U2503/1000000</f>
        <v>5833.945160999999</v>
      </c>
      <c r="AD2503" s="4">
        <f>AC2503*(1-Z2503/100)</f>
        <v>233.35780644000016</v>
      </c>
      <c r="AE2503" s="2" t="s">
        <v>66</v>
      </c>
      <c r="AF2503" s="2" t="s">
        <v>67</v>
      </c>
      <c r="AG2503" s="2" t="s">
        <v>145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3441</v>
      </c>
      <c r="B2504" s="2" t="s">
        <v>3435</v>
      </c>
      <c r="C2504" s="2" t="s">
        <v>47</v>
      </c>
      <c r="D2504" s="2" t="s">
        <v>141</v>
      </c>
      <c r="E2504" s="2" t="s">
        <v>118</v>
      </c>
      <c r="F2504" s="2" t="s">
        <v>50</v>
      </c>
      <c r="G2504" s="2" t="s">
        <v>51</v>
      </c>
      <c r="H2504" s="2" t="s">
        <v>297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159</v>
      </c>
      <c r="Y2504" s="2" t="s">
        <v>160</v>
      </c>
      <c r="Z2504" s="2">
        <v>40</v>
      </c>
      <c r="AA2504" s="2"/>
      <c r="AB2504" s="2"/>
      <c r="AC2504" s="4">
        <f>P2504*U2504/1000000</f>
        <v>12097.06944</v>
      </c>
      <c r="AD2504" s="4">
        <f>AC2504*(1-Z2504/100)</f>
        <v>7258.241663999999</v>
      </c>
      <c r="AE2504" s="2" t="s">
        <v>66</v>
      </c>
      <c r="AF2504" s="2" t="s">
        <v>67</v>
      </c>
      <c r="AG2504" s="2" t="s">
        <v>145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3442</v>
      </c>
      <c r="B2505" s="2" t="s">
        <v>3435</v>
      </c>
      <c r="C2505" s="2" t="s">
        <v>47</v>
      </c>
      <c r="D2505" s="2" t="s">
        <v>141</v>
      </c>
      <c r="E2505" s="2" t="s">
        <v>118</v>
      </c>
      <c r="F2505" s="2" t="s">
        <v>50</v>
      </c>
      <c r="G2505" s="2" t="s">
        <v>51</v>
      </c>
      <c r="H2505" s="2" t="s">
        <v>297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29.64968</v>
      </c>
      <c r="AD2505" s="4">
        <f>AC2505*(1-Z2505/100)</f>
        <v>29.64968</v>
      </c>
      <c r="AE2505" s="2" t="s">
        <v>66</v>
      </c>
      <c r="AF2505" s="2" t="s">
        <v>67</v>
      </c>
      <c r="AG2505" s="2" t="s">
        <v>147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3443</v>
      </c>
      <c r="B2506" s="2" t="s">
        <v>3435</v>
      </c>
      <c r="C2506" s="2" t="s">
        <v>47</v>
      </c>
      <c r="D2506" s="2" t="s">
        <v>141</v>
      </c>
      <c r="E2506" s="2" t="s">
        <v>118</v>
      </c>
      <c r="F2506" s="2" t="s">
        <v>50</v>
      </c>
      <c r="G2506" s="2" t="s">
        <v>51</v>
      </c>
      <c r="H2506" s="2" t="s">
        <v>297</v>
      </c>
      <c r="I2506" s="2"/>
      <c r="J2506" s="2"/>
      <c r="K2506" s="2" t="s">
        <v>55</v>
      </c>
      <c r="L2506" s="2" t="s">
        <v>163</v>
      </c>
      <c r="M2506" s="2" t="s">
        <v>107</v>
      </c>
      <c r="N2506" s="3"/>
      <c r="O2506" s="3"/>
      <c r="P2506" s="4">
        <f>IF(O2506="吨",N2506*1000,IF(O2506="万立方米",N2506*10000,""))</f>
        <v>741242000.0</v>
      </c>
      <c r="Q2506" s="2" t="s">
        <v>108</v>
      </c>
      <c r="R2506" s="2" t="s">
        <v>109</v>
      </c>
      <c r="S2506" s="2" t="s">
        <v>164</v>
      </c>
      <c r="T2506" s="2" t="s">
        <v>165</v>
      </c>
      <c r="U2506" s="4">
        <f>0.16</f>
        <v>0.16</v>
      </c>
      <c r="V2506" s="2" t="s">
        <v>111</v>
      </c>
      <c r="W2506" s="2" t="s">
        <v>164</v>
      </c>
      <c r="X2506" s="2" t="s">
        <v>163</v>
      </c>
      <c r="Y2506" s="2" t="s">
        <v>166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66</v>
      </c>
      <c r="AF2506" s="2" t="s">
        <v>67</v>
      </c>
      <c r="AG2506" s="2" t="s">
        <v>167</v>
      </c>
      <c r="AH2506" s="2" t="s">
        <v>168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3444</v>
      </c>
      <c r="B2507" s="2" t="s">
        <v>3445</v>
      </c>
      <c r="C2507" s="2" t="s">
        <v>47</v>
      </c>
      <c r="D2507" s="2" t="s">
        <v>3014</v>
      </c>
      <c r="E2507" s="2" t="s">
        <v>277</v>
      </c>
      <c r="F2507" s="2" t="s">
        <v>278</v>
      </c>
      <c r="G2507" s="2" t="s">
        <v>225</v>
      </c>
      <c r="H2507" s="2" t="s">
        <v>52</v>
      </c>
      <c r="I2507" s="2" t="s">
        <v>53</v>
      </c>
      <c r="J2507" s="2" t="s">
        <v>226</v>
      </c>
      <c r="K2507" s="2" t="s">
        <v>226</v>
      </c>
      <c r="L2507" s="2" t="s">
        <v>227</v>
      </c>
      <c r="M2507" s="2" t="s">
        <v>57</v>
      </c>
      <c r="N2507" s="3">
        <v>1000</v>
      </c>
      <c r="O2507" s="3" t="s">
        <v>228</v>
      </c>
      <c r="P2507" s="4">
        <f>IF(O2507="吨",N2507*1000,IF(O2507="万立方米",N2507*10000,""))</f>
        <v>10000000.0</v>
      </c>
      <c r="Q2507" s="2" t="s">
        <v>229</v>
      </c>
      <c r="R2507" s="2" t="s">
        <v>230</v>
      </c>
      <c r="S2507" s="2" t="s">
        <v>231</v>
      </c>
      <c r="T2507" s="2" t="s">
        <v>75</v>
      </c>
      <c r="U2507" s="4">
        <f>0.0</f>
        <v>0.0</v>
      </c>
      <c r="V2507" s="2" t="s">
        <v>232</v>
      </c>
      <c r="W2507" s="2" t="s">
        <v>76</v>
      </c>
      <c r="X2507" s="2" t="s">
        <v>255</v>
      </c>
      <c r="Y2507" s="2" t="s">
        <v>256</v>
      </c>
      <c r="Z2507" s="2">
        <v>57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257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3446</v>
      </c>
      <c r="B2508" s="2" t="s">
        <v>3445</v>
      </c>
      <c r="C2508" s="2" t="s">
        <v>47</v>
      </c>
      <c r="D2508" s="2" t="s">
        <v>3014</v>
      </c>
      <c r="E2508" s="2" t="s">
        <v>277</v>
      </c>
      <c r="F2508" s="2" t="s">
        <v>278</v>
      </c>
      <c r="G2508" s="2" t="s">
        <v>225</v>
      </c>
      <c r="H2508" s="2" t="s">
        <v>52</v>
      </c>
      <c r="I2508" s="2" t="s">
        <v>53</v>
      </c>
      <c r="J2508" s="2" t="s">
        <v>226</v>
      </c>
      <c r="K2508" s="2" t="s">
        <v>226</v>
      </c>
      <c r="L2508" s="2" t="s">
        <v>227</v>
      </c>
      <c r="M2508" s="2" t="s">
        <v>73</v>
      </c>
      <c r="N2508" s="3">
        <v>1000</v>
      </c>
      <c r="O2508" s="3" t="s">
        <v>228</v>
      </c>
      <c r="P2508" s="4">
        <f>IF(O2508="吨",N2508*1000,IF(O2508="万立方米",N2508*10000,""))</f>
        <v>10000000.0</v>
      </c>
      <c r="Q2508" s="2" t="s">
        <v>229</v>
      </c>
      <c r="R2508" s="2" t="s">
        <v>230</v>
      </c>
      <c r="S2508" s="2" t="s">
        <v>235</v>
      </c>
      <c r="T2508" s="2" t="s">
        <v>75</v>
      </c>
      <c r="U2508" s="4">
        <f>1.3</f>
        <v>1.3</v>
      </c>
      <c r="V2508" s="2" t="s">
        <v>232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13.0</v>
      </c>
      <c r="AD2508" s="4">
        <f>AC2508*(1-Z2508/100)</f>
        <v>13.0</v>
      </c>
      <c r="AE2508" s="2" t="s">
        <v>66</v>
      </c>
      <c r="AF2508" s="2" t="s">
        <v>67</v>
      </c>
      <c r="AG2508" s="2" t="s">
        <v>259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3447</v>
      </c>
      <c r="B2509" s="2" t="s">
        <v>3445</v>
      </c>
      <c r="C2509" s="2" t="s">
        <v>47</v>
      </c>
      <c r="D2509" s="2" t="s">
        <v>3014</v>
      </c>
      <c r="E2509" s="2" t="s">
        <v>277</v>
      </c>
      <c r="F2509" s="2" t="s">
        <v>278</v>
      </c>
      <c r="G2509" s="2" t="s">
        <v>225</v>
      </c>
      <c r="H2509" s="2" t="s">
        <v>52</v>
      </c>
      <c r="I2509" s="2" t="s">
        <v>53</v>
      </c>
      <c r="J2509" s="2" t="s">
        <v>226</v>
      </c>
      <c r="K2509" s="2" t="s">
        <v>226</v>
      </c>
      <c r="L2509" s="2" t="s">
        <v>227</v>
      </c>
      <c r="M2509" s="2" t="s">
        <v>79</v>
      </c>
      <c r="N2509" s="3">
        <v>1000</v>
      </c>
      <c r="O2509" s="3" t="s">
        <v>228</v>
      </c>
      <c r="P2509" s="4">
        <f>IF(O2509="吨",N2509*1000,IF(O2509="万立方米",N2509*10000,""))</f>
        <v>10000000.0</v>
      </c>
      <c r="Q2509" s="2" t="s">
        <v>229</v>
      </c>
      <c r="R2509" s="2" t="s">
        <v>230</v>
      </c>
      <c r="S2509" s="2" t="s">
        <v>238</v>
      </c>
      <c r="T2509" s="2" t="s">
        <v>75</v>
      </c>
      <c r="U2509" s="4">
        <f>4.1</f>
        <v>4.1</v>
      </c>
      <c r="V2509" s="2" t="s">
        <v>232</v>
      </c>
      <c r="W2509" s="2" t="s">
        <v>76</v>
      </c>
      <c r="X2509" s="2" t="s">
        <v>149</v>
      </c>
      <c r="Y2509" s="2" t="s">
        <v>150</v>
      </c>
      <c r="Z2509" s="2">
        <v>64</v>
      </c>
      <c r="AA2509" s="2"/>
      <c r="AB2509" s="2"/>
      <c r="AC2509" s="4">
        <f>P2509*U2509/1000000</f>
        <v>41.0</v>
      </c>
      <c r="AD2509" s="4">
        <f>AC2509*(1-Z2509/100)</f>
        <v>14.76</v>
      </c>
      <c r="AE2509" s="2" t="s">
        <v>66</v>
      </c>
      <c r="AF2509" s="2" t="s">
        <v>67</v>
      </c>
      <c r="AG2509" s="2" t="s">
        <v>257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3448</v>
      </c>
      <c r="B2510" s="2" t="s">
        <v>3445</v>
      </c>
      <c r="C2510" s="2" t="s">
        <v>47</v>
      </c>
      <c r="D2510" s="2" t="s">
        <v>3014</v>
      </c>
      <c r="E2510" s="2" t="s">
        <v>277</v>
      </c>
      <c r="F2510" s="2" t="s">
        <v>278</v>
      </c>
      <c r="G2510" s="2" t="s">
        <v>225</v>
      </c>
      <c r="H2510" s="2" t="s">
        <v>52</v>
      </c>
      <c r="I2510" s="2" t="s">
        <v>53</v>
      </c>
      <c r="J2510" s="2" t="s">
        <v>226</v>
      </c>
      <c r="K2510" s="2" t="s">
        <v>226</v>
      </c>
      <c r="L2510" s="2" t="s">
        <v>227</v>
      </c>
      <c r="M2510" s="2" t="s">
        <v>87</v>
      </c>
      <c r="N2510" s="3">
        <v>1000</v>
      </c>
      <c r="O2510" s="3" t="s">
        <v>228</v>
      </c>
      <c r="P2510" s="4">
        <f>IF(O2510="吨",N2510*1000,IF(O2510="万立方米",N2510*10000,""))</f>
        <v>10000000.0</v>
      </c>
      <c r="Q2510" s="2" t="s">
        <v>229</v>
      </c>
      <c r="R2510" s="2" t="s">
        <v>230</v>
      </c>
      <c r="S2510" s="2" t="s">
        <v>241</v>
      </c>
      <c r="T2510" s="2" t="s">
        <v>75</v>
      </c>
      <c r="U2510" s="4">
        <f>0.0</f>
        <v>0.0</v>
      </c>
      <c r="V2510" s="2" t="s">
        <v>232</v>
      </c>
      <c r="W2510" s="2" t="s">
        <v>76</v>
      </c>
      <c r="X2510" s="2" t="s">
        <v>255</v>
      </c>
      <c r="Y2510" s="2" t="s">
        <v>262</v>
      </c>
      <c r="Z2510" s="2">
        <v>57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257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3449</v>
      </c>
      <c r="B2511" s="2" t="s">
        <v>3445</v>
      </c>
      <c r="C2511" s="2" t="s">
        <v>47</v>
      </c>
      <c r="D2511" s="2" t="s">
        <v>3014</v>
      </c>
      <c r="E2511" s="2" t="s">
        <v>277</v>
      </c>
      <c r="F2511" s="2" t="s">
        <v>278</v>
      </c>
      <c r="G2511" s="2" t="s">
        <v>225</v>
      </c>
      <c r="H2511" s="2" t="s">
        <v>52</v>
      </c>
      <c r="I2511" s="2" t="s">
        <v>53</v>
      </c>
      <c r="J2511" s="2" t="s">
        <v>226</v>
      </c>
      <c r="K2511" s="2" t="s">
        <v>226</v>
      </c>
      <c r="L2511" s="2" t="s">
        <v>227</v>
      </c>
      <c r="M2511" s="2" t="s">
        <v>91</v>
      </c>
      <c r="N2511" s="3">
        <v>1000</v>
      </c>
      <c r="O2511" s="3" t="s">
        <v>228</v>
      </c>
      <c r="P2511" s="4">
        <f>IF(O2511="吨",N2511*1000,IF(O2511="万立方米",N2511*10000,""))</f>
        <v>10000000.0</v>
      </c>
      <c r="Q2511" s="2" t="s">
        <v>229</v>
      </c>
      <c r="R2511" s="2" t="s">
        <v>230</v>
      </c>
      <c r="S2511" s="2" t="s">
        <v>243</v>
      </c>
      <c r="T2511" s="2" t="s">
        <v>75</v>
      </c>
      <c r="U2511" s="4">
        <f>0.03</f>
        <v>0.03</v>
      </c>
      <c r="V2511" s="2" t="s">
        <v>232</v>
      </c>
      <c r="W2511" s="2" t="s">
        <v>76</v>
      </c>
      <c r="X2511" s="2" t="s">
        <v>255</v>
      </c>
      <c r="Y2511" s="2" t="s">
        <v>264</v>
      </c>
      <c r="Z2511" s="2">
        <v>75</v>
      </c>
      <c r="AA2511" s="2">
        <v>57</v>
      </c>
      <c r="AB2511" s="2">
        <v>75</v>
      </c>
      <c r="AC2511" s="4">
        <f>P2511*U2511/1000000</f>
        <v>0.3</v>
      </c>
      <c r="AD2511" s="4">
        <f>AC2512*(1-AA2511/100)+(AC2511-AC2512)*(1-AB2511/100)</f>
        <v>0.129</v>
      </c>
      <c r="AE2511" s="2" t="s">
        <v>66</v>
      </c>
      <c r="AF2511" s="2" t="s">
        <v>67</v>
      </c>
      <c r="AG2511" s="2" t="s">
        <v>257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3450</v>
      </c>
      <c r="B2512" s="2" t="s">
        <v>3445</v>
      </c>
      <c r="C2512" s="2" t="s">
        <v>47</v>
      </c>
      <c r="D2512" s="2" t="s">
        <v>3014</v>
      </c>
      <c r="E2512" s="2" t="s">
        <v>277</v>
      </c>
      <c r="F2512" s="2" t="s">
        <v>278</v>
      </c>
      <c r="G2512" s="2" t="s">
        <v>225</v>
      </c>
      <c r="H2512" s="2" t="s">
        <v>52</v>
      </c>
      <c r="I2512" s="2" t="s">
        <v>53</v>
      </c>
      <c r="J2512" s="2" t="s">
        <v>226</v>
      </c>
      <c r="K2512" s="2" t="s">
        <v>226</v>
      </c>
      <c r="L2512" s="2" t="s">
        <v>227</v>
      </c>
      <c r="M2512" s="2" t="s">
        <v>95</v>
      </c>
      <c r="N2512" s="3">
        <v>1000</v>
      </c>
      <c r="O2512" s="3" t="s">
        <v>228</v>
      </c>
      <c r="P2512" s="4">
        <f>IF(O2512="吨",N2512*1000,IF(O2512="万立方米",N2512*10000,""))</f>
        <v>10000000.0</v>
      </c>
      <c r="Q2512" s="2" t="s">
        <v>229</v>
      </c>
      <c r="R2512" s="2" t="s">
        <v>230</v>
      </c>
      <c r="S2512" s="2" t="s">
        <v>245</v>
      </c>
      <c r="T2512" s="2" t="s">
        <v>75</v>
      </c>
      <c r="U2512" s="4">
        <f>0.03</f>
        <v>0.03</v>
      </c>
      <c r="V2512" s="2" t="s">
        <v>232</v>
      </c>
      <c r="W2512" s="2" t="s">
        <v>76</v>
      </c>
      <c r="X2512" s="2" t="s">
        <v>255</v>
      </c>
      <c r="Y2512" s="2" t="s">
        <v>266</v>
      </c>
      <c r="Z2512" s="2">
        <v>57</v>
      </c>
      <c r="AA2512" s="2"/>
      <c r="AB2512" s="2"/>
      <c r="AC2512" s="4">
        <f>P2512*U2512/1000000</f>
        <v>0.3</v>
      </c>
      <c r="AD2512" s="4">
        <f>AC2512*(1-Z2512/100)</f>
        <v>0.129</v>
      </c>
      <c r="AE2512" s="2" t="s">
        <v>66</v>
      </c>
      <c r="AF2512" s="2" t="s">
        <v>67</v>
      </c>
      <c r="AG2512" s="2" t="s">
        <v>257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3451</v>
      </c>
      <c r="B2513" s="2" t="s">
        <v>3445</v>
      </c>
      <c r="C2513" s="2" t="s">
        <v>47</v>
      </c>
      <c r="D2513" s="2" t="s">
        <v>3014</v>
      </c>
      <c r="E2513" s="2" t="s">
        <v>277</v>
      </c>
      <c r="F2513" s="2" t="s">
        <v>278</v>
      </c>
      <c r="G2513" s="2" t="s">
        <v>225</v>
      </c>
      <c r="H2513" s="2" t="s">
        <v>52</v>
      </c>
      <c r="I2513" s="2" t="s">
        <v>53</v>
      </c>
      <c r="J2513" s="2" t="s">
        <v>226</v>
      </c>
      <c r="K2513" s="2" t="s">
        <v>226</v>
      </c>
      <c r="L2513" s="2" t="s">
        <v>227</v>
      </c>
      <c r="M2513" s="2" t="s">
        <v>99</v>
      </c>
      <c r="N2513" s="3">
        <v>1000</v>
      </c>
      <c r="O2513" s="3" t="s">
        <v>228</v>
      </c>
      <c r="P2513" s="4">
        <f>IF(O2513="吨",N2513*1000,IF(O2513="万立方米",N2513*10000,""))</f>
        <v>10000000.0</v>
      </c>
      <c r="Q2513" s="2" t="s">
        <v>229</v>
      </c>
      <c r="R2513" s="2" t="s">
        <v>230</v>
      </c>
      <c r="S2513" s="2" t="s">
        <v>247</v>
      </c>
      <c r="T2513" s="2" t="s">
        <v>75</v>
      </c>
      <c r="U2513" s="4">
        <f>0.0</f>
        <v>0.0</v>
      </c>
      <c r="V2513" s="2" t="s">
        <v>232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268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3452</v>
      </c>
      <c r="B2514" s="2" t="s">
        <v>3445</v>
      </c>
      <c r="C2514" s="2" t="s">
        <v>47</v>
      </c>
      <c r="D2514" s="2" t="s">
        <v>3014</v>
      </c>
      <c r="E2514" s="2" t="s">
        <v>277</v>
      </c>
      <c r="F2514" s="2" t="s">
        <v>278</v>
      </c>
      <c r="G2514" s="2" t="s">
        <v>225</v>
      </c>
      <c r="H2514" s="2" t="s">
        <v>52</v>
      </c>
      <c r="I2514" s="2" t="s">
        <v>53</v>
      </c>
      <c r="J2514" s="2" t="s">
        <v>226</v>
      </c>
      <c r="K2514" s="2" t="s">
        <v>226</v>
      </c>
      <c r="L2514" s="2" t="s">
        <v>227</v>
      </c>
      <c r="M2514" s="2" t="s">
        <v>104</v>
      </c>
      <c r="N2514" s="3">
        <v>1000</v>
      </c>
      <c r="O2514" s="3" t="s">
        <v>228</v>
      </c>
      <c r="P2514" s="4">
        <f>IF(O2514="吨",N2514*1000,IF(O2514="万立方米",N2514*10000,""))</f>
        <v>10000000.0</v>
      </c>
      <c r="Q2514" s="2" t="s">
        <v>229</v>
      </c>
      <c r="R2514" s="2" t="s">
        <v>230</v>
      </c>
      <c r="S2514" s="2" t="s">
        <v>249</v>
      </c>
      <c r="T2514" s="2" t="s">
        <v>75</v>
      </c>
      <c r="U2514" s="4">
        <f>0.02</f>
        <v>0.02</v>
      </c>
      <c r="V2514" s="2" t="s">
        <v>232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259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3453</v>
      </c>
      <c r="B2515" s="2" t="s">
        <v>3445</v>
      </c>
      <c r="C2515" s="2" t="s">
        <v>47</v>
      </c>
      <c r="D2515" s="2" t="s">
        <v>3014</v>
      </c>
      <c r="E2515" s="2" t="s">
        <v>277</v>
      </c>
      <c r="F2515" s="2" t="s">
        <v>278</v>
      </c>
      <c r="G2515" s="2" t="s">
        <v>225</v>
      </c>
      <c r="H2515" s="2" t="s">
        <v>52</v>
      </c>
      <c r="I2515" s="2"/>
      <c r="J2515" s="2"/>
      <c r="K2515" s="2" t="s">
        <v>55</v>
      </c>
      <c r="L2515" s="2" t="s">
        <v>163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164</v>
      </c>
      <c r="T2515" s="2" t="s">
        <v>165</v>
      </c>
      <c r="U2515" s="4">
        <f>0.16</f>
        <v>0.16</v>
      </c>
      <c r="V2515" s="2" t="s">
        <v>111</v>
      </c>
      <c r="W2515" s="2" t="s">
        <v>164</v>
      </c>
      <c r="X2515" s="2" t="s">
        <v>163</v>
      </c>
      <c r="Y2515" s="2" t="s">
        <v>166</v>
      </c>
      <c r="Z2515" s="2">
        <v>0</v>
      </c>
      <c r="AA2515" s="2"/>
      <c r="AB2515" s="2"/>
      <c r="AC2515" s="2"/>
      <c r="AD2515" s="2"/>
      <c r="AE2515" s="2" t="s">
        <v>271</v>
      </c>
      <c r="AF2515" s="2" t="s">
        <v>272</v>
      </c>
      <c r="AG2515" s="2" t="s">
        <v>273</v>
      </c>
      <c r="AH2515" s="2" t="s">
        <v>168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3454</v>
      </c>
      <c r="B2516" s="2" t="s">
        <v>3455</v>
      </c>
      <c r="C2516" s="2" t="s">
        <v>47</v>
      </c>
      <c r="D2516" s="2" t="s">
        <v>467</v>
      </c>
      <c r="E2516" s="2" t="s">
        <v>172</v>
      </c>
      <c r="F2516" s="2" t="s">
        <v>224</v>
      </c>
      <c r="G2516" s="2" t="s">
        <v>51</v>
      </c>
      <c r="H2516" s="2" t="s">
        <v>142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143</v>
      </c>
      <c r="Y2516" s="2" t="s">
        <v>468</v>
      </c>
      <c r="Z2516" s="2">
        <v>96</v>
      </c>
      <c r="AA2516" s="2"/>
      <c r="AB2516" s="2"/>
      <c r="AC2516" s="4">
        <f>P2516*U2516/1000000</f>
        <v>11.718723735</v>
      </c>
      <c r="AD2516" s="4">
        <f>AC2516*(1-Z2516/100)</f>
        <v>0.4687489494000004</v>
      </c>
      <c r="AE2516" s="2" t="s">
        <v>66</v>
      </c>
      <c r="AF2516" s="2" t="s">
        <v>67</v>
      </c>
      <c r="AG2516" s="2" t="s">
        <v>145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3456</v>
      </c>
      <c r="B2517" s="2" t="s">
        <v>3455</v>
      </c>
      <c r="C2517" s="2" t="s">
        <v>47</v>
      </c>
      <c r="D2517" s="2" t="s">
        <v>467</v>
      </c>
      <c r="E2517" s="2" t="s">
        <v>172</v>
      </c>
      <c r="F2517" s="2" t="s">
        <v>224</v>
      </c>
      <c r="G2517" s="2" t="s">
        <v>51</v>
      </c>
      <c r="H2517" s="2" t="s">
        <v>142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1248.998</v>
      </c>
      <c r="AD2517" s="4">
        <f>AC2517*(1-Z2517/100)</f>
        <v>1248.998</v>
      </c>
      <c r="AE2517" s="2" t="s">
        <v>66</v>
      </c>
      <c r="AF2517" s="2" t="s">
        <v>67</v>
      </c>
      <c r="AG2517" s="2" t="s">
        <v>147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3457</v>
      </c>
      <c r="B2518" s="2" t="s">
        <v>3455</v>
      </c>
      <c r="C2518" s="2" t="s">
        <v>47</v>
      </c>
      <c r="D2518" s="2" t="s">
        <v>467</v>
      </c>
      <c r="E2518" s="2" t="s">
        <v>172</v>
      </c>
      <c r="F2518" s="2" t="s">
        <v>224</v>
      </c>
      <c r="G2518" s="2" t="s">
        <v>51</v>
      </c>
      <c r="H2518" s="2" t="s">
        <v>142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149</v>
      </c>
      <c r="Y2518" s="2" t="s">
        <v>150</v>
      </c>
      <c r="Z2518" s="2">
        <v>64</v>
      </c>
      <c r="AA2518" s="2"/>
      <c r="AB2518" s="2"/>
      <c r="AC2518" s="4">
        <f>P2518*U2518/1000000</f>
        <v>4502.63779</v>
      </c>
      <c r="AD2518" s="4">
        <f>AC2518*(1-Z2518/100)</f>
        <v>1620.9496043999998</v>
      </c>
      <c r="AE2518" s="2" t="s">
        <v>66</v>
      </c>
      <c r="AF2518" s="2" t="s">
        <v>67</v>
      </c>
      <c r="AG2518" s="2" t="s">
        <v>151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3458</v>
      </c>
      <c r="B2519" s="2" t="s">
        <v>3455</v>
      </c>
      <c r="C2519" s="2" t="s">
        <v>47</v>
      </c>
      <c r="D2519" s="2" t="s">
        <v>467</v>
      </c>
      <c r="E2519" s="2" t="s">
        <v>172</v>
      </c>
      <c r="F2519" s="2" t="s">
        <v>224</v>
      </c>
      <c r="G2519" s="2" t="s">
        <v>51</v>
      </c>
      <c r="H2519" s="2" t="s">
        <v>142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143</v>
      </c>
      <c r="Y2519" s="2" t="s">
        <v>472</v>
      </c>
      <c r="Z2519" s="2">
        <v>96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145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3459</v>
      </c>
      <c r="B2520" s="2" t="s">
        <v>3455</v>
      </c>
      <c r="C2520" s="2" t="s">
        <v>47</v>
      </c>
      <c r="D2520" s="2" t="s">
        <v>467</v>
      </c>
      <c r="E2520" s="2" t="s">
        <v>172</v>
      </c>
      <c r="F2520" s="2" t="s">
        <v>224</v>
      </c>
      <c r="G2520" s="2" t="s">
        <v>51</v>
      </c>
      <c r="H2520" s="2" t="s">
        <v>142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143</v>
      </c>
      <c r="Y2520" s="2" t="s">
        <v>474</v>
      </c>
      <c r="Z2520" s="2">
        <v>99</v>
      </c>
      <c r="AA2520" s="2">
        <v>96</v>
      </c>
      <c r="AB2520" s="2">
        <v>99</v>
      </c>
      <c r="AC2520" s="4">
        <f>P2520*U2520/1000000</f>
        <v>22460.88715875</v>
      </c>
      <c r="AD2520" s="4">
        <f>AC2521*(1-AA2520/100)+(AC2520-AC2521)*(1-AB2520/100)</f>
        <v>400.38972761250034</v>
      </c>
      <c r="AE2520" s="2" t="s">
        <v>66</v>
      </c>
      <c r="AF2520" s="2" t="s">
        <v>67</v>
      </c>
      <c r="AG2520" s="2" t="s">
        <v>145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3460</v>
      </c>
      <c r="B2521" s="2" t="s">
        <v>3455</v>
      </c>
      <c r="C2521" s="2" t="s">
        <v>47</v>
      </c>
      <c r="D2521" s="2" t="s">
        <v>467</v>
      </c>
      <c r="E2521" s="2" t="s">
        <v>172</v>
      </c>
      <c r="F2521" s="2" t="s">
        <v>224</v>
      </c>
      <c r="G2521" s="2" t="s">
        <v>51</v>
      </c>
      <c r="H2521" s="2" t="s">
        <v>142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143</v>
      </c>
      <c r="Y2521" s="2" t="s">
        <v>476</v>
      </c>
      <c r="Z2521" s="2">
        <v>96</v>
      </c>
      <c r="AA2521" s="2"/>
      <c r="AB2521" s="2"/>
      <c r="AC2521" s="4">
        <f>P2521*U2521/1000000</f>
        <v>5859.3618675</v>
      </c>
      <c r="AD2521" s="4">
        <f>AC2521*(1-Z2521/100)</f>
        <v>234.3744747000002</v>
      </c>
      <c r="AE2521" s="2" t="s">
        <v>66</v>
      </c>
      <c r="AF2521" s="2" t="s">
        <v>67</v>
      </c>
      <c r="AG2521" s="2" t="s">
        <v>145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3461</v>
      </c>
      <c r="B2522" s="2" t="s">
        <v>3455</v>
      </c>
      <c r="C2522" s="2" t="s">
        <v>47</v>
      </c>
      <c r="D2522" s="2" t="s">
        <v>467</v>
      </c>
      <c r="E2522" s="2" t="s">
        <v>172</v>
      </c>
      <c r="F2522" s="2" t="s">
        <v>224</v>
      </c>
      <c r="G2522" s="2" t="s">
        <v>51</v>
      </c>
      <c r="H2522" s="2" t="s">
        <v>142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314</v>
      </c>
      <c r="Y2522" s="2" t="s">
        <v>315</v>
      </c>
      <c r="Z2522" s="2">
        <v>80</v>
      </c>
      <c r="AA2522" s="2"/>
      <c r="AB2522" s="2"/>
      <c r="AC2522" s="4">
        <f>P2522*U2522/1000000</f>
        <v>9130.17538</v>
      </c>
      <c r="AD2522" s="4">
        <f>AC2522*(1-Z2522/100)</f>
        <v>1826.0350759999997</v>
      </c>
      <c r="AE2522" s="2" t="s">
        <v>66</v>
      </c>
      <c r="AF2522" s="2" t="s">
        <v>67</v>
      </c>
      <c r="AG2522" s="2" t="s">
        <v>151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3462</v>
      </c>
      <c r="B2523" s="2" t="s">
        <v>3455</v>
      </c>
      <c r="C2523" s="2" t="s">
        <v>47</v>
      </c>
      <c r="D2523" s="2" t="s">
        <v>467</v>
      </c>
      <c r="E2523" s="2" t="s">
        <v>172</v>
      </c>
      <c r="F2523" s="2" t="s">
        <v>224</v>
      </c>
      <c r="G2523" s="2" t="s">
        <v>51</v>
      </c>
      <c r="H2523" s="2" t="s">
        <v>142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24.97996</v>
      </c>
      <c r="AD2523" s="4">
        <f>AC2523*(1-Z2523/100)</f>
        <v>24.97996</v>
      </c>
      <c r="AE2523" s="2" t="s">
        <v>66</v>
      </c>
      <c r="AF2523" s="2" t="s">
        <v>67</v>
      </c>
      <c r="AG2523" s="2" t="s">
        <v>147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3463</v>
      </c>
      <c r="B2524" s="2" t="s">
        <v>3455</v>
      </c>
      <c r="C2524" s="2" t="s">
        <v>47</v>
      </c>
      <c r="D2524" s="2" t="s">
        <v>467</v>
      </c>
      <c r="E2524" s="2" t="s">
        <v>172</v>
      </c>
      <c r="F2524" s="2" t="s">
        <v>224</v>
      </c>
      <c r="G2524" s="2" t="s">
        <v>51</v>
      </c>
      <c r="H2524" s="2" t="s">
        <v>142</v>
      </c>
      <c r="I2524" s="2" t="s">
        <v>198</v>
      </c>
      <c r="J2524" s="2" t="s">
        <v>357</v>
      </c>
      <c r="K2524" s="2" t="s">
        <v>357</v>
      </c>
      <c r="L2524" s="2" t="s">
        <v>200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358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143</v>
      </c>
      <c r="Y2524" s="2" t="s">
        <v>468</v>
      </c>
      <c r="Z2524" s="2">
        <v>96</v>
      </c>
      <c r="AA2524" s="2"/>
      <c r="AB2524" s="2"/>
      <c r="AC2524" s="4">
        <f>P2524*U2524/1000000</f>
        <v>0.001441</v>
      </c>
      <c r="AD2524" s="4">
        <f>AC2524*(1-Z2524/100)</f>
        <v>5.764000000000005e-05</v>
      </c>
      <c r="AE2524" s="2" t="s">
        <v>66</v>
      </c>
      <c r="AF2524" s="2" t="s">
        <v>67</v>
      </c>
      <c r="AG2524" s="2" t="s">
        <v>145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3464</v>
      </c>
      <c r="B2525" s="2" t="s">
        <v>3455</v>
      </c>
      <c r="C2525" s="2" t="s">
        <v>47</v>
      </c>
      <c r="D2525" s="2" t="s">
        <v>467</v>
      </c>
      <c r="E2525" s="2" t="s">
        <v>172</v>
      </c>
      <c r="F2525" s="2" t="s">
        <v>224</v>
      </c>
      <c r="G2525" s="2" t="s">
        <v>51</v>
      </c>
      <c r="H2525" s="2" t="s">
        <v>142</v>
      </c>
      <c r="I2525" s="2" t="s">
        <v>198</v>
      </c>
      <c r="J2525" s="2" t="s">
        <v>357</v>
      </c>
      <c r="K2525" s="2" t="s">
        <v>357</v>
      </c>
      <c r="L2525" s="2" t="s">
        <v>200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360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0.08646</v>
      </c>
      <c r="AD2525" s="4">
        <f>AC2525*(1-Z2525/100)</f>
        <v>0.08646</v>
      </c>
      <c r="AE2525" s="2" t="s">
        <v>66</v>
      </c>
      <c r="AF2525" s="2" t="s">
        <v>67</v>
      </c>
      <c r="AG2525" s="2" t="s">
        <v>147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3465</v>
      </c>
      <c r="B2526" s="2" t="s">
        <v>3455</v>
      </c>
      <c r="C2526" s="2" t="s">
        <v>47</v>
      </c>
      <c r="D2526" s="2" t="s">
        <v>467</v>
      </c>
      <c r="E2526" s="2" t="s">
        <v>172</v>
      </c>
      <c r="F2526" s="2" t="s">
        <v>224</v>
      </c>
      <c r="G2526" s="2" t="s">
        <v>51</v>
      </c>
      <c r="H2526" s="2" t="s">
        <v>142</v>
      </c>
      <c r="I2526" s="2" t="s">
        <v>198</v>
      </c>
      <c r="J2526" s="2" t="s">
        <v>357</v>
      </c>
      <c r="K2526" s="2" t="s">
        <v>357</v>
      </c>
      <c r="L2526" s="2" t="s">
        <v>200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362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149</v>
      </c>
      <c r="Y2526" s="2" t="s">
        <v>150</v>
      </c>
      <c r="Z2526" s="2">
        <v>64</v>
      </c>
      <c r="AA2526" s="2"/>
      <c r="AB2526" s="2"/>
      <c r="AC2526" s="4">
        <f>P2526*U2526/1000000</f>
        <v>1.06634</v>
      </c>
      <c r="AD2526" s="4">
        <f>AC2526*(1-Z2526/100)</f>
        <v>0.3838824</v>
      </c>
      <c r="AE2526" s="2" t="s">
        <v>66</v>
      </c>
      <c r="AF2526" s="2" t="s">
        <v>67</v>
      </c>
      <c r="AG2526" s="2" t="s">
        <v>151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3466</v>
      </c>
      <c r="B2527" s="2" t="s">
        <v>3455</v>
      </c>
      <c r="C2527" s="2" t="s">
        <v>47</v>
      </c>
      <c r="D2527" s="2" t="s">
        <v>467</v>
      </c>
      <c r="E2527" s="2" t="s">
        <v>172</v>
      </c>
      <c r="F2527" s="2" t="s">
        <v>224</v>
      </c>
      <c r="G2527" s="2" t="s">
        <v>51</v>
      </c>
      <c r="H2527" s="2" t="s">
        <v>142</v>
      </c>
      <c r="I2527" s="2" t="s">
        <v>198</v>
      </c>
      <c r="J2527" s="2" t="s">
        <v>357</v>
      </c>
      <c r="K2527" s="2" t="s">
        <v>357</v>
      </c>
      <c r="L2527" s="2" t="s">
        <v>200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364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143</v>
      </c>
      <c r="Y2527" s="2" t="s">
        <v>472</v>
      </c>
      <c r="Z2527" s="2">
        <v>96</v>
      </c>
      <c r="AA2527" s="2"/>
      <c r="AB2527" s="2"/>
      <c r="AC2527" s="4">
        <f>P2527*U2527/1000000</f>
        <v>0.005764</v>
      </c>
      <c r="AD2527" s="4">
        <f>AC2527*(1-Z2527/100)</f>
        <v>0.0002305600000000002</v>
      </c>
      <c r="AE2527" s="2" t="s">
        <v>66</v>
      </c>
      <c r="AF2527" s="2" t="s">
        <v>67</v>
      </c>
      <c r="AG2527" s="2" t="s">
        <v>145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3467</v>
      </c>
      <c r="B2528" s="2" t="s">
        <v>3455</v>
      </c>
      <c r="C2528" s="2" t="s">
        <v>47</v>
      </c>
      <c r="D2528" s="2" t="s">
        <v>467</v>
      </c>
      <c r="E2528" s="2" t="s">
        <v>172</v>
      </c>
      <c r="F2528" s="2" t="s">
        <v>224</v>
      </c>
      <c r="G2528" s="2" t="s">
        <v>51</v>
      </c>
      <c r="H2528" s="2" t="s">
        <v>142</v>
      </c>
      <c r="I2528" s="2" t="s">
        <v>198</v>
      </c>
      <c r="J2528" s="2" t="s">
        <v>357</v>
      </c>
      <c r="K2528" s="2" t="s">
        <v>357</v>
      </c>
      <c r="L2528" s="2" t="s">
        <v>200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366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143</v>
      </c>
      <c r="Y2528" s="2" t="s">
        <v>474</v>
      </c>
      <c r="Z2528" s="2">
        <v>99</v>
      </c>
      <c r="AA2528" s="2">
        <v>96</v>
      </c>
      <c r="AB2528" s="2">
        <v>99</v>
      </c>
      <c r="AC2528" s="4">
        <f>P2528*U2528/1000000</f>
        <v>0.07205</v>
      </c>
      <c r="AD2528" s="4">
        <f>AC2529*(1-AA2528/100)+(AC2528-AC2529)*(1-AB2528/100)</f>
        <v>0.0028820000000000026</v>
      </c>
      <c r="AE2528" s="2" t="s">
        <v>66</v>
      </c>
      <c r="AF2528" s="2" t="s">
        <v>67</v>
      </c>
      <c r="AG2528" s="2" t="s">
        <v>145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3468</v>
      </c>
      <c r="B2529" s="2" t="s">
        <v>3455</v>
      </c>
      <c r="C2529" s="2" t="s">
        <v>47</v>
      </c>
      <c r="D2529" s="2" t="s">
        <v>467</v>
      </c>
      <c r="E2529" s="2" t="s">
        <v>172</v>
      </c>
      <c r="F2529" s="2" t="s">
        <v>224</v>
      </c>
      <c r="G2529" s="2" t="s">
        <v>51</v>
      </c>
      <c r="H2529" s="2" t="s">
        <v>142</v>
      </c>
      <c r="I2529" s="2" t="s">
        <v>198</v>
      </c>
      <c r="J2529" s="2" t="s">
        <v>357</v>
      </c>
      <c r="K2529" s="2" t="s">
        <v>357</v>
      </c>
      <c r="L2529" s="2" t="s">
        <v>200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368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143</v>
      </c>
      <c r="Y2529" s="2" t="s">
        <v>476</v>
      </c>
      <c r="Z2529" s="2">
        <v>96</v>
      </c>
      <c r="AA2529" s="2"/>
      <c r="AB2529" s="2"/>
      <c r="AC2529" s="4">
        <f>P2529*U2529/1000000</f>
        <v>0.07205</v>
      </c>
      <c r="AD2529" s="4">
        <f>AC2529*(1-Z2529/100)</f>
        <v>0.0028820000000000026</v>
      </c>
      <c r="AE2529" s="2" t="s">
        <v>66</v>
      </c>
      <c r="AF2529" s="2" t="s">
        <v>67</v>
      </c>
      <c r="AG2529" s="2" t="s">
        <v>145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3469</v>
      </c>
      <c r="B2530" s="2" t="s">
        <v>3455</v>
      </c>
      <c r="C2530" s="2" t="s">
        <v>47</v>
      </c>
      <c r="D2530" s="2" t="s">
        <v>467</v>
      </c>
      <c r="E2530" s="2" t="s">
        <v>172</v>
      </c>
      <c r="F2530" s="2" t="s">
        <v>224</v>
      </c>
      <c r="G2530" s="2" t="s">
        <v>51</v>
      </c>
      <c r="H2530" s="2" t="s">
        <v>142</v>
      </c>
      <c r="I2530" s="2" t="s">
        <v>198</v>
      </c>
      <c r="J2530" s="2" t="s">
        <v>357</v>
      </c>
      <c r="K2530" s="2" t="s">
        <v>357</v>
      </c>
      <c r="L2530" s="2" t="s">
        <v>200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370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314</v>
      </c>
      <c r="Y2530" s="2" t="s">
        <v>315</v>
      </c>
      <c r="Z2530" s="2">
        <v>80</v>
      </c>
      <c r="AA2530" s="2"/>
      <c r="AB2530" s="2"/>
      <c r="AC2530" s="4">
        <f>P2530*U2530/1000000</f>
        <v>0.4323</v>
      </c>
      <c r="AD2530" s="4">
        <f>AC2530*(1-Z2530/100)</f>
        <v>0.08645999999999998</v>
      </c>
      <c r="AE2530" s="2" t="s">
        <v>66</v>
      </c>
      <c r="AF2530" s="2" t="s">
        <v>67</v>
      </c>
      <c r="AG2530" s="2" t="s">
        <v>151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3470</v>
      </c>
      <c r="B2531" s="2" t="s">
        <v>3455</v>
      </c>
      <c r="C2531" s="2" t="s">
        <v>47</v>
      </c>
      <c r="D2531" s="2" t="s">
        <v>467</v>
      </c>
      <c r="E2531" s="2" t="s">
        <v>172</v>
      </c>
      <c r="F2531" s="2" t="s">
        <v>224</v>
      </c>
      <c r="G2531" s="2" t="s">
        <v>51</v>
      </c>
      <c r="H2531" s="2" t="s">
        <v>142</v>
      </c>
      <c r="I2531" s="2" t="s">
        <v>198</v>
      </c>
      <c r="J2531" s="2" t="s">
        <v>357</v>
      </c>
      <c r="K2531" s="2" t="s">
        <v>357</v>
      </c>
      <c r="L2531" s="2" t="s">
        <v>200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372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0.018733</v>
      </c>
      <c r="AD2531" s="4">
        <f>AC2531*(1-Z2531/100)</f>
        <v>0.018733</v>
      </c>
      <c r="AE2531" s="2" t="s">
        <v>66</v>
      </c>
      <c r="AF2531" s="2" t="s">
        <v>67</v>
      </c>
      <c r="AG2531" s="2" t="s">
        <v>147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3471</v>
      </c>
      <c r="B2532" s="2" t="s">
        <v>3455</v>
      </c>
      <c r="C2532" s="2" t="s">
        <v>47</v>
      </c>
      <c r="D2532" s="2" t="s">
        <v>467</v>
      </c>
      <c r="E2532" s="2" t="s">
        <v>172</v>
      </c>
      <c r="F2532" s="2" t="s">
        <v>224</v>
      </c>
      <c r="G2532" s="2" t="s">
        <v>51</v>
      </c>
      <c r="H2532" s="2" t="s">
        <v>142</v>
      </c>
      <c r="I2532" s="2"/>
      <c r="J2532" s="2"/>
      <c r="K2532" s="2" t="s">
        <v>55</v>
      </c>
      <c r="L2532" s="2" t="s">
        <v>163</v>
      </c>
      <c r="M2532" s="2" t="s">
        <v>107</v>
      </c>
      <c r="N2532" s="3"/>
      <c r="O2532" s="3"/>
      <c r="P2532" s="4">
        <f>IF(O2532="吨",N2532*1000,IF(O2532="万立方米",N2532*10000,""))</f>
        <v>624499000.0</v>
      </c>
      <c r="Q2532" s="2" t="s">
        <v>108</v>
      </c>
      <c r="R2532" s="2" t="s">
        <v>109</v>
      </c>
      <c r="S2532" s="2" t="s">
        <v>164</v>
      </c>
      <c r="T2532" s="2" t="s">
        <v>165</v>
      </c>
      <c r="U2532" s="4">
        <f>0.16</f>
        <v>0.16</v>
      </c>
      <c r="V2532" s="2" t="s">
        <v>111</v>
      </c>
      <c r="W2532" s="2" t="s">
        <v>164</v>
      </c>
      <c r="X2532" s="2" t="s">
        <v>163</v>
      </c>
      <c r="Y2532" s="2" t="s">
        <v>166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66</v>
      </c>
      <c r="AF2532" s="2" t="s">
        <v>67</v>
      </c>
      <c r="AG2532" s="2" t="s">
        <v>167</v>
      </c>
      <c r="AH2532" s="2" t="s">
        <v>168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3472</v>
      </c>
      <c r="B2533" s="2" t="s">
        <v>3473</v>
      </c>
      <c r="C2533" s="2" t="s">
        <v>47</v>
      </c>
      <c r="D2533" s="2" t="s">
        <v>3474</v>
      </c>
      <c r="E2533" s="2" t="s">
        <v>1106</v>
      </c>
      <c r="F2533" s="2" t="s">
        <v>224</v>
      </c>
      <c r="G2533" s="2" t="s">
        <v>227</v>
      </c>
      <c r="H2533" s="2" t="s">
        <v>560</v>
      </c>
      <c r="I2533" s="2" t="s">
        <v>53</v>
      </c>
      <c r="J2533" s="2" t="s">
        <v>226</v>
      </c>
      <c r="K2533" s="2" t="s">
        <v>226</v>
      </c>
      <c r="L2533" s="2" t="s">
        <v>227</v>
      </c>
      <c r="M2533" s="2" t="s">
        <v>57</v>
      </c>
      <c r="N2533" s="3">
        <v>32995.808</v>
      </c>
      <c r="O2533" s="3" t="s">
        <v>228</v>
      </c>
      <c r="P2533" s="4">
        <f>IF(O2533="吨",N2533*1000,IF(O2533="万立方米",N2533*10000,""))</f>
        <v>329958080.0</v>
      </c>
      <c r="Q2533" s="2" t="s">
        <v>229</v>
      </c>
      <c r="R2533" s="2" t="s">
        <v>230</v>
      </c>
      <c r="S2533" s="2" t="s">
        <v>231</v>
      </c>
      <c r="T2533" s="2" t="s">
        <v>75</v>
      </c>
      <c r="U2533" s="4">
        <f>0.0</f>
        <v>0.0</v>
      </c>
      <c r="V2533" s="2" t="s">
        <v>232</v>
      </c>
      <c r="W2533" s="2" t="s">
        <v>76</v>
      </c>
      <c r="X2533" s="2" t="s">
        <v>255</v>
      </c>
      <c r="Y2533" s="2" t="s">
        <v>256</v>
      </c>
      <c r="Z2533" s="2">
        <v>57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257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3475</v>
      </c>
      <c r="B2534" s="2" t="s">
        <v>3473</v>
      </c>
      <c r="C2534" s="2" t="s">
        <v>47</v>
      </c>
      <c r="D2534" s="2" t="s">
        <v>3474</v>
      </c>
      <c r="E2534" s="2" t="s">
        <v>1106</v>
      </c>
      <c r="F2534" s="2" t="s">
        <v>224</v>
      </c>
      <c r="G2534" s="2" t="s">
        <v>227</v>
      </c>
      <c r="H2534" s="2" t="s">
        <v>560</v>
      </c>
      <c r="I2534" s="2" t="s">
        <v>53</v>
      </c>
      <c r="J2534" s="2" t="s">
        <v>226</v>
      </c>
      <c r="K2534" s="2" t="s">
        <v>226</v>
      </c>
      <c r="L2534" s="2" t="s">
        <v>227</v>
      </c>
      <c r="M2534" s="2" t="s">
        <v>73</v>
      </c>
      <c r="N2534" s="3">
        <v>32995.808</v>
      </c>
      <c r="O2534" s="3" t="s">
        <v>228</v>
      </c>
      <c r="P2534" s="4">
        <f>IF(O2534="吨",N2534*1000,IF(O2534="万立方米",N2534*10000,""))</f>
        <v>329958080.0</v>
      </c>
      <c r="Q2534" s="2" t="s">
        <v>229</v>
      </c>
      <c r="R2534" s="2" t="s">
        <v>230</v>
      </c>
      <c r="S2534" s="2" t="s">
        <v>235</v>
      </c>
      <c r="T2534" s="2" t="s">
        <v>75</v>
      </c>
      <c r="U2534" s="4">
        <f>1.3</f>
        <v>1.3</v>
      </c>
      <c r="V2534" s="2" t="s">
        <v>232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428.945504</v>
      </c>
      <c r="AD2534" s="4">
        <f>AC2534*(1-Z2534/100)</f>
        <v>428.945504</v>
      </c>
      <c r="AE2534" s="2" t="s">
        <v>66</v>
      </c>
      <c r="AF2534" s="2" t="s">
        <v>67</v>
      </c>
      <c r="AG2534" s="2" t="s">
        <v>259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3476</v>
      </c>
      <c r="B2535" s="2" t="s">
        <v>3473</v>
      </c>
      <c r="C2535" s="2" t="s">
        <v>47</v>
      </c>
      <c r="D2535" s="2" t="s">
        <v>3474</v>
      </c>
      <c r="E2535" s="2" t="s">
        <v>1106</v>
      </c>
      <c r="F2535" s="2" t="s">
        <v>224</v>
      </c>
      <c r="G2535" s="2" t="s">
        <v>227</v>
      </c>
      <c r="H2535" s="2" t="s">
        <v>560</v>
      </c>
      <c r="I2535" s="2" t="s">
        <v>53</v>
      </c>
      <c r="J2535" s="2" t="s">
        <v>226</v>
      </c>
      <c r="K2535" s="2" t="s">
        <v>226</v>
      </c>
      <c r="L2535" s="2" t="s">
        <v>227</v>
      </c>
      <c r="M2535" s="2" t="s">
        <v>79</v>
      </c>
      <c r="N2535" s="3">
        <v>32995.808</v>
      </c>
      <c r="O2535" s="3" t="s">
        <v>228</v>
      </c>
      <c r="P2535" s="4">
        <f>IF(O2535="吨",N2535*1000,IF(O2535="万立方米",N2535*10000,""))</f>
        <v>329958080.0</v>
      </c>
      <c r="Q2535" s="2" t="s">
        <v>229</v>
      </c>
      <c r="R2535" s="2" t="s">
        <v>230</v>
      </c>
      <c r="S2535" s="2" t="s">
        <v>238</v>
      </c>
      <c r="T2535" s="2" t="s">
        <v>75</v>
      </c>
      <c r="U2535" s="4">
        <f>4.1</f>
        <v>4.1</v>
      </c>
      <c r="V2535" s="2" t="s">
        <v>232</v>
      </c>
      <c r="W2535" s="2" t="s">
        <v>76</v>
      </c>
      <c r="X2535" s="2" t="s">
        <v>149</v>
      </c>
      <c r="Y2535" s="2" t="s">
        <v>150</v>
      </c>
      <c r="Z2535" s="2">
        <v>64</v>
      </c>
      <c r="AA2535" s="2"/>
      <c r="AB2535" s="2"/>
      <c r="AC2535" s="4">
        <f>P2535*U2535/1000000</f>
        <v>1352.828128</v>
      </c>
      <c r="AD2535" s="4">
        <f>AC2535*(1-Z2535/100)</f>
        <v>487.01812608</v>
      </c>
      <c r="AE2535" s="2" t="s">
        <v>66</v>
      </c>
      <c r="AF2535" s="2" t="s">
        <v>67</v>
      </c>
      <c r="AG2535" s="2" t="s">
        <v>257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3477</v>
      </c>
      <c r="B2536" s="2" t="s">
        <v>3473</v>
      </c>
      <c r="C2536" s="2" t="s">
        <v>47</v>
      </c>
      <c r="D2536" s="2" t="s">
        <v>3474</v>
      </c>
      <c r="E2536" s="2" t="s">
        <v>1106</v>
      </c>
      <c r="F2536" s="2" t="s">
        <v>224</v>
      </c>
      <c r="G2536" s="2" t="s">
        <v>227</v>
      </c>
      <c r="H2536" s="2" t="s">
        <v>560</v>
      </c>
      <c r="I2536" s="2" t="s">
        <v>53</v>
      </c>
      <c r="J2536" s="2" t="s">
        <v>226</v>
      </c>
      <c r="K2536" s="2" t="s">
        <v>226</v>
      </c>
      <c r="L2536" s="2" t="s">
        <v>227</v>
      </c>
      <c r="M2536" s="2" t="s">
        <v>87</v>
      </c>
      <c r="N2536" s="3">
        <v>32995.808</v>
      </c>
      <c r="O2536" s="3" t="s">
        <v>228</v>
      </c>
      <c r="P2536" s="4">
        <f>IF(O2536="吨",N2536*1000,IF(O2536="万立方米",N2536*10000,""))</f>
        <v>329958080.0</v>
      </c>
      <c r="Q2536" s="2" t="s">
        <v>229</v>
      </c>
      <c r="R2536" s="2" t="s">
        <v>230</v>
      </c>
      <c r="S2536" s="2" t="s">
        <v>241</v>
      </c>
      <c r="T2536" s="2" t="s">
        <v>75</v>
      </c>
      <c r="U2536" s="4">
        <f>0.0</f>
        <v>0.0</v>
      </c>
      <c r="V2536" s="2" t="s">
        <v>232</v>
      </c>
      <c r="W2536" s="2" t="s">
        <v>76</v>
      </c>
      <c r="X2536" s="2" t="s">
        <v>255</v>
      </c>
      <c r="Y2536" s="2" t="s">
        <v>262</v>
      </c>
      <c r="Z2536" s="2">
        <v>57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66</v>
      </c>
      <c r="AF2536" s="2" t="s">
        <v>67</v>
      </c>
      <c r="AG2536" s="2" t="s">
        <v>257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3478</v>
      </c>
      <c r="B2537" s="2" t="s">
        <v>3473</v>
      </c>
      <c r="C2537" s="2" t="s">
        <v>47</v>
      </c>
      <c r="D2537" s="2" t="s">
        <v>3474</v>
      </c>
      <c r="E2537" s="2" t="s">
        <v>1106</v>
      </c>
      <c r="F2537" s="2" t="s">
        <v>224</v>
      </c>
      <c r="G2537" s="2" t="s">
        <v>227</v>
      </c>
      <c r="H2537" s="2" t="s">
        <v>560</v>
      </c>
      <c r="I2537" s="2" t="s">
        <v>53</v>
      </c>
      <c r="J2537" s="2" t="s">
        <v>226</v>
      </c>
      <c r="K2537" s="2" t="s">
        <v>226</v>
      </c>
      <c r="L2537" s="2" t="s">
        <v>227</v>
      </c>
      <c r="M2537" s="2" t="s">
        <v>91</v>
      </c>
      <c r="N2537" s="3">
        <v>32995.808</v>
      </c>
      <c r="O2537" s="3" t="s">
        <v>228</v>
      </c>
      <c r="P2537" s="4">
        <f>IF(O2537="吨",N2537*1000,IF(O2537="万立方米",N2537*10000,""))</f>
        <v>329958080.0</v>
      </c>
      <c r="Q2537" s="2" t="s">
        <v>229</v>
      </c>
      <c r="R2537" s="2" t="s">
        <v>230</v>
      </c>
      <c r="S2537" s="2" t="s">
        <v>243</v>
      </c>
      <c r="T2537" s="2" t="s">
        <v>75</v>
      </c>
      <c r="U2537" s="4">
        <f>0.03</f>
        <v>0.03</v>
      </c>
      <c r="V2537" s="2" t="s">
        <v>232</v>
      </c>
      <c r="W2537" s="2" t="s">
        <v>76</v>
      </c>
      <c r="X2537" s="2" t="s">
        <v>255</v>
      </c>
      <c r="Y2537" s="2" t="s">
        <v>264</v>
      </c>
      <c r="Z2537" s="2">
        <v>75</v>
      </c>
      <c r="AA2537" s="2">
        <v>57</v>
      </c>
      <c r="AB2537" s="2">
        <v>75</v>
      </c>
      <c r="AC2537" s="4">
        <f>P2537*U2537/1000000</f>
        <v>9.8987424</v>
      </c>
      <c r="AD2537" s="4">
        <f>AC2538*(1-AA2537/100)+(AC2537-AC2538)*(1-AB2537/100)</f>
        <v>4.256459232</v>
      </c>
      <c r="AE2537" s="2" t="s">
        <v>66</v>
      </c>
      <c r="AF2537" s="2" t="s">
        <v>67</v>
      </c>
      <c r="AG2537" s="2" t="s">
        <v>257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3479</v>
      </c>
      <c r="B2538" s="2" t="s">
        <v>3473</v>
      </c>
      <c r="C2538" s="2" t="s">
        <v>47</v>
      </c>
      <c r="D2538" s="2" t="s">
        <v>3474</v>
      </c>
      <c r="E2538" s="2" t="s">
        <v>1106</v>
      </c>
      <c r="F2538" s="2" t="s">
        <v>224</v>
      </c>
      <c r="G2538" s="2" t="s">
        <v>227</v>
      </c>
      <c r="H2538" s="2" t="s">
        <v>560</v>
      </c>
      <c r="I2538" s="2" t="s">
        <v>53</v>
      </c>
      <c r="J2538" s="2" t="s">
        <v>226</v>
      </c>
      <c r="K2538" s="2" t="s">
        <v>226</v>
      </c>
      <c r="L2538" s="2" t="s">
        <v>227</v>
      </c>
      <c r="M2538" s="2" t="s">
        <v>95</v>
      </c>
      <c r="N2538" s="3">
        <v>32995.808</v>
      </c>
      <c r="O2538" s="3" t="s">
        <v>228</v>
      </c>
      <c r="P2538" s="4">
        <f>IF(O2538="吨",N2538*1000,IF(O2538="万立方米",N2538*10000,""))</f>
        <v>329958080.0</v>
      </c>
      <c r="Q2538" s="2" t="s">
        <v>229</v>
      </c>
      <c r="R2538" s="2" t="s">
        <v>230</v>
      </c>
      <c r="S2538" s="2" t="s">
        <v>245</v>
      </c>
      <c r="T2538" s="2" t="s">
        <v>75</v>
      </c>
      <c r="U2538" s="4">
        <f>0.03</f>
        <v>0.03</v>
      </c>
      <c r="V2538" s="2" t="s">
        <v>232</v>
      </c>
      <c r="W2538" s="2" t="s">
        <v>76</v>
      </c>
      <c r="X2538" s="2" t="s">
        <v>255</v>
      </c>
      <c r="Y2538" s="2" t="s">
        <v>266</v>
      </c>
      <c r="Z2538" s="2">
        <v>57</v>
      </c>
      <c r="AA2538" s="2"/>
      <c r="AB2538" s="2"/>
      <c r="AC2538" s="4">
        <f>P2538*U2538/1000000</f>
        <v>9.8987424</v>
      </c>
      <c r="AD2538" s="4">
        <f>AC2538*(1-Z2538/100)</f>
        <v>4.256459232</v>
      </c>
      <c r="AE2538" s="2" t="s">
        <v>66</v>
      </c>
      <c r="AF2538" s="2" t="s">
        <v>67</v>
      </c>
      <c r="AG2538" s="2" t="s">
        <v>257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3480</v>
      </c>
      <c r="B2539" s="2" t="s">
        <v>3473</v>
      </c>
      <c r="C2539" s="2" t="s">
        <v>47</v>
      </c>
      <c r="D2539" s="2" t="s">
        <v>3474</v>
      </c>
      <c r="E2539" s="2" t="s">
        <v>1106</v>
      </c>
      <c r="F2539" s="2" t="s">
        <v>224</v>
      </c>
      <c r="G2539" s="2" t="s">
        <v>227</v>
      </c>
      <c r="H2539" s="2" t="s">
        <v>560</v>
      </c>
      <c r="I2539" s="2" t="s">
        <v>53</v>
      </c>
      <c r="J2539" s="2" t="s">
        <v>226</v>
      </c>
      <c r="K2539" s="2" t="s">
        <v>226</v>
      </c>
      <c r="L2539" s="2" t="s">
        <v>227</v>
      </c>
      <c r="M2539" s="2" t="s">
        <v>99</v>
      </c>
      <c r="N2539" s="3">
        <v>32995.808</v>
      </c>
      <c r="O2539" s="3" t="s">
        <v>228</v>
      </c>
      <c r="P2539" s="4">
        <f>IF(O2539="吨",N2539*1000,IF(O2539="万立方米",N2539*10000,""))</f>
        <v>329958080.0</v>
      </c>
      <c r="Q2539" s="2" t="s">
        <v>229</v>
      </c>
      <c r="R2539" s="2" t="s">
        <v>230</v>
      </c>
      <c r="S2539" s="2" t="s">
        <v>247</v>
      </c>
      <c r="T2539" s="2" t="s">
        <v>75</v>
      </c>
      <c r="U2539" s="4">
        <f>0.0</f>
        <v>0.0</v>
      </c>
      <c r="V2539" s="2" t="s">
        <v>232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</v>
      </c>
      <c r="AD2539" s="4">
        <f>AC2539*(1-Z2539/100)</f>
        <v>0.0</v>
      </c>
      <c r="AE2539" s="2" t="s">
        <v>66</v>
      </c>
      <c r="AF2539" s="2" t="s">
        <v>67</v>
      </c>
      <c r="AG2539" s="2" t="s">
        <v>268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3481</v>
      </c>
      <c r="B2540" s="2" t="s">
        <v>3473</v>
      </c>
      <c r="C2540" s="2" t="s">
        <v>47</v>
      </c>
      <c r="D2540" s="2" t="s">
        <v>3474</v>
      </c>
      <c r="E2540" s="2" t="s">
        <v>1106</v>
      </c>
      <c r="F2540" s="2" t="s">
        <v>224</v>
      </c>
      <c r="G2540" s="2" t="s">
        <v>227</v>
      </c>
      <c r="H2540" s="2" t="s">
        <v>560</v>
      </c>
      <c r="I2540" s="2" t="s">
        <v>53</v>
      </c>
      <c r="J2540" s="2" t="s">
        <v>226</v>
      </c>
      <c r="K2540" s="2" t="s">
        <v>226</v>
      </c>
      <c r="L2540" s="2" t="s">
        <v>227</v>
      </c>
      <c r="M2540" s="2" t="s">
        <v>104</v>
      </c>
      <c r="N2540" s="3">
        <v>32995.808</v>
      </c>
      <c r="O2540" s="3" t="s">
        <v>228</v>
      </c>
      <c r="P2540" s="4">
        <f>IF(O2540="吨",N2540*1000,IF(O2540="万立方米",N2540*10000,""))</f>
        <v>329958080.0</v>
      </c>
      <c r="Q2540" s="2" t="s">
        <v>229</v>
      </c>
      <c r="R2540" s="2" t="s">
        <v>230</v>
      </c>
      <c r="S2540" s="2" t="s">
        <v>249</v>
      </c>
      <c r="T2540" s="2" t="s">
        <v>75</v>
      </c>
      <c r="U2540" s="4">
        <f>0.02</f>
        <v>0.02</v>
      </c>
      <c r="V2540" s="2" t="s">
        <v>232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259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3482</v>
      </c>
      <c r="B2541" s="2" t="s">
        <v>3473</v>
      </c>
      <c r="C2541" s="2" t="s">
        <v>47</v>
      </c>
      <c r="D2541" s="2" t="s">
        <v>3474</v>
      </c>
      <c r="E2541" s="2" t="s">
        <v>1106</v>
      </c>
      <c r="F2541" s="2" t="s">
        <v>224</v>
      </c>
      <c r="G2541" s="2" t="s">
        <v>227</v>
      </c>
      <c r="H2541" s="2" t="s">
        <v>560</v>
      </c>
      <c r="I2541" s="2"/>
      <c r="J2541" s="2"/>
      <c r="K2541" s="2" t="s">
        <v>55</v>
      </c>
      <c r="L2541" s="2" t="s">
        <v>163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164</v>
      </c>
      <c r="T2541" s="2" t="s">
        <v>165</v>
      </c>
      <c r="U2541" s="4">
        <f>0.16</f>
        <v>0.16</v>
      </c>
      <c r="V2541" s="2" t="s">
        <v>111</v>
      </c>
      <c r="W2541" s="2" t="s">
        <v>164</v>
      </c>
      <c r="X2541" s="2" t="s">
        <v>163</v>
      </c>
      <c r="Y2541" s="2" t="s">
        <v>166</v>
      </c>
      <c r="Z2541" s="2">
        <v>0</v>
      </c>
      <c r="AA2541" s="2"/>
      <c r="AB2541" s="2"/>
      <c r="AC2541" s="2"/>
      <c r="AD2541" s="2"/>
      <c r="AE2541" s="2" t="s">
        <v>271</v>
      </c>
      <c r="AF2541" s="2" t="s">
        <v>272</v>
      </c>
      <c r="AG2541" s="2" t="s">
        <v>273</v>
      </c>
      <c r="AH2541" s="2" t="s">
        <v>168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3483</v>
      </c>
      <c r="B2542" s="2" t="s">
        <v>3484</v>
      </c>
      <c r="C2542" s="2" t="s">
        <v>47</v>
      </c>
      <c r="D2542" s="2" t="s">
        <v>2902</v>
      </c>
      <c r="E2542" s="2" t="s">
        <v>526</v>
      </c>
      <c r="F2542" s="2" t="s">
        <v>119</v>
      </c>
      <c r="G2542" s="2" t="s">
        <v>225</v>
      </c>
      <c r="H2542" s="2" t="s">
        <v>142</v>
      </c>
      <c r="I2542" s="2" t="s">
        <v>53</v>
      </c>
      <c r="J2542" s="2" t="s">
        <v>226</v>
      </c>
      <c r="K2542" s="2" t="s">
        <v>226</v>
      </c>
      <c r="L2542" s="2" t="s">
        <v>227</v>
      </c>
      <c r="M2542" s="2" t="s">
        <v>57</v>
      </c>
      <c r="N2542" s="3">
        <v>49.28</v>
      </c>
      <c r="O2542" s="3" t="s">
        <v>228</v>
      </c>
      <c r="P2542" s="4">
        <f>IF(O2542="吨",N2542*1000,IF(O2542="万立方米",N2542*10000,""))</f>
        <v>492800.0</v>
      </c>
      <c r="Q2542" s="2" t="s">
        <v>229</v>
      </c>
      <c r="R2542" s="2" t="s">
        <v>230</v>
      </c>
      <c r="S2542" s="2" t="s">
        <v>448</v>
      </c>
      <c r="T2542" s="2" t="s">
        <v>75</v>
      </c>
      <c r="U2542" s="4">
        <f>0.0</f>
        <v>0.0</v>
      </c>
      <c r="V2542" s="2" t="s">
        <v>232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66</v>
      </c>
      <c r="AF2542" s="2" t="s">
        <v>67</v>
      </c>
      <c r="AG2542" s="2" t="s">
        <v>233</v>
      </c>
      <c r="AH2542" s="2" t="s">
        <v>449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3485</v>
      </c>
      <c r="B2543" s="2" t="s">
        <v>3484</v>
      </c>
      <c r="C2543" s="2" t="s">
        <v>47</v>
      </c>
      <c r="D2543" s="2" t="s">
        <v>2902</v>
      </c>
      <c r="E2543" s="2" t="s">
        <v>526</v>
      </c>
      <c r="F2543" s="2" t="s">
        <v>119</v>
      </c>
      <c r="G2543" s="2" t="s">
        <v>225</v>
      </c>
      <c r="H2543" s="2" t="s">
        <v>142</v>
      </c>
      <c r="I2543" s="2" t="s">
        <v>53</v>
      </c>
      <c r="J2543" s="2" t="s">
        <v>226</v>
      </c>
      <c r="K2543" s="2" t="s">
        <v>226</v>
      </c>
      <c r="L2543" s="2" t="s">
        <v>227</v>
      </c>
      <c r="M2543" s="2" t="s">
        <v>73</v>
      </c>
      <c r="N2543" s="3">
        <v>49.28</v>
      </c>
      <c r="O2543" s="3" t="s">
        <v>228</v>
      </c>
      <c r="P2543" s="4">
        <f>IF(O2543="吨",N2543*1000,IF(O2543="万立方米",N2543*10000,""))</f>
        <v>492800.0</v>
      </c>
      <c r="Q2543" s="2" t="s">
        <v>229</v>
      </c>
      <c r="R2543" s="2" t="s">
        <v>230</v>
      </c>
      <c r="S2543" s="2" t="s">
        <v>451</v>
      </c>
      <c r="T2543" s="2" t="s">
        <v>75</v>
      </c>
      <c r="U2543" s="4">
        <f>1.3</f>
        <v>1.3</v>
      </c>
      <c r="V2543" s="2" t="s">
        <v>232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0.64064</v>
      </c>
      <c r="AD2543" s="4">
        <f>AC2543*(1-Z2543/100)</f>
        <v>0.64064</v>
      </c>
      <c r="AE2543" s="2" t="s">
        <v>66</v>
      </c>
      <c r="AF2543" s="2" t="s">
        <v>67</v>
      </c>
      <c r="AG2543" s="2" t="s">
        <v>236</v>
      </c>
      <c r="AH2543" s="2" t="s">
        <v>449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3486</v>
      </c>
      <c r="B2544" s="2" t="s">
        <v>3484</v>
      </c>
      <c r="C2544" s="2" t="s">
        <v>47</v>
      </c>
      <c r="D2544" s="2" t="s">
        <v>2902</v>
      </c>
      <c r="E2544" s="2" t="s">
        <v>526</v>
      </c>
      <c r="F2544" s="2" t="s">
        <v>119</v>
      </c>
      <c r="G2544" s="2" t="s">
        <v>225</v>
      </c>
      <c r="H2544" s="2" t="s">
        <v>142</v>
      </c>
      <c r="I2544" s="2" t="s">
        <v>53</v>
      </c>
      <c r="J2544" s="2" t="s">
        <v>226</v>
      </c>
      <c r="K2544" s="2" t="s">
        <v>226</v>
      </c>
      <c r="L2544" s="2" t="s">
        <v>227</v>
      </c>
      <c r="M2544" s="2" t="s">
        <v>79</v>
      </c>
      <c r="N2544" s="3">
        <v>49.28</v>
      </c>
      <c r="O2544" s="3" t="s">
        <v>228</v>
      </c>
      <c r="P2544" s="4">
        <f>IF(O2544="吨",N2544*1000,IF(O2544="万立方米",N2544*10000,""))</f>
        <v>492800.0</v>
      </c>
      <c r="Q2544" s="2" t="s">
        <v>229</v>
      </c>
      <c r="R2544" s="2" t="s">
        <v>230</v>
      </c>
      <c r="S2544" s="2" t="s">
        <v>453</v>
      </c>
      <c r="T2544" s="2" t="s">
        <v>75</v>
      </c>
      <c r="U2544" s="4">
        <f>4.1</f>
        <v>4.1</v>
      </c>
      <c r="V2544" s="2" t="s">
        <v>232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4">
        <f>P2544*U2544/1000000</f>
        <v>2.0204799999999996</v>
      </c>
      <c r="AD2544" s="4">
        <f>AC2544*(1-Z2544/100)</f>
        <v>1.5759743999999998</v>
      </c>
      <c r="AE2544" s="2" t="s">
        <v>66</v>
      </c>
      <c r="AF2544" s="2" t="s">
        <v>67</v>
      </c>
      <c r="AG2544" s="2" t="s">
        <v>239</v>
      </c>
      <c r="AH2544" s="2" t="s">
        <v>449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3487</v>
      </c>
      <c r="B2545" s="2" t="s">
        <v>3484</v>
      </c>
      <c r="C2545" s="2" t="s">
        <v>47</v>
      </c>
      <c r="D2545" s="2" t="s">
        <v>2902</v>
      </c>
      <c r="E2545" s="2" t="s">
        <v>526</v>
      </c>
      <c r="F2545" s="2" t="s">
        <v>119</v>
      </c>
      <c r="G2545" s="2" t="s">
        <v>225</v>
      </c>
      <c r="H2545" s="2" t="s">
        <v>142</v>
      </c>
      <c r="I2545" s="2" t="s">
        <v>53</v>
      </c>
      <c r="J2545" s="2" t="s">
        <v>226</v>
      </c>
      <c r="K2545" s="2" t="s">
        <v>226</v>
      </c>
      <c r="L2545" s="2" t="s">
        <v>227</v>
      </c>
      <c r="M2545" s="2" t="s">
        <v>87</v>
      </c>
      <c r="N2545" s="3">
        <v>49.28</v>
      </c>
      <c r="O2545" s="3" t="s">
        <v>228</v>
      </c>
      <c r="P2545" s="4">
        <f>IF(O2545="吨",N2545*1000,IF(O2545="万立方米",N2545*10000,""))</f>
        <v>492800.0</v>
      </c>
      <c r="Q2545" s="2" t="s">
        <v>229</v>
      </c>
      <c r="R2545" s="2" t="s">
        <v>230</v>
      </c>
      <c r="S2545" s="2" t="s">
        <v>455</v>
      </c>
      <c r="T2545" s="2" t="s">
        <v>75</v>
      </c>
      <c r="U2545" s="4">
        <f>0.0</f>
        <v>0.0</v>
      </c>
      <c r="V2545" s="2" t="s">
        <v>232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4">
        <f>P2545*U2545/1000000</f>
        <v>0.0</v>
      </c>
      <c r="AD2545" s="4">
        <f>AC2545*(1-Z2545/100)</f>
        <v>0.0</v>
      </c>
      <c r="AE2545" s="2" t="s">
        <v>66</v>
      </c>
      <c r="AF2545" s="2" t="s">
        <v>67</v>
      </c>
      <c r="AG2545" s="2" t="s">
        <v>233</v>
      </c>
      <c r="AH2545" s="2" t="s">
        <v>449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3488</v>
      </c>
      <c r="B2546" s="2" t="s">
        <v>3484</v>
      </c>
      <c r="C2546" s="2" t="s">
        <v>47</v>
      </c>
      <c r="D2546" s="2" t="s">
        <v>2902</v>
      </c>
      <c r="E2546" s="2" t="s">
        <v>526</v>
      </c>
      <c r="F2546" s="2" t="s">
        <v>119</v>
      </c>
      <c r="G2546" s="2" t="s">
        <v>225</v>
      </c>
      <c r="H2546" s="2" t="s">
        <v>142</v>
      </c>
      <c r="I2546" s="2" t="s">
        <v>53</v>
      </c>
      <c r="J2546" s="2" t="s">
        <v>226</v>
      </c>
      <c r="K2546" s="2" t="s">
        <v>226</v>
      </c>
      <c r="L2546" s="2" t="s">
        <v>227</v>
      </c>
      <c r="M2546" s="2" t="s">
        <v>91</v>
      </c>
      <c r="N2546" s="3">
        <v>49.28</v>
      </c>
      <c r="O2546" s="3" t="s">
        <v>228</v>
      </c>
      <c r="P2546" s="4">
        <f>IF(O2546="吨",N2546*1000,IF(O2546="万立方米",N2546*10000,""))</f>
        <v>492800.0</v>
      </c>
      <c r="Q2546" s="2" t="s">
        <v>229</v>
      </c>
      <c r="R2546" s="2" t="s">
        <v>230</v>
      </c>
      <c r="S2546" s="2" t="s">
        <v>457</v>
      </c>
      <c r="T2546" s="2" t="s">
        <v>75</v>
      </c>
      <c r="U2546" s="4">
        <f>0.03</f>
        <v>0.03</v>
      </c>
      <c r="V2546" s="2" t="s">
        <v>232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4">
        <f>P2546*U2546/1000000</f>
        <v>0.014784</v>
      </c>
      <c r="AD2546" s="4">
        <f>AC2547*(1-AA2546/100)+(AC2546-AC2547)*(1-AB2546/100)</f>
        <v>0.014784</v>
      </c>
      <c r="AE2546" s="2" t="s">
        <v>66</v>
      </c>
      <c r="AF2546" s="2" t="s">
        <v>67</v>
      </c>
      <c r="AG2546" s="2" t="s">
        <v>233</v>
      </c>
      <c r="AH2546" s="2" t="s">
        <v>449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3489</v>
      </c>
      <c r="B2547" s="2" t="s">
        <v>3484</v>
      </c>
      <c r="C2547" s="2" t="s">
        <v>47</v>
      </c>
      <c r="D2547" s="2" t="s">
        <v>2902</v>
      </c>
      <c r="E2547" s="2" t="s">
        <v>526</v>
      </c>
      <c r="F2547" s="2" t="s">
        <v>119</v>
      </c>
      <c r="G2547" s="2" t="s">
        <v>225</v>
      </c>
      <c r="H2547" s="2" t="s">
        <v>142</v>
      </c>
      <c r="I2547" s="2" t="s">
        <v>53</v>
      </c>
      <c r="J2547" s="2" t="s">
        <v>226</v>
      </c>
      <c r="K2547" s="2" t="s">
        <v>226</v>
      </c>
      <c r="L2547" s="2" t="s">
        <v>227</v>
      </c>
      <c r="M2547" s="2" t="s">
        <v>95</v>
      </c>
      <c r="N2547" s="3">
        <v>49.28</v>
      </c>
      <c r="O2547" s="3" t="s">
        <v>228</v>
      </c>
      <c r="P2547" s="4">
        <f>IF(O2547="吨",N2547*1000,IF(O2547="万立方米",N2547*10000,""))</f>
        <v>492800.0</v>
      </c>
      <c r="Q2547" s="2" t="s">
        <v>229</v>
      </c>
      <c r="R2547" s="2" t="s">
        <v>230</v>
      </c>
      <c r="S2547" s="2" t="s">
        <v>459</v>
      </c>
      <c r="T2547" s="2" t="s">
        <v>75</v>
      </c>
      <c r="U2547" s="4">
        <f>0.03</f>
        <v>0.03</v>
      </c>
      <c r="V2547" s="2" t="s">
        <v>232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4">
        <f>P2547*U2547/1000000</f>
        <v>0.014784</v>
      </c>
      <c r="AD2547" s="4">
        <f>AC2547*(1-Z2547/100)</f>
        <v>0.014784</v>
      </c>
      <c r="AE2547" s="2" t="s">
        <v>66</v>
      </c>
      <c r="AF2547" s="2" t="s">
        <v>67</v>
      </c>
      <c r="AG2547" s="2" t="s">
        <v>233</v>
      </c>
      <c r="AH2547" s="2" t="s">
        <v>449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3490</v>
      </c>
      <c r="B2548" s="2" t="s">
        <v>3484</v>
      </c>
      <c r="C2548" s="2" t="s">
        <v>47</v>
      </c>
      <c r="D2548" s="2" t="s">
        <v>2902</v>
      </c>
      <c r="E2548" s="2" t="s">
        <v>526</v>
      </c>
      <c r="F2548" s="2" t="s">
        <v>119</v>
      </c>
      <c r="G2548" s="2" t="s">
        <v>225</v>
      </c>
      <c r="H2548" s="2" t="s">
        <v>142</v>
      </c>
      <c r="I2548" s="2" t="s">
        <v>53</v>
      </c>
      <c r="J2548" s="2" t="s">
        <v>226</v>
      </c>
      <c r="K2548" s="2" t="s">
        <v>226</v>
      </c>
      <c r="L2548" s="2" t="s">
        <v>227</v>
      </c>
      <c r="M2548" s="2" t="s">
        <v>99</v>
      </c>
      <c r="N2548" s="3">
        <v>49.28</v>
      </c>
      <c r="O2548" s="3" t="s">
        <v>228</v>
      </c>
      <c r="P2548" s="4">
        <f>IF(O2548="吨",N2548*1000,IF(O2548="万立方米",N2548*10000,""))</f>
        <v>492800.0</v>
      </c>
      <c r="Q2548" s="2" t="s">
        <v>229</v>
      </c>
      <c r="R2548" s="2" t="s">
        <v>230</v>
      </c>
      <c r="S2548" s="2" t="s">
        <v>461</v>
      </c>
      <c r="T2548" s="2" t="s">
        <v>75</v>
      </c>
      <c r="U2548" s="4">
        <f>0.0</f>
        <v>0.0</v>
      </c>
      <c r="V2548" s="2" t="s">
        <v>232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66</v>
      </c>
      <c r="AF2548" s="2" t="s">
        <v>67</v>
      </c>
      <c r="AG2548" s="2" t="s">
        <v>233</v>
      </c>
      <c r="AH2548" s="2" t="s">
        <v>449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3491</v>
      </c>
      <c r="B2549" s="2" t="s">
        <v>3484</v>
      </c>
      <c r="C2549" s="2" t="s">
        <v>47</v>
      </c>
      <c r="D2549" s="2" t="s">
        <v>2902</v>
      </c>
      <c r="E2549" s="2" t="s">
        <v>526</v>
      </c>
      <c r="F2549" s="2" t="s">
        <v>119</v>
      </c>
      <c r="G2549" s="2" t="s">
        <v>225</v>
      </c>
      <c r="H2549" s="2" t="s">
        <v>142</v>
      </c>
      <c r="I2549" s="2" t="s">
        <v>53</v>
      </c>
      <c r="J2549" s="2" t="s">
        <v>226</v>
      </c>
      <c r="K2549" s="2" t="s">
        <v>226</v>
      </c>
      <c r="L2549" s="2" t="s">
        <v>227</v>
      </c>
      <c r="M2549" s="2" t="s">
        <v>104</v>
      </c>
      <c r="N2549" s="3">
        <v>49.28</v>
      </c>
      <c r="O2549" s="3" t="s">
        <v>228</v>
      </c>
      <c r="P2549" s="4">
        <f>IF(O2549="吨",N2549*1000,IF(O2549="万立方米",N2549*10000,""))</f>
        <v>492800.0</v>
      </c>
      <c r="Q2549" s="2" t="s">
        <v>229</v>
      </c>
      <c r="R2549" s="2" t="s">
        <v>230</v>
      </c>
      <c r="S2549" s="2" t="s">
        <v>463</v>
      </c>
      <c r="T2549" s="2" t="s">
        <v>75</v>
      </c>
      <c r="U2549" s="4">
        <f>0.02</f>
        <v>0.02</v>
      </c>
      <c r="V2549" s="2" t="s">
        <v>232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 t="s">
        <v>236</v>
      </c>
      <c r="AH2549" s="2" t="s">
        <v>449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3492</v>
      </c>
      <c r="B2550" s="2" t="s">
        <v>3484</v>
      </c>
      <c r="C2550" s="2" t="s">
        <v>47</v>
      </c>
      <c r="D2550" s="2" t="s">
        <v>2902</v>
      </c>
      <c r="E2550" s="2" t="s">
        <v>526</v>
      </c>
      <c r="F2550" s="2" t="s">
        <v>119</v>
      </c>
      <c r="G2550" s="2" t="s">
        <v>225</v>
      </c>
      <c r="H2550" s="2" t="s">
        <v>142</v>
      </c>
      <c r="I2550" s="2"/>
      <c r="J2550" s="2"/>
      <c r="K2550" s="2"/>
      <c r="L2550" s="2"/>
      <c r="M2550" s="2" t="s">
        <v>107</v>
      </c>
      <c r="N2550" s="3"/>
      <c r="O2550" s="3"/>
      <c r="P2550" s="4">
        <f>IF(O2550="吨",N2550*1000,IF(O2550="万立方米",N2550*10000,""))</f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138</v>
      </c>
      <c r="AH2550" s="2" t="s">
        <v>114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3493</v>
      </c>
      <c r="B2551" s="2" t="s">
        <v>3494</v>
      </c>
      <c r="C2551" s="2" t="s">
        <v>47</v>
      </c>
      <c r="D2551" s="2" t="s">
        <v>1408</v>
      </c>
      <c r="E2551" s="2" t="s">
        <v>984</v>
      </c>
      <c r="F2551" s="2" t="s">
        <v>224</v>
      </c>
      <c r="G2551" s="2" t="s">
        <v>225</v>
      </c>
      <c r="H2551" s="2" t="s">
        <v>142</v>
      </c>
      <c r="I2551" s="2" t="s">
        <v>53</v>
      </c>
      <c r="J2551" s="2" t="s">
        <v>226</v>
      </c>
      <c r="K2551" s="2" t="s">
        <v>226</v>
      </c>
      <c r="L2551" s="2" t="s">
        <v>227</v>
      </c>
      <c r="M2551" s="2" t="s">
        <v>57</v>
      </c>
      <c r="N2551" s="3">
        <v>7317</v>
      </c>
      <c r="O2551" s="3" t="s">
        <v>228</v>
      </c>
      <c r="P2551" s="4">
        <f>IF(O2551="吨",N2551*1000,IF(O2551="万立方米",N2551*10000,""))</f>
        <v>73170000.0</v>
      </c>
      <c r="Q2551" s="2" t="s">
        <v>229</v>
      </c>
      <c r="R2551" s="2" t="s">
        <v>230</v>
      </c>
      <c r="S2551" s="2" t="s">
        <v>231</v>
      </c>
      <c r="T2551" s="2" t="s">
        <v>75</v>
      </c>
      <c r="U2551" s="4">
        <f>0.0</f>
        <v>0.0</v>
      </c>
      <c r="V2551" s="2" t="s">
        <v>232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233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3495</v>
      </c>
      <c r="B2552" s="2" t="s">
        <v>3494</v>
      </c>
      <c r="C2552" s="2" t="s">
        <v>47</v>
      </c>
      <c r="D2552" s="2" t="s">
        <v>1408</v>
      </c>
      <c r="E2552" s="2" t="s">
        <v>984</v>
      </c>
      <c r="F2552" s="2" t="s">
        <v>224</v>
      </c>
      <c r="G2552" s="2" t="s">
        <v>225</v>
      </c>
      <c r="H2552" s="2" t="s">
        <v>142</v>
      </c>
      <c r="I2552" s="2" t="s">
        <v>53</v>
      </c>
      <c r="J2552" s="2" t="s">
        <v>226</v>
      </c>
      <c r="K2552" s="2" t="s">
        <v>226</v>
      </c>
      <c r="L2552" s="2" t="s">
        <v>227</v>
      </c>
      <c r="M2552" s="2" t="s">
        <v>73</v>
      </c>
      <c r="N2552" s="3">
        <v>7317</v>
      </c>
      <c r="O2552" s="3" t="s">
        <v>228</v>
      </c>
      <c r="P2552" s="4">
        <f>IF(O2552="吨",N2552*1000,IF(O2552="万立方米",N2552*10000,""))</f>
        <v>73170000.0</v>
      </c>
      <c r="Q2552" s="2" t="s">
        <v>229</v>
      </c>
      <c r="R2552" s="2" t="s">
        <v>230</v>
      </c>
      <c r="S2552" s="2" t="s">
        <v>235</v>
      </c>
      <c r="T2552" s="2" t="s">
        <v>75</v>
      </c>
      <c r="U2552" s="4">
        <f>1.3</f>
        <v>1.3</v>
      </c>
      <c r="V2552" s="2" t="s">
        <v>232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95.121</v>
      </c>
      <c r="AD2552" s="4">
        <f>AC2552*(1-Z2552/100)</f>
        <v>95.121</v>
      </c>
      <c r="AE2552" s="2" t="s">
        <v>66</v>
      </c>
      <c r="AF2552" s="2" t="s">
        <v>67</v>
      </c>
      <c r="AG2552" s="2" t="s">
        <v>236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3496</v>
      </c>
      <c r="B2553" s="2" t="s">
        <v>3494</v>
      </c>
      <c r="C2553" s="2" t="s">
        <v>47</v>
      </c>
      <c r="D2553" s="2" t="s">
        <v>1408</v>
      </c>
      <c r="E2553" s="2" t="s">
        <v>984</v>
      </c>
      <c r="F2553" s="2" t="s">
        <v>224</v>
      </c>
      <c r="G2553" s="2" t="s">
        <v>225</v>
      </c>
      <c r="H2553" s="2" t="s">
        <v>142</v>
      </c>
      <c r="I2553" s="2" t="s">
        <v>53</v>
      </c>
      <c r="J2553" s="2" t="s">
        <v>226</v>
      </c>
      <c r="K2553" s="2" t="s">
        <v>226</v>
      </c>
      <c r="L2553" s="2" t="s">
        <v>227</v>
      </c>
      <c r="M2553" s="2" t="s">
        <v>79</v>
      </c>
      <c r="N2553" s="3">
        <v>7317</v>
      </c>
      <c r="O2553" s="3" t="s">
        <v>228</v>
      </c>
      <c r="P2553" s="4">
        <f>IF(O2553="吨",N2553*1000,IF(O2553="万立方米",N2553*10000,""))</f>
        <v>73170000.0</v>
      </c>
      <c r="Q2553" s="2" t="s">
        <v>229</v>
      </c>
      <c r="R2553" s="2" t="s">
        <v>230</v>
      </c>
      <c r="S2553" s="2" t="s">
        <v>238</v>
      </c>
      <c r="T2553" s="2" t="s">
        <v>75</v>
      </c>
      <c r="U2553" s="4">
        <f>4.1</f>
        <v>4.1</v>
      </c>
      <c r="V2553" s="2" t="s">
        <v>232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4">
        <f>P2553*U2553/1000000</f>
        <v>299.997</v>
      </c>
      <c r="AD2553" s="4">
        <f>AC2553*(1-Z2553/100)</f>
        <v>233.99766000000002</v>
      </c>
      <c r="AE2553" s="2" t="s">
        <v>66</v>
      </c>
      <c r="AF2553" s="2" t="s">
        <v>67</v>
      </c>
      <c r="AG2553" s="2" t="s">
        <v>239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3497</v>
      </c>
      <c r="B2554" s="2" t="s">
        <v>3494</v>
      </c>
      <c r="C2554" s="2" t="s">
        <v>47</v>
      </c>
      <c r="D2554" s="2" t="s">
        <v>1408</v>
      </c>
      <c r="E2554" s="2" t="s">
        <v>984</v>
      </c>
      <c r="F2554" s="2" t="s">
        <v>224</v>
      </c>
      <c r="G2554" s="2" t="s">
        <v>225</v>
      </c>
      <c r="H2554" s="2" t="s">
        <v>142</v>
      </c>
      <c r="I2554" s="2" t="s">
        <v>53</v>
      </c>
      <c r="J2554" s="2" t="s">
        <v>226</v>
      </c>
      <c r="K2554" s="2" t="s">
        <v>226</v>
      </c>
      <c r="L2554" s="2" t="s">
        <v>227</v>
      </c>
      <c r="M2554" s="2" t="s">
        <v>87</v>
      </c>
      <c r="N2554" s="3">
        <v>7317</v>
      </c>
      <c r="O2554" s="3" t="s">
        <v>228</v>
      </c>
      <c r="P2554" s="4">
        <f>IF(O2554="吨",N2554*1000,IF(O2554="万立方米",N2554*10000,""))</f>
        <v>73170000.0</v>
      </c>
      <c r="Q2554" s="2" t="s">
        <v>229</v>
      </c>
      <c r="R2554" s="2" t="s">
        <v>230</v>
      </c>
      <c r="S2554" s="2" t="s">
        <v>241</v>
      </c>
      <c r="T2554" s="2" t="s">
        <v>75</v>
      </c>
      <c r="U2554" s="4">
        <f>0.0</f>
        <v>0.0</v>
      </c>
      <c r="V2554" s="2" t="s">
        <v>232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66</v>
      </c>
      <c r="AF2554" s="2" t="s">
        <v>67</v>
      </c>
      <c r="AG2554" s="2" t="s">
        <v>233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3498</v>
      </c>
      <c r="B2555" s="2" t="s">
        <v>3494</v>
      </c>
      <c r="C2555" s="2" t="s">
        <v>47</v>
      </c>
      <c r="D2555" s="2" t="s">
        <v>1408</v>
      </c>
      <c r="E2555" s="2" t="s">
        <v>984</v>
      </c>
      <c r="F2555" s="2" t="s">
        <v>224</v>
      </c>
      <c r="G2555" s="2" t="s">
        <v>225</v>
      </c>
      <c r="H2555" s="2" t="s">
        <v>142</v>
      </c>
      <c r="I2555" s="2" t="s">
        <v>53</v>
      </c>
      <c r="J2555" s="2" t="s">
        <v>226</v>
      </c>
      <c r="K2555" s="2" t="s">
        <v>226</v>
      </c>
      <c r="L2555" s="2" t="s">
        <v>227</v>
      </c>
      <c r="M2555" s="2" t="s">
        <v>91</v>
      </c>
      <c r="N2555" s="3">
        <v>7317</v>
      </c>
      <c r="O2555" s="3" t="s">
        <v>228</v>
      </c>
      <c r="P2555" s="4">
        <f>IF(O2555="吨",N2555*1000,IF(O2555="万立方米",N2555*10000,""))</f>
        <v>73170000.0</v>
      </c>
      <c r="Q2555" s="2" t="s">
        <v>229</v>
      </c>
      <c r="R2555" s="2" t="s">
        <v>230</v>
      </c>
      <c r="S2555" s="2" t="s">
        <v>243</v>
      </c>
      <c r="T2555" s="2" t="s">
        <v>75</v>
      </c>
      <c r="U2555" s="4">
        <f>0.03</f>
        <v>0.03</v>
      </c>
      <c r="V2555" s="2" t="s">
        <v>232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4">
        <f>P2555*U2555/1000000</f>
        <v>2.1951</v>
      </c>
      <c r="AD2555" s="4">
        <f>AC2556*(1-AA2555/100)+(AC2555-AC2556)*(1-AB2555/100)</f>
        <v>2.1951</v>
      </c>
      <c r="AE2555" s="2" t="s">
        <v>66</v>
      </c>
      <c r="AF2555" s="2" t="s">
        <v>67</v>
      </c>
      <c r="AG2555" s="2" t="s">
        <v>233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3499</v>
      </c>
      <c r="B2556" s="2" t="s">
        <v>3494</v>
      </c>
      <c r="C2556" s="2" t="s">
        <v>47</v>
      </c>
      <c r="D2556" s="2" t="s">
        <v>1408</v>
      </c>
      <c r="E2556" s="2" t="s">
        <v>984</v>
      </c>
      <c r="F2556" s="2" t="s">
        <v>224</v>
      </c>
      <c r="G2556" s="2" t="s">
        <v>225</v>
      </c>
      <c r="H2556" s="2" t="s">
        <v>142</v>
      </c>
      <c r="I2556" s="2" t="s">
        <v>53</v>
      </c>
      <c r="J2556" s="2" t="s">
        <v>226</v>
      </c>
      <c r="K2556" s="2" t="s">
        <v>226</v>
      </c>
      <c r="L2556" s="2" t="s">
        <v>227</v>
      </c>
      <c r="M2556" s="2" t="s">
        <v>95</v>
      </c>
      <c r="N2556" s="3">
        <v>7317</v>
      </c>
      <c r="O2556" s="3" t="s">
        <v>228</v>
      </c>
      <c r="P2556" s="4">
        <f>IF(O2556="吨",N2556*1000,IF(O2556="万立方米",N2556*10000,""))</f>
        <v>73170000.0</v>
      </c>
      <c r="Q2556" s="2" t="s">
        <v>229</v>
      </c>
      <c r="R2556" s="2" t="s">
        <v>230</v>
      </c>
      <c r="S2556" s="2" t="s">
        <v>245</v>
      </c>
      <c r="T2556" s="2" t="s">
        <v>75</v>
      </c>
      <c r="U2556" s="4">
        <f>0.03</f>
        <v>0.03</v>
      </c>
      <c r="V2556" s="2" t="s">
        <v>232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4">
        <f>P2556*U2556/1000000</f>
        <v>2.1951</v>
      </c>
      <c r="AD2556" s="4">
        <f>AC2556*(1-Z2556/100)</f>
        <v>2.1951</v>
      </c>
      <c r="AE2556" s="2" t="s">
        <v>66</v>
      </c>
      <c r="AF2556" s="2" t="s">
        <v>67</v>
      </c>
      <c r="AG2556" s="2" t="s">
        <v>233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3500</v>
      </c>
      <c r="B2557" s="2" t="s">
        <v>3494</v>
      </c>
      <c r="C2557" s="2" t="s">
        <v>47</v>
      </c>
      <c r="D2557" s="2" t="s">
        <v>1408</v>
      </c>
      <c r="E2557" s="2" t="s">
        <v>984</v>
      </c>
      <c r="F2557" s="2" t="s">
        <v>224</v>
      </c>
      <c r="G2557" s="2" t="s">
        <v>225</v>
      </c>
      <c r="H2557" s="2" t="s">
        <v>142</v>
      </c>
      <c r="I2557" s="2" t="s">
        <v>53</v>
      </c>
      <c r="J2557" s="2" t="s">
        <v>226</v>
      </c>
      <c r="K2557" s="2" t="s">
        <v>226</v>
      </c>
      <c r="L2557" s="2" t="s">
        <v>227</v>
      </c>
      <c r="M2557" s="2" t="s">
        <v>99</v>
      </c>
      <c r="N2557" s="3">
        <v>7317</v>
      </c>
      <c r="O2557" s="3" t="s">
        <v>228</v>
      </c>
      <c r="P2557" s="4">
        <f>IF(O2557="吨",N2557*1000,IF(O2557="万立方米",N2557*10000,""))</f>
        <v>73170000.0</v>
      </c>
      <c r="Q2557" s="2" t="s">
        <v>229</v>
      </c>
      <c r="R2557" s="2" t="s">
        <v>230</v>
      </c>
      <c r="S2557" s="2" t="s">
        <v>247</v>
      </c>
      <c r="T2557" s="2" t="s">
        <v>75</v>
      </c>
      <c r="U2557" s="4">
        <f>0.0</f>
        <v>0.0</v>
      </c>
      <c r="V2557" s="2" t="s">
        <v>232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66</v>
      </c>
      <c r="AF2557" s="2" t="s">
        <v>67</v>
      </c>
      <c r="AG2557" s="2" t="s">
        <v>233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3501</v>
      </c>
      <c r="B2558" s="2" t="s">
        <v>3494</v>
      </c>
      <c r="C2558" s="2" t="s">
        <v>47</v>
      </c>
      <c r="D2558" s="2" t="s">
        <v>1408</v>
      </c>
      <c r="E2558" s="2" t="s">
        <v>984</v>
      </c>
      <c r="F2558" s="2" t="s">
        <v>224</v>
      </c>
      <c r="G2558" s="2" t="s">
        <v>225</v>
      </c>
      <c r="H2558" s="2" t="s">
        <v>142</v>
      </c>
      <c r="I2558" s="2" t="s">
        <v>53</v>
      </c>
      <c r="J2558" s="2" t="s">
        <v>226</v>
      </c>
      <c r="K2558" s="2" t="s">
        <v>226</v>
      </c>
      <c r="L2558" s="2" t="s">
        <v>227</v>
      </c>
      <c r="M2558" s="2" t="s">
        <v>104</v>
      </c>
      <c r="N2558" s="3">
        <v>7317</v>
      </c>
      <c r="O2558" s="3" t="s">
        <v>228</v>
      </c>
      <c r="P2558" s="4">
        <f>IF(O2558="吨",N2558*1000,IF(O2558="万立方米",N2558*10000,""))</f>
        <v>73170000.0</v>
      </c>
      <c r="Q2558" s="2" t="s">
        <v>229</v>
      </c>
      <c r="R2558" s="2" t="s">
        <v>230</v>
      </c>
      <c r="S2558" s="2" t="s">
        <v>249</v>
      </c>
      <c r="T2558" s="2" t="s">
        <v>75</v>
      </c>
      <c r="U2558" s="4">
        <f>0.02</f>
        <v>0.02</v>
      </c>
      <c r="V2558" s="2" t="s">
        <v>232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 t="s">
        <v>236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3502</v>
      </c>
      <c r="B2559" s="2" t="s">
        <v>3494</v>
      </c>
      <c r="C2559" s="2" t="s">
        <v>47</v>
      </c>
      <c r="D2559" s="2" t="s">
        <v>1408</v>
      </c>
      <c r="E2559" s="2" t="s">
        <v>984</v>
      </c>
      <c r="F2559" s="2" t="s">
        <v>224</v>
      </c>
      <c r="G2559" s="2" t="s">
        <v>225</v>
      </c>
      <c r="H2559" s="2" t="s">
        <v>142</v>
      </c>
      <c r="I2559" s="2"/>
      <c r="J2559" s="2"/>
      <c r="K2559" s="2"/>
      <c r="L2559" s="2"/>
      <c r="M2559" s="2" t="s">
        <v>107</v>
      </c>
      <c r="N2559" s="3"/>
      <c r="O2559" s="3"/>
      <c r="P2559" s="4">
        <f>IF(O2559="吨",N2559*1000,IF(O2559="万立方米",N2559*10000,""))</f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138</v>
      </c>
      <c r="AH2559" s="2" t="s">
        <v>114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3503</v>
      </c>
      <c r="B2560" s="2" t="s">
        <v>3504</v>
      </c>
      <c r="C2560" s="2" t="s">
        <v>47</v>
      </c>
      <c r="D2560" s="2" t="s">
        <v>610</v>
      </c>
      <c r="E2560" s="2" t="s">
        <v>277</v>
      </c>
      <c r="F2560" s="2" t="s">
        <v>278</v>
      </c>
      <c r="G2560" s="2" t="s">
        <v>225</v>
      </c>
      <c r="H2560" s="2" t="s">
        <v>297</v>
      </c>
      <c r="I2560" s="2" t="s">
        <v>53</v>
      </c>
      <c r="J2560" s="2" t="s">
        <v>611</v>
      </c>
      <c r="K2560" s="2" t="s">
        <v>611</v>
      </c>
      <c r="L2560" s="2" t="s">
        <v>227</v>
      </c>
      <c r="M2560" s="2" t="s">
        <v>57</v>
      </c>
      <c r="N2560" s="3">
        <v>38.885</v>
      </c>
      <c r="O2560" s="3" t="s">
        <v>228</v>
      </c>
      <c r="P2560" s="4">
        <f>IF(O2560="吨",N2560*1000,IF(O2560="万立方米",N2560*10000,""))</f>
        <v>388850.0</v>
      </c>
      <c r="Q2560" s="2" t="s">
        <v>229</v>
      </c>
      <c r="R2560" s="2" t="s">
        <v>230</v>
      </c>
      <c r="S2560" s="2" t="s">
        <v>612</v>
      </c>
      <c r="T2560" s="2" t="s">
        <v>75</v>
      </c>
      <c r="U2560" s="4">
        <f>0.0</f>
        <v>0.0</v>
      </c>
      <c r="V2560" s="2" t="s">
        <v>232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233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3505</v>
      </c>
      <c r="B2561" s="2" t="s">
        <v>3504</v>
      </c>
      <c r="C2561" s="2" t="s">
        <v>47</v>
      </c>
      <c r="D2561" s="2" t="s">
        <v>610</v>
      </c>
      <c r="E2561" s="2" t="s">
        <v>277</v>
      </c>
      <c r="F2561" s="2" t="s">
        <v>278</v>
      </c>
      <c r="G2561" s="2" t="s">
        <v>225</v>
      </c>
      <c r="H2561" s="2" t="s">
        <v>297</v>
      </c>
      <c r="I2561" s="2" t="s">
        <v>53</v>
      </c>
      <c r="J2561" s="2" t="s">
        <v>611</v>
      </c>
      <c r="K2561" s="2" t="s">
        <v>611</v>
      </c>
      <c r="L2561" s="2" t="s">
        <v>227</v>
      </c>
      <c r="M2561" s="2" t="s">
        <v>73</v>
      </c>
      <c r="N2561" s="3">
        <v>38.885</v>
      </c>
      <c r="O2561" s="3" t="s">
        <v>228</v>
      </c>
      <c r="P2561" s="4">
        <f>IF(O2561="吨",N2561*1000,IF(O2561="万立方米",N2561*10000,""))</f>
        <v>388850.0</v>
      </c>
      <c r="Q2561" s="2" t="s">
        <v>229</v>
      </c>
      <c r="R2561" s="2" t="s">
        <v>230</v>
      </c>
      <c r="S2561" s="2" t="s">
        <v>614</v>
      </c>
      <c r="T2561" s="2" t="s">
        <v>75</v>
      </c>
      <c r="U2561" s="4">
        <f>1.3</f>
        <v>1.3</v>
      </c>
      <c r="V2561" s="2" t="s">
        <v>232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0.505505</v>
      </c>
      <c r="AD2561" s="4">
        <f>AC2561*(1-Z2561/100)</f>
        <v>0.505505</v>
      </c>
      <c r="AE2561" s="2" t="s">
        <v>66</v>
      </c>
      <c r="AF2561" s="2" t="s">
        <v>67</v>
      </c>
      <c r="AG2561" s="2" t="s">
        <v>236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3506</v>
      </c>
      <c r="B2562" s="2" t="s">
        <v>3504</v>
      </c>
      <c r="C2562" s="2" t="s">
        <v>47</v>
      </c>
      <c r="D2562" s="2" t="s">
        <v>610</v>
      </c>
      <c r="E2562" s="2" t="s">
        <v>277</v>
      </c>
      <c r="F2562" s="2" t="s">
        <v>278</v>
      </c>
      <c r="G2562" s="2" t="s">
        <v>225</v>
      </c>
      <c r="H2562" s="2" t="s">
        <v>297</v>
      </c>
      <c r="I2562" s="2" t="s">
        <v>53</v>
      </c>
      <c r="J2562" s="2" t="s">
        <v>611</v>
      </c>
      <c r="K2562" s="2" t="s">
        <v>611</v>
      </c>
      <c r="L2562" s="2" t="s">
        <v>227</v>
      </c>
      <c r="M2562" s="2" t="s">
        <v>79</v>
      </c>
      <c r="N2562" s="3">
        <v>38.885</v>
      </c>
      <c r="O2562" s="3" t="s">
        <v>228</v>
      </c>
      <c r="P2562" s="4">
        <f>IF(O2562="吨",N2562*1000,IF(O2562="万立方米",N2562*10000,""))</f>
        <v>388850.0</v>
      </c>
      <c r="Q2562" s="2" t="s">
        <v>229</v>
      </c>
      <c r="R2562" s="2" t="s">
        <v>230</v>
      </c>
      <c r="S2562" s="2" t="s">
        <v>616</v>
      </c>
      <c r="T2562" s="2" t="s">
        <v>75</v>
      </c>
      <c r="U2562" s="4">
        <f>1.35</f>
        <v>1.35</v>
      </c>
      <c r="V2562" s="2" t="s">
        <v>232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0.5249475</v>
      </c>
      <c r="AD2562" s="4">
        <f>AC2562*(1-Z2562/100)</f>
        <v>0.5249475</v>
      </c>
      <c r="AE2562" s="2" t="s">
        <v>66</v>
      </c>
      <c r="AF2562" s="2" t="s">
        <v>67</v>
      </c>
      <c r="AG2562" s="2" t="s">
        <v>233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3507</v>
      </c>
      <c r="B2563" s="2" t="s">
        <v>3504</v>
      </c>
      <c r="C2563" s="2" t="s">
        <v>47</v>
      </c>
      <c r="D2563" s="2" t="s">
        <v>610</v>
      </c>
      <c r="E2563" s="2" t="s">
        <v>277</v>
      </c>
      <c r="F2563" s="2" t="s">
        <v>278</v>
      </c>
      <c r="G2563" s="2" t="s">
        <v>225</v>
      </c>
      <c r="H2563" s="2" t="s">
        <v>297</v>
      </c>
      <c r="I2563" s="2" t="s">
        <v>53</v>
      </c>
      <c r="J2563" s="2" t="s">
        <v>611</v>
      </c>
      <c r="K2563" s="2" t="s">
        <v>611</v>
      </c>
      <c r="L2563" s="2" t="s">
        <v>227</v>
      </c>
      <c r="M2563" s="2" t="s">
        <v>87</v>
      </c>
      <c r="N2563" s="3">
        <v>38.885</v>
      </c>
      <c r="O2563" s="3" t="s">
        <v>228</v>
      </c>
      <c r="P2563" s="4">
        <f>IF(O2563="吨",N2563*1000,IF(O2563="万立方米",N2563*10000,""))</f>
        <v>388850.0</v>
      </c>
      <c r="Q2563" s="2" t="s">
        <v>229</v>
      </c>
      <c r="R2563" s="2" t="s">
        <v>230</v>
      </c>
      <c r="S2563" s="2" t="s">
        <v>618</v>
      </c>
      <c r="T2563" s="2" t="s">
        <v>75</v>
      </c>
      <c r="U2563" s="4">
        <f>0.0</f>
        <v>0.0</v>
      </c>
      <c r="V2563" s="2" t="s">
        <v>232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66</v>
      </c>
      <c r="AF2563" s="2" t="s">
        <v>67</v>
      </c>
      <c r="AG2563" s="2" t="s">
        <v>233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3508</v>
      </c>
      <c r="B2564" s="2" t="s">
        <v>3504</v>
      </c>
      <c r="C2564" s="2" t="s">
        <v>47</v>
      </c>
      <c r="D2564" s="2" t="s">
        <v>610</v>
      </c>
      <c r="E2564" s="2" t="s">
        <v>277</v>
      </c>
      <c r="F2564" s="2" t="s">
        <v>278</v>
      </c>
      <c r="G2564" s="2" t="s">
        <v>225</v>
      </c>
      <c r="H2564" s="2" t="s">
        <v>297</v>
      </c>
      <c r="I2564" s="2" t="s">
        <v>53</v>
      </c>
      <c r="J2564" s="2" t="s">
        <v>611</v>
      </c>
      <c r="K2564" s="2" t="s">
        <v>611</v>
      </c>
      <c r="L2564" s="2" t="s">
        <v>227</v>
      </c>
      <c r="M2564" s="2" t="s">
        <v>91</v>
      </c>
      <c r="N2564" s="3">
        <v>38.885</v>
      </c>
      <c r="O2564" s="3" t="s">
        <v>228</v>
      </c>
      <c r="P2564" s="4">
        <f>IF(O2564="吨",N2564*1000,IF(O2564="万立方米",N2564*10000,""))</f>
        <v>388850.0</v>
      </c>
      <c r="Q2564" s="2" t="s">
        <v>229</v>
      </c>
      <c r="R2564" s="2" t="s">
        <v>230</v>
      </c>
      <c r="S2564" s="2" t="s">
        <v>620</v>
      </c>
      <c r="T2564" s="2" t="s">
        <v>75</v>
      </c>
      <c r="U2564" s="4">
        <f>0.03</f>
        <v>0.03</v>
      </c>
      <c r="V2564" s="2" t="s">
        <v>232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4">
        <f>P2564*U2564/1000000</f>
        <v>0.0116655</v>
      </c>
      <c r="AD2564" s="4">
        <f>AC2565*(1-AA2564/100)+(AC2564-AC2565)*(1-AB2564/100)</f>
        <v>0.0116655</v>
      </c>
      <c r="AE2564" s="2" t="s">
        <v>66</v>
      </c>
      <c r="AF2564" s="2" t="s">
        <v>67</v>
      </c>
      <c r="AG2564" s="2" t="s">
        <v>233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3509</v>
      </c>
      <c r="B2565" s="2" t="s">
        <v>3504</v>
      </c>
      <c r="C2565" s="2" t="s">
        <v>47</v>
      </c>
      <c r="D2565" s="2" t="s">
        <v>610</v>
      </c>
      <c r="E2565" s="2" t="s">
        <v>277</v>
      </c>
      <c r="F2565" s="2" t="s">
        <v>278</v>
      </c>
      <c r="G2565" s="2" t="s">
        <v>225</v>
      </c>
      <c r="H2565" s="2" t="s">
        <v>297</v>
      </c>
      <c r="I2565" s="2" t="s">
        <v>53</v>
      </c>
      <c r="J2565" s="2" t="s">
        <v>611</v>
      </c>
      <c r="K2565" s="2" t="s">
        <v>611</v>
      </c>
      <c r="L2565" s="2" t="s">
        <v>227</v>
      </c>
      <c r="M2565" s="2" t="s">
        <v>95</v>
      </c>
      <c r="N2565" s="3">
        <v>38.885</v>
      </c>
      <c r="O2565" s="3" t="s">
        <v>228</v>
      </c>
      <c r="P2565" s="4">
        <f>IF(O2565="吨",N2565*1000,IF(O2565="万立方米",N2565*10000,""))</f>
        <v>388850.0</v>
      </c>
      <c r="Q2565" s="2" t="s">
        <v>229</v>
      </c>
      <c r="R2565" s="2" t="s">
        <v>230</v>
      </c>
      <c r="S2565" s="2" t="s">
        <v>622</v>
      </c>
      <c r="T2565" s="2" t="s">
        <v>75</v>
      </c>
      <c r="U2565" s="4">
        <f>0.03</f>
        <v>0.03</v>
      </c>
      <c r="V2565" s="2" t="s">
        <v>232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4">
        <f>P2565*U2565/1000000</f>
        <v>0.0116655</v>
      </c>
      <c r="AD2565" s="4">
        <f>AC2565*(1-Z2565/100)</f>
        <v>0.0116655</v>
      </c>
      <c r="AE2565" s="2" t="s">
        <v>66</v>
      </c>
      <c r="AF2565" s="2" t="s">
        <v>67</v>
      </c>
      <c r="AG2565" s="2" t="s">
        <v>233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3510</v>
      </c>
      <c r="B2566" s="2" t="s">
        <v>3504</v>
      </c>
      <c r="C2566" s="2" t="s">
        <v>47</v>
      </c>
      <c r="D2566" s="2" t="s">
        <v>610</v>
      </c>
      <c r="E2566" s="2" t="s">
        <v>277</v>
      </c>
      <c r="F2566" s="2" t="s">
        <v>278</v>
      </c>
      <c r="G2566" s="2" t="s">
        <v>225</v>
      </c>
      <c r="H2566" s="2" t="s">
        <v>297</v>
      </c>
      <c r="I2566" s="2" t="s">
        <v>53</v>
      </c>
      <c r="J2566" s="2" t="s">
        <v>611</v>
      </c>
      <c r="K2566" s="2" t="s">
        <v>611</v>
      </c>
      <c r="L2566" s="2" t="s">
        <v>227</v>
      </c>
      <c r="M2566" s="2" t="s">
        <v>99</v>
      </c>
      <c r="N2566" s="3">
        <v>38.885</v>
      </c>
      <c r="O2566" s="3" t="s">
        <v>228</v>
      </c>
      <c r="P2566" s="4">
        <f>IF(O2566="吨",N2566*1000,IF(O2566="万立方米",N2566*10000,""))</f>
        <v>388850.0</v>
      </c>
      <c r="Q2566" s="2" t="s">
        <v>229</v>
      </c>
      <c r="R2566" s="2" t="s">
        <v>230</v>
      </c>
      <c r="S2566" s="2" t="s">
        <v>624</v>
      </c>
      <c r="T2566" s="2" t="s">
        <v>75</v>
      </c>
      <c r="U2566" s="4">
        <f>0.0</f>
        <v>0.0</v>
      </c>
      <c r="V2566" s="2" t="s">
        <v>232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</v>
      </c>
      <c r="AD2566" s="4">
        <f>AC2566*(1-Z2566/100)</f>
        <v>0.0</v>
      </c>
      <c r="AE2566" s="2" t="s">
        <v>66</v>
      </c>
      <c r="AF2566" s="2" t="s">
        <v>67</v>
      </c>
      <c r="AG2566" s="2" t="s">
        <v>233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3511</v>
      </c>
      <c r="B2567" s="2" t="s">
        <v>3504</v>
      </c>
      <c r="C2567" s="2" t="s">
        <v>47</v>
      </c>
      <c r="D2567" s="2" t="s">
        <v>610</v>
      </c>
      <c r="E2567" s="2" t="s">
        <v>277</v>
      </c>
      <c r="F2567" s="2" t="s">
        <v>278</v>
      </c>
      <c r="G2567" s="2" t="s">
        <v>225</v>
      </c>
      <c r="H2567" s="2" t="s">
        <v>297</v>
      </c>
      <c r="I2567" s="2" t="s">
        <v>53</v>
      </c>
      <c r="J2567" s="2" t="s">
        <v>611</v>
      </c>
      <c r="K2567" s="2" t="s">
        <v>611</v>
      </c>
      <c r="L2567" s="2" t="s">
        <v>227</v>
      </c>
      <c r="M2567" s="2" t="s">
        <v>104</v>
      </c>
      <c r="N2567" s="3">
        <v>38.885</v>
      </c>
      <c r="O2567" s="3" t="s">
        <v>228</v>
      </c>
      <c r="P2567" s="4">
        <f>IF(O2567="吨",N2567*1000,IF(O2567="万立方米",N2567*10000,""))</f>
        <v>388850.0</v>
      </c>
      <c r="Q2567" s="2" t="s">
        <v>229</v>
      </c>
      <c r="R2567" s="2" t="s">
        <v>230</v>
      </c>
      <c r="S2567" s="2" t="s">
        <v>626</v>
      </c>
      <c r="T2567" s="2" t="s">
        <v>75</v>
      </c>
      <c r="U2567" s="4">
        <f>0.02</f>
        <v>0.02</v>
      </c>
      <c r="V2567" s="2" t="s">
        <v>232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 t="s">
        <v>236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3512</v>
      </c>
      <c r="B2568" s="2" t="s">
        <v>3504</v>
      </c>
      <c r="C2568" s="2" t="s">
        <v>47</v>
      </c>
      <c r="D2568" s="2" t="s">
        <v>610</v>
      </c>
      <c r="E2568" s="2" t="s">
        <v>277</v>
      </c>
      <c r="F2568" s="2" t="s">
        <v>278</v>
      </c>
      <c r="G2568" s="2" t="s">
        <v>225</v>
      </c>
      <c r="H2568" s="2" t="s">
        <v>297</v>
      </c>
      <c r="I2568" s="2"/>
      <c r="J2568" s="2"/>
      <c r="K2568" s="2"/>
      <c r="L2568" s="2"/>
      <c r="M2568" s="2" t="s">
        <v>107</v>
      </c>
      <c r="N2568" s="3"/>
      <c r="O2568" s="3"/>
      <c r="P2568" s="4">
        <f>IF(O2568="吨",N2568*1000,IF(O2568="万立方米",N2568*10000,""))</f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138</v>
      </c>
      <c r="AH2568" s="2" t="s">
        <v>114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3513</v>
      </c>
      <c r="B2569" s="2" t="s">
        <v>3514</v>
      </c>
      <c r="C2569" s="2" t="s">
        <v>47</v>
      </c>
      <c r="D2569" s="2" t="s">
        <v>3014</v>
      </c>
      <c r="E2569" s="2" t="s">
        <v>277</v>
      </c>
      <c r="F2569" s="2" t="s">
        <v>278</v>
      </c>
      <c r="G2569" s="2" t="s">
        <v>225</v>
      </c>
      <c r="H2569" s="2" t="s">
        <v>52</v>
      </c>
      <c r="I2569" s="2" t="s">
        <v>53</v>
      </c>
      <c r="J2569" s="2" t="s">
        <v>226</v>
      </c>
      <c r="K2569" s="2" t="s">
        <v>226</v>
      </c>
      <c r="L2569" s="2" t="s">
        <v>227</v>
      </c>
      <c r="M2569" s="2" t="s">
        <v>57</v>
      </c>
      <c r="N2569" s="3">
        <v>1000</v>
      </c>
      <c r="O2569" s="3" t="s">
        <v>228</v>
      </c>
      <c r="P2569" s="4">
        <f>IF(O2569="吨",N2569*1000,IF(O2569="万立方米",N2569*10000,""))</f>
        <v>10000000.0</v>
      </c>
      <c r="Q2569" s="2" t="s">
        <v>229</v>
      </c>
      <c r="R2569" s="2" t="s">
        <v>230</v>
      </c>
      <c r="S2569" s="2" t="s">
        <v>231</v>
      </c>
      <c r="T2569" s="2" t="s">
        <v>75</v>
      </c>
      <c r="U2569" s="4">
        <f>0.0</f>
        <v>0.0</v>
      </c>
      <c r="V2569" s="2" t="s">
        <v>232</v>
      </c>
      <c r="W2569" s="2" t="s">
        <v>76</v>
      </c>
      <c r="X2569" s="2" t="s">
        <v>255</v>
      </c>
      <c r="Y2569" s="2" t="s">
        <v>256</v>
      </c>
      <c r="Z2569" s="2">
        <v>57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257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3515</v>
      </c>
      <c r="B2570" s="2" t="s">
        <v>3514</v>
      </c>
      <c r="C2570" s="2" t="s">
        <v>47</v>
      </c>
      <c r="D2570" s="2" t="s">
        <v>3014</v>
      </c>
      <c r="E2570" s="2" t="s">
        <v>277</v>
      </c>
      <c r="F2570" s="2" t="s">
        <v>278</v>
      </c>
      <c r="G2570" s="2" t="s">
        <v>225</v>
      </c>
      <c r="H2570" s="2" t="s">
        <v>52</v>
      </c>
      <c r="I2570" s="2" t="s">
        <v>53</v>
      </c>
      <c r="J2570" s="2" t="s">
        <v>226</v>
      </c>
      <c r="K2570" s="2" t="s">
        <v>226</v>
      </c>
      <c r="L2570" s="2" t="s">
        <v>227</v>
      </c>
      <c r="M2570" s="2" t="s">
        <v>73</v>
      </c>
      <c r="N2570" s="3">
        <v>1000</v>
      </c>
      <c r="O2570" s="3" t="s">
        <v>228</v>
      </c>
      <c r="P2570" s="4">
        <f>IF(O2570="吨",N2570*1000,IF(O2570="万立方米",N2570*10000,""))</f>
        <v>10000000.0</v>
      </c>
      <c r="Q2570" s="2" t="s">
        <v>229</v>
      </c>
      <c r="R2570" s="2" t="s">
        <v>230</v>
      </c>
      <c r="S2570" s="2" t="s">
        <v>235</v>
      </c>
      <c r="T2570" s="2" t="s">
        <v>75</v>
      </c>
      <c r="U2570" s="4">
        <f>1.3</f>
        <v>1.3</v>
      </c>
      <c r="V2570" s="2" t="s">
        <v>232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4">
        <f>P2570*U2570/1000000</f>
        <v>13.0</v>
      </c>
      <c r="AD2570" s="4">
        <f>AC2570*(1-Z2570/100)</f>
        <v>13.0</v>
      </c>
      <c r="AE2570" s="2" t="s">
        <v>66</v>
      </c>
      <c r="AF2570" s="2" t="s">
        <v>67</v>
      </c>
      <c r="AG2570" s="2" t="s">
        <v>259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3516</v>
      </c>
      <c r="B2571" s="2" t="s">
        <v>3514</v>
      </c>
      <c r="C2571" s="2" t="s">
        <v>47</v>
      </c>
      <c r="D2571" s="2" t="s">
        <v>3014</v>
      </c>
      <c r="E2571" s="2" t="s">
        <v>277</v>
      </c>
      <c r="F2571" s="2" t="s">
        <v>278</v>
      </c>
      <c r="G2571" s="2" t="s">
        <v>225</v>
      </c>
      <c r="H2571" s="2" t="s">
        <v>52</v>
      </c>
      <c r="I2571" s="2" t="s">
        <v>53</v>
      </c>
      <c r="J2571" s="2" t="s">
        <v>226</v>
      </c>
      <c r="K2571" s="2" t="s">
        <v>226</v>
      </c>
      <c r="L2571" s="2" t="s">
        <v>227</v>
      </c>
      <c r="M2571" s="2" t="s">
        <v>79</v>
      </c>
      <c r="N2571" s="3">
        <v>1000</v>
      </c>
      <c r="O2571" s="3" t="s">
        <v>228</v>
      </c>
      <c r="P2571" s="4">
        <f>IF(O2571="吨",N2571*1000,IF(O2571="万立方米",N2571*10000,""))</f>
        <v>10000000.0</v>
      </c>
      <c r="Q2571" s="2" t="s">
        <v>229</v>
      </c>
      <c r="R2571" s="2" t="s">
        <v>230</v>
      </c>
      <c r="S2571" s="2" t="s">
        <v>238</v>
      </c>
      <c r="T2571" s="2" t="s">
        <v>75</v>
      </c>
      <c r="U2571" s="4">
        <f>4.1</f>
        <v>4.1</v>
      </c>
      <c r="V2571" s="2" t="s">
        <v>232</v>
      </c>
      <c r="W2571" s="2" t="s">
        <v>76</v>
      </c>
      <c r="X2571" s="2" t="s">
        <v>149</v>
      </c>
      <c r="Y2571" s="2" t="s">
        <v>150</v>
      </c>
      <c r="Z2571" s="2">
        <v>64</v>
      </c>
      <c r="AA2571" s="2"/>
      <c r="AB2571" s="2"/>
      <c r="AC2571" s="4">
        <f>P2571*U2571/1000000</f>
        <v>41.0</v>
      </c>
      <c r="AD2571" s="4">
        <f>AC2571*(1-Z2571/100)</f>
        <v>14.76</v>
      </c>
      <c r="AE2571" s="2" t="s">
        <v>66</v>
      </c>
      <c r="AF2571" s="2" t="s">
        <v>67</v>
      </c>
      <c r="AG2571" s="2" t="s">
        <v>257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3517</v>
      </c>
      <c r="B2572" s="2" t="s">
        <v>3514</v>
      </c>
      <c r="C2572" s="2" t="s">
        <v>47</v>
      </c>
      <c r="D2572" s="2" t="s">
        <v>3014</v>
      </c>
      <c r="E2572" s="2" t="s">
        <v>277</v>
      </c>
      <c r="F2572" s="2" t="s">
        <v>278</v>
      </c>
      <c r="G2572" s="2" t="s">
        <v>225</v>
      </c>
      <c r="H2572" s="2" t="s">
        <v>52</v>
      </c>
      <c r="I2572" s="2" t="s">
        <v>53</v>
      </c>
      <c r="J2572" s="2" t="s">
        <v>226</v>
      </c>
      <c r="K2572" s="2" t="s">
        <v>226</v>
      </c>
      <c r="L2572" s="2" t="s">
        <v>227</v>
      </c>
      <c r="M2572" s="2" t="s">
        <v>87</v>
      </c>
      <c r="N2572" s="3">
        <v>1000</v>
      </c>
      <c r="O2572" s="3" t="s">
        <v>228</v>
      </c>
      <c r="P2572" s="4">
        <f>IF(O2572="吨",N2572*1000,IF(O2572="万立方米",N2572*10000,""))</f>
        <v>10000000.0</v>
      </c>
      <c r="Q2572" s="2" t="s">
        <v>229</v>
      </c>
      <c r="R2572" s="2" t="s">
        <v>230</v>
      </c>
      <c r="S2572" s="2" t="s">
        <v>241</v>
      </c>
      <c r="T2572" s="2" t="s">
        <v>75</v>
      </c>
      <c r="U2572" s="4">
        <f>0.0</f>
        <v>0.0</v>
      </c>
      <c r="V2572" s="2" t="s">
        <v>232</v>
      </c>
      <c r="W2572" s="2" t="s">
        <v>76</v>
      </c>
      <c r="X2572" s="2" t="s">
        <v>255</v>
      </c>
      <c r="Y2572" s="2" t="s">
        <v>262</v>
      </c>
      <c r="Z2572" s="2">
        <v>57</v>
      </c>
      <c r="AA2572" s="2"/>
      <c r="AB2572" s="2"/>
      <c r="AC2572" s="4">
        <f>P2572*U2572/1000000</f>
        <v>0.0</v>
      </c>
      <c r="AD2572" s="4">
        <f>AC2572*(1-Z2572/100)</f>
        <v>0.0</v>
      </c>
      <c r="AE2572" s="2" t="s">
        <v>66</v>
      </c>
      <c r="AF2572" s="2" t="s">
        <v>67</v>
      </c>
      <c r="AG2572" s="2" t="s">
        <v>257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3518</v>
      </c>
      <c r="B2573" s="2" t="s">
        <v>3514</v>
      </c>
      <c r="C2573" s="2" t="s">
        <v>47</v>
      </c>
      <c r="D2573" s="2" t="s">
        <v>3014</v>
      </c>
      <c r="E2573" s="2" t="s">
        <v>277</v>
      </c>
      <c r="F2573" s="2" t="s">
        <v>278</v>
      </c>
      <c r="G2573" s="2" t="s">
        <v>225</v>
      </c>
      <c r="H2573" s="2" t="s">
        <v>52</v>
      </c>
      <c r="I2573" s="2" t="s">
        <v>53</v>
      </c>
      <c r="J2573" s="2" t="s">
        <v>226</v>
      </c>
      <c r="K2573" s="2" t="s">
        <v>226</v>
      </c>
      <c r="L2573" s="2" t="s">
        <v>227</v>
      </c>
      <c r="M2573" s="2" t="s">
        <v>91</v>
      </c>
      <c r="N2573" s="3">
        <v>1000</v>
      </c>
      <c r="O2573" s="3" t="s">
        <v>228</v>
      </c>
      <c r="P2573" s="4">
        <f>IF(O2573="吨",N2573*1000,IF(O2573="万立方米",N2573*10000,""))</f>
        <v>10000000.0</v>
      </c>
      <c r="Q2573" s="2" t="s">
        <v>229</v>
      </c>
      <c r="R2573" s="2" t="s">
        <v>230</v>
      </c>
      <c r="S2573" s="2" t="s">
        <v>243</v>
      </c>
      <c r="T2573" s="2" t="s">
        <v>75</v>
      </c>
      <c r="U2573" s="4">
        <f>0.03</f>
        <v>0.03</v>
      </c>
      <c r="V2573" s="2" t="s">
        <v>232</v>
      </c>
      <c r="W2573" s="2" t="s">
        <v>76</v>
      </c>
      <c r="X2573" s="2" t="s">
        <v>255</v>
      </c>
      <c r="Y2573" s="2" t="s">
        <v>264</v>
      </c>
      <c r="Z2573" s="2">
        <v>75</v>
      </c>
      <c r="AA2573" s="2">
        <v>57</v>
      </c>
      <c r="AB2573" s="2">
        <v>75</v>
      </c>
      <c r="AC2573" s="4">
        <f>P2573*U2573/1000000</f>
        <v>0.3</v>
      </c>
      <c r="AD2573" s="4">
        <f>AC2574*(1-AA2573/100)+(AC2573-AC2574)*(1-AB2573/100)</f>
        <v>0.129</v>
      </c>
      <c r="AE2573" s="2" t="s">
        <v>66</v>
      </c>
      <c r="AF2573" s="2" t="s">
        <v>67</v>
      </c>
      <c r="AG2573" s="2" t="s">
        <v>257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3519</v>
      </c>
      <c r="B2574" s="2" t="s">
        <v>3514</v>
      </c>
      <c r="C2574" s="2" t="s">
        <v>47</v>
      </c>
      <c r="D2574" s="2" t="s">
        <v>3014</v>
      </c>
      <c r="E2574" s="2" t="s">
        <v>277</v>
      </c>
      <c r="F2574" s="2" t="s">
        <v>278</v>
      </c>
      <c r="G2574" s="2" t="s">
        <v>225</v>
      </c>
      <c r="H2574" s="2" t="s">
        <v>52</v>
      </c>
      <c r="I2574" s="2" t="s">
        <v>53</v>
      </c>
      <c r="J2574" s="2" t="s">
        <v>226</v>
      </c>
      <c r="K2574" s="2" t="s">
        <v>226</v>
      </c>
      <c r="L2574" s="2" t="s">
        <v>227</v>
      </c>
      <c r="M2574" s="2" t="s">
        <v>95</v>
      </c>
      <c r="N2574" s="3">
        <v>1000</v>
      </c>
      <c r="O2574" s="3" t="s">
        <v>228</v>
      </c>
      <c r="P2574" s="4">
        <f>IF(O2574="吨",N2574*1000,IF(O2574="万立方米",N2574*10000,""))</f>
        <v>10000000.0</v>
      </c>
      <c r="Q2574" s="2" t="s">
        <v>229</v>
      </c>
      <c r="R2574" s="2" t="s">
        <v>230</v>
      </c>
      <c r="S2574" s="2" t="s">
        <v>245</v>
      </c>
      <c r="T2574" s="2" t="s">
        <v>75</v>
      </c>
      <c r="U2574" s="4">
        <f>0.03</f>
        <v>0.03</v>
      </c>
      <c r="V2574" s="2" t="s">
        <v>232</v>
      </c>
      <c r="W2574" s="2" t="s">
        <v>76</v>
      </c>
      <c r="X2574" s="2" t="s">
        <v>255</v>
      </c>
      <c r="Y2574" s="2" t="s">
        <v>266</v>
      </c>
      <c r="Z2574" s="2">
        <v>57</v>
      </c>
      <c r="AA2574" s="2"/>
      <c r="AB2574" s="2"/>
      <c r="AC2574" s="4">
        <f>P2574*U2574/1000000</f>
        <v>0.3</v>
      </c>
      <c r="AD2574" s="4">
        <f>AC2574*(1-Z2574/100)</f>
        <v>0.129</v>
      </c>
      <c r="AE2574" s="2" t="s">
        <v>66</v>
      </c>
      <c r="AF2574" s="2" t="s">
        <v>67</v>
      </c>
      <c r="AG2574" s="2" t="s">
        <v>257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3520</v>
      </c>
      <c r="B2575" s="2" t="s">
        <v>3514</v>
      </c>
      <c r="C2575" s="2" t="s">
        <v>47</v>
      </c>
      <c r="D2575" s="2" t="s">
        <v>3014</v>
      </c>
      <c r="E2575" s="2" t="s">
        <v>277</v>
      </c>
      <c r="F2575" s="2" t="s">
        <v>278</v>
      </c>
      <c r="G2575" s="2" t="s">
        <v>225</v>
      </c>
      <c r="H2575" s="2" t="s">
        <v>52</v>
      </c>
      <c r="I2575" s="2" t="s">
        <v>53</v>
      </c>
      <c r="J2575" s="2" t="s">
        <v>226</v>
      </c>
      <c r="K2575" s="2" t="s">
        <v>226</v>
      </c>
      <c r="L2575" s="2" t="s">
        <v>227</v>
      </c>
      <c r="M2575" s="2" t="s">
        <v>99</v>
      </c>
      <c r="N2575" s="3">
        <v>1000</v>
      </c>
      <c r="O2575" s="3" t="s">
        <v>228</v>
      </c>
      <c r="P2575" s="4">
        <f>IF(O2575="吨",N2575*1000,IF(O2575="万立方米",N2575*10000,""))</f>
        <v>10000000.0</v>
      </c>
      <c r="Q2575" s="2" t="s">
        <v>229</v>
      </c>
      <c r="R2575" s="2" t="s">
        <v>230</v>
      </c>
      <c r="S2575" s="2" t="s">
        <v>247</v>
      </c>
      <c r="T2575" s="2" t="s">
        <v>75</v>
      </c>
      <c r="U2575" s="4">
        <f>0.0</f>
        <v>0.0</v>
      </c>
      <c r="V2575" s="2" t="s">
        <v>232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66</v>
      </c>
      <c r="AF2575" s="2" t="s">
        <v>67</v>
      </c>
      <c r="AG2575" s="2" t="s">
        <v>268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3521</v>
      </c>
      <c r="B2576" s="2" t="s">
        <v>3514</v>
      </c>
      <c r="C2576" s="2" t="s">
        <v>47</v>
      </c>
      <c r="D2576" s="2" t="s">
        <v>3014</v>
      </c>
      <c r="E2576" s="2" t="s">
        <v>277</v>
      </c>
      <c r="F2576" s="2" t="s">
        <v>278</v>
      </c>
      <c r="G2576" s="2" t="s">
        <v>225</v>
      </c>
      <c r="H2576" s="2" t="s">
        <v>52</v>
      </c>
      <c r="I2576" s="2" t="s">
        <v>53</v>
      </c>
      <c r="J2576" s="2" t="s">
        <v>226</v>
      </c>
      <c r="K2576" s="2" t="s">
        <v>226</v>
      </c>
      <c r="L2576" s="2" t="s">
        <v>227</v>
      </c>
      <c r="M2576" s="2" t="s">
        <v>104</v>
      </c>
      <c r="N2576" s="3">
        <v>1000</v>
      </c>
      <c r="O2576" s="3" t="s">
        <v>228</v>
      </c>
      <c r="P2576" s="4">
        <f>IF(O2576="吨",N2576*1000,IF(O2576="万立方米",N2576*10000,""))</f>
        <v>10000000.0</v>
      </c>
      <c r="Q2576" s="2" t="s">
        <v>229</v>
      </c>
      <c r="R2576" s="2" t="s">
        <v>230</v>
      </c>
      <c r="S2576" s="2" t="s">
        <v>249</v>
      </c>
      <c r="T2576" s="2" t="s">
        <v>75</v>
      </c>
      <c r="U2576" s="4">
        <f>0.02</f>
        <v>0.02</v>
      </c>
      <c r="V2576" s="2" t="s">
        <v>232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259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3522</v>
      </c>
      <c r="B2577" s="2" t="s">
        <v>3514</v>
      </c>
      <c r="C2577" s="2" t="s">
        <v>47</v>
      </c>
      <c r="D2577" s="2" t="s">
        <v>3014</v>
      </c>
      <c r="E2577" s="2" t="s">
        <v>277</v>
      </c>
      <c r="F2577" s="2" t="s">
        <v>278</v>
      </c>
      <c r="G2577" s="2" t="s">
        <v>225</v>
      </c>
      <c r="H2577" s="2" t="s">
        <v>52</v>
      </c>
      <c r="I2577" s="2"/>
      <c r="J2577" s="2"/>
      <c r="K2577" s="2" t="s">
        <v>55</v>
      </c>
      <c r="L2577" s="2" t="s">
        <v>163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164</v>
      </c>
      <c r="T2577" s="2" t="s">
        <v>165</v>
      </c>
      <c r="U2577" s="4">
        <f>0.16</f>
        <v>0.16</v>
      </c>
      <c r="V2577" s="2" t="s">
        <v>111</v>
      </c>
      <c r="W2577" s="2" t="s">
        <v>164</v>
      </c>
      <c r="X2577" s="2" t="s">
        <v>163</v>
      </c>
      <c r="Y2577" s="2" t="s">
        <v>166</v>
      </c>
      <c r="Z2577" s="2">
        <v>0</v>
      </c>
      <c r="AA2577" s="2"/>
      <c r="AB2577" s="2"/>
      <c r="AC2577" s="2"/>
      <c r="AD2577" s="2"/>
      <c r="AE2577" s="2" t="s">
        <v>271</v>
      </c>
      <c r="AF2577" s="2" t="s">
        <v>272</v>
      </c>
      <c r="AG2577" s="2" t="s">
        <v>273</v>
      </c>
      <c r="AH2577" s="2" t="s">
        <v>168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3523</v>
      </c>
      <c r="B2578" s="2" t="s">
        <v>3524</v>
      </c>
      <c r="C2578" s="2" t="s">
        <v>47</v>
      </c>
      <c r="D2578" s="2" t="s">
        <v>1237</v>
      </c>
      <c r="E2578" s="2" t="s">
        <v>277</v>
      </c>
      <c r="F2578" s="2" t="s">
        <v>278</v>
      </c>
      <c r="G2578" s="2" t="s">
        <v>225</v>
      </c>
      <c r="H2578" s="2" t="s">
        <v>279</v>
      </c>
      <c r="I2578" s="2" t="s">
        <v>53</v>
      </c>
      <c r="J2578" s="2" t="s">
        <v>611</v>
      </c>
      <c r="K2578" s="2" t="s">
        <v>611</v>
      </c>
      <c r="L2578" s="2" t="s">
        <v>227</v>
      </c>
      <c r="M2578" s="2" t="s">
        <v>57</v>
      </c>
      <c r="N2578" s="3">
        <v>451.68</v>
      </c>
      <c r="O2578" s="3" t="s">
        <v>228</v>
      </c>
      <c r="P2578" s="4">
        <f>IF(O2578="吨",N2578*1000,IF(O2578="万立方米",N2578*10000,""))</f>
        <v>4516800.0</v>
      </c>
      <c r="Q2578" s="2" t="s">
        <v>229</v>
      </c>
      <c r="R2578" s="2" t="s">
        <v>230</v>
      </c>
      <c r="S2578" s="2" t="s">
        <v>612</v>
      </c>
      <c r="T2578" s="2" t="s">
        <v>75</v>
      </c>
      <c r="U2578" s="4">
        <f>0.0</f>
        <v>0.0</v>
      </c>
      <c r="V2578" s="2" t="s">
        <v>232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66</v>
      </c>
      <c r="AF2578" s="2" t="s">
        <v>67</v>
      </c>
      <c r="AG2578" s="2" t="s">
        <v>233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3525</v>
      </c>
      <c r="B2579" s="2" t="s">
        <v>3524</v>
      </c>
      <c r="C2579" s="2" t="s">
        <v>47</v>
      </c>
      <c r="D2579" s="2" t="s">
        <v>1237</v>
      </c>
      <c r="E2579" s="2" t="s">
        <v>277</v>
      </c>
      <c r="F2579" s="2" t="s">
        <v>278</v>
      </c>
      <c r="G2579" s="2" t="s">
        <v>225</v>
      </c>
      <c r="H2579" s="2" t="s">
        <v>279</v>
      </c>
      <c r="I2579" s="2" t="s">
        <v>53</v>
      </c>
      <c r="J2579" s="2" t="s">
        <v>611</v>
      </c>
      <c r="K2579" s="2" t="s">
        <v>611</v>
      </c>
      <c r="L2579" s="2" t="s">
        <v>227</v>
      </c>
      <c r="M2579" s="2" t="s">
        <v>73</v>
      </c>
      <c r="N2579" s="3">
        <v>451.68</v>
      </c>
      <c r="O2579" s="3" t="s">
        <v>228</v>
      </c>
      <c r="P2579" s="4">
        <f>IF(O2579="吨",N2579*1000,IF(O2579="万立方米",N2579*10000,""))</f>
        <v>4516800.0</v>
      </c>
      <c r="Q2579" s="2" t="s">
        <v>229</v>
      </c>
      <c r="R2579" s="2" t="s">
        <v>230</v>
      </c>
      <c r="S2579" s="2" t="s">
        <v>614</v>
      </c>
      <c r="T2579" s="2" t="s">
        <v>75</v>
      </c>
      <c r="U2579" s="4">
        <f>1.3</f>
        <v>1.3</v>
      </c>
      <c r="V2579" s="2" t="s">
        <v>232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5.87184</v>
      </c>
      <c r="AD2579" s="4">
        <f>AC2579*(1-Z2579/100)</f>
        <v>5.87184</v>
      </c>
      <c r="AE2579" s="2" t="s">
        <v>66</v>
      </c>
      <c r="AF2579" s="2" t="s">
        <v>67</v>
      </c>
      <c r="AG2579" s="2" t="s">
        <v>236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3526</v>
      </c>
      <c r="B2580" s="2" t="s">
        <v>3524</v>
      </c>
      <c r="C2580" s="2" t="s">
        <v>47</v>
      </c>
      <c r="D2580" s="2" t="s">
        <v>1237</v>
      </c>
      <c r="E2580" s="2" t="s">
        <v>277</v>
      </c>
      <c r="F2580" s="2" t="s">
        <v>278</v>
      </c>
      <c r="G2580" s="2" t="s">
        <v>225</v>
      </c>
      <c r="H2580" s="2" t="s">
        <v>279</v>
      </c>
      <c r="I2580" s="2" t="s">
        <v>53</v>
      </c>
      <c r="J2580" s="2" t="s">
        <v>611</v>
      </c>
      <c r="K2580" s="2" t="s">
        <v>611</v>
      </c>
      <c r="L2580" s="2" t="s">
        <v>227</v>
      </c>
      <c r="M2580" s="2" t="s">
        <v>79</v>
      </c>
      <c r="N2580" s="3">
        <v>451.68</v>
      </c>
      <c r="O2580" s="3" t="s">
        <v>228</v>
      </c>
      <c r="P2580" s="4">
        <f>IF(O2580="吨",N2580*1000,IF(O2580="万立方米",N2580*10000,""))</f>
        <v>4516800.0</v>
      </c>
      <c r="Q2580" s="2" t="s">
        <v>229</v>
      </c>
      <c r="R2580" s="2" t="s">
        <v>230</v>
      </c>
      <c r="S2580" s="2" t="s">
        <v>616</v>
      </c>
      <c r="T2580" s="2" t="s">
        <v>75</v>
      </c>
      <c r="U2580" s="4">
        <f>1.35</f>
        <v>1.35</v>
      </c>
      <c r="V2580" s="2" t="s">
        <v>232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6.09768</v>
      </c>
      <c r="AD2580" s="4">
        <f>AC2580*(1-Z2580/100)</f>
        <v>6.09768</v>
      </c>
      <c r="AE2580" s="2" t="s">
        <v>66</v>
      </c>
      <c r="AF2580" s="2" t="s">
        <v>67</v>
      </c>
      <c r="AG2580" s="2" t="s">
        <v>233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3527</v>
      </c>
      <c r="B2581" s="2" t="s">
        <v>3524</v>
      </c>
      <c r="C2581" s="2" t="s">
        <v>47</v>
      </c>
      <c r="D2581" s="2" t="s">
        <v>1237</v>
      </c>
      <c r="E2581" s="2" t="s">
        <v>277</v>
      </c>
      <c r="F2581" s="2" t="s">
        <v>278</v>
      </c>
      <c r="G2581" s="2" t="s">
        <v>225</v>
      </c>
      <c r="H2581" s="2" t="s">
        <v>279</v>
      </c>
      <c r="I2581" s="2" t="s">
        <v>53</v>
      </c>
      <c r="J2581" s="2" t="s">
        <v>611</v>
      </c>
      <c r="K2581" s="2" t="s">
        <v>611</v>
      </c>
      <c r="L2581" s="2" t="s">
        <v>227</v>
      </c>
      <c r="M2581" s="2" t="s">
        <v>87</v>
      </c>
      <c r="N2581" s="3">
        <v>451.68</v>
      </c>
      <c r="O2581" s="3" t="s">
        <v>228</v>
      </c>
      <c r="P2581" s="4">
        <f>IF(O2581="吨",N2581*1000,IF(O2581="万立方米",N2581*10000,""))</f>
        <v>4516800.0</v>
      </c>
      <c r="Q2581" s="2" t="s">
        <v>229</v>
      </c>
      <c r="R2581" s="2" t="s">
        <v>230</v>
      </c>
      <c r="S2581" s="2" t="s">
        <v>618</v>
      </c>
      <c r="T2581" s="2" t="s">
        <v>75</v>
      </c>
      <c r="U2581" s="4">
        <f>0.0</f>
        <v>0.0</v>
      </c>
      <c r="V2581" s="2" t="s">
        <v>232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66</v>
      </c>
      <c r="AF2581" s="2" t="s">
        <v>67</v>
      </c>
      <c r="AG2581" s="2" t="s">
        <v>233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3528</v>
      </c>
      <c r="B2582" s="2" t="s">
        <v>3524</v>
      </c>
      <c r="C2582" s="2" t="s">
        <v>47</v>
      </c>
      <c r="D2582" s="2" t="s">
        <v>1237</v>
      </c>
      <c r="E2582" s="2" t="s">
        <v>277</v>
      </c>
      <c r="F2582" s="2" t="s">
        <v>278</v>
      </c>
      <c r="G2582" s="2" t="s">
        <v>225</v>
      </c>
      <c r="H2582" s="2" t="s">
        <v>279</v>
      </c>
      <c r="I2582" s="2" t="s">
        <v>53</v>
      </c>
      <c r="J2582" s="2" t="s">
        <v>611</v>
      </c>
      <c r="K2582" s="2" t="s">
        <v>611</v>
      </c>
      <c r="L2582" s="2" t="s">
        <v>227</v>
      </c>
      <c r="M2582" s="2" t="s">
        <v>91</v>
      </c>
      <c r="N2582" s="3">
        <v>451.68</v>
      </c>
      <c r="O2582" s="3" t="s">
        <v>228</v>
      </c>
      <c r="P2582" s="4">
        <f>IF(O2582="吨",N2582*1000,IF(O2582="万立方米",N2582*10000,""))</f>
        <v>4516800.0</v>
      </c>
      <c r="Q2582" s="2" t="s">
        <v>229</v>
      </c>
      <c r="R2582" s="2" t="s">
        <v>230</v>
      </c>
      <c r="S2582" s="2" t="s">
        <v>620</v>
      </c>
      <c r="T2582" s="2" t="s">
        <v>75</v>
      </c>
      <c r="U2582" s="4">
        <f>0.03</f>
        <v>0.03</v>
      </c>
      <c r="V2582" s="2" t="s">
        <v>232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4">
        <f>P2582*U2582/1000000</f>
        <v>0.135504</v>
      </c>
      <c r="AD2582" s="4">
        <f>AC2583*(1-AA2582/100)+(AC2582-AC2583)*(1-AB2582/100)</f>
        <v>0.135504</v>
      </c>
      <c r="AE2582" s="2" t="s">
        <v>66</v>
      </c>
      <c r="AF2582" s="2" t="s">
        <v>67</v>
      </c>
      <c r="AG2582" s="2" t="s">
        <v>233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3529</v>
      </c>
      <c r="B2583" s="2" t="s">
        <v>3524</v>
      </c>
      <c r="C2583" s="2" t="s">
        <v>47</v>
      </c>
      <c r="D2583" s="2" t="s">
        <v>1237</v>
      </c>
      <c r="E2583" s="2" t="s">
        <v>277</v>
      </c>
      <c r="F2583" s="2" t="s">
        <v>278</v>
      </c>
      <c r="G2583" s="2" t="s">
        <v>225</v>
      </c>
      <c r="H2583" s="2" t="s">
        <v>279</v>
      </c>
      <c r="I2583" s="2" t="s">
        <v>53</v>
      </c>
      <c r="J2583" s="2" t="s">
        <v>611</v>
      </c>
      <c r="K2583" s="2" t="s">
        <v>611</v>
      </c>
      <c r="L2583" s="2" t="s">
        <v>227</v>
      </c>
      <c r="M2583" s="2" t="s">
        <v>95</v>
      </c>
      <c r="N2583" s="3">
        <v>451.68</v>
      </c>
      <c r="O2583" s="3" t="s">
        <v>228</v>
      </c>
      <c r="P2583" s="4">
        <f>IF(O2583="吨",N2583*1000,IF(O2583="万立方米",N2583*10000,""))</f>
        <v>4516800.0</v>
      </c>
      <c r="Q2583" s="2" t="s">
        <v>229</v>
      </c>
      <c r="R2583" s="2" t="s">
        <v>230</v>
      </c>
      <c r="S2583" s="2" t="s">
        <v>622</v>
      </c>
      <c r="T2583" s="2" t="s">
        <v>75</v>
      </c>
      <c r="U2583" s="4">
        <f>0.03</f>
        <v>0.03</v>
      </c>
      <c r="V2583" s="2" t="s">
        <v>232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4">
        <f>P2583*U2583/1000000</f>
        <v>0.135504</v>
      </c>
      <c r="AD2583" s="4">
        <f>AC2583*(1-Z2583/100)</f>
        <v>0.135504</v>
      </c>
      <c r="AE2583" s="2" t="s">
        <v>66</v>
      </c>
      <c r="AF2583" s="2" t="s">
        <v>67</v>
      </c>
      <c r="AG2583" s="2" t="s">
        <v>233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3530</v>
      </c>
      <c r="B2584" s="2" t="s">
        <v>3524</v>
      </c>
      <c r="C2584" s="2" t="s">
        <v>47</v>
      </c>
      <c r="D2584" s="2" t="s">
        <v>1237</v>
      </c>
      <c r="E2584" s="2" t="s">
        <v>277</v>
      </c>
      <c r="F2584" s="2" t="s">
        <v>278</v>
      </c>
      <c r="G2584" s="2" t="s">
        <v>225</v>
      </c>
      <c r="H2584" s="2" t="s">
        <v>279</v>
      </c>
      <c r="I2584" s="2" t="s">
        <v>53</v>
      </c>
      <c r="J2584" s="2" t="s">
        <v>611</v>
      </c>
      <c r="K2584" s="2" t="s">
        <v>611</v>
      </c>
      <c r="L2584" s="2" t="s">
        <v>227</v>
      </c>
      <c r="M2584" s="2" t="s">
        <v>99</v>
      </c>
      <c r="N2584" s="3">
        <v>451.68</v>
      </c>
      <c r="O2584" s="3" t="s">
        <v>228</v>
      </c>
      <c r="P2584" s="4">
        <f>IF(O2584="吨",N2584*1000,IF(O2584="万立方米",N2584*10000,""))</f>
        <v>4516800.0</v>
      </c>
      <c r="Q2584" s="2" t="s">
        <v>229</v>
      </c>
      <c r="R2584" s="2" t="s">
        <v>230</v>
      </c>
      <c r="S2584" s="2" t="s">
        <v>624</v>
      </c>
      <c r="T2584" s="2" t="s">
        <v>75</v>
      </c>
      <c r="U2584" s="4">
        <f>0.0</f>
        <v>0.0</v>
      </c>
      <c r="V2584" s="2" t="s">
        <v>232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66</v>
      </c>
      <c r="AF2584" s="2" t="s">
        <v>67</v>
      </c>
      <c r="AG2584" s="2" t="s">
        <v>233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3531</v>
      </c>
      <c r="B2585" s="2" t="s">
        <v>3524</v>
      </c>
      <c r="C2585" s="2" t="s">
        <v>47</v>
      </c>
      <c r="D2585" s="2" t="s">
        <v>1237</v>
      </c>
      <c r="E2585" s="2" t="s">
        <v>277</v>
      </c>
      <c r="F2585" s="2" t="s">
        <v>278</v>
      </c>
      <c r="G2585" s="2" t="s">
        <v>225</v>
      </c>
      <c r="H2585" s="2" t="s">
        <v>279</v>
      </c>
      <c r="I2585" s="2" t="s">
        <v>53</v>
      </c>
      <c r="J2585" s="2" t="s">
        <v>611</v>
      </c>
      <c r="K2585" s="2" t="s">
        <v>611</v>
      </c>
      <c r="L2585" s="2" t="s">
        <v>227</v>
      </c>
      <c r="M2585" s="2" t="s">
        <v>104</v>
      </c>
      <c r="N2585" s="3">
        <v>451.68</v>
      </c>
      <c r="O2585" s="3" t="s">
        <v>228</v>
      </c>
      <c r="P2585" s="4">
        <f>IF(O2585="吨",N2585*1000,IF(O2585="万立方米",N2585*10000,""))</f>
        <v>4516800.0</v>
      </c>
      <c r="Q2585" s="2" t="s">
        <v>229</v>
      </c>
      <c r="R2585" s="2" t="s">
        <v>230</v>
      </c>
      <c r="S2585" s="2" t="s">
        <v>626</v>
      </c>
      <c r="T2585" s="2" t="s">
        <v>75</v>
      </c>
      <c r="U2585" s="4">
        <f>0.02</f>
        <v>0.02</v>
      </c>
      <c r="V2585" s="2" t="s">
        <v>232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 t="s">
        <v>236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3532</v>
      </c>
      <c r="B2586" s="2" t="s">
        <v>3524</v>
      </c>
      <c r="C2586" s="2" t="s">
        <v>47</v>
      </c>
      <c r="D2586" s="2" t="s">
        <v>1237</v>
      </c>
      <c r="E2586" s="2" t="s">
        <v>277</v>
      </c>
      <c r="F2586" s="2" t="s">
        <v>278</v>
      </c>
      <c r="G2586" s="2" t="s">
        <v>225</v>
      </c>
      <c r="H2586" s="2" t="s">
        <v>279</v>
      </c>
      <c r="I2586" s="2"/>
      <c r="J2586" s="2"/>
      <c r="K2586" s="2"/>
      <c r="L2586" s="2"/>
      <c r="M2586" s="2" t="s">
        <v>107</v>
      </c>
      <c r="N2586" s="3"/>
      <c r="O2586" s="3"/>
      <c r="P2586" s="4">
        <f>IF(O2586="吨",N2586*1000,IF(O2586="万立方米",N2586*10000,""))</f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138</v>
      </c>
      <c r="AH2586" s="2" t="s">
        <v>114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3533</v>
      </c>
      <c r="B2587" s="2" t="s">
        <v>3534</v>
      </c>
      <c r="C2587" s="2" t="s">
        <v>47</v>
      </c>
      <c r="D2587" s="2" t="s">
        <v>429</v>
      </c>
      <c r="E2587" s="2" t="s">
        <v>254</v>
      </c>
      <c r="F2587" s="2" t="s">
        <v>278</v>
      </c>
      <c r="G2587" s="2" t="s">
        <v>120</v>
      </c>
      <c r="H2587" s="2" t="s">
        <v>142</v>
      </c>
      <c r="I2587" s="2" t="s">
        <v>53</v>
      </c>
      <c r="J2587" s="2" t="s">
        <v>280</v>
      </c>
      <c r="K2587" s="2"/>
      <c r="L2587" s="2" t="s">
        <v>122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124</v>
      </c>
      <c r="X2587" s="2" t="s">
        <v>298</v>
      </c>
      <c r="Y2587" s="2" t="s">
        <v>430</v>
      </c>
      <c r="Z2587" s="2">
        <v>94.5</v>
      </c>
      <c r="AA2587" s="2"/>
      <c r="AB2587" s="2"/>
      <c r="AC2587" s="2"/>
      <c r="AD2587" s="2"/>
      <c r="AE2587" s="2" t="s">
        <v>271</v>
      </c>
      <c r="AF2587" s="2" t="s">
        <v>281</v>
      </c>
      <c r="AG2587" s="2" t="s">
        <v>431</v>
      </c>
      <c r="AH2587" s="2" t="s">
        <v>128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3535</v>
      </c>
      <c r="B2588" s="2" t="s">
        <v>3534</v>
      </c>
      <c r="C2588" s="2" t="s">
        <v>47</v>
      </c>
      <c r="D2588" s="2" t="s">
        <v>429</v>
      </c>
      <c r="E2588" s="2" t="s">
        <v>254</v>
      </c>
      <c r="F2588" s="2" t="s">
        <v>278</v>
      </c>
      <c r="G2588" s="2" t="s">
        <v>120</v>
      </c>
      <c r="H2588" s="2" t="s">
        <v>142</v>
      </c>
      <c r="I2588" s="2" t="s">
        <v>53</v>
      </c>
      <c r="J2588" s="2" t="s">
        <v>280</v>
      </c>
      <c r="K2588" s="2"/>
      <c r="L2588" s="2" t="s">
        <v>122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124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271</v>
      </c>
      <c r="AF2588" s="2" t="s">
        <v>281</v>
      </c>
      <c r="AG2588" s="2" t="s">
        <v>433</v>
      </c>
      <c r="AH2588" s="2" t="s">
        <v>128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3536</v>
      </c>
      <c r="B2589" s="2" t="s">
        <v>3534</v>
      </c>
      <c r="C2589" s="2" t="s">
        <v>47</v>
      </c>
      <c r="D2589" s="2" t="s">
        <v>429</v>
      </c>
      <c r="E2589" s="2" t="s">
        <v>254</v>
      </c>
      <c r="F2589" s="2" t="s">
        <v>278</v>
      </c>
      <c r="G2589" s="2" t="s">
        <v>120</v>
      </c>
      <c r="H2589" s="2" t="s">
        <v>142</v>
      </c>
      <c r="I2589" s="2" t="s">
        <v>53</v>
      </c>
      <c r="J2589" s="2" t="s">
        <v>280</v>
      </c>
      <c r="K2589" s="2"/>
      <c r="L2589" s="2" t="s">
        <v>122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124</v>
      </c>
      <c r="X2589" s="2" t="s">
        <v>304</v>
      </c>
      <c r="Y2589" s="2" t="s">
        <v>305</v>
      </c>
      <c r="Z2589" s="2">
        <v>30</v>
      </c>
      <c r="AA2589" s="2"/>
      <c r="AB2589" s="2"/>
      <c r="AC2589" s="2"/>
      <c r="AD2589" s="2"/>
      <c r="AE2589" s="2" t="s">
        <v>271</v>
      </c>
      <c r="AF2589" s="2" t="s">
        <v>281</v>
      </c>
      <c r="AG2589" s="2" t="s">
        <v>435</v>
      </c>
      <c r="AH2589" s="2" t="s">
        <v>128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3537</v>
      </c>
      <c r="B2590" s="2" t="s">
        <v>3534</v>
      </c>
      <c r="C2590" s="2" t="s">
        <v>47</v>
      </c>
      <c r="D2590" s="2" t="s">
        <v>429</v>
      </c>
      <c r="E2590" s="2" t="s">
        <v>254</v>
      </c>
      <c r="F2590" s="2" t="s">
        <v>278</v>
      </c>
      <c r="G2590" s="2" t="s">
        <v>120</v>
      </c>
      <c r="H2590" s="2" t="s">
        <v>142</v>
      </c>
      <c r="I2590" s="2" t="s">
        <v>53</v>
      </c>
      <c r="J2590" s="2" t="s">
        <v>280</v>
      </c>
      <c r="K2590" s="2"/>
      <c r="L2590" s="2" t="s">
        <v>122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124</v>
      </c>
      <c r="X2590" s="2" t="s">
        <v>298</v>
      </c>
      <c r="Y2590" s="2" t="s">
        <v>437</v>
      </c>
      <c r="Z2590" s="2">
        <v>94.5</v>
      </c>
      <c r="AA2590" s="2"/>
      <c r="AB2590" s="2"/>
      <c r="AC2590" s="2"/>
      <c r="AD2590" s="2"/>
      <c r="AE2590" s="2" t="s">
        <v>271</v>
      </c>
      <c r="AF2590" s="2" t="s">
        <v>281</v>
      </c>
      <c r="AG2590" s="2" t="s">
        <v>431</v>
      </c>
      <c r="AH2590" s="2" t="s">
        <v>128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3538</v>
      </c>
      <c r="B2591" s="2" t="s">
        <v>3534</v>
      </c>
      <c r="C2591" s="2" t="s">
        <v>47</v>
      </c>
      <c r="D2591" s="2" t="s">
        <v>429</v>
      </c>
      <c r="E2591" s="2" t="s">
        <v>254</v>
      </c>
      <c r="F2591" s="2" t="s">
        <v>278</v>
      </c>
      <c r="G2591" s="2" t="s">
        <v>120</v>
      </c>
      <c r="H2591" s="2" t="s">
        <v>142</v>
      </c>
      <c r="I2591" s="2" t="s">
        <v>53</v>
      </c>
      <c r="J2591" s="2" t="s">
        <v>280</v>
      </c>
      <c r="K2591" s="2"/>
      <c r="L2591" s="2" t="s">
        <v>122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124</v>
      </c>
      <c r="X2591" s="2" t="s">
        <v>298</v>
      </c>
      <c r="Y2591" s="2" t="s">
        <v>310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271</v>
      </c>
      <c r="AF2591" s="2" t="s">
        <v>281</v>
      </c>
      <c r="AG2591" s="2" t="s">
        <v>431</v>
      </c>
      <c r="AH2591" s="2" t="s">
        <v>128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3539</v>
      </c>
      <c r="B2592" s="2" t="s">
        <v>3534</v>
      </c>
      <c r="C2592" s="2" t="s">
        <v>47</v>
      </c>
      <c r="D2592" s="2" t="s">
        <v>429</v>
      </c>
      <c r="E2592" s="2" t="s">
        <v>254</v>
      </c>
      <c r="F2592" s="2" t="s">
        <v>278</v>
      </c>
      <c r="G2592" s="2" t="s">
        <v>120</v>
      </c>
      <c r="H2592" s="2" t="s">
        <v>142</v>
      </c>
      <c r="I2592" s="2" t="s">
        <v>53</v>
      </c>
      <c r="J2592" s="2" t="s">
        <v>280</v>
      </c>
      <c r="K2592" s="2"/>
      <c r="L2592" s="2" t="s">
        <v>122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124</v>
      </c>
      <c r="X2592" s="2" t="s">
        <v>298</v>
      </c>
      <c r="Y2592" s="2" t="s">
        <v>440</v>
      </c>
      <c r="Z2592" s="2">
        <v>94.5</v>
      </c>
      <c r="AA2592" s="2"/>
      <c r="AB2592" s="2"/>
      <c r="AC2592" s="2"/>
      <c r="AD2592" s="2"/>
      <c r="AE2592" s="2" t="s">
        <v>271</v>
      </c>
      <c r="AF2592" s="2" t="s">
        <v>281</v>
      </c>
      <c r="AG2592" s="2" t="s">
        <v>431</v>
      </c>
      <c r="AH2592" s="2" t="s">
        <v>128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3540</v>
      </c>
      <c r="B2593" s="2" t="s">
        <v>3534</v>
      </c>
      <c r="C2593" s="2" t="s">
        <v>47</v>
      </c>
      <c r="D2593" s="2" t="s">
        <v>429</v>
      </c>
      <c r="E2593" s="2" t="s">
        <v>254</v>
      </c>
      <c r="F2593" s="2" t="s">
        <v>278</v>
      </c>
      <c r="G2593" s="2" t="s">
        <v>120</v>
      </c>
      <c r="H2593" s="2" t="s">
        <v>142</v>
      </c>
      <c r="I2593" s="2" t="s">
        <v>53</v>
      </c>
      <c r="J2593" s="2" t="s">
        <v>280</v>
      </c>
      <c r="K2593" s="2"/>
      <c r="L2593" s="2" t="s">
        <v>122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124</v>
      </c>
      <c r="X2593" s="2" t="s">
        <v>314</v>
      </c>
      <c r="Y2593" s="2" t="s">
        <v>315</v>
      </c>
      <c r="Z2593" s="2">
        <v>80</v>
      </c>
      <c r="AA2593" s="2"/>
      <c r="AB2593" s="2"/>
      <c r="AC2593" s="2"/>
      <c r="AD2593" s="2"/>
      <c r="AE2593" s="2" t="s">
        <v>271</v>
      </c>
      <c r="AF2593" s="2" t="s">
        <v>281</v>
      </c>
      <c r="AG2593" s="2" t="s">
        <v>435</v>
      </c>
      <c r="AH2593" s="2" t="s">
        <v>128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3541</v>
      </c>
      <c r="B2594" s="2" t="s">
        <v>3534</v>
      </c>
      <c r="C2594" s="2" t="s">
        <v>47</v>
      </c>
      <c r="D2594" s="2" t="s">
        <v>429</v>
      </c>
      <c r="E2594" s="2" t="s">
        <v>254</v>
      </c>
      <c r="F2594" s="2" t="s">
        <v>278</v>
      </c>
      <c r="G2594" s="2" t="s">
        <v>120</v>
      </c>
      <c r="H2594" s="2" t="s">
        <v>142</v>
      </c>
      <c r="I2594" s="2" t="s">
        <v>53</v>
      </c>
      <c r="J2594" s="2" t="s">
        <v>280</v>
      </c>
      <c r="K2594" s="2"/>
      <c r="L2594" s="2" t="s">
        <v>122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124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271</v>
      </c>
      <c r="AF2594" s="2" t="s">
        <v>281</v>
      </c>
      <c r="AG2594" s="2" t="s">
        <v>433</v>
      </c>
      <c r="AH2594" s="2" t="s">
        <v>128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3542</v>
      </c>
      <c r="B2595" s="2" t="s">
        <v>3534</v>
      </c>
      <c r="C2595" s="2" t="s">
        <v>47</v>
      </c>
      <c r="D2595" s="2" t="s">
        <v>429</v>
      </c>
      <c r="E2595" s="2" t="s">
        <v>254</v>
      </c>
      <c r="F2595" s="2" t="s">
        <v>278</v>
      </c>
      <c r="G2595" s="2" t="s">
        <v>120</v>
      </c>
      <c r="H2595" s="2" t="s">
        <v>142</v>
      </c>
      <c r="I2595" s="2"/>
      <c r="J2595" s="2"/>
      <c r="K2595" s="2" t="s">
        <v>55</v>
      </c>
      <c r="L2595" s="2" t="s">
        <v>318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319</v>
      </c>
      <c r="T2595" s="2" t="s">
        <v>165</v>
      </c>
      <c r="U2595" s="4">
        <f>0.17</f>
        <v>0.17</v>
      </c>
      <c r="V2595" s="2" t="s">
        <v>111</v>
      </c>
      <c r="W2595" s="2" t="s">
        <v>319</v>
      </c>
      <c r="X2595" s="2" t="s">
        <v>318</v>
      </c>
      <c r="Y2595" s="2" t="s">
        <v>320</v>
      </c>
      <c r="Z2595" s="2">
        <v>0</v>
      </c>
      <c r="AA2595" s="2"/>
      <c r="AB2595" s="2"/>
      <c r="AC2595" s="2"/>
      <c r="AD2595" s="2"/>
      <c r="AE2595" s="2" t="s">
        <v>271</v>
      </c>
      <c r="AF2595" s="2" t="s">
        <v>272</v>
      </c>
      <c r="AG2595" s="2" t="s">
        <v>273</v>
      </c>
      <c r="AH2595" s="2" t="s">
        <v>168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3543</v>
      </c>
      <c r="B2596" s="2" t="s">
        <v>3544</v>
      </c>
      <c r="C2596" s="2" t="s">
        <v>47</v>
      </c>
      <c r="D2596" s="2" t="s">
        <v>3545</v>
      </c>
      <c r="E2596" s="2" t="s">
        <v>911</v>
      </c>
      <c r="F2596" s="2" t="s">
        <v>278</v>
      </c>
      <c r="G2596" s="2" t="s">
        <v>120</v>
      </c>
      <c r="H2596" s="2" t="s">
        <v>52</v>
      </c>
      <c r="I2596" s="2" t="s">
        <v>53</v>
      </c>
      <c r="J2596" s="2" t="s">
        <v>280</v>
      </c>
      <c r="K2596" s="2"/>
      <c r="L2596" s="2" t="s">
        <v>122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124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271</v>
      </c>
      <c r="AF2596" s="2" t="s">
        <v>281</v>
      </c>
      <c r="AG2596" s="2" t="s">
        <v>282</v>
      </c>
      <c r="AH2596" s="2" t="s">
        <v>128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3546</v>
      </c>
      <c r="B2597" s="2" t="s">
        <v>3544</v>
      </c>
      <c r="C2597" s="2" t="s">
        <v>47</v>
      </c>
      <c r="D2597" s="2" t="s">
        <v>3545</v>
      </c>
      <c r="E2597" s="2" t="s">
        <v>911</v>
      </c>
      <c r="F2597" s="2" t="s">
        <v>278</v>
      </c>
      <c r="G2597" s="2" t="s">
        <v>120</v>
      </c>
      <c r="H2597" s="2" t="s">
        <v>52</v>
      </c>
      <c r="I2597" s="2" t="s">
        <v>53</v>
      </c>
      <c r="J2597" s="2" t="s">
        <v>280</v>
      </c>
      <c r="K2597" s="2"/>
      <c r="L2597" s="2" t="s">
        <v>122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124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271</v>
      </c>
      <c r="AF2597" s="2" t="s">
        <v>281</v>
      </c>
      <c r="AG2597" s="2" t="s">
        <v>284</v>
      </c>
      <c r="AH2597" s="2" t="s">
        <v>128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3547</v>
      </c>
      <c r="B2598" s="2" t="s">
        <v>3544</v>
      </c>
      <c r="C2598" s="2" t="s">
        <v>47</v>
      </c>
      <c r="D2598" s="2" t="s">
        <v>3545</v>
      </c>
      <c r="E2598" s="2" t="s">
        <v>911</v>
      </c>
      <c r="F2598" s="2" t="s">
        <v>278</v>
      </c>
      <c r="G2598" s="2" t="s">
        <v>120</v>
      </c>
      <c r="H2598" s="2" t="s">
        <v>52</v>
      </c>
      <c r="I2598" s="2" t="s">
        <v>53</v>
      </c>
      <c r="J2598" s="2" t="s">
        <v>280</v>
      </c>
      <c r="K2598" s="2"/>
      <c r="L2598" s="2" t="s">
        <v>122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124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271</v>
      </c>
      <c r="AF2598" s="2" t="s">
        <v>281</v>
      </c>
      <c r="AG2598" s="2" t="s">
        <v>282</v>
      </c>
      <c r="AH2598" s="2" t="s">
        <v>128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3548</v>
      </c>
      <c r="B2599" s="2" t="s">
        <v>3544</v>
      </c>
      <c r="C2599" s="2" t="s">
        <v>47</v>
      </c>
      <c r="D2599" s="2" t="s">
        <v>3545</v>
      </c>
      <c r="E2599" s="2" t="s">
        <v>911</v>
      </c>
      <c r="F2599" s="2" t="s">
        <v>278</v>
      </c>
      <c r="G2599" s="2" t="s">
        <v>120</v>
      </c>
      <c r="H2599" s="2" t="s">
        <v>52</v>
      </c>
      <c r="I2599" s="2" t="s">
        <v>53</v>
      </c>
      <c r="J2599" s="2" t="s">
        <v>280</v>
      </c>
      <c r="K2599" s="2"/>
      <c r="L2599" s="2" t="s">
        <v>122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124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271</v>
      </c>
      <c r="AF2599" s="2" t="s">
        <v>281</v>
      </c>
      <c r="AG2599" s="2" t="s">
        <v>282</v>
      </c>
      <c r="AH2599" s="2" t="s">
        <v>128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3549</v>
      </c>
      <c r="B2600" s="2" t="s">
        <v>3544</v>
      </c>
      <c r="C2600" s="2" t="s">
        <v>47</v>
      </c>
      <c r="D2600" s="2" t="s">
        <v>3545</v>
      </c>
      <c r="E2600" s="2" t="s">
        <v>911</v>
      </c>
      <c r="F2600" s="2" t="s">
        <v>278</v>
      </c>
      <c r="G2600" s="2" t="s">
        <v>120</v>
      </c>
      <c r="H2600" s="2" t="s">
        <v>52</v>
      </c>
      <c r="I2600" s="2" t="s">
        <v>53</v>
      </c>
      <c r="J2600" s="2" t="s">
        <v>280</v>
      </c>
      <c r="K2600" s="2"/>
      <c r="L2600" s="2" t="s">
        <v>122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124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271</v>
      </c>
      <c r="AF2600" s="2" t="s">
        <v>281</v>
      </c>
      <c r="AG2600" s="2" t="s">
        <v>282</v>
      </c>
      <c r="AH2600" s="2" t="s">
        <v>128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3550</v>
      </c>
      <c r="B2601" s="2" t="s">
        <v>3544</v>
      </c>
      <c r="C2601" s="2" t="s">
        <v>47</v>
      </c>
      <c r="D2601" s="2" t="s">
        <v>3545</v>
      </c>
      <c r="E2601" s="2" t="s">
        <v>911</v>
      </c>
      <c r="F2601" s="2" t="s">
        <v>278</v>
      </c>
      <c r="G2601" s="2" t="s">
        <v>120</v>
      </c>
      <c r="H2601" s="2" t="s">
        <v>52</v>
      </c>
      <c r="I2601" s="2" t="s">
        <v>53</v>
      </c>
      <c r="J2601" s="2" t="s">
        <v>280</v>
      </c>
      <c r="K2601" s="2"/>
      <c r="L2601" s="2" t="s">
        <v>122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124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271</v>
      </c>
      <c r="AF2601" s="2" t="s">
        <v>281</v>
      </c>
      <c r="AG2601" s="2" t="s">
        <v>282</v>
      </c>
      <c r="AH2601" s="2" t="s">
        <v>128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3551</v>
      </c>
      <c r="B2602" s="2" t="s">
        <v>3544</v>
      </c>
      <c r="C2602" s="2" t="s">
        <v>47</v>
      </c>
      <c r="D2602" s="2" t="s">
        <v>3545</v>
      </c>
      <c r="E2602" s="2" t="s">
        <v>911</v>
      </c>
      <c r="F2602" s="2" t="s">
        <v>278</v>
      </c>
      <c r="G2602" s="2" t="s">
        <v>120</v>
      </c>
      <c r="H2602" s="2" t="s">
        <v>52</v>
      </c>
      <c r="I2602" s="2" t="s">
        <v>53</v>
      </c>
      <c r="J2602" s="2" t="s">
        <v>280</v>
      </c>
      <c r="K2602" s="2"/>
      <c r="L2602" s="2" t="s">
        <v>122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124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271</v>
      </c>
      <c r="AF2602" s="2" t="s">
        <v>281</v>
      </c>
      <c r="AG2602" s="2" t="s">
        <v>282</v>
      </c>
      <c r="AH2602" s="2" t="s">
        <v>128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3552</v>
      </c>
      <c r="B2603" s="2" t="s">
        <v>3544</v>
      </c>
      <c r="C2603" s="2" t="s">
        <v>47</v>
      </c>
      <c r="D2603" s="2" t="s">
        <v>3545</v>
      </c>
      <c r="E2603" s="2" t="s">
        <v>911</v>
      </c>
      <c r="F2603" s="2" t="s">
        <v>278</v>
      </c>
      <c r="G2603" s="2" t="s">
        <v>120</v>
      </c>
      <c r="H2603" s="2" t="s">
        <v>52</v>
      </c>
      <c r="I2603" s="2" t="s">
        <v>53</v>
      </c>
      <c r="J2603" s="2" t="s">
        <v>280</v>
      </c>
      <c r="K2603" s="2"/>
      <c r="L2603" s="2" t="s">
        <v>122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124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271</v>
      </c>
      <c r="AF2603" s="2" t="s">
        <v>281</v>
      </c>
      <c r="AG2603" s="2" t="s">
        <v>284</v>
      </c>
      <c r="AH2603" s="2" t="s">
        <v>128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3553</v>
      </c>
      <c r="B2604" s="2" t="s">
        <v>3544</v>
      </c>
      <c r="C2604" s="2" t="s">
        <v>47</v>
      </c>
      <c r="D2604" s="2" t="s">
        <v>3545</v>
      </c>
      <c r="E2604" s="2" t="s">
        <v>911</v>
      </c>
      <c r="F2604" s="2" t="s">
        <v>278</v>
      </c>
      <c r="G2604" s="2" t="s">
        <v>120</v>
      </c>
      <c r="H2604" s="2" t="s">
        <v>52</v>
      </c>
      <c r="I2604" s="2" t="s">
        <v>198</v>
      </c>
      <c r="J2604" s="2" t="s">
        <v>357</v>
      </c>
      <c r="K2604" s="2" t="s">
        <v>357</v>
      </c>
      <c r="L2604" s="2" t="s">
        <v>200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358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0.000456</v>
      </c>
      <c r="AD2604" s="4">
        <f>AC2604*(1-Z2604/100)</f>
        <v>0.000456</v>
      </c>
      <c r="AE2604" s="2" t="s">
        <v>66</v>
      </c>
      <c r="AF2604" s="2" t="s">
        <v>67</v>
      </c>
      <c r="AG2604" s="2" t="s">
        <v>233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3554</v>
      </c>
      <c r="B2605" s="2" t="s">
        <v>3544</v>
      </c>
      <c r="C2605" s="2" t="s">
        <v>47</v>
      </c>
      <c r="D2605" s="2" t="s">
        <v>3545</v>
      </c>
      <c r="E2605" s="2" t="s">
        <v>911</v>
      </c>
      <c r="F2605" s="2" t="s">
        <v>278</v>
      </c>
      <c r="G2605" s="2" t="s">
        <v>120</v>
      </c>
      <c r="H2605" s="2" t="s">
        <v>52</v>
      </c>
      <c r="I2605" s="2" t="s">
        <v>198</v>
      </c>
      <c r="J2605" s="2" t="s">
        <v>357</v>
      </c>
      <c r="K2605" s="2" t="s">
        <v>357</v>
      </c>
      <c r="L2605" s="2" t="s">
        <v>200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360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4">
        <f>P2605*U2605/1000000</f>
        <v>0.02736</v>
      </c>
      <c r="AD2605" s="4">
        <f>AC2605*(1-Z2605/100)</f>
        <v>0.02736</v>
      </c>
      <c r="AE2605" s="2" t="s">
        <v>66</v>
      </c>
      <c r="AF2605" s="2" t="s">
        <v>67</v>
      </c>
      <c r="AG2605" s="2" t="s">
        <v>236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3555</v>
      </c>
      <c r="B2606" s="2" t="s">
        <v>3544</v>
      </c>
      <c r="C2606" s="2" t="s">
        <v>47</v>
      </c>
      <c r="D2606" s="2" t="s">
        <v>3545</v>
      </c>
      <c r="E2606" s="2" t="s">
        <v>911</v>
      </c>
      <c r="F2606" s="2" t="s">
        <v>278</v>
      </c>
      <c r="G2606" s="2" t="s">
        <v>120</v>
      </c>
      <c r="H2606" s="2" t="s">
        <v>52</v>
      </c>
      <c r="I2606" s="2" t="s">
        <v>198</v>
      </c>
      <c r="J2606" s="2" t="s">
        <v>357</v>
      </c>
      <c r="K2606" s="2" t="s">
        <v>357</v>
      </c>
      <c r="L2606" s="2" t="s">
        <v>200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362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0.33744</v>
      </c>
      <c r="AD2606" s="4">
        <f>AC2606*(1-Z2606/100)</f>
        <v>0.33744</v>
      </c>
      <c r="AE2606" s="2" t="s">
        <v>66</v>
      </c>
      <c r="AF2606" s="2" t="s">
        <v>67</v>
      </c>
      <c r="AG2606" s="2" t="s">
        <v>233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3556</v>
      </c>
      <c r="B2607" s="2" t="s">
        <v>3544</v>
      </c>
      <c r="C2607" s="2" t="s">
        <v>47</v>
      </c>
      <c r="D2607" s="2" t="s">
        <v>3545</v>
      </c>
      <c r="E2607" s="2" t="s">
        <v>911</v>
      </c>
      <c r="F2607" s="2" t="s">
        <v>278</v>
      </c>
      <c r="G2607" s="2" t="s">
        <v>120</v>
      </c>
      <c r="H2607" s="2" t="s">
        <v>52</v>
      </c>
      <c r="I2607" s="2" t="s">
        <v>198</v>
      </c>
      <c r="J2607" s="2" t="s">
        <v>357</v>
      </c>
      <c r="K2607" s="2" t="s">
        <v>357</v>
      </c>
      <c r="L2607" s="2" t="s">
        <v>200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364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0.001824</v>
      </c>
      <c r="AD2607" s="4">
        <f>AC2607*(1-Z2607/100)</f>
        <v>0.001824</v>
      </c>
      <c r="AE2607" s="2" t="s">
        <v>66</v>
      </c>
      <c r="AF2607" s="2" t="s">
        <v>67</v>
      </c>
      <c r="AG2607" s="2" t="s">
        <v>233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3557</v>
      </c>
      <c r="B2608" s="2" t="s">
        <v>3544</v>
      </c>
      <c r="C2608" s="2" t="s">
        <v>47</v>
      </c>
      <c r="D2608" s="2" t="s">
        <v>3545</v>
      </c>
      <c r="E2608" s="2" t="s">
        <v>911</v>
      </c>
      <c r="F2608" s="2" t="s">
        <v>278</v>
      </c>
      <c r="G2608" s="2" t="s">
        <v>120</v>
      </c>
      <c r="H2608" s="2" t="s">
        <v>52</v>
      </c>
      <c r="I2608" s="2" t="s">
        <v>198</v>
      </c>
      <c r="J2608" s="2" t="s">
        <v>357</v>
      </c>
      <c r="K2608" s="2" t="s">
        <v>357</v>
      </c>
      <c r="L2608" s="2" t="s">
        <v>200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366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4">
        <f>P2608*U2608/1000000</f>
        <v>0.0228</v>
      </c>
      <c r="AD2608" s="4">
        <f>AC2609*(1-AA2608/100)+(AC2608-AC2609)*(1-AB2608/100)</f>
        <v>0.0228</v>
      </c>
      <c r="AE2608" s="2" t="s">
        <v>66</v>
      </c>
      <c r="AF2608" s="2" t="s">
        <v>67</v>
      </c>
      <c r="AG2608" s="2" t="s">
        <v>233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3558</v>
      </c>
      <c r="B2609" s="2" t="s">
        <v>3544</v>
      </c>
      <c r="C2609" s="2" t="s">
        <v>47</v>
      </c>
      <c r="D2609" s="2" t="s">
        <v>3545</v>
      </c>
      <c r="E2609" s="2" t="s">
        <v>911</v>
      </c>
      <c r="F2609" s="2" t="s">
        <v>278</v>
      </c>
      <c r="G2609" s="2" t="s">
        <v>120</v>
      </c>
      <c r="H2609" s="2" t="s">
        <v>52</v>
      </c>
      <c r="I2609" s="2" t="s">
        <v>198</v>
      </c>
      <c r="J2609" s="2" t="s">
        <v>357</v>
      </c>
      <c r="K2609" s="2" t="s">
        <v>357</v>
      </c>
      <c r="L2609" s="2" t="s">
        <v>200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368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0.0228</v>
      </c>
      <c r="AD2609" s="4">
        <f>AC2609*(1-Z2609/100)</f>
        <v>0.0228</v>
      </c>
      <c r="AE2609" s="2" t="s">
        <v>66</v>
      </c>
      <c r="AF2609" s="2" t="s">
        <v>67</v>
      </c>
      <c r="AG2609" s="2" t="s">
        <v>233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3559</v>
      </c>
      <c r="B2610" s="2" t="s">
        <v>3544</v>
      </c>
      <c r="C2610" s="2" t="s">
        <v>47</v>
      </c>
      <c r="D2610" s="2" t="s">
        <v>3545</v>
      </c>
      <c r="E2610" s="2" t="s">
        <v>911</v>
      </c>
      <c r="F2610" s="2" t="s">
        <v>278</v>
      </c>
      <c r="G2610" s="2" t="s">
        <v>120</v>
      </c>
      <c r="H2610" s="2" t="s">
        <v>52</v>
      </c>
      <c r="I2610" s="2" t="s">
        <v>198</v>
      </c>
      <c r="J2610" s="2" t="s">
        <v>357</v>
      </c>
      <c r="K2610" s="2" t="s">
        <v>357</v>
      </c>
      <c r="L2610" s="2" t="s">
        <v>200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370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4">
        <f>P2610*U2610/1000000</f>
        <v>0.1368</v>
      </c>
      <c r="AD2610" s="4">
        <f>AC2610*(1-Z2610/100)</f>
        <v>0.1368</v>
      </c>
      <c r="AE2610" s="2" t="s">
        <v>66</v>
      </c>
      <c r="AF2610" s="2" t="s">
        <v>67</v>
      </c>
      <c r="AG2610" s="2" t="s">
        <v>233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3560</v>
      </c>
      <c r="B2611" s="2" t="s">
        <v>3544</v>
      </c>
      <c r="C2611" s="2" t="s">
        <v>47</v>
      </c>
      <c r="D2611" s="2" t="s">
        <v>3545</v>
      </c>
      <c r="E2611" s="2" t="s">
        <v>911</v>
      </c>
      <c r="F2611" s="2" t="s">
        <v>278</v>
      </c>
      <c r="G2611" s="2" t="s">
        <v>120</v>
      </c>
      <c r="H2611" s="2" t="s">
        <v>52</v>
      </c>
      <c r="I2611" s="2" t="s">
        <v>198</v>
      </c>
      <c r="J2611" s="2" t="s">
        <v>357</v>
      </c>
      <c r="K2611" s="2" t="s">
        <v>357</v>
      </c>
      <c r="L2611" s="2" t="s">
        <v>200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372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0.005928</v>
      </c>
      <c r="AD2611" s="4">
        <f>AC2611*(1-Z2611/100)</f>
        <v>0.005928</v>
      </c>
      <c r="AE2611" s="2" t="s">
        <v>66</v>
      </c>
      <c r="AF2611" s="2" t="s">
        <v>67</v>
      </c>
      <c r="AG2611" s="2" t="s">
        <v>236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3561</v>
      </c>
      <c r="B2612" s="2" t="s">
        <v>3544</v>
      </c>
      <c r="C2612" s="2" t="s">
        <v>47</v>
      </c>
      <c r="D2612" s="2" t="s">
        <v>3545</v>
      </c>
      <c r="E2612" s="2" t="s">
        <v>911</v>
      </c>
      <c r="F2612" s="2" t="s">
        <v>278</v>
      </c>
      <c r="G2612" s="2" t="s">
        <v>120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f>IF(O2612="吨",N2612*1000,IF(O2612="万立方米",N2612*10000,""))</f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138</v>
      </c>
      <c r="AH2612" s="2" t="s">
        <v>114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3562</v>
      </c>
      <c r="B2613" s="2" t="s">
        <v>3563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142</v>
      </c>
      <c r="I2613" s="2" t="s">
        <v>53</v>
      </c>
      <c r="J2613" s="2" t="s">
        <v>343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344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66</v>
      </c>
      <c r="AF2613" s="2" t="s">
        <v>67</v>
      </c>
      <c r="AG2613" s="2" t="s">
        <v>327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3564</v>
      </c>
      <c r="B2614" s="2" t="s">
        <v>3563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142</v>
      </c>
      <c r="I2614" s="2" t="s">
        <v>53</v>
      </c>
      <c r="J2614" s="2" t="s">
        <v>343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66</v>
      </c>
      <c r="AF2614" s="2" t="s">
        <v>67</v>
      </c>
      <c r="AG2614" s="2" t="s">
        <v>329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3565</v>
      </c>
      <c r="B2615" s="2" t="s">
        <v>3563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142</v>
      </c>
      <c r="I2615" s="2" t="s">
        <v>53</v>
      </c>
      <c r="J2615" s="2" t="s">
        <v>343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149</v>
      </c>
      <c r="Y2615" s="2" t="s">
        <v>150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66</v>
      </c>
      <c r="AF2615" s="2" t="s">
        <v>67</v>
      </c>
      <c r="AG2615" s="2" t="s">
        <v>167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3566</v>
      </c>
      <c r="B2616" s="2" t="s">
        <v>3563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142</v>
      </c>
      <c r="I2616" s="2" t="s">
        <v>53</v>
      </c>
      <c r="J2616" s="2" t="s">
        <v>343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344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66</v>
      </c>
      <c r="AF2616" s="2" t="s">
        <v>67</v>
      </c>
      <c r="AG2616" s="2" t="s">
        <v>327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3567</v>
      </c>
      <c r="B2617" s="2" t="s">
        <v>3563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142</v>
      </c>
      <c r="I2617" s="2" t="s">
        <v>53</v>
      </c>
      <c r="J2617" s="2" t="s">
        <v>343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344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66</v>
      </c>
      <c r="AF2617" s="2" t="s">
        <v>67</v>
      </c>
      <c r="AG2617" s="2" t="s">
        <v>327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3568</v>
      </c>
      <c r="B2618" s="2" t="s">
        <v>3563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142</v>
      </c>
      <c r="I2618" s="2" t="s">
        <v>53</v>
      </c>
      <c r="J2618" s="2" t="s">
        <v>343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344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66</v>
      </c>
      <c r="AF2618" s="2" t="s">
        <v>67</v>
      </c>
      <c r="AG2618" s="2" t="s">
        <v>327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3569</v>
      </c>
      <c r="B2619" s="2" t="s">
        <v>3563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142</v>
      </c>
      <c r="I2619" s="2" t="s">
        <v>53</v>
      </c>
      <c r="J2619" s="2" t="s">
        <v>343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314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66</v>
      </c>
      <c r="AF2619" s="2" t="s">
        <v>67</v>
      </c>
      <c r="AG2619" s="2" t="s">
        <v>327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3570</v>
      </c>
      <c r="B2620" s="2" t="s">
        <v>3563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142</v>
      </c>
      <c r="I2620" s="2" t="s">
        <v>53</v>
      </c>
      <c r="J2620" s="2" t="s">
        <v>343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66</v>
      </c>
      <c r="AF2620" s="2" t="s">
        <v>67</v>
      </c>
      <c r="AG2620" s="2" t="s">
        <v>329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3571</v>
      </c>
      <c r="B2621" s="2" t="s">
        <v>3563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142</v>
      </c>
      <c r="I2621" s="2"/>
      <c r="J2621" s="2"/>
      <c r="K2621" s="2" t="s">
        <v>55</v>
      </c>
      <c r="L2621" s="2" t="s">
        <v>163</v>
      </c>
      <c r="M2621" s="2" t="s">
        <v>107</v>
      </c>
      <c r="N2621" s="3"/>
      <c r="O2621" s="3"/>
      <c r="P2621" s="4">
        <f>IF(O2621="吨",N2621*1000,IF(O2621="万立方米",N2621*10000,""))</f>
        <v>1280046000.0</v>
      </c>
      <c r="Q2621" s="2" t="s">
        <v>108</v>
      </c>
      <c r="R2621" s="2" t="s">
        <v>109</v>
      </c>
      <c r="S2621" s="2" t="s">
        <v>164</v>
      </c>
      <c r="T2621" s="2" t="s">
        <v>165</v>
      </c>
      <c r="U2621" s="4">
        <f>0.16</f>
        <v>0.16</v>
      </c>
      <c r="V2621" s="2" t="s">
        <v>111</v>
      </c>
      <c r="W2621" s="2" t="s">
        <v>164</v>
      </c>
      <c r="X2621" s="2" t="s">
        <v>163</v>
      </c>
      <c r="Y2621" s="2" t="s">
        <v>166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66</v>
      </c>
      <c r="AF2621" s="2" t="s">
        <v>67</v>
      </c>
      <c r="AG2621" s="2" t="s">
        <v>167</v>
      </c>
      <c r="AH2621" s="2" t="s">
        <v>168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3572</v>
      </c>
      <c r="B2622" s="2" t="s">
        <v>3573</v>
      </c>
      <c r="C2622" s="2" t="s">
        <v>47</v>
      </c>
      <c r="D2622" s="2" t="s">
        <v>661</v>
      </c>
      <c r="E2622" s="2" t="s">
        <v>254</v>
      </c>
      <c r="F2622" s="2" t="s">
        <v>224</v>
      </c>
      <c r="G2622" s="2" t="s">
        <v>225</v>
      </c>
      <c r="H2622" s="2" t="s">
        <v>142</v>
      </c>
      <c r="I2622" s="2" t="s">
        <v>53</v>
      </c>
      <c r="J2622" s="2" t="s">
        <v>226</v>
      </c>
      <c r="K2622" s="2" t="s">
        <v>226</v>
      </c>
      <c r="L2622" s="2" t="s">
        <v>227</v>
      </c>
      <c r="M2622" s="2" t="s">
        <v>57</v>
      </c>
      <c r="N2622" s="3">
        <v>9493.078</v>
      </c>
      <c r="O2622" s="3" t="s">
        <v>228</v>
      </c>
      <c r="P2622" s="4">
        <f>IF(O2622="吨",N2622*1000,IF(O2622="万立方米",N2622*10000,""))</f>
        <v>94930780.0</v>
      </c>
      <c r="Q2622" s="2" t="s">
        <v>229</v>
      </c>
      <c r="R2622" s="2" t="s">
        <v>230</v>
      </c>
      <c r="S2622" s="2" t="s">
        <v>231</v>
      </c>
      <c r="T2622" s="2" t="s">
        <v>75</v>
      </c>
      <c r="U2622" s="4">
        <f>0.0</f>
        <v>0.0</v>
      </c>
      <c r="V2622" s="2" t="s">
        <v>232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</v>
      </c>
      <c r="AD2622" s="4">
        <f>AC2622*(1-Z2622/100)</f>
        <v>0.0</v>
      </c>
      <c r="AE2622" s="2" t="s">
        <v>66</v>
      </c>
      <c r="AF2622" s="2" t="s">
        <v>67</v>
      </c>
      <c r="AG2622" s="2" t="s">
        <v>233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3574</v>
      </c>
      <c r="B2623" s="2" t="s">
        <v>3573</v>
      </c>
      <c r="C2623" s="2" t="s">
        <v>47</v>
      </c>
      <c r="D2623" s="2" t="s">
        <v>661</v>
      </c>
      <c r="E2623" s="2" t="s">
        <v>254</v>
      </c>
      <c r="F2623" s="2" t="s">
        <v>224</v>
      </c>
      <c r="G2623" s="2" t="s">
        <v>225</v>
      </c>
      <c r="H2623" s="2" t="s">
        <v>142</v>
      </c>
      <c r="I2623" s="2" t="s">
        <v>53</v>
      </c>
      <c r="J2623" s="2" t="s">
        <v>226</v>
      </c>
      <c r="K2623" s="2" t="s">
        <v>226</v>
      </c>
      <c r="L2623" s="2" t="s">
        <v>227</v>
      </c>
      <c r="M2623" s="2" t="s">
        <v>73</v>
      </c>
      <c r="N2623" s="3">
        <v>9493.078</v>
      </c>
      <c r="O2623" s="3" t="s">
        <v>228</v>
      </c>
      <c r="P2623" s="4">
        <f>IF(O2623="吨",N2623*1000,IF(O2623="万立方米",N2623*10000,""))</f>
        <v>94930780.0</v>
      </c>
      <c r="Q2623" s="2" t="s">
        <v>229</v>
      </c>
      <c r="R2623" s="2" t="s">
        <v>230</v>
      </c>
      <c r="S2623" s="2" t="s">
        <v>235</v>
      </c>
      <c r="T2623" s="2" t="s">
        <v>75</v>
      </c>
      <c r="U2623" s="4">
        <f>1.3</f>
        <v>1.3</v>
      </c>
      <c r="V2623" s="2" t="s">
        <v>232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123.410014</v>
      </c>
      <c r="AD2623" s="4">
        <f>AC2623*(1-Z2623/100)</f>
        <v>123.410014</v>
      </c>
      <c r="AE2623" s="2" t="s">
        <v>66</v>
      </c>
      <c r="AF2623" s="2" t="s">
        <v>67</v>
      </c>
      <c r="AG2623" s="2" t="s">
        <v>236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3575</v>
      </c>
      <c r="B2624" s="2" t="s">
        <v>3573</v>
      </c>
      <c r="C2624" s="2" t="s">
        <v>47</v>
      </c>
      <c r="D2624" s="2" t="s">
        <v>661</v>
      </c>
      <c r="E2624" s="2" t="s">
        <v>254</v>
      </c>
      <c r="F2624" s="2" t="s">
        <v>224</v>
      </c>
      <c r="G2624" s="2" t="s">
        <v>225</v>
      </c>
      <c r="H2624" s="2" t="s">
        <v>142</v>
      </c>
      <c r="I2624" s="2" t="s">
        <v>53</v>
      </c>
      <c r="J2624" s="2" t="s">
        <v>226</v>
      </c>
      <c r="K2624" s="2" t="s">
        <v>226</v>
      </c>
      <c r="L2624" s="2" t="s">
        <v>227</v>
      </c>
      <c r="M2624" s="2" t="s">
        <v>79</v>
      </c>
      <c r="N2624" s="3">
        <v>9493.078</v>
      </c>
      <c r="O2624" s="3" t="s">
        <v>228</v>
      </c>
      <c r="P2624" s="4">
        <f>IF(O2624="吨",N2624*1000,IF(O2624="万立方米",N2624*10000,""))</f>
        <v>94930780.0</v>
      </c>
      <c r="Q2624" s="2" t="s">
        <v>229</v>
      </c>
      <c r="R2624" s="2" t="s">
        <v>230</v>
      </c>
      <c r="S2624" s="2" t="s">
        <v>238</v>
      </c>
      <c r="T2624" s="2" t="s">
        <v>75</v>
      </c>
      <c r="U2624" s="4">
        <f>4.1</f>
        <v>4.1</v>
      </c>
      <c r="V2624" s="2" t="s">
        <v>232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4">
        <f>P2624*U2624/1000000</f>
        <v>389.21619799999996</v>
      </c>
      <c r="AD2624" s="4">
        <f>AC2624*(1-Z2624/100)</f>
        <v>303.58863443999996</v>
      </c>
      <c r="AE2624" s="2" t="s">
        <v>66</v>
      </c>
      <c r="AF2624" s="2" t="s">
        <v>67</v>
      </c>
      <c r="AG2624" s="2" t="s">
        <v>239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3576</v>
      </c>
      <c r="B2625" s="2" t="s">
        <v>3573</v>
      </c>
      <c r="C2625" s="2" t="s">
        <v>47</v>
      </c>
      <c r="D2625" s="2" t="s">
        <v>661</v>
      </c>
      <c r="E2625" s="2" t="s">
        <v>254</v>
      </c>
      <c r="F2625" s="2" t="s">
        <v>224</v>
      </c>
      <c r="G2625" s="2" t="s">
        <v>225</v>
      </c>
      <c r="H2625" s="2" t="s">
        <v>142</v>
      </c>
      <c r="I2625" s="2" t="s">
        <v>53</v>
      </c>
      <c r="J2625" s="2" t="s">
        <v>226</v>
      </c>
      <c r="K2625" s="2" t="s">
        <v>226</v>
      </c>
      <c r="L2625" s="2" t="s">
        <v>227</v>
      </c>
      <c r="M2625" s="2" t="s">
        <v>87</v>
      </c>
      <c r="N2625" s="3">
        <v>9493.078</v>
      </c>
      <c r="O2625" s="3" t="s">
        <v>228</v>
      </c>
      <c r="P2625" s="4">
        <f>IF(O2625="吨",N2625*1000,IF(O2625="万立方米",N2625*10000,""))</f>
        <v>94930780.0</v>
      </c>
      <c r="Q2625" s="2" t="s">
        <v>229</v>
      </c>
      <c r="R2625" s="2" t="s">
        <v>230</v>
      </c>
      <c r="S2625" s="2" t="s">
        <v>241</v>
      </c>
      <c r="T2625" s="2" t="s">
        <v>75</v>
      </c>
      <c r="U2625" s="4">
        <f>0.0</f>
        <v>0.0</v>
      </c>
      <c r="V2625" s="2" t="s">
        <v>232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66</v>
      </c>
      <c r="AF2625" s="2" t="s">
        <v>67</v>
      </c>
      <c r="AG2625" s="2" t="s">
        <v>233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3577</v>
      </c>
      <c r="B2626" s="2" t="s">
        <v>3573</v>
      </c>
      <c r="C2626" s="2" t="s">
        <v>47</v>
      </c>
      <c r="D2626" s="2" t="s">
        <v>661</v>
      </c>
      <c r="E2626" s="2" t="s">
        <v>254</v>
      </c>
      <c r="F2626" s="2" t="s">
        <v>224</v>
      </c>
      <c r="G2626" s="2" t="s">
        <v>225</v>
      </c>
      <c r="H2626" s="2" t="s">
        <v>142</v>
      </c>
      <c r="I2626" s="2" t="s">
        <v>53</v>
      </c>
      <c r="J2626" s="2" t="s">
        <v>226</v>
      </c>
      <c r="K2626" s="2" t="s">
        <v>226</v>
      </c>
      <c r="L2626" s="2" t="s">
        <v>227</v>
      </c>
      <c r="M2626" s="2" t="s">
        <v>91</v>
      </c>
      <c r="N2626" s="3">
        <v>9493.078</v>
      </c>
      <c r="O2626" s="3" t="s">
        <v>228</v>
      </c>
      <c r="P2626" s="4">
        <f>IF(O2626="吨",N2626*1000,IF(O2626="万立方米",N2626*10000,""))</f>
        <v>94930780.0</v>
      </c>
      <c r="Q2626" s="2" t="s">
        <v>229</v>
      </c>
      <c r="R2626" s="2" t="s">
        <v>230</v>
      </c>
      <c r="S2626" s="2" t="s">
        <v>243</v>
      </c>
      <c r="T2626" s="2" t="s">
        <v>75</v>
      </c>
      <c r="U2626" s="4">
        <f>0.03</f>
        <v>0.03</v>
      </c>
      <c r="V2626" s="2" t="s">
        <v>232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4">
        <f>P2626*U2626/1000000</f>
        <v>2.8479234</v>
      </c>
      <c r="AD2626" s="4">
        <f>AC2627*(1-AA2626/100)+(AC2626-AC2627)*(1-AB2626/100)</f>
        <v>2.8479234</v>
      </c>
      <c r="AE2626" s="2" t="s">
        <v>66</v>
      </c>
      <c r="AF2626" s="2" t="s">
        <v>67</v>
      </c>
      <c r="AG2626" s="2" t="s">
        <v>233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3578</v>
      </c>
      <c r="B2627" s="2" t="s">
        <v>3573</v>
      </c>
      <c r="C2627" s="2" t="s">
        <v>47</v>
      </c>
      <c r="D2627" s="2" t="s">
        <v>661</v>
      </c>
      <c r="E2627" s="2" t="s">
        <v>254</v>
      </c>
      <c r="F2627" s="2" t="s">
        <v>224</v>
      </c>
      <c r="G2627" s="2" t="s">
        <v>225</v>
      </c>
      <c r="H2627" s="2" t="s">
        <v>142</v>
      </c>
      <c r="I2627" s="2" t="s">
        <v>53</v>
      </c>
      <c r="J2627" s="2" t="s">
        <v>226</v>
      </c>
      <c r="K2627" s="2" t="s">
        <v>226</v>
      </c>
      <c r="L2627" s="2" t="s">
        <v>227</v>
      </c>
      <c r="M2627" s="2" t="s">
        <v>95</v>
      </c>
      <c r="N2627" s="3">
        <v>9493.078</v>
      </c>
      <c r="O2627" s="3" t="s">
        <v>228</v>
      </c>
      <c r="P2627" s="4">
        <f>IF(O2627="吨",N2627*1000,IF(O2627="万立方米",N2627*10000,""))</f>
        <v>94930780.0</v>
      </c>
      <c r="Q2627" s="2" t="s">
        <v>229</v>
      </c>
      <c r="R2627" s="2" t="s">
        <v>230</v>
      </c>
      <c r="S2627" s="2" t="s">
        <v>245</v>
      </c>
      <c r="T2627" s="2" t="s">
        <v>75</v>
      </c>
      <c r="U2627" s="4">
        <f>0.03</f>
        <v>0.03</v>
      </c>
      <c r="V2627" s="2" t="s">
        <v>232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2.8479234</v>
      </c>
      <c r="AD2627" s="4">
        <f>AC2627*(1-Z2627/100)</f>
        <v>2.8479234</v>
      </c>
      <c r="AE2627" s="2" t="s">
        <v>66</v>
      </c>
      <c r="AF2627" s="2" t="s">
        <v>67</v>
      </c>
      <c r="AG2627" s="2" t="s">
        <v>233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3579</v>
      </c>
      <c r="B2628" s="2" t="s">
        <v>3573</v>
      </c>
      <c r="C2628" s="2" t="s">
        <v>47</v>
      </c>
      <c r="D2628" s="2" t="s">
        <v>661</v>
      </c>
      <c r="E2628" s="2" t="s">
        <v>254</v>
      </c>
      <c r="F2628" s="2" t="s">
        <v>224</v>
      </c>
      <c r="G2628" s="2" t="s">
        <v>225</v>
      </c>
      <c r="H2628" s="2" t="s">
        <v>142</v>
      </c>
      <c r="I2628" s="2" t="s">
        <v>53</v>
      </c>
      <c r="J2628" s="2" t="s">
        <v>226</v>
      </c>
      <c r="K2628" s="2" t="s">
        <v>226</v>
      </c>
      <c r="L2628" s="2" t="s">
        <v>227</v>
      </c>
      <c r="M2628" s="2" t="s">
        <v>99</v>
      </c>
      <c r="N2628" s="3">
        <v>9493.078</v>
      </c>
      <c r="O2628" s="3" t="s">
        <v>228</v>
      </c>
      <c r="P2628" s="4">
        <f>IF(O2628="吨",N2628*1000,IF(O2628="万立方米",N2628*10000,""))</f>
        <v>94930780.0</v>
      </c>
      <c r="Q2628" s="2" t="s">
        <v>229</v>
      </c>
      <c r="R2628" s="2" t="s">
        <v>230</v>
      </c>
      <c r="S2628" s="2" t="s">
        <v>247</v>
      </c>
      <c r="T2628" s="2" t="s">
        <v>75</v>
      </c>
      <c r="U2628" s="4">
        <f>0.0</f>
        <v>0.0</v>
      </c>
      <c r="V2628" s="2" t="s">
        <v>232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4">
        <f>P2628*U2628/1000000</f>
        <v>0.0</v>
      </c>
      <c r="AD2628" s="4">
        <f>AC2628*(1-Z2628/100)</f>
        <v>0.0</v>
      </c>
      <c r="AE2628" s="2" t="s">
        <v>66</v>
      </c>
      <c r="AF2628" s="2" t="s">
        <v>67</v>
      </c>
      <c r="AG2628" s="2" t="s">
        <v>233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3580</v>
      </c>
      <c r="B2629" s="2" t="s">
        <v>3573</v>
      </c>
      <c r="C2629" s="2" t="s">
        <v>47</v>
      </c>
      <c r="D2629" s="2" t="s">
        <v>661</v>
      </c>
      <c r="E2629" s="2" t="s">
        <v>254</v>
      </c>
      <c r="F2629" s="2" t="s">
        <v>224</v>
      </c>
      <c r="G2629" s="2" t="s">
        <v>225</v>
      </c>
      <c r="H2629" s="2" t="s">
        <v>142</v>
      </c>
      <c r="I2629" s="2" t="s">
        <v>53</v>
      </c>
      <c r="J2629" s="2" t="s">
        <v>226</v>
      </c>
      <c r="K2629" s="2" t="s">
        <v>226</v>
      </c>
      <c r="L2629" s="2" t="s">
        <v>227</v>
      </c>
      <c r="M2629" s="2" t="s">
        <v>104</v>
      </c>
      <c r="N2629" s="3">
        <v>9493.078</v>
      </c>
      <c r="O2629" s="3" t="s">
        <v>228</v>
      </c>
      <c r="P2629" s="4">
        <f>IF(O2629="吨",N2629*1000,IF(O2629="万立方米",N2629*10000,""))</f>
        <v>94930780.0</v>
      </c>
      <c r="Q2629" s="2" t="s">
        <v>229</v>
      </c>
      <c r="R2629" s="2" t="s">
        <v>230</v>
      </c>
      <c r="S2629" s="2" t="s">
        <v>249</v>
      </c>
      <c r="T2629" s="2" t="s">
        <v>75</v>
      </c>
      <c r="U2629" s="4">
        <f>0.02</f>
        <v>0.02</v>
      </c>
      <c r="V2629" s="2" t="s">
        <v>232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 t="s">
        <v>236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3581</v>
      </c>
      <c r="B2630" s="2" t="s">
        <v>3573</v>
      </c>
      <c r="C2630" s="2" t="s">
        <v>47</v>
      </c>
      <c r="D2630" s="2" t="s">
        <v>661</v>
      </c>
      <c r="E2630" s="2" t="s">
        <v>254</v>
      </c>
      <c r="F2630" s="2" t="s">
        <v>224</v>
      </c>
      <c r="G2630" s="2" t="s">
        <v>225</v>
      </c>
      <c r="H2630" s="2" t="s">
        <v>142</v>
      </c>
      <c r="I2630" s="2"/>
      <c r="J2630" s="2"/>
      <c r="K2630" s="2"/>
      <c r="L2630" s="2"/>
      <c r="M2630" s="2" t="s">
        <v>107</v>
      </c>
      <c r="N2630" s="3"/>
      <c r="O2630" s="3"/>
      <c r="P2630" s="4">
        <f>IF(O2630="吨",N2630*1000,IF(O2630="万立方米",N2630*10000,""))</f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138</v>
      </c>
      <c r="AH2630" s="2" t="s">
        <v>114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3582</v>
      </c>
      <c r="B2631" s="2" t="s">
        <v>3583</v>
      </c>
      <c r="C2631" s="2" t="s">
        <v>47</v>
      </c>
      <c r="D2631" s="2" t="s">
        <v>2660</v>
      </c>
      <c r="E2631" s="2" t="s">
        <v>277</v>
      </c>
      <c r="F2631" s="2" t="s">
        <v>224</v>
      </c>
      <c r="G2631" s="2" t="s">
        <v>227</v>
      </c>
      <c r="H2631" s="2" t="s">
        <v>52</v>
      </c>
      <c r="I2631" s="2" t="s">
        <v>53</v>
      </c>
      <c r="J2631" s="2" t="s">
        <v>226</v>
      </c>
      <c r="K2631" s="2" t="s">
        <v>226</v>
      </c>
      <c r="L2631" s="2" t="s">
        <v>227</v>
      </c>
      <c r="M2631" s="2" t="s">
        <v>57</v>
      </c>
      <c r="N2631" s="3">
        <v>10227.677</v>
      </c>
      <c r="O2631" s="3" t="s">
        <v>228</v>
      </c>
      <c r="P2631" s="4">
        <f>IF(O2631="吨",N2631*1000,IF(O2631="万立方米",N2631*10000,""))</f>
        <v>102276770.0</v>
      </c>
      <c r="Q2631" s="2" t="s">
        <v>229</v>
      </c>
      <c r="R2631" s="2" t="s">
        <v>230</v>
      </c>
      <c r="S2631" s="2" t="s">
        <v>231</v>
      </c>
      <c r="T2631" s="2" t="s">
        <v>75</v>
      </c>
      <c r="U2631" s="4">
        <f>0.0</f>
        <v>0.0</v>
      </c>
      <c r="V2631" s="2" t="s">
        <v>232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0.0</v>
      </c>
      <c r="AD2631" s="4">
        <f>AC2631*(1-Z2631/100)</f>
        <v>0.0</v>
      </c>
      <c r="AE2631" s="2" t="s">
        <v>66</v>
      </c>
      <c r="AF2631" s="2" t="s">
        <v>67</v>
      </c>
      <c r="AG2631" s="2" t="s">
        <v>233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3584</v>
      </c>
      <c r="B2632" s="2" t="s">
        <v>3583</v>
      </c>
      <c r="C2632" s="2" t="s">
        <v>47</v>
      </c>
      <c r="D2632" s="2" t="s">
        <v>2660</v>
      </c>
      <c r="E2632" s="2" t="s">
        <v>277</v>
      </c>
      <c r="F2632" s="2" t="s">
        <v>224</v>
      </c>
      <c r="G2632" s="2" t="s">
        <v>227</v>
      </c>
      <c r="H2632" s="2" t="s">
        <v>52</v>
      </c>
      <c r="I2632" s="2" t="s">
        <v>53</v>
      </c>
      <c r="J2632" s="2" t="s">
        <v>226</v>
      </c>
      <c r="K2632" s="2" t="s">
        <v>226</v>
      </c>
      <c r="L2632" s="2" t="s">
        <v>227</v>
      </c>
      <c r="M2632" s="2" t="s">
        <v>73</v>
      </c>
      <c r="N2632" s="3">
        <v>10227.677</v>
      </c>
      <c r="O2632" s="3" t="s">
        <v>228</v>
      </c>
      <c r="P2632" s="4">
        <f>IF(O2632="吨",N2632*1000,IF(O2632="万立方米",N2632*10000,""))</f>
        <v>102276770.0</v>
      </c>
      <c r="Q2632" s="2" t="s">
        <v>229</v>
      </c>
      <c r="R2632" s="2" t="s">
        <v>230</v>
      </c>
      <c r="S2632" s="2" t="s">
        <v>235</v>
      </c>
      <c r="T2632" s="2" t="s">
        <v>75</v>
      </c>
      <c r="U2632" s="4">
        <f>1.3</f>
        <v>1.3</v>
      </c>
      <c r="V2632" s="2" t="s">
        <v>232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132.959801</v>
      </c>
      <c r="AD2632" s="4">
        <f>AC2632*(1-Z2632/100)</f>
        <v>132.959801</v>
      </c>
      <c r="AE2632" s="2" t="s">
        <v>66</v>
      </c>
      <c r="AF2632" s="2" t="s">
        <v>67</v>
      </c>
      <c r="AG2632" s="2" t="s">
        <v>236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3585</v>
      </c>
      <c r="B2633" s="2" t="s">
        <v>3583</v>
      </c>
      <c r="C2633" s="2" t="s">
        <v>47</v>
      </c>
      <c r="D2633" s="2" t="s">
        <v>2660</v>
      </c>
      <c r="E2633" s="2" t="s">
        <v>277</v>
      </c>
      <c r="F2633" s="2" t="s">
        <v>224</v>
      </c>
      <c r="G2633" s="2" t="s">
        <v>227</v>
      </c>
      <c r="H2633" s="2" t="s">
        <v>52</v>
      </c>
      <c r="I2633" s="2" t="s">
        <v>53</v>
      </c>
      <c r="J2633" s="2" t="s">
        <v>226</v>
      </c>
      <c r="K2633" s="2" t="s">
        <v>226</v>
      </c>
      <c r="L2633" s="2" t="s">
        <v>227</v>
      </c>
      <c r="M2633" s="2" t="s">
        <v>79</v>
      </c>
      <c r="N2633" s="3">
        <v>10227.677</v>
      </c>
      <c r="O2633" s="3" t="s">
        <v>228</v>
      </c>
      <c r="P2633" s="4">
        <f>IF(O2633="吨",N2633*1000,IF(O2633="万立方米",N2633*10000,""))</f>
        <v>102276770.0</v>
      </c>
      <c r="Q2633" s="2" t="s">
        <v>229</v>
      </c>
      <c r="R2633" s="2" t="s">
        <v>230</v>
      </c>
      <c r="S2633" s="2" t="s">
        <v>238</v>
      </c>
      <c r="T2633" s="2" t="s">
        <v>75</v>
      </c>
      <c r="U2633" s="4">
        <f>4.1</f>
        <v>4.1</v>
      </c>
      <c r="V2633" s="2" t="s">
        <v>232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4">
        <f>P2633*U2633/1000000</f>
        <v>419.33475699999997</v>
      </c>
      <c r="AD2633" s="4">
        <f>AC2633*(1-Z2633/100)</f>
        <v>327.08111046</v>
      </c>
      <c r="AE2633" s="2" t="s">
        <v>66</v>
      </c>
      <c r="AF2633" s="2" t="s">
        <v>67</v>
      </c>
      <c r="AG2633" s="2" t="s">
        <v>239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3586</v>
      </c>
      <c r="B2634" s="2" t="s">
        <v>3583</v>
      </c>
      <c r="C2634" s="2" t="s">
        <v>47</v>
      </c>
      <c r="D2634" s="2" t="s">
        <v>2660</v>
      </c>
      <c r="E2634" s="2" t="s">
        <v>277</v>
      </c>
      <c r="F2634" s="2" t="s">
        <v>224</v>
      </c>
      <c r="G2634" s="2" t="s">
        <v>227</v>
      </c>
      <c r="H2634" s="2" t="s">
        <v>52</v>
      </c>
      <c r="I2634" s="2" t="s">
        <v>53</v>
      </c>
      <c r="J2634" s="2" t="s">
        <v>226</v>
      </c>
      <c r="K2634" s="2" t="s">
        <v>226</v>
      </c>
      <c r="L2634" s="2" t="s">
        <v>227</v>
      </c>
      <c r="M2634" s="2" t="s">
        <v>87</v>
      </c>
      <c r="N2634" s="3">
        <v>10227.677</v>
      </c>
      <c r="O2634" s="3" t="s">
        <v>228</v>
      </c>
      <c r="P2634" s="4">
        <f>IF(O2634="吨",N2634*1000,IF(O2634="万立方米",N2634*10000,""))</f>
        <v>102276770.0</v>
      </c>
      <c r="Q2634" s="2" t="s">
        <v>229</v>
      </c>
      <c r="R2634" s="2" t="s">
        <v>230</v>
      </c>
      <c r="S2634" s="2" t="s">
        <v>241</v>
      </c>
      <c r="T2634" s="2" t="s">
        <v>75</v>
      </c>
      <c r="U2634" s="4">
        <f>0.0</f>
        <v>0.0</v>
      </c>
      <c r="V2634" s="2" t="s">
        <v>232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</v>
      </c>
      <c r="AD2634" s="4">
        <f>AC2634*(1-Z2634/100)</f>
        <v>0.0</v>
      </c>
      <c r="AE2634" s="2" t="s">
        <v>66</v>
      </c>
      <c r="AF2634" s="2" t="s">
        <v>67</v>
      </c>
      <c r="AG2634" s="2" t="s">
        <v>233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3587</v>
      </c>
      <c r="B2635" s="2" t="s">
        <v>3583</v>
      </c>
      <c r="C2635" s="2" t="s">
        <v>47</v>
      </c>
      <c r="D2635" s="2" t="s">
        <v>2660</v>
      </c>
      <c r="E2635" s="2" t="s">
        <v>277</v>
      </c>
      <c r="F2635" s="2" t="s">
        <v>224</v>
      </c>
      <c r="G2635" s="2" t="s">
        <v>227</v>
      </c>
      <c r="H2635" s="2" t="s">
        <v>52</v>
      </c>
      <c r="I2635" s="2" t="s">
        <v>53</v>
      </c>
      <c r="J2635" s="2" t="s">
        <v>226</v>
      </c>
      <c r="K2635" s="2" t="s">
        <v>226</v>
      </c>
      <c r="L2635" s="2" t="s">
        <v>227</v>
      </c>
      <c r="M2635" s="2" t="s">
        <v>91</v>
      </c>
      <c r="N2635" s="3">
        <v>10227.677</v>
      </c>
      <c r="O2635" s="3" t="s">
        <v>228</v>
      </c>
      <c r="P2635" s="4">
        <f>IF(O2635="吨",N2635*1000,IF(O2635="万立方米",N2635*10000,""))</f>
        <v>102276770.0</v>
      </c>
      <c r="Q2635" s="2" t="s">
        <v>229</v>
      </c>
      <c r="R2635" s="2" t="s">
        <v>230</v>
      </c>
      <c r="S2635" s="2" t="s">
        <v>243</v>
      </c>
      <c r="T2635" s="2" t="s">
        <v>75</v>
      </c>
      <c r="U2635" s="4">
        <f>0.03</f>
        <v>0.03</v>
      </c>
      <c r="V2635" s="2" t="s">
        <v>232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4">
        <f>P2635*U2635/1000000</f>
        <v>3.0683031</v>
      </c>
      <c r="AD2635" s="4">
        <f>AC2636*(1-AA2635/100)+(AC2635-AC2636)*(1-AB2635/100)</f>
        <v>3.0683031</v>
      </c>
      <c r="AE2635" s="2" t="s">
        <v>66</v>
      </c>
      <c r="AF2635" s="2" t="s">
        <v>67</v>
      </c>
      <c r="AG2635" s="2" t="s">
        <v>233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3588</v>
      </c>
      <c r="B2636" s="2" t="s">
        <v>3583</v>
      </c>
      <c r="C2636" s="2" t="s">
        <v>47</v>
      </c>
      <c r="D2636" s="2" t="s">
        <v>2660</v>
      </c>
      <c r="E2636" s="2" t="s">
        <v>277</v>
      </c>
      <c r="F2636" s="2" t="s">
        <v>224</v>
      </c>
      <c r="G2636" s="2" t="s">
        <v>227</v>
      </c>
      <c r="H2636" s="2" t="s">
        <v>52</v>
      </c>
      <c r="I2636" s="2" t="s">
        <v>53</v>
      </c>
      <c r="J2636" s="2" t="s">
        <v>226</v>
      </c>
      <c r="K2636" s="2" t="s">
        <v>226</v>
      </c>
      <c r="L2636" s="2" t="s">
        <v>227</v>
      </c>
      <c r="M2636" s="2" t="s">
        <v>95</v>
      </c>
      <c r="N2636" s="3">
        <v>10227.677</v>
      </c>
      <c r="O2636" s="3" t="s">
        <v>228</v>
      </c>
      <c r="P2636" s="4">
        <f>IF(O2636="吨",N2636*1000,IF(O2636="万立方米",N2636*10000,""))</f>
        <v>102276770.0</v>
      </c>
      <c r="Q2636" s="2" t="s">
        <v>229</v>
      </c>
      <c r="R2636" s="2" t="s">
        <v>230</v>
      </c>
      <c r="S2636" s="2" t="s">
        <v>245</v>
      </c>
      <c r="T2636" s="2" t="s">
        <v>75</v>
      </c>
      <c r="U2636" s="4">
        <f>0.03</f>
        <v>0.03</v>
      </c>
      <c r="V2636" s="2" t="s">
        <v>232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3.0683031</v>
      </c>
      <c r="AD2636" s="4">
        <f>AC2636*(1-Z2636/100)</f>
        <v>3.0683031</v>
      </c>
      <c r="AE2636" s="2" t="s">
        <v>66</v>
      </c>
      <c r="AF2636" s="2" t="s">
        <v>67</v>
      </c>
      <c r="AG2636" s="2" t="s">
        <v>233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3589</v>
      </c>
      <c r="B2637" s="2" t="s">
        <v>3583</v>
      </c>
      <c r="C2637" s="2" t="s">
        <v>47</v>
      </c>
      <c r="D2637" s="2" t="s">
        <v>2660</v>
      </c>
      <c r="E2637" s="2" t="s">
        <v>277</v>
      </c>
      <c r="F2637" s="2" t="s">
        <v>224</v>
      </c>
      <c r="G2637" s="2" t="s">
        <v>227</v>
      </c>
      <c r="H2637" s="2" t="s">
        <v>52</v>
      </c>
      <c r="I2637" s="2" t="s">
        <v>53</v>
      </c>
      <c r="J2637" s="2" t="s">
        <v>226</v>
      </c>
      <c r="K2637" s="2" t="s">
        <v>226</v>
      </c>
      <c r="L2637" s="2" t="s">
        <v>227</v>
      </c>
      <c r="M2637" s="2" t="s">
        <v>99</v>
      </c>
      <c r="N2637" s="3">
        <v>10227.677</v>
      </c>
      <c r="O2637" s="3" t="s">
        <v>228</v>
      </c>
      <c r="P2637" s="4">
        <f>IF(O2637="吨",N2637*1000,IF(O2637="万立方米",N2637*10000,""))</f>
        <v>102276770.0</v>
      </c>
      <c r="Q2637" s="2" t="s">
        <v>229</v>
      </c>
      <c r="R2637" s="2" t="s">
        <v>230</v>
      </c>
      <c r="S2637" s="2" t="s">
        <v>247</v>
      </c>
      <c r="T2637" s="2" t="s">
        <v>75</v>
      </c>
      <c r="U2637" s="4">
        <f>0.0</f>
        <v>0.0</v>
      </c>
      <c r="V2637" s="2" t="s">
        <v>232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4">
        <f>P2637*U2637/1000000</f>
        <v>0.0</v>
      </c>
      <c r="AD2637" s="4">
        <f>AC2637*(1-Z2637/100)</f>
        <v>0.0</v>
      </c>
      <c r="AE2637" s="2" t="s">
        <v>66</v>
      </c>
      <c r="AF2637" s="2" t="s">
        <v>67</v>
      </c>
      <c r="AG2637" s="2" t="s">
        <v>233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3590</v>
      </c>
      <c r="B2638" s="2" t="s">
        <v>3583</v>
      </c>
      <c r="C2638" s="2" t="s">
        <v>47</v>
      </c>
      <c r="D2638" s="2" t="s">
        <v>2660</v>
      </c>
      <c r="E2638" s="2" t="s">
        <v>277</v>
      </c>
      <c r="F2638" s="2" t="s">
        <v>224</v>
      </c>
      <c r="G2638" s="2" t="s">
        <v>227</v>
      </c>
      <c r="H2638" s="2" t="s">
        <v>52</v>
      </c>
      <c r="I2638" s="2" t="s">
        <v>53</v>
      </c>
      <c r="J2638" s="2" t="s">
        <v>226</v>
      </c>
      <c r="K2638" s="2" t="s">
        <v>226</v>
      </c>
      <c r="L2638" s="2" t="s">
        <v>227</v>
      </c>
      <c r="M2638" s="2" t="s">
        <v>104</v>
      </c>
      <c r="N2638" s="3">
        <v>10227.677</v>
      </c>
      <c r="O2638" s="3" t="s">
        <v>228</v>
      </c>
      <c r="P2638" s="4">
        <f>IF(O2638="吨",N2638*1000,IF(O2638="万立方米",N2638*10000,""))</f>
        <v>102276770.0</v>
      </c>
      <c r="Q2638" s="2" t="s">
        <v>229</v>
      </c>
      <c r="R2638" s="2" t="s">
        <v>230</v>
      </c>
      <c r="S2638" s="2" t="s">
        <v>249</v>
      </c>
      <c r="T2638" s="2" t="s">
        <v>75</v>
      </c>
      <c r="U2638" s="4">
        <f>0.02</f>
        <v>0.02</v>
      </c>
      <c r="V2638" s="2" t="s">
        <v>232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 t="s">
        <v>236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3591</v>
      </c>
      <c r="B2639" s="2" t="s">
        <v>3583</v>
      </c>
      <c r="C2639" s="2" t="s">
        <v>47</v>
      </c>
      <c r="D2639" s="2" t="s">
        <v>2660</v>
      </c>
      <c r="E2639" s="2" t="s">
        <v>277</v>
      </c>
      <c r="F2639" s="2" t="s">
        <v>224</v>
      </c>
      <c r="G2639" s="2" t="s">
        <v>227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f>IF(O2639="吨",N2639*1000,IF(O2639="万立方米",N2639*10000,""))</f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138</v>
      </c>
      <c r="AH2639" s="2" t="s">
        <v>114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3592</v>
      </c>
      <c r="B2640" s="2" t="s">
        <v>3593</v>
      </c>
      <c r="C2640" s="2" t="s">
        <v>47</v>
      </c>
      <c r="D2640" s="2" t="s">
        <v>3594</v>
      </c>
      <c r="E2640" s="2" t="s">
        <v>491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143</v>
      </c>
      <c r="Y2640" s="2" t="s">
        <v>596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66</v>
      </c>
      <c r="AF2640" s="2" t="s">
        <v>67</v>
      </c>
      <c r="AG2640" s="2" t="s">
        <v>327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3595</v>
      </c>
      <c r="B2641" s="2" t="s">
        <v>3593</v>
      </c>
      <c r="C2641" s="2" t="s">
        <v>47</v>
      </c>
      <c r="D2641" s="2" t="s">
        <v>3594</v>
      </c>
      <c r="E2641" s="2" t="s">
        <v>491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66</v>
      </c>
      <c r="AF2641" s="2" t="s">
        <v>67</v>
      </c>
      <c r="AG2641" s="2" t="s">
        <v>329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3596</v>
      </c>
      <c r="B2642" s="2" t="s">
        <v>3593</v>
      </c>
      <c r="C2642" s="2" t="s">
        <v>47</v>
      </c>
      <c r="D2642" s="2" t="s">
        <v>3594</v>
      </c>
      <c r="E2642" s="2" t="s">
        <v>491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149</v>
      </c>
      <c r="Y2642" s="2" t="s">
        <v>150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66</v>
      </c>
      <c r="AF2642" s="2" t="s">
        <v>67</v>
      </c>
      <c r="AG2642" s="2" t="s">
        <v>167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3597</v>
      </c>
      <c r="B2643" s="2" t="s">
        <v>3593</v>
      </c>
      <c r="C2643" s="2" t="s">
        <v>47</v>
      </c>
      <c r="D2643" s="2" t="s">
        <v>3594</v>
      </c>
      <c r="E2643" s="2" t="s">
        <v>491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143</v>
      </c>
      <c r="Y2643" s="2" t="s">
        <v>600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66</v>
      </c>
      <c r="AF2643" s="2" t="s">
        <v>67</v>
      </c>
      <c r="AG2643" s="2" t="s">
        <v>327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3598</v>
      </c>
      <c r="B2644" s="2" t="s">
        <v>3593</v>
      </c>
      <c r="C2644" s="2" t="s">
        <v>47</v>
      </c>
      <c r="D2644" s="2" t="s">
        <v>3594</v>
      </c>
      <c r="E2644" s="2" t="s">
        <v>491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143</v>
      </c>
      <c r="Y2644" s="2" t="s">
        <v>602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66</v>
      </c>
      <c r="AF2644" s="2" t="s">
        <v>67</v>
      </c>
      <c r="AG2644" s="2" t="s">
        <v>327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3599</v>
      </c>
      <c r="B2645" s="2" t="s">
        <v>3593</v>
      </c>
      <c r="C2645" s="2" t="s">
        <v>47</v>
      </c>
      <c r="D2645" s="2" t="s">
        <v>3594</v>
      </c>
      <c r="E2645" s="2" t="s">
        <v>491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143</v>
      </c>
      <c r="Y2645" s="2" t="s">
        <v>604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66</v>
      </c>
      <c r="AF2645" s="2" t="s">
        <v>67</v>
      </c>
      <c r="AG2645" s="2" t="s">
        <v>327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3600</v>
      </c>
      <c r="B2646" s="2" t="s">
        <v>3593</v>
      </c>
      <c r="C2646" s="2" t="s">
        <v>47</v>
      </c>
      <c r="D2646" s="2" t="s">
        <v>3594</v>
      </c>
      <c r="E2646" s="2" t="s">
        <v>491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159</v>
      </c>
      <c r="Y2646" s="2" t="s">
        <v>1660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66</v>
      </c>
      <c r="AF2646" s="2" t="s">
        <v>67</v>
      </c>
      <c r="AG2646" s="2" t="s">
        <v>327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3601</v>
      </c>
      <c r="B2647" s="2" t="s">
        <v>3593</v>
      </c>
      <c r="C2647" s="2" t="s">
        <v>47</v>
      </c>
      <c r="D2647" s="2" t="s">
        <v>3594</v>
      </c>
      <c r="E2647" s="2" t="s">
        <v>491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66</v>
      </c>
      <c r="AF2647" s="2" t="s">
        <v>67</v>
      </c>
      <c r="AG2647" s="2" t="s">
        <v>329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3602</v>
      </c>
      <c r="B2648" s="2" t="s">
        <v>3593</v>
      </c>
      <c r="C2648" s="2" t="s">
        <v>47</v>
      </c>
      <c r="D2648" s="2" t="s">
        <v>3594</v>
      </c>
      <c r="E2648" s="2" t="s">
        <v>491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163</v>
      </c>
      <c r="M2648" s="2" t="s">
        <v>107</v>
      </c>
      <c r="N2648" s="3"/>
      <c r="O2648" s="3"/>
      <c r="P2648" s="4">
        <f>IF(O2648="吨",N2648*1000,IF(O2648="万立方米",N2648*10000,""))</f>
        <v>830106000.0</v>
      </c>
      <c r="Q2648" s="2" t="s">
        <v>108</v>
      </c>
      <c r="R2648" s="2" t="s">
        <v>109</v>
      </c>
      <c r="S2648" s="2" t="s">
        <v>164</v>
      </c>
      <c r="T2648" s="2" t="s">
        <v>165</v>
      </c>
      <c r="U2648" s="4">
        <f>0.16</f>
        <v>0.16</v>
      </c>
      <c r="V2648" s="2" t="s">
        <v>111</v>
      </c>
      <c r="W2648" s="2" t="s">
        <v>164</v>
      </c>
      <c r="X2648" s="2" t="s">
        <v>163</v>
      </c>
      <c r="Y2648" s="2" t="s">
        <v>166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66</v>
      </c>
      <c r="AF2648" s="2" t="s">
        <v>67</v>
      </c>
      <c r="AG2648" s="2" t="s">
        <v>167</v>
      </c>
      <c r="AH2648" s="2" t="s">
        <v>168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3603</v>
      </c>
      <c r="B2649" s="2" t="s">
        <v>3604</v>
      </c>
      <c r="C2649" s="2" t="s">
        <v>47</v>
      </c>
      <c r="D2649" s="2" t="s">
        <v>3605</v>
      </c>
      <c r="E2649" s="2" t="s">
        <v>325</v>
      </c>
      <c r="F2649" s="2" t="s">
        <v>224</v>
      </c>
      <c r="G2649" s="2" t="s">
        <v>51</v>
      </c>
      <c r="H2649" s="2" t="s">
        <v>52</v>
      </c>
      <c r="I2649" s="2" t="s">
        <v>53</v>
      </c>
      <c r="J2649" s="2" t="s">
        <v>1648</v>
      </c>
      <c r="K2649" s="2" t="s">
        <v>55</v>
      </c>
      <c r="L2649" s="2" t="s">
        <v>173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174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7.706074055736002</v>
      </c>
      <c r="AD2649" s="4">
        <f>AC2649*(1-Z2649/100)</f>
        <v>7.706074055736002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3606</v>
      </c>
      <c r="B2650" s="2" t="s">
        <v>3604</v>
      </c>
      <c r="C2650" s="2" t="s">
        <v>47</v>
      </c>
      <c r="D2650" s="2" t="s">
        <v>3605</v>
      </c>
      <c r="E2650" s="2" t="s">
        <v>325</v>
      </c>
      <c r="F2650" s="2" t="s">
        <v>224</v>
      </c>
      <c r="G2650" s="2" t="s">
        <v>51</v>
      </c>
      <c r="H2650" s="2" t="s">
        <v>52</v>
      </c>
      <c r="I2650" s="2" t="s">
        <v>53</v>
      </c>
      <c r="J2650" s="2" t="s">
        <v>1648</v>
      </c>
      <c r="K2650" s="2" t="s">
        <v>55</v>
      </c>
      <c r="L2650" s="2" t="s">
        <v>173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179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1474.7451</v>
      </c>
      <c r="AD2650" s="4">
        <f>AC2650*(1-Z2650/100)</f>
        <v>1474.7451</v>
      </c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3607</v>
      </c>
      <c r="B2651" s="2" t="s">
        <v>3604</v>
      </c>
      <c r="C2651" s="2" t="s">
        <v>47</v>
      </c>
      <c r="D2651" s="2" t="s">
        <v>3605</v>
      </c>
      <c r="E2651" s="2" t="s">
        <v>325</v>
      </c>
      <c r="F2651" s="2" t="s">
        <v>224</v>
      </c>
      <c r="G2651" s="2" t="s">
        <v>51</v>
      </c>
      <c r="H2651" s="2" t="s">
        <v>52</v>
      </c>
      <c r="I2651" s="2" t="s">
        <v>53</v>
      </c>
      <c r="J2651" s="2" t="s">
        <v>1648</v>
      </c>
      <c r="K2651" s="2" t="s">
        <v>55</v>
      </c>
      <c r="L2651" s="2" t="s">
        <v>173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182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4">
        <f>P2651*U2651/1000000</f>
        <v>5316.4560855</v>
      </c>
      <c r="AD2651" s="4">
        <f>AC2651*(1-Z2651/100)</f>
        <v>4146.83574669</v>
      </c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3608</v>
      </c>
      <c r="B2652" s="2" t="s">
        <v>3604</v>
      </c>
      <c r="C2652" s="2" t="s">
        <v>47</v>
      </c>
      <c r="D2652" s="2" t="s">
        <v>3605</v>
      </c>
      <c r="E2652" s="2" t="s">
        <v>325</v>
      </c>
      <c r="F2652" s="2" t="s">
        <v>224</v>
      </c>
      <c r="G2652" s="2" t="s">
        <v>51</v>
      </c>
      <c r="H2652" s="2" t="s">
        <v>52</v>
      </c>
      <c r="I2652" s="2" t="s">
        <v>53</v>
      </c>
      <c r="J2652" s="2" t="s">
        <v>1648</v>
      </c>
      <c r="K2652" s="2" t="s">
        <v>55</v>
      </c>
      <c r="L2652" s="2" t="s">
        <v>173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185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3609</v>
      </c>
      <c r="B2653" s="2" t="s">
        <v>3604</v>
      </c>
      <c r="C2653" s="2" t="s">
        <v>47</v>
      </c>
      <c r="D2653" s="2" t="s">
        <v>3605</v>
      </c>
      <c r="E2653" s="2" t="s">
        <v>325</v>
      </c>
      <c r="F2653" s="2" t="s">
        <v>224</v>
      </c>
      <c r="G2653" s="2" t="s">
        <v>51</v>
      </c>
      <c r="H2653" s="2" t="s">
        <v>52</v>
      </c>
      <c r="I2653" s="2" t="s">
        <v>53</v>
      </c>
      <c r="J2653" s="2" t="s">
        <v>1648</v>
      </c>
      <c r="K2653" s="2" t="s">
        <v>55</v>
      </c>
      <c r="L2653" s="2" t="s">
        <v>173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188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4">
        <f>P2653*U2653/1000000</f>
        <v>15962.581972596003</v>
      </c>
      <c r="AD2653" s="4">
        <f>AC2654*(1-AA2653/100)+(AC2653-AC2654)*(1-AB2653/100)</f>
        <v>15962.581972596003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3610</v>
      </c>
      <c r="B2654" s="2" t="s">
        <v>3604</v>
      </c>
      <c r="C2654" s="2" t="s">
        <v>47</v>
      </c>
      <c r="D2654" s="2" t="s">
        <v>3605</v>
      </c>
      <c r="E2654" s="2" t="s">
        <v>325</v>
      </c>
      <c r="F2654" s="2" t="s">
        <v>224</v>
      </c>
      <c r="G2654" s="2" t="s">
        <v>51</v>
      </c>
      <c r="H2654" s="2" t="s">
        <v>52</v>
      </c>
      <c r="I2654" s="2" t="s">
        <v>53</v>
      </c>
      <c r="J2654" s="2" t="s">
        <v>1648</v>
      </c>
      <c r="K2654" s="2" t="s">
        <v>55</v>
      </c>
      <c r="L2654" s="2" t="s">
        <v>173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191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3853.037027868001</v>
      </c>
      <c r="AD2654" s="4">
        <f>AC2654*(1-Z2654/100)</f>
        <v>3853.037027868001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3611</v>
      </c>
      <c r="B2655" s="2" t="s">
        <v>3604</v>
      </c>
      <c r="C2655" s="2" t="s">
        <v>47</v>
      </c>
      <c r="D2655" s="2" t="s">
        <v>3605</v>
      </c>
      <c r="E2655" s="2" t="s">
        <v>325</v>
      </c>
      <c r="F2655" s="2" t="s">
        <v>224</v>
      </c>
      <c r="G2655" s="2" t="s">
        <v>51</v>
      </c>
      <c r="H2655" s="2" t="s">
        <v>52</v>
      </c>
      <c r="I2655" s="2" t="s">
        <v>53</v>
      </c>
      <c r="J2655" s="2" t="s">
        <v>1648</v>
      </c>
      <c r="K2655" s="2" t="s">
        <v>55</v>
      </c>
      <c r="L2655" s="2" t="s">
        <v>173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194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4">
        <f>P2655*U2655/1000000</f>
        <v>6643.726675500001</v>
      </c>
      <c r="AD2655" s="4">
        <f>AC2655*(1-Z2655/100)</f>
        <v>6643.726675500001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3612</v>
      </c>
      <c r="B2656" s="2" t="s">
        <v>3604</v>
      </c>
      <c r="C2656" s="2" t="s">
        <v>47</v>
      </c>
      <c r="D2656" s="2" t="s">
        <v>3605</v>
      </c>
      <c r="E2656" s="2" t="s">
        <v>325</v>
      </c>
      <c r="F2656" s="2" t="s">
        <v>224</v>
      </c>
      <c r="G2656" s="2" t="s">
        <v>51</v>
      </c>
      <c r="H2656" s="2" t="s">
        <v>52</v>
      </c>
      <c r="I2656" s="2" t="s">
        <v>53</v>
      </c>
      <c r="J2656" s="2" t="s">
        <v>1648</v>
      </c>
      <c r="K2656" s="2" t="s">
        <v>55</v>
      </c>
      <c r="L2656" s="2" t="s">
        <v>173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196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29.494902</v>
      </c>
      <c r="AD2656" s="4">
        <f>AC2656*(1-Z2656/100)</f>
        <v>29.494902</v>
      </c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3613</v>
      </c>
      <c r="B2657" s="2" t="s">
        <v>3604</v>
      </c>
      <c r="C2657" s="2" t="s">
        <v>47</v>
      </c>
      <c r="D2657" s="2" t="s">
        <v>3605</v>
      </c>
      <c r="E2657" s="2" t="s">
        <v>325</v>
      </c>
      <c r="F2657" s="2" t="s">
        <v>224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f>IF(O2657="吨",N2657*1000,IF(O2657="万立方米",N2657*10000,""))</f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113</v>
      </c>
      <c r="AH2657" s="2" t="s">
        <v>114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3614</v>
      </c>
      <c r="B2658" s="2" t="s">
        <v>3615</v>
      </c>
      <c r="C2658" s="2" t="s">
        <v>47</v>
      </c>
      <c r="D2658" s="2" t="s">
        <v>1093</v>
      </c>
      <c r="E2658" s="2" t="s">
        <v>491</v>
      </c>
      <c r="F2658" s="2" t="s">
        <v>278</v>
      </c>
      <c r="G2658" s="2" t="s">
        <v>227</v>
      </c>
      <c r="H2658" s="2" t="s">
        <v>297</v>
      </c>
      <c r="I2658" s="2" t="s">
        <v>53</v>
      </c>
      <c r="J2658" s="2" t="s">
        <v>121</v>
      </c>
      <c r="K2658" s="2"/>
      <c r="L2658" s="2" t="s">
        <v>122</v>
      </c>
      <c r="M2658" s="2" t="s">
        <v>57</v>
      </c>
      <c r="N2658" s="3">
        <v>3602.344</v>
      </c>
      <c r="O2658" s="3" t="s">
        <v>123</v>
      </c>
      <c r="P2658" s="2"/>
      <c r="Q2658" s="2"/>
      <c r="R2658" s="2"/>
      <c r="S2658" s="2"/>
      <c r="T2658" s="2"/>
      <c r="U2658" s="2"/>
      <c r="V2658" s="2"/>
      <c r="W2658" s="2" t="s">
        <v>124</v>
      </c>
      <c r="X2658" s="2"/>
      <c r="Y2658" s="2" t="s">
        <v>65</v>
      </c>
      <c r="Z2658" s="2">
        <v>0</v>
      </c>
      <c r="AA2658" s="2"/>
      <c r="AB2658" s="2"/>
      <c r="AC2658" s="4">
        <f>P2658*U2658/1000000</f>
        <v>0.0</v>
      </c>
      <c r="AD2658" s="4">
        <f>AC2658*(1-Z2658/100)</f>
        <v>0.0</v>
      </c>
      <c r="AE2658" s="2" t="s">
        <v>125</v>
      </c>
      <c r="AF2658" s="2" t="s">
        <v>126</v>
      </c>
      <c r="AG2658" s="2" t="s">
        <v>127</v>
      </c>
      <c r="AH2658" s="2" t="s">
        <v>128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3616</v>
      </c>
      <c r="B2659" s="2" t="s">
        <v>3615</v>
      </c>
      <c r="C2659" s="2" t="s">
        <v>47</v>
      </c>
      <c r="D2659" s="2" t="s">
        <v>1093</v>
      </c>
      <c r="E2659" s="2" t="s">
        <v>491</v>
      </c>
      <c r="F2659" s="2" t="s">
        <v>278</v>
      </c>
      <c r="G2659" s="2" t="s">
        <v>227</v>
      </c>
      <c r="H2659" s="2" t="s">
        <v>297</v>
      </c>
      <c r="I2659" s="2" t="s">
        <v>53</v>
      </c>
      <c r="J2659" s="2" t="s">
        <v>121</v>
      </c>
      <c r="K2659" s="2"/>
      <c r="L2659" s="2" t="s">
        <v>122</v>
      </c>
      <c r="M2659" s="2" t="s">
        <v>73</v>
      </c>
      <c r="N2659" s="3">
        <v>3602.344</v>
      </c>
      <c r="O2659" s="3" t="s">
        <v>123</v>
      </c>
      <c r="P2659" s="2"/>
      <c r="Q2659" s="2"/>
      <c r="R2659" s="2"/>
      <c r="S2659" s="2"/>
      <c r="T2659" s="2"/>
      <c r="U2659" s="2"/>
      <c r="V2659" s="2"/>
      <c r="W2659" s="2" t="s">
        <v>124</v>
      </c>
      <c r="X2659" s="2"/>
      <c r="Y2659" s="2" t="s">
        <v>65</v>
      </c>
      <c r="Z2659" s="2">
        <v>0</v>
      </c>
      <c r="AA2659" s="2"/>
      <c r="AB2659" s="2"/>
      <c r="AC2659" s="4">
        <f>P2659*U2659/1000000</f>
        <v>0.0</v>
      </c>
      <c r="AD2659" s="4">
        <f>AC2659*(1-Z2659/100)</f>
        <v>0.0</v>
      </c>
      <c r="AE2659" s="2" t="s">
        <v>125</v>
      </c>
      <c r="AF2659" s="2" t="s">
        <v>126</v>
      </c>
      <c r="AG2659" s="2" t="s">
        <v>130</v>
      </c>
      <c r="AH2659" s="2" t="s">
        <v>128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3617</v>
      </c>
      <c r="B2660" s="2" t="s">
        <v>3615</v>
      </c>
      <c r="C2660" s="2" t="s">
        <v>47</v>
      </c>
      <c r="D2660" s="2" t="s">
        <v>1093</v>
      </c>
      <c r="E2660" s="2" t="s">
        <v>491</v>
      </c>
      <c r="F2660" s="2" t="s">
        <v>278</v>
      </c>
      <c r="G2660" s="2" t="s">
        <v>227</v>
      </c>
      <c r="H2660" s="2" t="s">
        <v>297</v>
      </c>
      <c r="I2660" s="2" t="s">
        <v>53</v>
      </c>
      <c r="J2660" s="2" t="s">
        <v>121</v>
      </c>
      <c r="K2660" s="2"/>
      <c r="L2660" s="2" t="s">
        <v>122</v>
      </c>
      <c r="M2660" s="2" t="s">
        <v>79</v>
      </c>
      <c r="N2660" s="3">
        <v>3602.344</v>
      </c>
      <c r="O2660" s="3" t="s">
        <v>123</v>
      </c>
      <c r="P2660" s="2"/>
      <c r="Q2660" s="2"/>
      <c r="R2660" s="2"/>
      <c r="S2660" s="2"/>
      <c r="T2660" s="2"/>
      <c r="U2660" s="2"/>
      <c r="V2660" s="2"/>
      <c r="W2660" s="2" t="s">
        <v>124</v>
      </c>
      <c r="X2660" s="2" t="s">
        <v>83</v>
      </c>
      <c r="Y2660" s="2" t="s">
        <v>84</v>
      </c>
      <c r="Z2660" s="2">
        <v>22</v>
      </c>
      <c r="AA2660" s="2"/>
      <c r="AB2660" s="2"/>
      <c r="AC2660" s="4">
        <f>P2660*U2660/1000000</f>
        <v>0.0</v>
      </c>
      <c r="AD2660" s="4">
        <f>AC2660*(1-Z2660/100)</f>
        <v>0.0</v>
      </c>
      <c r="AE2660" s="2" t="s">
        <v>125</v>
      </c>
      <c r="AF2660" s="2" t="s">
        <v>126</v>
      </c>
      <c r="AG2660" s="2" t="s">
        <v>1096</v>
      </c>
      <c r="AH2660" s="2" t="s">
        <v>128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3618</v>
      </c>
      <c r="B2661" s="2" t="s">
        <v>3615</v>
      </c>
      <c r="C2661" s="2" t="s">
        <v>47</v>
      </c>
      <c r="D2661" s="2" t="s">
        <v>1093</v>
      </c>
      <c r="E2661" s="2" t="s">
        <v>491</v>
      </c>
      <c r="F2661" s="2" t="s">
        <v>278</v>
      </c>
      <c r="G2661" s="2" t="s">
        <v>227</v>
      </c>
      <c r="H2661" s="2" t="s">
        <v>297</v>
      </c>
      <c r="I2661" s="2" t="s">
        <v>53</v>
      </c>
      <c r="J2661" s="2" t="s">
        <v>121</v>
      </c>
      <c r="K2661" s="2"/>
      <c r="L2661" s="2" t="s">
        <v>122</v>
      </c>
      <c r="M2661" s="2" t="s">
        <v>87</v>
      </c>
      <c r="N2661" s="3">
        <v>3602.344</v>
      </c>
      <c r="O2661" s="3" t="s">
        <v>123</v>
      </c>
      <c r="P2661" s="2"/>
      <c r="Q2661" s="2"/>
      <c r="R2661" s="2"/>
      <c r="S2661" s="2"/>
      <c r="T2661" s="2"/>
      <c r="U2661" s="2"/>
      <c r="V2661" s="2"/>
      <c r="W2661" s="2" t="s">
        <v>124</v>
      </c>
      <c r="X2661" s="2"/>
      <c r="Y2661" s="2" t="s">
        <v>65</v>
      </c>
      <c r="Z2661" s="2">
        <v>0</v>
      </c>
      <c r="AA2661" s="2"/>
      <c r="AB2661" s="2"/>
      <c r="AC2661" s="4">
        <f>P2661*U2661/1000000</f>
        <v>0.0</v>
      </c>
      <c r="AD2661" s="4">
        <f>AC2661*(1-Z2661/100)</f>
        <v>0.0</v>
      </c>
      <c r="AE2661" s="2" t="s">
        <v>125</v>
      </c>
      <c r="AF2661" s="2" t="s">
        <v>126</v>
      </c>
      <c r="AG2661" s="2" t="s">
        <v>127</v>
      </c>
      <c r="AH2661" s="2" t="s">
        <v>128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3619</v>
      </c>
      <c r="B2662" s="2" t="s">
        <v>3615</v>
      </c>
      <c r="C2662" s="2" t="s">
        <v>47</v>
      </c>
      <c r="D2662" s="2" t="s">
        <v>1093</v>
      </c>
      <c r="E2662" s="2" t="s">
        <v>491</v>
      </c>
      <c r="F2662" s="2" t="s">
        <v>278</v>
      </c>
      <c r="G2662" s="2" t="s">
        <v>227</v>
      </c>
      <c r="H2662" s="2" t="s">
        <v>297</v>
      </c>
      <c r="I2662" s="2" t="s">
        <v>53</v>
      </c>
      <c r="J2662" s="2" t="s">
        <v>121</v>
      </c>
      <c r="K2662" s="2"/>
      <c r="L2662" s="2" t="s">
        <v>122</v>
      </c>
      <c r="M2662" s="2" t="s">
        <v>91</v>
      </c>
      <c r="N2662" s="3">
        <v>3602.344</v>
      </c>
      <c r="O2662" s="3" t="s">
        <v>123</v>
      </c>
      <c r="P2662" s="2"/>
      <c r="Q2662" s="2"/>
      <c r="R2662" s="2"/>
      <c r="S2662" s="2"/>
      <c r="T2662" s="2"/>
      <c r="U2662" s="2"/>
      <c r="V2662" s="2"/>
      <c r="W2662" s="2" t="s">
        <v>124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4">
        <f>P2662*U2662/1000000</f>
        <v>0.0</v>
      </c>
      <c r="AD2662" s="4">
        <f>AC2663*(1-AA2662/100)+(AC2662-AC2663)*(1-AB2662/100)</f>
        <v>0.0</v>
      </c>
      <c r="AE2662" s="2" t="s">
        <v>125</v>
      </c>
      <c r="AF2662" s="2" t="s">
        <v>126</v>
      </c>
      <c r="AG2662" s="2" t="s">
        <v>127</v>
      </c>
      <c r="AH2662" s="2" t="s">
        <v>128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3620</v>
      </c>
      <c r="B2663" s="2" t="s">
        <v>3615</v>
      </c>
      <c r="C2663" s="2" t="s">
        <v>47</v>
      </c>
      <c r="D2663" s="2" t="s">
        <v>1093</v>
      </c>
      <c r="E2663" s="2" t="s">
        <v>491</v>
      </c>
      <c r="F2663" s="2" t="s">
        <v>278</v>
      </c>
      <c r="G2663" s="2" t="s">
        <v>227</v>
      </c>
      <c r="H2663" s="2" t="s">
        <v>297</v>
      </c>
      <c r="I2663" s="2" t="s">
        <v>53</v>
      </c>
      <c r="J2663" s="2" t="s">
        <v>121</v>
      </c>
      <c r="K2663" s="2"/>
      <c r="L2663" s="2" t="s">
        <v>122</v>
      </c>
      <c r="M2663" s="2" t="s">
        <v>95</v>
      </c>
      <c r="N2663" s="3">
        <v>3602.344</v>
      </c>
      <c r="O2663" s="3" t="s">
        <v>123</v>
      </c>
      <c r="P2663" s="2"/>
      <c r="Q2663" s="2"/>
      <c r="R2663" s="2"/>
      <c r="S2663" s="2"/>
      <c r="T2663" s="2"/>
      <c r="U2663" s="2"/>
      <c r="V2663" s="2"/>
      <c r="W2663" s="2" t="s">
        <v>124</v>
      </c>
      <c r="X2663" s="2"/>
      <c r="Y2663" s="2" t="s">
        <v>65</v>
      </c>
      <c r="Z2663" s="2">
        <v>0</v>
      </c>
      <c r="AA2663" s="2"/>
      <c r="AB2663" s="2"/>
      <c r="AC2663" s="4">
        <f>P2663*U2663/1000000</f>
        <v>0.0</v>
      </c>
      <c r="AD2663" s="4">
        <f>AC2663*(1-Z2663/100)</f>
        <v>0.0</v>
      </c>
      <c r="AE2663" s="2" t="s">
        <v>125</v>
      </c>
      <c r="AF2663" s="2" t="s">
        <v>126</v>
      </c>
      <c r="AG2663" s="2" t="s">
        <v>127</v>
      </c>
      <c r="AH2663" s="2" t="s">
        <v>128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3621</v>
      </c>
      <c r="B2664" s="2" t="s">
        <v>3615</v>
      </c>
      <c r="C2664" s="2" t="s">
        <v>47</v>
      </c>
      <c r="D2664" s="2" t="s">
        <v>1093</v>
      </c>
      <c r="E2664" s="2" t="s">
        <v>491</v>
      </c>
      <c r="F2664" s="2" t="s">
        <v>278</v>
      </c>
      <c r="G2664" s="2" t="s">
        <v>227</v>
      </c>
      <c r="H2664" s="2" t="s">
        <v>297</v>
      </c>
      <c r="I2664" s="2" t="s">
        <v>53</v>
      </c>
      <c r="J2664" s="2" t="s">
        <v>121</v>
      </c>
      <c r="K2664" s="2"/>
      <c r="L2664" s="2" t="s">
        <v>122</v>
      </c>
      <c r="M2664" s="2" t="s">
        <v>99</v>
      </c>
      <c r="N2664" s="3">
        <v>3602.344</v>
      </c>
      <c r="O2664" s="3" t="s">
        <v>123</v>
      </c>
      <c r="P2664" s="2"/>
      <c r="Q2664" s="2"/>
      <c r="R2664" s="2"/>
      <c r="S2664" s="2"/>
      <c r="T2664" s="2"/>
      <c r="U2664" s="2"/>
      <c r="V2664" s="2"/>
      <c r="W2664" s="2" t="s">
        <v>124</v>
      </c>
      <c r="X2664" s="2"/>
      <c r="Y2664" s="2" t="s">
        <v>65</v>
      </c>
      <c r="Z2664" s="2">
        <v>0</v>
      </c>
      <c r="AA2664" s="2"/>
      <c r="AB2664" s="2"/>
      <c r="AC2664" s="4">
        <f>P2664*U2664/1000000</f>
        <v>0.0</v>
      </c>
      <c r="AD2664" s="4">
        <f>AC2664*(1-Z2664/100)</f>
        <v>0.0</v>
      </c>
      <c r="AE2664" s="2" t="s">
        <v>125</v>
      </c>
      <c r="AF2664" s="2" t="s">
        <v>126</v>
      </c>
      <c r="AG2664" s="2" t="s">
        <v>127</v>
      </c>
      <c r="AH2664" s="2" t="s">
        <v>128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3622</v>
      </c>
      <c r="B2665" s="2" t="s">
        <v>3615</v>
      </c>
      <c r="C2665" s="2" t="s">
        <v>47</v>
      </c>
      <c r="D2665" s="2" t="s">
        <v>1093</v>
      </c>
      <c r="E2665" s="2" t="s">
        <v>491</v>
      </c>
      <c r="F2665" s="2" t="s">
        <v>278</v>
      </c>
      <c r="G2665" s="2" t="s">
        <v>227</v>
      </c>
      <c r="H2665" s="2" t="s">
        <v>297</v>
      </c>
      <c r="I2665" s="2" t="s">
        <v>53</v>
      </c>
      <c r="J2665" s="2" t="s">
        <v>121</v>
      </c>
      <c r="K2665" s="2"/>
      <c r="L2665" s="2" t="s">
        <v>122</v>
      </c>
      <c r="M2665" s="2" t="s">
        <v>104</v>
      </c>
      <c r="N2665" s="3">
        <v>3602.344</v>
      </c>
      <c r="O2665" s="3" t="s">
        <v>123</v>
      </c>
      <c r="P2665" s="2"/>
      <c r="Q2665" s="2"/>
      <c r="R2665" s="2"/>
      <c r="S2665" s="2"/>
      <c r="T2665" s="2"/>
      <c r="U2665" s="2"/>
      <c r="V2665" s="2"/>
      <c r="W2665" s="2" t="s">
        <v>124</v>
      </c>
      <c r="X2665" s="2"/>
      <c r="Y2665" s="2" t="s">
        <v>65</v>
      </c>
      <c r="Z2665" s="2">
        <v>0</v>
      </c>
      <c r="AA2665" s="2"/>
      <c r="AB2665" s="2"/>
      <c r="AC2665" s="4">
        <f>P2665*U2665/1000000</f>
        <v>0.0</v>
      </c>
      <c r="AD2665" s="4">
        <f>AC2665*(1-Z2665/100)</f>
        <v>0.0</v>
      </c>
      <c r="AE2665" s="2" t="s">
        <v>125</v>
      </c>
      <c r="AF2665" s="2" t="s">
        <v>126</v>
      </c>
      <c r="AG2665" s="2" t="s">
        <v>130</v>
      </c>
      <c r="AH2665" s="2" t="s">
        <v>128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3623</v>
      </c>
      <c r="B2666" s="2" t="s">
        <v>3615</v>
      </c>
      <c r="C2666" s="2" t="s">
        <v>47</v>
      </c>
      <c r="D2666" s="2" t="s">
        <v>1093</v>
      </c>
      <c r="E2666" s="2" t="s">
        <v>491</v>
      </c>
      <c r="F2666" s="2" t="s">
        <v>278</v>
      </c>
      <c r="G2666" s="2" t="s">
        <v>227</v>
      </c>
      <c r="H2666" s="2" t="s">
        <v>297</v>
      </c>
      <c r="I2666" s="2"/>
      <c r="J2666" s="2"/>
      <c r="K2666" s="2"/>
      <c r="L2666" s="2"/>
      <c r="M2666" s="2" t="s">
        <v>107</v>
      </c>
      <c r="N2666" s="3"/>
      <c r="O2666" s="3"/>
      <c r="P2666" s="4">
        <f>IF(O2666="吨",N2666*1000,IF(O2666="万立方米",N2666*10000,""))</f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138</v>
      </c>
      <c r="AH2666" s="2" t="s">
        <v>114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3624</v>
      </c>
      <c r="B2667" s="2" t="s">
        <v>3625</v>
      </c>
      <c r="C2667" s="2" t="s">
        <v>47</v>
      </c>
      <c r="D2667" s="2" t="s">
        <v>3626</v>
      </c>
      <c r="E2667" s="2" t="s">
        <v>325</v>
      </c>
      <c r="F2667" s="2" t="s">
        <v>119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173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1249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4">
        <f>P2667*U2667/1000000</f>
        <v>0.18171008688000007</v>
      </c>
      <c r="AD2667" s="4">
        <f>AC2667*(1-Z2667/100)</f>
        <v>0.18171008688000007</v>
      </c>
      <c r="AE2667" s="2" t="s">
        <v>66</v>
      </c>
      <c r="AF2667" s="2" t="s">
        <v>67</v>
      </c>
      <c r="AG2667" s="2" t="s">
        <v>233</v>
      </c>
      <c r="AH2667" s="2" t="s">
        <v>998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3627</v>
      </c>
      <c r="B2668" s="2" t="s">
        <v>3625</v>
      </c>
      <c r="C2668" s="2" t="s">
        <v>47</v>
      </c>
      <c r="D2668" s="2" t="s">
        <v>3626</v>
      </c>
      <c r="E2668" s="2" t="s">
        <v>325</v>
      </c>
      <c r="F2668" s="2" t="s">
        <v>119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173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1251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4">
        <f>P2668*U2668/1000000</f>
        <v>39.518</v>
      </c>
      <c r="AD2668" s="4">
        <f>AC2668*(1-Z2668/100)</f>
        <v>39.518</v>
      </c>
      <c r="AE2668" s="2" t="s">
        <v>66</v>
      </c>
      <c r="AF2668" s="2" t="s">
        <v>67</v>
      </c>
      <c r="AG2668" s="2" t="s">
        <v>236</v>
      </c>
      <c r="AH2668" s="2" t="s">
        <v>998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3628</v>
      </c>
      <c r="B2669" s="2" t="s">
        <v>3625</v>
      </c>
      <c r="C2669" s="2" t="s">
        <v>47</v>
      </c>
      <c r="D2669" s="2" t="s">
        <v>3626</v>
      </c>
      <c r="E2669" s="2" t="s">
        <v>325</v>
      </c>
      <c r="F2669" s="2" t="s">
        <v>119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173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1253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4">
        <f>P2669*U2669/1000000</f>
        <v>148.1925</v>
      </c>
      <c r="AD2669" s="4">
        <f>AC2669*(1-Z2669/100)</f>
        <v>115.59015</v>
      </c>
      <c r="AE2669" s="2" t="s">
        <v>66</v>
      </c>
      <c r="AF2669" s="2" t="s">
        <v>67</v>
      </c>
      <c r="AG2669" s="2" t="s">
        <v>239</v>
      </c>
      <c r="AH2669" s="2" t="s">
        <v>998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3629</v>
      </c>
      <c r="B2670" s="2" t="s">
        <v>3625</v>
      </c>
      <c r="C2670" s="2" t="s">
        <v>47</v>
      </c>
      <c r="D2670" s="2" t="s">
        <v>3626</v>
      </c>
      <c r="E2670" s="2" t="s">
        <v>325</v>
      </c>
      <c r="F2670" s="2" t="s">
        <v>119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173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1255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66</v>
      </c>
      <c r="AF2670" s="2" t="s">
        <v>67</v>
      </c>
      <c r="AG2670" s="2" t="s">
        <v>233</v>
      </c>
      <c r="AH2670" s="2" t="s">
        <v>998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3630</v>
      </c>
      <c r="B2671" s="2" t="s">
        <v>3625</v>
      </c>
      <c r="C2671" s="2" t="s">
        <v>47</v>
      </c>
      <c r="D2671" s="2" t="s">
        <v>3626</v>
      </c>
      <c r="E2671" s="2" t="s">
        <v>325</v>
      </c>
      <c r="F2671" s="2" t="s">
        <v>119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173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1257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4">
        <f>P2671*U2671/1000000</f>
        <v>376.39946568000005</v>
      </c>
      <c r="AD2671" s="4">
        <f>AC2672*(1-AA2671/100)+(AC2671-AC2672)*(1-AB2671/100)</f>
        <v>376.39946568000005</v>
      </c>
      <c r="AE2671" s="2" t="s">
        <v>66</v>
      </c>
      <c r="AF2671" s="2" t="s">
        <v>67</v>
      </c>
      <c r="AG2671" s="2" t="s">
        <v>233</v>
      </c>
      <c r="AH2671" s="2" t="s">
        <v>998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3631</v>
      </c>
      <c r="B2672" s="2" t="s">
        <v>3625</v>
      </c>
      <c r="C2672" s="2" t="s">
        <v>47</v>
      </c>
      <c r="D2672" s="2" t="s">
        <v>3626</v>
      </c>
      <c r="E2672" s="2" t="s">
        <v>325</v>
      </c>
      <c r="F2672" s="2" t="s">
        <v>119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173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1259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4">
        <f>P2672*U2672/1000000</f>
        <v>90.85504344000005</v>
      </c>
      <c r="AD2672" s="4">
        <f>AC2672*(1-Z2672/100)</f>
        <v>90.85504344000005</v>
      </c>
      <c r="AE2672" s="2" t="s">
        <v>66</v>
      </c>
      <c r="AF2672" s="2" t="s">
        <v>67</v>
      </c>
      <c r="AG2672" s="2" t="s">
        <v>233</v>
      </c>
      <c r="AH2672" s="2" t="s">
        <v>998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3632</v>
      </c>
      <c r="B2673" s="2" t="s">
        <v>3625</v>
      </c>
      <c r="C2673" s="2" t="s">
        <v>47</v>
      </c>
      <c r="D2673" s="2" t="s">
        <v>3626</v>
      </c>
      <c r="E2673" s="2" t="s">
        <v>325</v>
      </c>
      <c r="F2673" s="2" t="s">
        <v>119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173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1261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4">
        <f>P2673*U2673/1000000</f>
        <v>161.23344</v>
      </c>
      <c r="AD2673" s="4">
        <f>AC2673*(1-Z2673/100)</f>
        <v>161.23344</v>
      </c>
      <c r="AE2673" s="2" t="s">
        <v>66</v>
      </c>
      <c r="AF2673" s="2" t="s">
        <v>67</v>
      </c>
      <c r="AG2673" s="2" t="s">
        <v>233</v>
      </c>
      <c r="AH2673" s="2" t="s">
        <v>998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3633</v>
      </c>
      <c r="B2674" s="2" t="s">
        <v>3625</v>
      </c>
      <c r="C2674" s="2" t="s">
        <v>47</v>
      </c>
      <c r="D2674" s="2" t="s">
        <v>3626</v>
      </c>
      <c r="E2674" s="2" t="s">
        <v>325</v>
      </c>
      <c r="F2674" s="2" t="s">
        <v>119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173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1263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4">
        <f>P2674*U2674/1000000</f>
        <v>3.55662</v>
      </c>
      <c r="AD2674" s="4">
        <f>AC2674*(1-Z2674/100)</f>
        <v>3.55662</v>
      </c>
      <c r="AE2674" s="2" t="s">
        <v>66</v>
      </c>
      <c r="AF2674" s="2" t="s">
        <v>67</v>
      </c>
      <c r="AG2674" s="2" t="s">
        <v>236</v>
      </c>
      <c r="AH2674" s="2" t="s">
        <v>998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3634</v>
      </c>
      <c r="B2675" s="2" t="s">
        <v>3625</v>
      </c>
      <c r="C2675" s="2" t="s">
        <v>47</v>
      </c>
      <c r="D2675" s="2" t="s">
        <v>3626</v>
      </c>
      <c r="E2675" s="2" t="s">
        <v>325</v>
      </c>
      <c r="F2675" s="2" t="s">
        <v>119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f>IF(O2675="吨",N2675*1000,IF(O2675="万立方米",N2675*10000,""))</f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138</v>
      </c>
      <c r="AH2675" s="2" t="s">
        <v>114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3635</v>
      </c>
      <c r="B2676" s="2" t="s">
        <v>3636</v>
      </c>
      <c r="C2676" s="2" t="s">
        <v>47</v>
      </c>
      <c r="D2676" s="2" t="s">
        <v>910</v>
      </c>
      <c r="E2676" s="2" t="s">
        <v>911</v>
      </c>
      <c r="F2676" s="2" t="s">
        <v>278</v>
      </c>
      <c r="G2676" s="2" t="s">
        <v>225</v>
      </c>
      <c r="H2676" s="2" t="s">
        <v>52</v>
      </c>
      <c r="I2676" s="2" t="s">
        <v>53</v>
      </c>
      <c r="J2676" s="2" t="s">
        <v>121</v>
      </c>
      <c r="K2676" s="2"/>
      <c r="L2676" s="2" t="s">
        <v>122</v>
      </c>
      <c r="M2676" s="2" t="s">
        <v>57</v>
      </c>
      <c r="N2676" s="3">
        <v>1393</v>
      </c>
      <c r="O2676" s="3" t="s">
        <v>123</v>
      </c>
      <c r="P2676" s="2"/>
      <c r="Q2676" s="2"/>
      <c r="R2676" s="2"/>
      <c r="S2676" s="2"/>
      <c r="T2676" s="2"/>
      <c r="U2676" s="2"/>
      <c r="V2676" s="2"/>
      <c r="W2676" s="2" t="s">
        <v>124</v>
      </c>
      <c r="X2676" s="2"/>
      <c r="Y2676" s="2" t="s">
        <v>65</v>
      </c>
      <c r="Z2676" s="2">
        <v>0</v>
      </c>
      <c r="AA2676" s="2"/>
      <c r="AB2676" s="2"/>
      <c r="AC2676" s="4">
        <f>P2676*U2676/1000000</f>
        <v>0.0</v>
      </c>
      <c r="AD2676" s="4">
        <f>AC2676*(1-Z2676/100)</f>
        <v>0.0</v>
      </c>
      <c r="AE2676" s="2" t="s">
        <v>125</v>
      </c>
      <c r="AF2676" s="2" t="s">
        <v>126</v>
      </c>
      <c r="AG2676" s="2" t="s">
        <v>127</v>
      </c>
      <c r="AH2676" s="2" t="s">
        <v>128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3637</v>
      </c>
      <c r="B2677" s="2" t="s">
        <v>3636</v>
      </c>
      <c r="C2677" s="2" t="s">
        <v>47</v>
      </c>
      <c r="D2677" s="2" t="s">
        <v>910</v>
      </c>
      <c r="E2677" s="2" t="s">
        <v>911</v>
      </c>
      <c r="F2677" s="2" t="s">
        <v>278</v>
      </c>
      <c r="G2677" s="2" t="s">
        <v>225</v>
      </c>
      <c r="H2677" s="2" t="s">
        <v>52</v>
      </c>
      <c r="I2677" s="2" t="s">
        <v>53</v>
      </c>
      <c r="J2677" s="2" t="s">
        <v>121</v>
      </c>
      <c r="K2677" s="2"/>
      <c r="L2677" s="2" t="s">
        <v>122</v>
      </c>
      <c r="M2677" s="2" t="s">
        <v>73</v>
      </c>
      <c r="N2677" s="3">
        <v>1393</v>
      </c>
      <c r="O2677" s="3" t="s">
        <v>123</v>
      </c>
      <c r="P2677" s="2"/>
      <c r="Q2677" s="2"/>
      <c r="R2677" s="2"/>
      <c r="S2677" s="2"/>
      <c r="T2677" s="2"/>
      <c r="U2677" s="2"/>
      <c r="V2677" s="2"/>
      <c r="W2677" s="2" t="s">
        <v>124</v>
      </c>
      <c r="X2677" s="2"/>
      <c r="Y2677" s="2" t="s">
        <v>65</v>
      </c>
      <c r="Z2677" s="2">
        <v>0</v>
      </c>
      <c r="AA2677" s="2"/>
      <c r="AB2677" s="2"/>
      <c r="AC2677" s="4">
        <f>P2677*U2677/1000000</f>
        <v>0.0</v>
      </c>
      <c r="AD2677" s="4">
        <f>AC2677*(1-Z2677/100)</f>
        <v>0.0</v>
      </c>
      <c r="AE2677" s="2" t="s">
        <v>125</v>
      </c>
      <c r="AF2677" s="2" t="s">
        <v>126</v>
      </c>
      <c r="AG2677" s="2" t="s">
        <v>130</v>
      </c>
      <c r="AH2677" s="2" t="s">
        <v>128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3638</v>
      </c>
      <c r="B2678" s="2" t="s">
        <v>3636</v>
      </c>
      <c r="C2678" s="2" t="s">
        <v>47</v>
      </c>
      <c r="D2678" s="2" t="s">
        <v>910</v>
      </c>
      <c r="E2678" s="2" t="s">
        <v>911</v>
      </c>
      <c r="F2678" s="2" t="s">
        <v>278</v>
      </c>
      <c r="G2678" s="2" t="s">
        <v>225</v>
      </c>
      <c r="H2678" s="2" t="s">
        <v>52</v>
      </c>
      <c r="I2678" s="2" t="s">
        <v>53</v>
      </c>
      <c r="J2678" s="2" t="s">
        <v>121</v>
      </c>
      <c r="K2678" s="2"/>
      <c r="L2678" s="2" t="s">
        <v>122</v>
      </c>
      <c r="M2678" s="2" t="s">
        <v>79</v>
      </c>
      <c r="N2678" s="3">
        <v>1393</v>
      </c>
      <c r="O2678" s="3" t="s">
        <v>123</v>
      </c>
      <c r="P2678" s="2"/>
      <c r="Q2678" s="2"/>
      <c r="R2678" s="2"/>
      <c r="S2678" s="2"/>
      <c r="T2678" s="2"/>
      <c r="U2678" s="2"/>
      <c r="V2678" s="2"/>
      <c r="W2678" s="2" t="s">
        <v>124</v>
      </c>
      <c r="X2678" s="2"/>
      <c r="Y2678" s="2" t="s">
        <v>65</v>
      </c>
      <c r="Z2678" s="2">
        <v>0</v>
      </c>
      <c r="AA2678" s="2"/>
      <c r="AB2678" s="2"/>
      <c r="AC2678" s="4">
        <f>P2678*U2678/1000000</f>
        <v>0.0</v>
      </c>
      <c r="AD2678" s="4">
        <f>AC2678*(1-Z2678/100)</f>
        <v>0.0</v>
      </c>
      <c r="AE2678" s="2" t="s">
        <v>125</v>
      </c>
      <c r="AF2678" s="2" t="s">
        <v>126</v>
      </c>
      <c r="AG2678" s="2" t="s">
        <v>127</v>
      </c>
      <c r="AH2678" s="2" t="s">
        <v>128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3639</v>
      </c>
      <c r="B2679" s="2" t="s">
        <v>3636</v>
      </c>
      <c r="C2679" s="2" t="s">
        <v>47</v>
      </c>
      <c r="D2679" s="2" t="s">
        <v>910</v>
      </c>
      <c r="E2679" s="2" t="s">
        <v>911</v>
      </c>
      <c r="F2679" s="2" t="s">
        <v>278</v>
      </c>
      <c r="G2679" s="2" t="s">
        <v>225</v>
      </c>
      <c r="H2679" s="2" t="s">
        <v>52</v>
      </c>
      <c r="I2679" s="2" t="s">
        <v>53</v>
      </c>
      <c r="J2679" s="2" t="s">
        <v>121</v>
      </c>
      <c r="K2679" s="2"/>
      <c r="L2679" s="2" t="s">
        <v>122</v>
      </c>
      <c r="M2679" s="2" t="s">
        <v>87</v>
      </c>
      <c r="N2679" s="3">
        <v>1393</v>
      </c>
      <c r="O2679" s="3" t="s">
        <v>123</v>
      </c>
      <c r="P2679" s="2"/>
      <c r="Q2679" s="2"/>
      <c r="R2679" s="2"/>
      <c r="S2679" s="2"/>
      <c r="T2679" s="2"/>
      <c r="U2679" s="2"/>
      <c r="V2679" s="2"/>
      <c r="W2679" s="2" t="s">
        <v>124</v>
      </c>
      <c r="X2679" s="2"/>
      <c r="Y2679" s="2" t="s">
        <v>65</v>
      </c>
      <c r="Z2679" s="2">
        <v>0</v>
      </c>
      <c r="AA2679" s="2"/>
      <c r="AB2679" s="2"/>
      <c r="AC2679" s="4">
        <f>P2679*U2679/1000000</f>
        <v>0.0</v>
      </c>
      <c r="AD2679" s="4">
        <f>AC2679*(1-Z2679/100)</f>
        <v>0.0</v>
      </c>
      <c r="AE2679" s="2" t="s">
        <v>125</v>
      </c>
      <c r="AF2679" s="2" t="s">
        <v>126</v>
      </c>
      <c r="AG2679" s="2" t="s">
        <v>127</v>
      </c>
      <c r="AH2679" s="2" t="s">
        <v>128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3640</v>
      </c>
      <c r="B2680" s="2" t="s">
        <v>3636</v>
      </c>
      <c r="C2680" s="2" t="s">
        <v>47</v>
      </c>
      <c r="D2680" s="2" t="s">
        <v>910</v>
      </c>
      <c r="E2680" s="2" t="s">
        <v>911</v>
      </c>
      <c r="F2680" s="2" t="s">
        <v>278</v>
      </c>
      <c r="G2680" s="2" t="s">
        <v>225</v>
      </c>
      <c r="H2680" s="2" t="s">
        <v>52</v>
      </c>
      <c r="I2680" s="2" t="s">
        <v>53</v>
      </c>
      <c r="J2680" s="2" t="s">
        <v>121</v>
      </c>
      <c r="K2680" s="2"/>
      <c r="L2680" s="2" t="s">
        <v>122</v>
      </c>
      <c r="M2680" s="2" t="s">
        <v>91</v>
      </c>
      <c r="N2680" s="3">
        <v>1393</v>
      </c>
      <c r="O2680" s="3" t="s">
        <v>123</v>
      </c>
      <c r="P2680" s="2"/>
      <c r="Q2680" s="2"/>
      <c r="R2680" s="2"/>
      <c r="S2680" s="2"/>
      <c r="T2680" s="2"/>
      <c r="U2680" s="2"/>
      <c r="V2680" s="2"/>
      <c r="W2680" s="2" t="s">
        <v>124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>
        <f>P2680*U2680/1000000</f>
        <v>0.0</v>
      </c>
      <c r="AD2680" s="4">
        <f>AC2681*(1-AA2680/100)+(AC2680-AC2681)*(1-AB2680/100)</f>
        <v>0.0</v>
      </c>
      <c r="AE2680" s="2" t="s">
        <v>125</v>
      </c>
      <c r="AF2680" s="2" t="s">
        <v>126</v>
      </c>
      <c r="AG2680" s="2" t="s">
        <v>127</v>
      </c>
      <c r="AH2680" s="2" t="s">
        <v>128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3641</v>
      </c>
      <c r="B2681" s="2" t="s">
        <v>3636</v>
      </c>
      <c r="C2681" s="2" t="s">
        <v>47</v>
      </c>
      <c r="D2681" s="2" t="s">
        <v>910</v>
      </c>
      <c r="E2681" s="2" t="s">
        <v>911</v>
      </c>
      <c r="F2681" s="2" t="s">
        <v>278</v>
      </c>
      <c r="G2681" s="2" t="s">
        <v>225</v>
      </c>
      <c r="H2681" s="2" t="s">
        <v>52</v>
      </c>
      <c r="I2681" s="2" t="s">
        <v>53</v>
      </c>
      <c r="J2681" s="2" t="s">
        <v>121</v>
      </c>
      <c r="K2681" s="2"/>
      <c r="L2681" s="2" t="s">
        <v>122</v>
      </c>
      <c r="M2681" s="2" t="s">
        <v>95</v>
      </c>
      <c r="N2681" s="3">
        <v>1393</v>
      </c>
      <c r="O2681" s="3" t="s">
        <v>123</v>
      </c>
      <c r="P2681" s="2"/>
      <c r="Q2681" s="2"/>
      <c r="R2681" s="2"/>
      <c r="S2681" s="2"/>
      <c r="T2681" s="2"/>
      <c r="U2681" s="2"/>
      <c r="V2681" s="2"/>
      <c r="W2681" s="2" t="s">
        <v>124</v>
      </c>
      <c r="X2681" s="2"/>
      <c r="Y2681" s="2" t="s">
        <v>65</v>
      </c>
      <c r="Z2681" s="2">
        <v>0</v>
      </c>
      <c r="AA2681" s="2"/>
      <c r="AB2681" s="2"/>
      <c r="AC2681" s="4">
        <f>P2681*U2681/1000000</f>
        <v>0.0</v>
      </c>
      <c r="AD2681" s="4">
        <f>AC2681*(1-Z2681/100)</f>
        <v>0.0</v>
      </c>
      <c r="AE2681" s="2" t="s">
        <v>125</v>
      </c>
      <c r="AF2681" s="2" t="s">
        <v>126</v>
      </c>
      <c r="AG2681" s="2" t="s">
        <v>127</v>
      </c>
      <c r="AH2681" s="2" t="s">
        <v>128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3642</v>
      </c>
      <c r="B2682" s="2" t="s">
        <v>3636</v>
      </c>
      <c r="C2682" s="2" t="s">
        <v>47</v>
      </c>
      <c r="D2682" s="2" t="s">
        <v>910</v>
      </c>
      <c r="E2682" s="2" t="s">
        <v>911</v>
      </c>
      <c r="F2682" s="2" t="s">
        <v>278</v>
      </c>
      <c r="G2682" s="2" t="s">
        <v>225</v>
      </c>
      <c r="H2682" s="2" t="s">
        <v>52</v>
      </c>
      <c r="I2682" s="2" t="s">
        <v>53</v>
      </c>
      <c r="J2682" s="2" t="s">
        <v>121</v>
      </c>
      <c r="K2682" s="2"/>
      <c r="L2682" s="2" t="s">
        <v>122</v>
      </c>
      <c r="M2682" s="2" t="s">
        <v>99</v>
      </c>
      <c r="N2682" s="3">
        <v>1393</v>
      </c>
      <c r="O2682" s="3" t="s">
        <v>123</v>
      </c>
      <c r="P2682" s="2"/>
      <c r="Q2682" s="2"/>
      <c r="R2682" s="2"/>
      <c r="S2682" s="2"/>
      <c r="T2682" s="2"/>
      <c r="U2682" s="2"/>
      <c r="V2682" s="2"/>
      <c r="W2682" s="2" t="s">
        <v>124</v>
      </c>
      <c r="X2682" s="2"/>
      <c r="Y2682" s="2" t="s">
        <v>65</v>
      </c>
      <c r="Z2682" s="2">
        <v>0</v>
      </c>
      <c r="AA2682" s="2"/>
      <c r="AB2682" s="2"/>
      <c r="AC2682" s="4">
        <f>P2682*U2682/1000000</f>
        <v>0.0</v>
      </c>
      <c r="AD2682" s="4">
        <f>AC2682*(1-Z2682/100)</f>
        <v>0.0</v>
      </c>
      <c r="AE2682" s="2" t="s">
        <v>125</v>
      </c>
      <c r="AF2682" s="2" t="s">
        <v>126</v>
      </c>
      <c r="AG2682" s="2" t="s">
        <v>127</v>
      </c>
      <c r="AH2682" s="2" t="s">
        <v>128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3643</v>
      </c>
      <c r="B2683" s="2" t="s">
        <v>3636</v>
      </c>
      <c r="C2683" s="2" t="s">
        <v>47</v>
      </c>
      <c r="D2683" s="2" t="s">
        <v>910</v>
      </c>
      <c r="E2683" s="2" t="s">
        <v>911</v>
      </c>
      <c r="F2683" s="2" t="s">
        <v>278</v>
      </c>
      <c r="G2683" s="2" t="s">
        <v>225</v>
      </c>
      <c r="H2683" s="2" t="s">
        <v>52</v>
      </c>
      <c r="I2683" s="2" t="s">
        <v>53</v>
      </c>
      <c r="J2683" s="2" t="s">
        <v>121</v>
      </c>
      <c r="K2683" s="2"/>
      <c r="L2683" s="2" t="s">
        <v>122</v>
      </c>
      <c r="M2683" s="2" t="s">
        <v>104</v>
      </c>
      <c r="N2683" s="3">
        <v>1393</v>
      </c>
      <c r="O2683" s="3" t="s">
        <v>123</v>
      </c>
      <c r="P2683" s="2"/>
      <c r="Q2683" s="2"/>
      <c r="R2683" s="2"/>
      <c r="S2683" s="2"/>
      <c r="T2683" s="2"/>
      <c r="U2683" s="2"/>
      <c r="V2683" s="2"/>
      <c r="W2683" s="2" t="s">
        <v>124</v>
      </c>
      <c r="X2683" s="2"/>
      <c r="Y2683" s="2" t="s">
        <v>65</v>
      </c>
      <c r="Z2683" s="2">
        <v>0</v>
      </c>
      <c r="AA2683" s="2"/>
      <c r="AB2683" s="2"/>
      <c r="AC2683" s="4">
        <f>P2683*U2683/1000000</f>
        <v>0.0</v>
      </c>
      <c r="AD2683" s="4">
        <f>AC2683*(1-Z2683/100)</f>
        <v>0.0</v>
      </c>
      <c r="AE2683" s="2" t="s">
        <v>125</v>
      </c>
      <c r="AF2683" s="2" t="s">
        <v>126</v>
      </c>
      <c r="AG2683" s="2" t="s">
        <v>130</v>
      </c>
      <c r="AH2683" s="2" t="s">
        <v>128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3644</v>
      </c>
      <c r="B2684" s="2" t="s">
        <v>3636</v>
      </c>
      <c r="C2684" s="2" t="s">
        <v>47</v>
      </c>
      <c r="D2684" s="2" t="s">
        <v>910</v>
      </c>
      <c r="E2684" s="2" t="s">
        <v>911</v>
      </c>
      <c r="F2684" s="2" t="s">
        <v>278</v>
      </c>
      <c r="G2684" s="2" t="s">
        <v>225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f>IF(O2684="吨",N2684*1000,IF(O2684="万立方米",N2684*10000,""))</f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138</v>
      </c>
      <c r="AH2684" s="2" t="s">
        <v>114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3645</v>
      </c>
      <c r="B2685" s="2" t="s">
        <v>3646</v>
      </c>
      <c r="C2685" s="2" t="s">
        <v>47</v>
      </c>
      <c r="D2685" s="2" t="s">
        <v>3647</v>
      </c>
      <c r="E2685" s="2" t="s">
        <v>223</v>
      </c>
      <c r="F2685" s="2" t="s">
        <v>224</v>
      </c>
      <c r="G2685" s="2" t="s">
        <v>225</v>
      </c>
      <c r="H2685" s="2" t="s">
        <v>52</v>
      </c>
      <c r="I2685" s="2" t="s">
        <v>53</v>
      </c>
      <c r="J2685" s="2" t="s">
        <v>226</v>
      </c>
      <c r="K2685" s="2" t="s">
        <v>226</v>
      </c>
      <c r="L2685" s="2" t="s">
        <v>227</v>
      </c>
      <c r="M2685" s="2" t="s">
        <v>57</v>
      </c>
      <c r="N2685" s="3">
        <v>22782.45</v>
      </c>
      <c r="O2685" s="3" t="s">
        <v>228</v>
      </c>
      <c r="P2685" s="4">
        <f>IF(O2685="吨",N2685*1000,IF(O2685="万立方米",N2685*10000,""))</f>
        <v>227824500.0</v>
      </c>
      <c r="Q2685" s="2" t="s">
        <v>229</v>
      </c>
      <c r="R2685" s="2" t="s">
        <v>230</v>
      </c>
      <c r="S2685" s="2" t="s">
        <v>231</v>
      </c>
      <c r="T2685" s="2" t="s">
        <v>75</v>
      </c>
      <c r="U2685" s="4">
        <f>0.0</f>
        <v>0.0</v>
      </c>
      <c r="V2685" s="2" t="s">
        <v>232</v>
      </c>
      <c r="W2685" s="2" t="s">
        <v>76</v>
      </c>
      <c r="X2685" s="2" t="s">
        <v>255</v>
      </c>
      <c r="Y2685" s="2" t="s">
        <v>256</v>
      </c>
      <c r="Z2685" s="2">
        <v>57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257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3648</v>
      </c>
      <c r="B2686" s="2" t="s">
        <v>3646</v>
      </c>
      <c r="C2686" s="2" t="s">
        <v>47</v>
      </c>
      <c r="D2686" s="2" t="s">
        <v>3647</v>
      </c>
      <c r="E2686" s="2" t="s">
        <v>223</v>
      </c>
      <c r="F2686" s="2" t="s">
        <v>224</v>
      </c>
      <c r="G2686" s="2" t="s">
        <v>225</v>
      </c>
      <c r="H2686" s="2" t="s">
        <v>52</v>
      </c>
      <c r="I2686" s="2" t="s">
        <v>53</v>
      </c>
      <c r="J2686" s="2" t="s">
        <v>226</v>
      </c>
      <c r="K2686" s="2" t="s">
        <v>226</v>
      </c>
      <c r="L2686" s="2" t="s">
        <v>227</v>
      </c>
      <c r="M2686" s="2" t="s">
        <v>73</v>
      </c>
      <c r="N2686" s="3">
        <v>22782.45</v>
      </c>
      <c r="O2686" s="3" t="s">
        <v>228</v>
      </c>
      <c r="P2686" s="4">
        <f>IF(O2686="吨",N2686*1000,IF(O2686="万立方米",N2686*10000,""))</f>
        <v>227824500.0</v>
      </c>
      <c r="Q2686" s="2" t="s">
        <v>229</v>
      </c>
      <c r="R2686" s="2" t="s">
        <v>230</v>
      </c>
      <c r="S2686" s="2" t="s">
        <v>235</v>
      </c>
      <c r="T2686" s="2" t="s">
        <v>75</v>
      </c>
      <c r="U2686" s="4">
        <f>1.3</f>
        <v>1.3</v>
      </c>
      <c r="V2686" s="2" t="s">
        <v>232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296.17185</v>
      </c>
      <c r="AD2686" s="4">
        <f>AC2686*(1-Z2686/100)</f>
        <v>296.17185</v>
      </c>
      <c r="AE2686" s="2" t="s">
        <v>66</v>
      </c>
      <c r="AF2686" s="2" t="s">
        <v>67</v>
      </c>
      <c r="AG2686" s="2" t="s">
        <v>259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3649</v>
      </c>
      <c r="B2687" s="2" t="s">
        <v>3646</v>
      </c>
      <c r="C2687" s="2" t="s">
        <v>47</v>
      </c>
      <c r="D2687" s="2" t="s">
        <v>3647</v>
      </c>
      <c r="E2687" s="2" t="s">
        <v>223</v>
      </c>
      <c r="F2687" s="2" t="s">
        <v>224</v>
      </c>
      <c r="G2687" s="2" t="s">
        <v>225</v>
      </c>
      <c r="H2687" s="2" t="s">
        <v>52</v>
      </c>
      <c r="I2687" s="2" t="s">
        <v>53</v>
      </c>
      <c r="J2687" s="2" t="s">
        <v>226</v>
      </c>
      <c r="K2687" s="2" t="s">
        <v>226</v>
      </c>
      <c r="L2687" s="2" t="s">
        <v>227</v>
      </c>
      <c r="M2687" s="2" t="s">
        <v>79</v>
      </c>
      <c r="N2687" s="3">
        <v>22782.45</v>
      </c>
      <c r="O2687" s="3" t="s">
        <v>228</v>
      </c>
      <c r="P2687" s="4">
        <f>IF(O2687="吨",N2687*1000,IF(O2687="万立方米",N2687*10000,""))</f>
        <v>227824500.0</v>
      </c>
      <c r="Q2687" s="2" t="s">
        <v>229</v>
      </c>
      <c r="R2687" s="2" t="s">
        <v>230</v>
      </c>
      <c r="S2687" s="2" t="s">
        <v>238</v>
      </c>
      <c r="T2687" s="2" t="s">
        <v>75</v>
      </c>
      <c r="U2687" s="4">
        <f>4.1</f>
        <v>4.1</v>
      </c>
      <c r="V2687" s="2" t="s">
        <v>232</v>
      </c>
      <c r="W2687" s="2" t="s">
        <v>76</v>
      </c>
      <c r="X2687" s="2" t="s">
        <v>149</v>
      </c>
      <c r="Y2687" s="2" t="s">
        <v>150</v>
      </c>
      <c r="Z2687" s="2">
        <v>64</v>
      </c>
      <c r="AA2687" s="2"/>
      <c r="AB2687" s="2"/>
      <c r="AC2687" s="4">
        <f>P2687*U2687/1000000</f>
        <v>934.0804499999999</v>
      </c>
      <c r="AD2687" s="4">
        <f>AC2687*(1-Z2687/100)</f>
        <v>336.268962</v>
      </c>
      <c r="AE2687" s="2" t="s">
        <v>66</v>
      </c>
      <c r="AF2687" s="2" t="s">
        <v>67</v>
      </c>
      <c r="AG2687" s="2" t="s">
        <v>257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3650</v>
      </c>
      <c r="B2688" s="2" t="s">
        <v>3646</v>
      </c>
      <c r="C2688" s="2" t="s">
        <v>47</v>
      </c>
      <c r="D2688" s="2" t="s">
        <v>3647</v>
      </c>
      <c r="E2688" s="2" t="s">
        <v>223</v>
      </c>
      <c r="F2688" s="2" t="s">
        <v>224</v>
      </c>
      <c r="G2688" s="2" t="s">
        <v>225</v>
      </c>
      <c r="H2688" s="2" t="s">
        <v>52</v>
      </c>
      <c r="I2688" s="2" t="s">
        <v>53</v>
      </c>
      <c r="J2688" s="2" t="s">
        <v>226</v>
      </c>
      <c r="K2688" s="2" t="s">
        <v>226</v>
      </c>
      <c r="L2688" s="2" t="s">
        <v>227</v>
      </c>
      <c r="M2688" s="2" t="s">
        <v>87</v>
      </c>
      <c r="N2688" s="3">
        <v>22782.45</v>
      </c>
      <c r="O2688" s="3" t="s">
        <v>228</v>
      </c>
      <c r="P2688" s="4">
        <f>IF(O2688="吨",N2688*1000,IF(O2688="万立方米",N2688*10000,""))</f>
        <v>227824500.0</v>
      </c>
      <c r="Q2688" s="2" t="s">
        <v>229</v>
      </c>
      <c r="R2688" s="2" t="s">
        <v>230</v>
      </c>
      <c r="S2688" s="2" t="s">
        <v>241</v>
      </c>
      <c r="T2688" s="2" t="s">
        <v>75</v>
      </c>
      <c r="U2688" s="4">
        <f>0.0</f>
        <v>0.0</v>
      </c>
      <c r="V2688" s="2" t="s">
        <v>232</v>
      </c>
      <c r="W2688" s="2" t="s">
        <v>76</v>
      </c>
      <c r="X2688" s="2" t="s">
        <v>255</v>
      </c>
      <c r="Y2688" s="2" t="s">
        <v>262</v>
      </c>
      <c r="Z2688" s="2">
        <v>57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257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3651</v>
      </c>
      <c r="B2689" s="2" t="s">
        <v>3646</v>
      </c>
      <c r="C2689" s="2" t="s">
        <v>47</v>
      </c>
      <c r="D2689" s="2" t="s">
        <v>3647</v>
      </c>
      <c r="E2689" s="2" t="s">
        <v>223</v>
      </c>
      <c r="F2689" s="2" t="s">
        <v>224</v>
      </c>
      <c r="G2689" s="2" t="s">
        <v>225</v>
      </c>
      <c r="H2689" s="2" t="s">
        <v>52</v>
      </c>
      <c r="I2689" s="2" t="s">
        <v>53</v>
      </c>
      <c r="J2689" s="2" t="s">
        <v>226</v>
      </c>
      <c r="K2689" s="2" t="s">
        <v>226</v>
      </c>
      <c r="L2689" s="2" t="s">
        <v>227</v>
      </c>
      <c r="M2689" s="2" t="s">
        <v>91</v>
      </c>
      <c r="N2689" s="3">
        <v>22782.45</v>
      </c>
      <c r="O2689" s="3" t="s">
        <v>228</v>
      </c>
      <c r="P2689" s="4">
        <f>IF(O2689="吨",N2689*1000,IF(O2689="万立方米",N2689*10000,""))</f>
        <v>227824500.0</v>
      </c>
      <c r="Q2689" s="2" t="s">
        <v>229</v>
      </c>
      <c r="R2689" s="2" t="s">
        <v>230</v>
      </c>
      <c r="S2689" s="2" t="s">
        <v>243</v>
      </c>
      <c r="T2689" s="2" t="s">
        <v>75</v>
      </c>
      <c r="U2689" s="4">
        <f>0.03</f>
        <v>0.03</v>
      </c>
      <c r="V2689" s="2" t="s">
        <v>232</v>
      </c>
      <c r="W2689" s="2" t="s">
        <v>76</v>
      </c>
      <c r="X2689" s="2" t="s">
        <v>255</v>
      </c>
      <c r="Y2689" s="2" t="s">
        <v>264</v>
      </c>
      <c r="Z2689" s="2">
        <v>75</v>
      </c>
      <c r="AA2689" s="2">
        <v>57</v>
      </c>
      <c r="AB2689" s="2">
        <v>75</v>
      </c>
      <c r="AC2689" s="4">
        <f>P2689*U2689/1000000</f>
        <v>6.834735</v>
      </c>
      <c r="AD2689" s="4">
        <f>AC2690*(1-AA2689/100)+(AC2689-AC2690)*(1-AB2689/100)</f>
        <v>2.9389360500000006</v>
      </c>
      <c r="AE2689" s="2" t="s">
        <v>66</v>
      </c>
      <c r="AF2689" s="2" t="s">
        <v>67</v>
      </c>
      <c r="AG2689" s="2" t="s">
        <v>257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3652</v>
      </c>
      <c r="B2690" s="2" t="s">
        <v>3646</v>
      </c>
      <c r="C2690" s="2" t="s">
        <v>47</v>
      </c>
      <c r="D2690" s="2" t="s">
        <v>3647</v>
      </c>
      <c r="E2690" s="2" t="s">
        <v>223</v>
      </c>
      <c r="F2690" s="2" t="s">
        <v>224</v>
      </c>
      <c r="G2690" s="2" t="s">
        <v>225</v>
      </c>
      <c r="H2690" s="2" t="s">
        <v>52</v>
      </c>
      <c r="I2690" s="2" t="s">
        <v>53</v>
      </c>
      <c r="J2690" s="2" t="s">
        <v>226</v>
      </c>
      <c r="K2690" s="2" t="s">
        <v>226</v>
      </c>
      <c r="L2690" s="2" t="s">
        <v>227</v>
      </c>
      <c r="M2690" s="2" t="s">
        <v>95</v>
      </c>
      <c r="N2690" s="3">
        <v>22782.45</v>
      </c>
      <c r="O2690" s="3" t="s">
        <v>228</v>
      </c>
      <c r="P2690" s="4">
        <f>IF(O2690="吨",N2690*1000,IF(O2690="万立方米",N2690*10000,""))</f>
        <v>227824500.0</v>
      </c>
      <c r="Q2690" s="2" t="s">
        <v>229</v>
      </c>
      <c r="R2690" s="2" t="s">
        <v>230</v>
      </c>
      <c r="S2690" s="2" t="s">
        <v>245</v>
      </c>
      <c r="T2690" s="2" t="s">
        <v>75</v>
      </c>
      <c r="U2690" s="4">
        <f>0.03</f>
        <v>0.03</v>
      </c>
      <c r="V2690" s="2" t="s">
        <v>232</v>
      </c>
      <c r="W2690" s="2" t="s">
        <v>76</v>
      </c>
      <c r="X2690" s="2" t="s">
        <v>255</v>
      </c>
      <c r="Y2690" s="2" t="s">
        <v>266</v>
      </c>
      <c r="Z2690" s="2">
        <v>57</v>
      </c>
      <c r="AA2690" s="2"/>
      <c r="AB2690" s="2"/>
      <c r="AC2690" s="4">
        <f>P2690*U2690/1000000</f>
        <v>6.834735</v>
      </c>
      <c r="AD2690" s="4">
        <f>AC2690*(1-Z2690/100)</f>
        <v>2.9389360500000006</v>
      </c>
      <c r="AE2690" s="2" t="s">
        <v>66</v>
      </c>
      <c r="AF2690" s="2" t="s">
        <v>67</v>
      </c>
      <c r="AG2690" s="2" t="s">
        <v>257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3653</v>
      </c>
      <c r="B2691" s="2" t="s">
        <v>3646</v>
      </c>
      <c r="C2691" s="2" t="s">
        <v>47</v>
      </c>
      <c r="D2691" s="2" t="s">
        <v>3647</v>
      </c>
      <c r="E2691" s="2" t="s">
        <v>223</v>
      </c>
      <c r="F2691" s="2" t="s">
        <v>224</v>
      </c>
      <c r="G2691" s="2" t="s">
        <v>225</v>
      </c>
      <c r="H2691" s="2" t="s">
        <v>52</v>
      </c>
      <c r="I2691" s="2" t="s">
        <v>53</v>
      </c>
      <c r="J2691" s="2" t="s">
        <v>226</v>
      </c>
      <c r="K2691" s="2" t="s">
        <v>226</v>
      </c>
      <c r="L2691" s="2" t="s">
        <v>227</v>
      </c>
      <c r="M2691" s="2" t="s">
        <v>99</v>
      </c>
      <c r="N2691" s="3">
        <v>22782.45</v>
      </c>
      <c r="O2691" s="3" t="s">
        <v>228</v>
      </c>
      <c r="P2691" s="4">
        <f>IF(O2691="吨",N2691*1000,IF(O2691="万立方米",N2691*10000,""))</f>
        <v>227824500.0</v>
      </c>
      <c r="Q2691" s="2" t="s">
        <v>229</v>
      </c>
      <c r="R2691" s="2" t="s">
        <v>230</v>
      </c>
      <c r="S2691" s="2" t="s">
        <v>247</v>
      </c>
      <c r="T2691" s="2" t="s">
        <v>75</v>
      </c>
      <c r="U2691" s="4">
        <f>0.0</f>
        <v>0.0</v>
      </c>
      <c r="V2691" s="2" t="s">
        <v>232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268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3654</v>
      </c>
      <c r="B2692" s="2" t="s">
        <v>3646</v>
      </c>
      <c r="C2692" s="2" t="s">
        <v>47</v>
      </c>
      <c r="D2692" s="2" t="s">
        <v>3647</v>
      </c>
      <c r="E2692" s="2" t="s">
        <v>223</v>
      </c>
      <c r="F2692" s="2" t="s">
        <v>224</v>
      </c>
      <c r="G2692" s="2" t="s">
        <v>225</v>
      </c>
      <c r="H2692" s="2" t="s">
        <v>52</v>
      </c>
      <c r="I2692" s="2" t="s">
        <v>53</v>
      </c>
      <c r="J2692" s="2" t="s">
        <v>226</v>
      </c>
      <c r="K2692" s="2" t="s">
        <v>226</v>
      </c>
      <c r="L2692" s="2" t="s">
        <v>227</v>
      </c>
      <c r="M2692" s="2" t="s">
        <v>104</v>
      </c>
      <c r="N2692" s="3">
        <v>22782.45</v>
      </c>
      <c r="O2692" s="3" t="s">
        <v>228</v>
      </c>
      <c r="P2692" s="4">
        <f>IF(O2692="吨",N2692*1000,IF(O2692="万立方米",N2692*10000,""))</f>
        <v>227824500.0</v>
      </c>
      <c r="Q2692" s="2" t="s">
        <v>229</v>
      </c>
      <c r="R2692" s="2" t="s">
        <v>230</v>
      </c>
      <c r="S2692" s="2" t="s">
        <v>249</v>
      </c>
      <c r="T2692" s="2" t="s">
        <v>75</v>
      </c>
      <c r="U2692" s="4">
        <f>0.02</f>
        <v>0.02</v>
      </c>
      <c r="V2692" s="2" t="s">
        <v>232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259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3655</v>
      </c>
      <c r="B2693" s="2" t="s">
        <v>3646</v>
      </c>
      <c r="C2693" s="2" t="s">
        <v>47</v>
      </c>
      <c r="D2693" s="2" t="s">
        <v>3647</v>
      </c>
      <c r="E2693" s="2" t="s">
        <v>223</v>
      </c>
      <c r="F2693" s="2" t="s">
        <v>224</v>
      </c>
      <c r="G2693" s="2" t="s">
        <v>225</v>
      </c>
      <c r="H2693" s="2" t="s">
        <v>52</v>
      </c>
      <c r="I2693" s="2"/>
      <c r="J2693" s="2"/>
      <c r="K2693" s="2" t="s">
        <v>55</v>
      </c>
      <c r="L2693" s="2" t="s">
        <v>163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164</v>
      </c>
      <c r="T2693" s="2" t="s">
        <v>165</v>
      </c>
      <c r="U2693" s="4">
        <f>0.16</f>
        <v>0.16</v>
      </c>
      <c r="V2693" s="2" t="s">
        <v>111</v>
      </c>
      <c r="W2693" s="2" t="s">
        <v>164</v>
      </c>
      <c r="X2693" s="2" t="s">
        <v>163</v>
      </c>
      <c r="Y2693" s="2" t="s">
        <v>166</v>
      </c>
      <c r="Z2693" s="2">
        <v>0</v>
      </c>
      <c r="AA2693" s="2"/>
      <c r="AB2693" s="2"/>
      <c r="AC2693" s="2"/>
      <c r="AD2693" s="2"/>
      <c r="AE2693" s="2" t="s">
        <v>271</v>
      </c>
      <c r="AF2693" s="2" t="s">
        <v>272</v>
      </c>
      <c r="AG2693" s="2" t="s">
        <v>273</v>
      </c>
      <c r="AH2693" s="2" t="s">
        <v>168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3656</v>
      </c>
      <c r="B2694" s="2" t="s">
        <v>3657</v>
      </c>
      <c r="C2694" s="2" t="s">
        <v>47</v>
      </c>
      <c r="D2694" s="2" t="s">
        <v>3647</v>
      </c>
      <c r="E2694" s="2" t="s">
        <v>223</v>
      </c>
      <c r="F2694" s="2" t="s">
        <v>224</v>
      </c>
      <c r="G2694" s="2" t="s">
        <v>227</v>
      </c>
      <c r="H2694" s="2" t="s">
        <v>418</v>
      </c>
      <c r="I2694" s="2" t="s">
        <v>53</v>
      </c>
      <c r="J2694" s="2" t="s">
        <v>226</v>
      </c>
      <c r="K2694" s="2" t="s">
        <v>226</v>
      </c>
      <c r="L2694" s="2" t="s">
        <v>227</v>
      </c>
      <c r="M2694" s="2" t="s">
        <v>57</v>
      </c>
      <c r="N2694" s="3">
        <v>660.09</v>
      </c>
      <c r="O2694" s="3" t="s">
        <v>228</v>
      </c>
      <c r="P2694" s="4">
        <f>IF(O2694="吨",N2694*1000,IF(O2694="万立方米",N2694*10000,""))</f>
        <v>6600900.0</v>
      </c>
      <c r="Q2694" s="2" t="s">
        <v>229</v>
      </c>
      <c r="R2694" s="2" t="s">
        <v>230</v>
      </c>
      <c r="S2694" s="2" t="s">
        <v>231</v>
      </c>
      <c r="T2694" s="2" t="s">
        <v>75</v>
      </c>
      <c r="U2694" s="4">
        <f>0.0</f>
        <v>0.0</v>
      </c>
      <c r="V2694" s="2" t="s">
        <v>232</v>
      </c>
      <c r="W2694" s="2" t="s">
        <v>76</v>
      </c>
      <c r="X2694" s="2" t="s">
        <v>255</v>
      </c>
      <c r="Y2694" s="2" t="s">
        <v>256</v>
      </c>
      <c r="Z2694" s="2">
        <v>57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257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3658</v>
      </c>
      <c r="B2695" s="2" t="s">
        <v>3657</v>
      </c>
      <c r="C2695" s="2" t="s">
        <v>47</v>
      </c>
      <c r="D2695" s="2" t="s">
        <v>3647</v>
      </c>
      <c r="E2695" s="2" t="s">
        <v>223</v>
      </c>
      <c r="F2695" s="2" t="s">
        <v>224</v>
      </c>
      <c r="G2695" s="2" t="s">
        <v>227</v>
      </c>
      <c r="H2695" s="2" t="s">
        <v>418</v>
      </c>
      <c r="I2695" s="2" t="s">
        <v>53</v>
      </c>
      <c r="J2695" s="2" t="s">
        <v>226</v>
      </c>
      <c r="K2695" s="2" t="s">
        <v>226</v>
      </c>
      <c r="L2695" s="2" t="s">
        <v>227</v>
      </c>
      <c r="M2695" s="2" t="s">
        <v>73</v>
      </c>
      <c r="N2695" s="3">
        <v>660.09</v>
      </c>
      <c r="O2695" s="3" t="s">
        <v>228</v>
      </c>
      <c r="P2695" s="4">
        <f>IF(O2695="吨",N2695*1000,IF(O2695="万立方米",N2695*10000,""))</f>
        <v>6600900.0</v>
      </c>
      <c r="Q2695" s="2" t="s">
        <v>229</v>
      </c>
      <c r="R2695" s="2" t="s">
        <v>230</v>
      </c>
      <c r="S2695" s="2" t="s">
        <v>235</v>
      </c>
      <c r="T2695" s="2" t="s">
        <v>75</v>
      </c>
      <c r="U2695" s="4">
        <f>1.3</f>
        <v>1.3</v>
      </c>
      <c r="V2695" s="2" t="s">
        <v>232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8.58117</v>
      </c>
      <c r="AD2695" s="4">
        <f>AC2695*(1-Z2695/100)</f>
        <v>8.58117</v>
      </c>
      <c r="AE2695" s="2" t="s">
        <v>66</v>
      </c>
      <c r="AF2695" s="2" t="s">
        <v>67</v>
      </c>
      <c r="AG2695" s="2" t="s">
        <v>259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3659</v>
      </c>
      <c r="B2696" s="2" t="s">
        <v>3657</v>
      </c>
      <c r="C2696" s="2" t="s">
        <v>47</v>
      </c>
      <c r="D2696" s="2" t="s">
        <v>3647</v>
      </c>
      <c r="E2696" s="2" t="s">
        <v>223</v>
      </c>
      <c r="F2696" s="2" t="s">
        <v>224</v>
      </c>
      <c r="G2696" s="2" t="s">
        <v>227</v>
      </c>
      <c r="H2696" s="2" t="s">
        <v>418</v>
      </c>
      <c r="I2696" s="2" t="s">
        <v>53</v>
      </c>
      <c r="J2696" s="2" t="s">
        <v>226</v>
      </c>
      <c r="K2696" s="2" t="s">
        <v>226</v>
      </c>
      <c r="L2696" s="2" t="s">
        <v>227</v>
      </c>
      <c r="M2696" s="2" t="s">
        <v>79</v>
      </c>
      <c r="N2696" s="3">
        <v>660.09</v>
      </c>
      <c r="O2696" s="3" t="s">
        <v>228</v>
      </c>
      <c r="P2696" s="4">
        <f>IF(O2696="吨",N2696*1000,IF(O2696="万立方米",N2696*10000,""))</f>
        <v>6600900.0</v>
      </c>
      <c r="Q2696" s="2" t="s">
        <v>229</v>
      </c>
      <c r="R2696" s="2" t="s">
        <v>230</v>
      </c>
      <c r="S2696" s="2" t="s">
        <v>238</v>
      </c>
      <c r="T2696" s="2" t="s">
        <v>75</v>
      </c>
      <c r="U2696" s="4">
        <f>4.1</f>
        <v>4.1</v>
      </c>
      <c r="V2696" s="2" t="s">
        <v>232</v>
      </c>
      <c r="W2696" s="2" t="s">
        <v>76</v>
      </c>
      <c r="X2696" s="2" t="s">
        <v>149</v>
      </c>
      <c r="Y2696" s="2" t="s">
        <v>150</v>
      </c>
      <c r="Z2696" s="2">
        <v>64</v>
      </c>
      <c r="AA2696" s="2"/>
      <c r="AB2696" s="2"/>
      <c r="AC2696" s="4">
        <f>P2696*U2696/1000000</f>
        <v>27.063689999999998</v>
      </c>
      <c r="AD2696" s="4">
        <f>AC2696*(1-Z2696/100)</f>
        <v>9.742928399999998</v>
      </c>
      <c r="AE2696" s="2" t="s">
        <v>66</v>
      </c>
      <c r="AF2696" s="2" t="s">
        <v>67</v>
      </c>
      <c r="AG2696" s="2" t="s">
        <v>257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3660</v>
      </c>
      <c r="B2697" s="2" t="s">
        <v>3657</v>
      </c>
      <c r="C2697" s="2" t="s">
        <v>47</v>
      </c>
      <c r="D2697" s="2" t="s">
        <v>3647</v>
      </c>
      <c r="E2697" s="2" t="s">
        <v>223</v>
      </c>
      <c r="F2697" s="2" t="s">
        <v>224</v>
      </c>
      <c r="G2697" s="2" t="s">
        <v>227</v>
      </c>
      <c r="H2697" s="2" t="s">
        <v>418</v>
      </c>
      <c r="I2697" s="2" t="s">
        <v>53</v>
      </c>
      <c r="J2697" s="2" t="s">
        <v>226</v>
      </c>
      <c r="K2697" s="2" t="s">
        <v>226</v>
      </c>
      <c r="L2697" s="2" t="s">
        <v>227</v>
      </c>
      <c r="M2697" s="2" t="s">
        <v>87</v>
      </c>
      <c r="N2697" s="3">
        <v>660.09</v>
      </c>
      <c r="O2697" s="3" t="s">
        <v>228</v>
      </c>
      <c r="P2697" s="4">
        <f>IF(O2697="吨",N2697*1000,IF(O2697="万立方米",N2697*10000,""))</f>
        <v>6600900.0</v>
      </c>
      <c r="Q2697" s="2" t="s">
        <v>229</v>
      </c>
      <c r="R2697" s="2" t="s">
        <v>230</v>
      </c>
      <c r="S2697" s="2" t="s">
        <v>241</v>
      </c>
      <c r="T2697" s="2" t="s">
        <v>75</v>
      </c>
      <c r="U2697" s="4">
        <f>0.0</f>
        <v>0.0</v>
      </c>
      <c r="V2697" s="2" t="s">
        <v>232</v>
      </c>
      <c r="W2697" s="2" t="s">
        <v>76</v>
      </c>
      <c r="X2697" s="2" t="s">
        <v>255</v>
      </c>
      <c r="Y2697" s="2" t="s">
        <v>262</v>
      </c>
      <c r="Z2697" s="2">
        <v>57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257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3661</v>
      </c>
      <c r="B2698" s="2" t="s">
        <v>3657</v>
      </c>
      <c r="C2698" s="2" t="s">
        <v>47</v>
      </c>
      <c r="D2698" s="2" t="s">
        <v>3647</v>
      </c>
      <c r="E2698" s="2" t="s">
        <v>223</v>
      </c>
      <c r="F2698" s="2" t="s">
        <v>224</v>
      </c>
      <c r="G2698" s="2" t="s">
        <v>227</v>
      </c>
      <c r="H2698" s="2" t="s">
        <v>418</v>
      </c>
      <c r="I2698" s="2" t="s">
        <v>53</v>
      </c>
      <c r="J2698" s="2" t="s">
        <v>226</v>
      </c>
      <c r="K2698" s="2" t="s">
        <v>226</v>
      </c>
      <c r="L2698" s="2" t="s">
        <v>227</v>
      </c>
      <c r="M2698" s="2" t="s">
        <v>91</v>
      </c>
      <c r="N2698" s="3">
        <v>660.09</v>
      </c>
      <c r="O2698" s="3" t="s">
        <v>228</v>
      </c>
      <c r="P2698" s="4">
        <f>IF(O2698="吨",N2698*1000,IF(O2698="万立方米",N2698*10000,""))</f>
        <v>6600900.0</v>
      </c>
      <c r="Q2698" s="2" t="s">
        <v>229</v>
      </c>
      <c r="R2698" s="2" t="s">
        <v>230</v>
      </c>
      <c r="S2698" s="2" t="s">
        <v>243</v>
      </c>
      <c r="T2698" s="2" t="s">
        <v>75</v>
      </c>
      <c r="U2698" s="4">
        <f>0.03</f>
        <v>0.03</v>
      </c>
      <c r="V2698" s="2" t="s">
        <v>232</v>
      </c>
      <c r="W2698" s="2" t="s">
        <v>76</v>
      </c>
      <c r="X2698" s="2" t="s">
        <v>255</v>
      </c>
      <c r="Y2698" s="2" t="s">
        <v>264</v>
      </c>
      <c r="Z2698" s="2">
        <v>75</v>
      </c>
      <c r="AA2698" s="2">
        <v>57</v>
      </c>
      <c r="AB2698" s="2">
        <v>75</v>
      </c>
      <c r="AC2698" s="4">
        <f>P2698*U2698/1000000</f>
        <v>0.198027</v>
      </c>
      <c r="AD2698" s="4">
        <f>AC2699*(1-AA2698/100)+(AC2698-AC2699)*(1-AB2698/100)</f>
        <v>0.08515161000000002</v>
      </c>
      <c r="AE2698" s="2" t="s">
        <v>66</v>
      </c>
      <c r="AF2698" s="2" t="s">
        <v>67</v>
      </c>
      <c r="AG2698" s="2" t="s">
        <v>257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3662</v>
      </c>
      <c r="B2699" s="2" t="s">
        <v>3657</v>
      </c>
      <c r="C2699" s="2" t="s">
        <v>47</v>
      </c>
      <c r="D2699" s="2" t="s">
        <v>3647</v>
      </c>
      <c r="E2699" s="2" t="s">
        <v>223</v>
      </c>
      <c r="F2699" s="2" t="s">
        <v>224</v>
      </c>
      <c r="G2699" s="2" t="s">
        <v>227</v>
      </c>
      <c r="H2699" s="2" t="s">
        <v>418</v>
      </c>
      <c r="I2699" s="2" t="s">
        <v>53</v>
      </c>
      <c r="J2699" s="2" t="s">
        <v>226</v>
      </c>
      <c r="K2699" s="2" t="s">
        <v>226</v>
      </c>
      <c r="L2699" s="2" t="s">
        <v>227</v>
      </c>
      <c r="M2699" s="2" t="s">
        <v>95</v>
      </c>
      <c r="N2699" s="3">
        <v>660.09</v>
      </c>
      <c r="O2699" s="3" t="s">
        <v>228</v>
      </c>
      <c r="P2699" s="4">
        <f>IF(O2699="吨",N2699*1000,IF(O2699="万立方米",N2699*10000,""))</f>
        <v>6600900.0</v>
      </c>
      <c r="Q2699" s="2" t="s">
        <v>229</v>
      </c>
      <c r="R2699" s="2" t="s">
        <v>230</v>
      </c>
      <c r="S2699" s="2" t="s">
        <v>245</v>
      </c>
      <c r="T2699" s="2" t="s">
        <v>75</v>
      </c>
      <c r="U2699" s="4">
        <f>0.03</f>
        <v>0.03</v>
      </c>
      <c r="V2699" s="2" t="s">
        <v>232</v>
      </c>
      <c r="W2699" s="2" t="s">
        <v>76</v>
      </c>
      <c r="X2699" s="2" t="s">
        <v>255</v>
      </c>
      <c r="Y2699" s="2" t="s">
        <v>266</v>
      </c>
      <c r="Z2699" s="2">
        <v>57</v>
      </c>
      <c r="AA2699" s="2"/>
      <c r="AB2699" s="2"/>
      <c r="AC2699" s="4">
        <f>P2699*U2699/1000000</f>
        <v>0.198027</v>
      </c>
      <c r="AD2699" s="4">
        <f>AC2699*(1-Z2699/100)</f>
        <v>0.08515161000000002</v>
      </c>
      <c r="AE2699" s="2" t="s">
        <v>66</v>
      </c>
      <c r="AF2699" s="2" t="s">
        <v>67</v>
      </c>
      <c r="AG2699" s="2" t="s">
        <v>257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3663</v>
      </c>
      <c r="B2700" s="2" t="s">
        <v>3657</v>
      </c>
      <c r="C2700" s="2" t="s">
        <v>47</v>
      </c>
      <c r="D2700" s="2" t="s">
        <v>3647</v>
      </c>
      <c r="E2700" s="2" t="s">
        <v>223</v>
      </c>
      <c r="F2700" s="2" t="s">
        <v>224</v>
      </c>
      <c r="G2700" s="2" t="s">
        <v>227</v>
      </c>
      <c r="H2700" s="2" t="s">
        <v>418</v>
      </c>
      <c r="I2700" s="2" t="s">
        <v>53</v>
      </c>
      <c r="J2700" s="2" t="s">
        <v>226</v>
      </c>
      <c r="K2700" s="2" t="s">
        <v>226</v>
      </c>
      <c r="L2700" s="2" t="s">
        <v>227</v>
      </c>
      <c r="M2700" s="2" t="s">
        <v>99</v>
      </c>
      <c r="N2700" s="3">
        <v>660.09</v>
      </c>
      <c r="O2700" s="3" t="s">
        <v>228</v>
      </c>
      <c r="P2700" s="4">
        <f>IF(O2700="吨",N2700*1000,IF(O2700="万立方米",N2700*10000,""))</f>
        <v>6600900.0</v>
      </c>
      <c r="Q2700" s="2" t="s">
        <v>229</v>
      </c>
      <c r="R2700" s="2" t="s">
        <v>230</v>
      </c>
      <c r="S2700" s="2" t="s">
        <v>247</v>
      </c>
      <c r="T2700" s="2" t="s">
        <v>75</v>
      </c>
      <c r="U2700" s="4">
        <f>0.0</f>
        <v>0.0</v>
      </c>
      <c r="V2700" s="2" t="s">
        <v>232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268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3664</v>
      </c>
      <c r="B2701" s="2" t="s">
        <v>3657</v>
      </c>
      <c r="C2701" s="2" t="s">
        <v>47</v>
      </c>
      <c r="D2701" s="2" t="s">
        <v>3647</v>
      </c>
      <c r="E2701" s="2" t="s">
        <v>223</v>
      </c>
      <c r="F2701" s="2" t="s">
        <v>224</v>
      </c>
      <c r="G2701" s="2" t="s">
        <v>227</v>
      </c>
      <c r="H2701" s="2" t="s">
        <v>418</v>
      </c>
      <c r="I2701" s="2" t="s">
        <v>53</v>
      </c>
      <c r="J2701" s="2" t="s">
        <v>226</v>
      </c>
      <c r="K2701" s="2" t="s">
        <v>226</v>
      </c>
      <c r="L2701" s="2" t="s">
        <v>227</v>
      </c>
      <c r="M2701" s="2" t="s">
        <v>104</v>
      </c>
      <c r="N2701" s="3">
        <v>660.09</v>
      </c>
      <c r="O2701" s="3" t="s">
        <v>228</v>
      </c>
      <c r="P2701" s="4">
        <f>IF(O2701="吨",N2701*1000,IF(O2701="万立方米",N2701*10000,""))</f>
        <v>6600900.0</v>
      </c>
      <c r="Q2701" s="2" t="s">
        <v>229</v>
      </c>
      <c r="R2701" s="2" t="s">
        <v>230</v>
      </c>
      <c r="S2701" s="2" t="s">
        <v>249</v>
      </c>
      <c r="T2701" s="2" t="s">
        <v>75</v>
      </c>
      <c r="U2701" s="4">
        <f>0.02</f>
        <v>0.02</v>
      </c>
      <c r="V2701" s="2" t="s">
        <v>232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259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3665</v>
      </c>
      <c r="B2702" s="2" t="s">
        <v>3657</v>
      </c>
      <c r="C2702" s="2" t="s">
        <v>47</v>
      </c>
      <c r="D2702" s="2" t="s">
        <v>3647</v>
      </c>
      <c r="E2702" s="2" t="s">
        <v>223</v>
      </c>
      <c r="F2702" s="2" t="s">
        <v>224</v>
      </c>
      <c r="G2702" s="2" t="s">
        <v>227</v>
      </c>
      <c r="H2702" s="2" t="s">
        <v>418</v>
      </c>
      <c r="I2702" s="2"/>
      <c r="J2702" s="2"/>
      <c r="K2702" s="2" t="s">
        <v>55</v>
      </c>
      <c r="L2702" s="2" t="s">
        <v>163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164</v>
      </c>
      <c r="T2702" s="2" t="s">
        <v>165</v>
      </c>
      <c r="U2702" s="4">
        <f>0.16</f>
        <v>0.16</v>
      </c>
      <c r="V2702" s="2" t="s">
        <v>111</v>
      </c>
      <c r="W2702" s="2" t="s">
        <v>164</v>
      </c>
      <c r="X2702" s="2" t="s">
        <v>163</v>
      </c>
      <c r="Y2702" s="2" t="s">
        <v>166</v>
      </c>
      <c r="Z2702" s="2">
        <v>0</v>
      </c>
      <c r="AA2702" s="2"/>
      <c r="AB2702" s="2"/>
      <c r="AC2702" s="2"/>
      <c r="AD2702" s="2"/>
      <c r="AE2702" s="2" t="s">
        <v>271</v>
      </c>
      <c r="AF2702" s="2" t="s">
        <v>272</v>
      </c>
      <c r="AG2702" s="2" t="s">
        <v>273</v>
      </c>
      <c r="AH2702" s="2" t="s">
        <v>168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3666</v>
      </c>
      <c r="B2703" s="2" t="s">
        <v>3667</v>
      </c>
      <c r="C2703" s="2" t="s">
        <v>47</v>
      </c>
      <c r="D2703" s="2" t="s">
        <v>2902</v>
      </c>
      <c r="E2703" s="2" t="s">
        <v>526</v>
      </c>
      <c r="F2703" s="2" t="s">
        <v>119</v>
      </c>
      <c r="G2703" s="2" t="s">
        <v>227</v>
      </c>
      <c r="H2703" s="2" t="s">
        <v>560</v>
      </c>
      <c r="I2703" s="2" t="s">
        <v>53</v>
      </c>
      <c r="J2703" s="2" t="s">
        <v>226</v>
      </c>
      <c r="K2703" s="2" t="s">
        <v>226</v>
      </c>
      <c r="L2703" s="2" t="s">
        <v>227</v>
      </c>
      <c r="M2703" s="2" t="s">
        <v>57</v>
      </c>
      <c r="N2703" s="3">
        <v>54.462</v>
      </c>
      <c r="O2703" s="3" t="s">
        <v>228</v>
      </c>
      <c r="P2703" s="4">
        <f>IF(O2703="吨",N2703*1000,IF(O2703="万立方米",N2703*10000,""))</f>
        <v>544620.0</v>
      </c>
      <c r="Q2703" s="2" t="s">
        <v>229</v>
      </c>
      <c r="R2703" s="2" t="s">
        <v>230</v>
      </c>
      <c r="S2703" s="2" t="s">
        <v>448</v>
      </c>
      <c r="T2703" s="2" t="s">
        <v>75</v>
      </c>
      <c r="U2703" s="4">
        <f>0.0</f>
        <v>0.0</v>
      </c>
      <c r="V2703" s="2" t="s">
        <v>232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233</v>
      </c>
      <c r="AH2703" s="2" t="s">
        <v>449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3668</v>
      </c>
      <c r="B2704" s="2" t="s">
        <v>3667</v>
      </c>
      <c r="C2704" s="2" t="s">
        <v>47</v>
      </c>
      <c r="D2704" s="2" t="s">
        <v>2902</v>
      </c>
      <c r="E2704" s="2" t="s">
        <v>526</v>
      </c>
      <c r="F2704" s="2" t="s">
        <v>119</v>
      </c>
      <c r="G2704" s="2" t="s">
        <v>227</v>
      </c>
      <c r="H2704" s="2" t="s">
        <v>560</v>
      </c>
      <c r="I2704" s="2" t="s">
        <v>53</v>
      </c>
      <c r="J2704" s="2" t="s">
        <v>226</v>
      </c>
      <c r="K2704" s="2" t="s">
        <v>226</v>
      </c>
      <c r="L2704" s="2" t="s">
        <v>227</v>
      </c>
      <c r="M2704" s="2" t="s">
        <v>73</v>
      </c>
      <c r="N2704" s="3">
        <v>54.462</v>
      </c>
      <c r="O2704" s="3" t="s">
        <v>228</v>
      </c>
      <c r="P2704" s="4">
        <f>IF(O2704="吨",N2704*1000,IF(O2704="万立方米",N2704*10000,""))</f>
        <v>544620.0</v>
      </c>
      <c r="Q2704" s="2" t="s">
        <v>229</v>
      </c>
      <c r="R2704" s="2" t="s">
        <v>230</v>
      </c>
      <c r="S2704" s="2" t="s">
        <v>451</v>
      </c>
      <c r="T2704" s="2" t="s">
        <v>75</v>
      </c>
      <c r="U2704" s="4">
        <f>1.3</f>
        <v>1.3</v>
      </c>
      <c r="V2704" s="2" t="s">
        <v>232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0.708006</v>
      </c>
      <c r="AD2704" s="4">
        <f>AC2704*(1-Z2704/100)</f>
        <v>0.708006</v>
      </c>
      <c r="AE2704" s="2" t="s">
        <v>66</v>
      </c>
      <c r="AF2704" s="2" t="s">
        <v>67</v>
      </c>
      <c r="AG2704" s="2" t="s">
        <v>236</v>
      </c>
      <c r="AH2704" s="2" t="s">
        <v>449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3669</v>
      </c>
      <c r="B2705" s="2" t="s">
        <v>3667</v>
      </c>
      <c r="C2705" s="2" t="s">
        <v>47</v>
      </c>
      <c r="D2705" s="2" t="s">
        <v>2902</v>
      </c>
      <c r="E2705" s="2" t="s">
        <v>526</v>
      </c>
      <c r="F2705" s="2" t="s">
        <v>119</v>
      </c>
      <c r="G2705" s="2" t="s">
        <v>227</v>
      </c>
      <c r="H2705" s="2" t="s">
        <v>560</v>
      </c>
      <c r="I2705" s="2" t="s">
        <v>53</v>
      </c>
      <c r="J2705" s="2" t="s">
        <v>226</v>
      </c>
      <c r="K2705" s="2" t="s">
        <v>226</v>
      </c>
      <c r="L2705" s="2" t="s">
        <v>227</v>
      </c>
      <c r="M2705" s="2" t="s">
        <v>79</v>
      </c>
      <c r="N2705" s="3">
        <v>54.462</v>
      </c>
      <c r="O2705" s="3" t="s">
        <v>228</v>
      </c>
      <c r="P2705" s="4">
        <f>IF(O2705="吨",N2705*1000,IF(O2705="万立方米",N2705*10000,""))</f>
        <v>544620.0</v>
      </c>
      <c r="Q2705" s="2" t="s">
        <v>229</v>
      </c>
      <c r="R2705" s="2" t="s">
        <v>230</v>
      </c>
      <c r="S2705" s="2" t="s">
        <v>453</v>
      </c>
      <c r="T2705" s="2" t="s">
        <v>75</v>
      </c>
      <c r="U2705" s="4">
        <f>4.1</f>
        <v>4.1</v>
      </c>
      <c r="V2705" s="2" t="s">
        <v>232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4">
        <f>P2705*U2705/1000000</f>
        <v>2.232942</v>
      </c>
      <c r="AD2705" s="4">
        <f>AC2705*(1-Z2705/100)</f>
        <v>1.7416947600000001</v>
      </c>
      <c r="AE2705" s="2" t="s">
        <v>66</v>
      </c>
      <c r="AF2705" s="2" t="s">
        <v>67</v>
      </c>
      <c r="AG2705" s="2" t="s">
        <v>239</v>
      </c>
      <c r="AH2705" s="2" t="s">
        <v>449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3670</v>
      </c>
      <c r="B2706" s="2" t="s">
        <v>3667</v>
      </c>
      <c r="C2706" s="2" t="s">
        <v>47</v>
      </c>
      <c r="D2706" s="2" t="s">
        <v>2902</v>
      </c>
      <c r="E2706" s="2" t="s">
        <v>526</v>
      </c>
      <c r="F2706" s="2" t="s">
        <v>119</v>
      </c>
      <c r="G2706" s="2" t="s">
        <v>227</v>
      </c>
      <c r="H2706" s="2" t="s">
        <v>560</v>
      </c>
      <c r="I2706" s="2" t="s">
        <v>53</v>
      </c>
      <c r="J2706" s="2" t="s">
        <v>226</v>
      </c>
      <c r="K2706" s="2" t="s">
        <v>226</v>
      </c>
      <c r="L2706" s="2" t="s">
        <v>227</v>
      </c>
      <c r="M2706" s="2" t="s">
        <v>87</v>
      </c>
      <c r="N2706" s="3">
        <v>54.462</v>
      </c>
      <c r="O2706" s="3" t="s">
        <v>228</v>
      </c>
      <c r="P2706" s="4">
        <f>IF(O2706="吨",N2706*1000,IF(O2706="万立方米",N2706*10000,""))</f>
        <v>544620.0</v>
      </c>
      <c r="Q2706" s="2" t="s">
        <v>229</v>
      </c>
      <c r="R2706" s="2" t="s">
        <v>230</v>
      </c>
      <c r="S2706" s="2" t="s">
        <v>455</v>
      </c>
      <c r="T2706" s="2" t="s">
        <v>75</v>
      </c>
      <c r="U2706" s="4">
        <f>0.0</f>
        <v>0.0</v>
      </c>
      <c r="V2706" s="2" t="s">
        <v>232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233</v>
      </c>
      <c r="AH2706" s="2" t="s">
        <v>449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3671</v>
      </c>
      <c r="B2707" s="2" t="s">
        <v>3667</v>
      </c>
      <c r="C2707" s="2" t="s">
        <v>47</v>
      </c>
      <c r="D2707" s="2" t="s">
        <v>2902</v>
      </c>
      <c r="E2707" s="2" t="s">
        <v>526</v>
      </c>
      <c r="F2707" s="2" t="s">
        <v>119</v>
      </c>
      <c r="G2707" s="2" t="s">
        <v>227</v>
      </c>
      <c r="H2707" s="2" t="s">
        <v>560</v>
      </c>
      <c r="I2707" s="2" t="s">
        <v>53</v>
      </c>
      <c r="J2707" s="2" t="s">
        <v>226</v>
      </c>
      <c r="K2707" s="2" t="s">
        <v>226</v>
      </c>
      <c r="L2707" s="2" t="s">
        <v>227</v>
      </c>
      <c r="M2707" s="2" t="s">
        <v>91</v>
      </c>
      <c r="N2707" s="3">
        <v>54.462</v>
      </c>
      <c r="O2707" s="3" t="s">
        <v>228</v>
      </c>
      <c r="P2707" s="4">
        <f>IF(O2707="吨",N2707*1000,IF(O2707="万立方米",N2707*10000,""))</f>
        <v>544620.0</v>
      </c>
      <c r="Q2707" s="2" t="s">
        <v>229</v>
      </c>
      <c r="R2707" s="2" t="s">
        <v>230</v>
      </c>
      <c r="S2707" s="2" t="s">
        <v>457</v>
      </c>
      <c r="T2707" s="2" t="s">
        <v>75</v>
      </c>
      <c r="U2707" s="4">
        <f>0.03</f>
        <v>0.03</v>
      </c>
      <c r="V2707" s="2" t="s">
        <v>232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0.016338599999999998</v>
      </c>
      <c r="AD2707" s="4">
        <f>AC2708*(1-AA2707/100)+(AC2707-AC2708)*(1-AB2707/100)</f>
        <v>0.016338599999999998</v>
      </c>
      <c r="AE2707" s="2" t="s">
        <v>66</v>
      </c>
      <c r="AF2707" s="2" t="s">
        <v>67</v>
      </c>
      <c r="AG2707" s="2" t="s">
        <v>233</v>
      </c>
      <c r="AH2707" s="2" t="s">
        <v>449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3672</v>
      </c>
      <c r="B2708" s="2" t="s">
        <v>3667</v>
      </c>
      <c r="C2708" s="2" t="s">
        <v>47</v>
      </c>
      <c r="D2708" s="2" t="s">
        <v>2902</v>
      </c>
      <c r="E2708" s="2" t="s">
        <v>526</v>
      </c>
      <c r="F2708" s="2" t="s">
        <v>119</v>
      </c>
      <c r="G2708" s="2" t="s">
        <v>227</v>
      </c>
      <c r="H2708" s="2" t="s">
        <v>560</v>
      </c>
      <c r="I2708" s="2" t="s">
        <v>53</v>
      </c>
      <c r="J2708" s="2" t="s">
        <v>226</v>
      </c>
      <c r="K2708" s="2" t="s">
        <v>226</v>
      </c>
      <c r="L2708" s="2" t="s">
        <v>227</v>
      </c>
      <c r="M2708" s="2" t="s">
        <v>95</v>
      </c>
      <c r="N2708" s="3">
        <v>54.462</v>
      </c>
      <c r="O2708" s="3" t="s">
        <v>228</v>
      </c>
      <c r="P2708" s="4">
        <f>IF(O2708="吨",N2708*1000,IF(O2708="万立方米",N2708*10000,""))</f>
        <v>544620.0</v>
      </c>
      <c r="Q2708" s="2" t="s">
        <v>229</v>
      </c>
      <c r="R2708" s="2" t="s">
        <v>230</v>
      </c>
      <c r="S2708" s="2" t="s">
        <v>459</v>
      </c>
      <c r="T2708" s="2" t="s">
        <v>75</v>
      </c>
      <c r="U2708" s="4">
        <f>0.03</f>
        <v>0.03</v>
      </c>
      <c r="V2708" s="2" t="s">
        <v>232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0.016338599999999998</v>
      </c>
      <c r="AD2708" s="4">
        <f>AC2708*(1-Z2708/100)</f>
        <v>0.016338599999999998</v>
      </c>
      <c r="AE2708" s="2" t="s">
        <v>66</v>
      </c>
      <c r="AF2708" s="2" t="s">
        <v>67</v>
      </c>
      <c r="AG2708" s="2" t="s">
        <v>233</v>
      </c>
      <c r="AH2708" s="2" t="s">
        <v>449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3673</v>
      </c>
      <c r="B2709" s="2" t="s">
        <v>3667</v>
      </c>
      <c r="C2709" s="2" t="s">
        <v>47</v>
      </c>
      <c r="D2709" s="2" t="s">
        <v>2902</v>
      </c>
      <c r="E2709" s="2" t="s">
        <v>526</v>
      </c>
      <c r="F2709" s="2" t="s">
        <v>119</v>
      </c>
      <c r="G2709" s="2" t="s">
        <v>227</v>
      </c>
      <c r="H2709" s="2" t="s">
        <v>560</v>
      </c>
      <c r="I2709" s="2" t="s">
        <v>53</v>
      </c>
      <c r="J2709" s="2" t="s">
        <v>226</v>
      </c>
      <c r="K2709" s="2" t="s">
        <v>226</v>
      </c>
      <c r="L2709" s="2" t="s">
        <v>227</v>
      </c>
      <c r="M2709" s="2" t="s">
        <v>99</v>
      </c>
      <c r="N2709" s="3">
        <v>54.462</v>
      </c>
      <c r="O2709" s="3" t="s">
        <v>228</v>
      </c>
      <c r="P2709" s="4">
        <f>IF(O2709="吨",N2709*1000,IF(O2709="万立方米",N2709*10000,""))</f>
        <v>544620.0</v>
      </c>
      <c r="Q2709" s="2" t="s">
        <v>229</v>
      </c>
      <c r="R2709" s="2" t="s">
        <v>230</v>
      </c>
      <c r="S2709" s="2" t="s">
        <v>461</v>
      </c>
      <c r="T2709" s="2" t="s">
        <v>75</v>
      </c>
      <c r="U2709" s="4">
        <f>0.0</f>
        <v>0.0</v>
      </c>
      <c r="V2709" s="2" t="s">
        <v>232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233</v>
      </c>
      <c r="AH2709" s="2" t="s">
        <v>449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3674</v>
      </c>
      <c r="B2710" s="2" t="s">
        <v>3667</v>
      </c>
      <c r="C2710" s="2" t="s">
        <v>47</v>
      </c>
      <c r="D2710" s="2" t="s">
        <v>2902</v>
      </c>
      <c r="E2710" s="2" t="s">
        <v>526</v>
      </c>
      <c r="F2710" s="2" t="s">
        <v>119</v>
      </c>
      <c r="G2710" s="2" t="s">
        <v>227</v>
      </c>
      <c r="H2710" s="2" t="s">
        <v>560</v>
      </c>
      <c r="I2710" s="2" t="s">
        <v>53</v>
      </c>
      <c r="J2710" s="2" t="s">
        <v>226</v>
      </c>
      <c r="K2710" s="2" t="s">
        <v>226</v>
      </c>
      <c r="L2710" s="2" t="s">
        <v>227</v>
      </c>
      <c r="M2710" s="2" t="s">
        <v>104</v>
      </c>
      <c r="N2710" s="3">
        <v>54.462</v>
      </c>
      <c r="O2710" s="3" t="s">
        <v>228</v>
      </c>
      <c r="P2710" s="4">
        <f>IF(O2710="吨",N2710*1000,IF(O2710="万立方米",N2710*10000,""))</f>
        <v>544620.0</v>
      </c>
      <c r="Q2710" s="2" t="s">
        <v>229</v>
      </c>
      <c r="R2710" s="2" t="s">
        <v>230</v>
      </c>
      <c r="S2710" s="2" t="s">
        <v>463</v>
      </c>
      <c r="T2710" s="2" t="s">
        <v>75</v>
      </c>
      <c r="U2710" s="4">
        <f>0.02</f>
        <v>0.02</v>
      </c>
      <c r="V2710" s="2" t="s">
        <v>232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 t="s">
        <v>236</v>
      </c>
      <c r="AH2710" s="2" t="s">
        <v>449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3675</v>
      </c>
      <c r="B2711" s="2" t="s">
        <v>3667</v>
      </c>
      <c r="C2711" s="2" t="s">
        <v>47</v>
      </c>
      <c r="D2711" s="2" t="s">
        <v>2902</v>
      </c>
      <c r="E2711" s="2" t="s">
        <v>526</v>
      </c>
      <c r="F2711" s="2" t="s">
        <v>119</v>
      </c>
      <c r="G2711" s="2" t="s">
        <v>227</v>
      </c>
      <c r="H2711" s="2" t="s">
        <v>560</v>
      </c>
      <c r="I2711" s="2"/>
      <c r="J2711" s="2"/>
      <c r="K2711" s="2"/>
      <c r="L2711" s="2"/>
      <c r="M2711" s="2" t="s">
        <v>107</v>
      </c>
      <c r="N2711" s="3"/>
      <c r="O2711" s="3"/>
      <c r="P2711" s="4">
        <f>IF(O2711="吨",N2711*1000,IF(O2711="万立方米",N2711*10000,""))</f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138</v>
      </c>
      <c r="AH2711" s="2" t="s">
        <v>114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3676</v>
      </c>
      <c r="B2712" s="2" t="s">
        <v>3677</v>
      </c>
      <c r="C2712" s="2" t="s">
        <v>47</v>
      </c>
      <c r="D2712" s="2" t="s">
        <v>3678</v>
      </c>
      <c r="E2712" s="2" t="s">
        <v>491</v>
      </c>
      <c r="F2712" s="2" t="s">
        <v>50</v>
      </c>
      <c r="G2712" s="2" t="s">
        <v>225</v>
      </c>
      <c r="H2712" s="2" t="s">
        <v>52</v>
      </c>
      <c r="I2712" s="2" t="s">
        <v>53</v>
      </c>
      <c r="J2712" s="2" t="s">
        <v>226</v>
      </c>
      <c r="K2712" s="2" t="s">
        <v>226</v>
      </c>
      <c r="L2712" s="2" t="s">
        <v>227</v>
      </c>
      <c r="M2712" s="2" t="s">
        <v>57</v>
      </c>
      <c r="N2712" s="3">
        <v>5118.947</v>
      </c>
      <c r="O2712" s="3" t="s">
        <v>228</v>
      </c>
      <c r="P2712" s="4">
        <f>IF(O2712="吨",N2712*1000,IF(O2712="万立方米",N2712*10000,""))</f>
        <v>51189470.0</v>
      </c>
      <c r="Q2712" s="2" t="s">
        <v>229</v>
      </c>
      <c r="R2712" s="2" t="s">
        <v>230</v>
      </c>
      <c r="S2712" s="2" t="s">
        <v>231</v>
      </c>
      <c r="T2712" s="2" t="s">
        <v>75</v>
      </c>
      <c r="U2712" s="4">
        <f>0.0</f>
        <v>0.0</v>
      </c>
      <c r="V2712" s="2" t="s">
        <v>232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233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3679</v>
      </c>
      <c r="B2713" s="2" t="s">
        <v>3677</v>
      </c>
      <c r="C2713" s="2" t="s">
        <v>47</v>
      </c>
      <c r="D2713" s="2" t="s">
        <v>3678</v>
      </c>
      <c r="E2713" s="2" t="s">
        <v>491</v>
      </c>
      <c r="F2713" s="2" t="s">
        <v>50</v>
      </c>
      <c r="G2713" s="2" t="s">
        <v>225</v>
      </c>
      <c r="H2713" s="2" t="s">
        <v>52</v>
      </c>
      <c r="I2713" s="2" t="s">
        <v>53</v>
      </c>
      <c r="J2713" s="2" t="s">
        <v>226</v>
      </c>
      <c r="K2713" s="2" t="s">
        <v>226</v>
      </c>
      <c r="L2713" s="2" t="s">
        <v>227</v>
      </c>
      <c r="M2713" s="2" t="s">
        <v>73</v>
      </c>
      <c r="N2713" s="3">
        <v>5118.947</v>
      </c>
      <c r="O2713" s="3" t="s">
        <v>228</v>
      </c>
      <c r="P2713" s="4">
        <f>IF(O2713="吨",N2713*1000,IF(O2713="万立方米",N2713*10000,""))</f>
        <v>51189470.0</v>
      </c>
      <c r="Q2713" s="2" t="s">
        <v>229</v>
      </c>
      <c r="R2713" s="2" t="s">
        <v>230</v>
      </c>
      <c r="S2713" s="2" t="s">
        <v>235</v>
      </c>
      <c r="T2713" s="2" t="s">
        <v>75</v>
      </c>
      <c r="U2713" s="4">
        <f>1.3</f>
        <v>1.3</v>
      </c>
      <c r="V2713" s="2" t="s">
        <v>232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66.546311</v>
      </c>
      <c r="AD2713" s="4">
        <f>AC2713*(1-Z2713/100)</f>
        <v>66.546311</v>
      </c>
      <c r="AE2713" s="2" t="s">
        <v>66</v>
      </c>
      <c r="AF2713" s="2" t="s">
        <v>67</v>
      </c>
      <c r="AG2713" s="2" t="s">
        <v>236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3680</v>
      </c>
      <c r="B2714" s="2" t="s">
        <v>3677</v>
      </c>
      <c r="C2714" s="2" t="s">
        <v>47</v>
      </c>
      <c r="D2714" s="2" t="s">
        <v>3678</v>
      </c>
      <c r="E2714" s="2" t="s">
        <v>491</v>
      </c>
      <c r="F2714" s="2" t="s">
        <v>50</v>
      </c>
      <c r="G2714" s="2" t="s">
        <v>225</v>
      </c>
      <c r="H2714" s="2" t="s">
        <v>52</v>
      </c>
      <c r="I2714" s="2" t="s">
        <v>53</v>
      </c>
      <c r="J2714" s="2" t="s">
        <v>226</v>
      </c>
      <c r="K2714" s="2" t="s">
        <v>226</v>
      </c>
      <c r="L2714" s="2" t="s">
        <v>227</v>
      </c>
      <c r="M2714" s="2" t="s">
        <v>79</v>
      </c>
      <c r="N2714" s="3">
        <v>5118.947</v>
      </c>
      <c r="O2714" s="3" t="s">
        <v>228</v>
      </c>
      <c r="P2714" s="4">
        <f>IF(O2714="吨",N2714*1000,IF(O2714="万立方米",N2714*10000,""))</f>
        <v>51189470.0</v>
      </c>
      <c r="Q2714" s="2" t="s">
        <v>229</v>
      </c>
      <c r="R2714" s="2" t="s">
        <v>230</v>
      </c>
      <c r="S2714" s="2" t="s">
        <v>238</v>
      </c>
      <c r="T2714" s="2" t="s">
        <v>75</v>
      </c>
      <c r="U2714" s="4">
        <f>4.1</f>
        <v>4.1</v>
      </c>
      <c r="V2714" s="2" t="s">
        <v>232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4">
        <f>P2714*U2714/1000000</f>
        <v>209.87682699999996</v>
      </c>
      <c r="AD2714" s="4">
        <f>AC2714*(1-Z2714/100)</f>
        <v>163.70392506</v>
      </c>
      <c r="AE2714" s="2" t="s">
        <v>66</v>
      </c>
      <c r="AF2714" s="2" t="s">
        <v>67</v>
      </c>
      <c r="AG2714" s="2" t="s">
        <v>239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3681</v>
      </c>
      <c r="B2715" s="2" t="s">
        <v>3677</v>
      </c>
      <c r="C2715" s="2" t="s">
        <v>47</v>
      </c>
      <c r="D2715" s="2" t="s">
        <v>3678</v>
      </c>
      <c r="E2715" s="2" t="s">
        <v>491</v>
      </c>
      <c r="F2715" s="2" t="s">
        <v>50</v>
      </c>
      <c r="G2715" s="2" t="s">
        <v>225</v>
      </c>
      <c r="H2715" s="2" t="s">
        <v>52</v>
      </c>
      <c r="I2715" s="2" t="s">
        <v>53</v>
      </c>
      <c r="J2715" s="2" t="s">
        <v>226</v>
      </c>
      <c r="K2715" s="2" t="s">
        <v>226</v>
      </c>
      <c r="L2715" s="2" t="s">
        <v>227</v>
      </c>
      <c r="M2715" s="2" t="s">
        <v>87</v>
      </c>
      <c r="N2715" s="3">
        <v>5118.947</v>
      </c>
      <c r="O2715" s="3" t="s">
        <v>228</v>
      </c>
      <c r="P2715" s="4">
        <f>IF(O2715="吨",N2715*1000,IF(O2715="万立方米",N2715*10000,""))</f>
        <v>51189470.0</v>
      </c>
      <c r="Q2715" s="2" t="s">
        <v>229</v>
      </c>
      <c r="R2715" s="2" t="s">
        <v>230</v>
      </c>
      <c r="S2715" s="2" t="s">
        <v>241</v>
      </c>
      <c r="T2715" s="2" t="s">
        <v>75</v>
      </c>
      <c r="U2715" s="4">
        <f>0.0</f>
        <v>0.0</v>
      </c>
      <c r="V2715" s="2" t="s">
        <v>232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233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3682</v>
      </c>
      <c r="B2716" s="2" t="s">
        <v>3677</v>
      </c>
      <c r="C2716" s="2" t="s">
        <v>47</v>
      </c>
      <c r="D2716" s="2" t="s">
        <v>3678</v>
      </c>
      <c r="E2716" s="2" t="s">
        <v>491</v>
      </c>
      <c r="F2716" s="2" t="s">
        <v>50</v>
      </c>
      <c r="G2716" s="2" t="s">
        <v>225</v>
      </c>
      <c r="H2716" s="2" t="s">
        <v>52</v>
      </c>
      <c r="I2716" s="2" t="s">
        <v>53</v>
      </c>
      <c r="J2716" s="2" t="s">
        <v>226</v>
      </c>
      <c r="K2716" s="2" t="s">
        <v>226</v>
      </c>
      <c r="L2716" s="2" t="s">
        <v>227</v>
      </c>
      <c r="M2716" s="2" t="s">
        <v>91</v>
      </c>
      <c r="N2716" s="3">
        <v>5118.947</v>
      </c>
      <c r="O2716" s="3" t="s">
        <v>228</v>
      </c>
      <c r="P2716" s="4">
        <f>IF(O2716="吨",N2716*1000,IF(O2716="万立方米",N2716*10000,""))</f>
        <v>51189470.0</v>
      </c>
      <c r="Q2716" s="2" t="s">
        <v>229</v>
      </c>
      <c r="R2716" s="2" t="s">
        <v>230</v>
      </c>
      <c r="S2716" s="2" t="s">
        <v>243</v>
      </c>
      <c r="T2716" s="2" t="s">
        <v>75</v>
      </c>
      <c r="U2716" s="4">
        <f>0.03</f>
        <v>0.03</v>
      </c>
      <c r="V2716" s="2" t="s">
        <v>232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4">
        <f>P2716*U2716/1000000</f>
        <v>1.5356840999999999</v>
      </c>
      <c r="AD2716" s="4">
        <f>AC2717*(1-AA2716/100)+(AC2716-AC2717)*(1-AB2716/100)</f>
        <v>1.5356840999999999</v>
      </c>
      <c r="AE2716" s="2" t="s">
        <v>66</v>
      </c>
      <c r="AF2716" s="2" t="s">
        <v>67</v>
      </c>
      <c r="AG2716" s="2" t="s">
        <v>233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3683</v>
      </c>
      <c r="B2717" s="2" t="s">
        <v>3677</v>
      </c>
      <c r="C2717" s="2" t="s">
        <v>47</v>
      </c>
      <c r="D2717" s="2" t="s">
        <v>3678</v>
      </c>
      <c r="E2717" s="2" t="s">
        <v>491</v>
      </c>
      <c r="F2717" s="2" t="s">
        <v>50</v>
      </c>
      <c r="G2717" s="2" t="s">
        <v>225</v>
      </c>
      <c r="H2717" s="2" t="s">
        <v>52</v>
      </c>
      <c r="I2717" s="2" t="s">
        <v>53</v>
      </c>
      <c r="J2717" s="2" t="s">
        <v>226</v>
      </c>
      <c r="K2717" s="2" t="s">
        <v>226</v>
      </c>
      <c r="L2717" s="2" t="s">
        <v>227</v>
      </c>
      <c r="M2717" s="2" t="s">
        <v>95</v>
      </c>
      <c r="N2717" s="3">
        <v>5118.947</v>
      </c>
      <c r="O2717" s="3" t="s">
        <v>228</v>
      </c>
      <c r="P2717" s="4">
        <f>IF(O2717="吨",N2717*1000,IF(O2717="万立方米",N2717*10000,""))</f>
        <v>51189470.0</v>
      </c>
      <c r="Q2717" s="2" t="s">
        <v>229</v>
      </c>
      <c r="R2717" s="2" t="s">
        <v>230</v>
      </c>
      <c r="S2717" s="2" t="s">
        <v>245</v>
      </c>
      <c r="T2717" s="2" t="s">
        <v>75</v>
      </c>
      <c r="U2717" s="4">
        <f>0.03</f>
        <v>0.03</v>
      </c>
      <c r="V2717" s="2" t="s">
        <v>232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4">
        <f>P2717*U2717/1000000</f>
        <v>1.5356840999999999</v>
      </c>
      <c r="AD2717" s="4">
        <f>AC2717*(1-Z2717/100)</f>
        <v>1.5356840999999999</v>
      </c>
      <c r="AE2717" s="2" t="s">
        <v>66</v>
      </c>
      <c r="AF2717" s="2" t="s">
        <v>67</v>
      </c>
      <c r="AG2717" s="2" t="s">
        <v>233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3684</v>
      </c>
      <c r="B2718" s="2" t="s">
        <v>3677</v>
      </c>
      <c r="C2718" s="2" t="s">
        <v>47</v>
      </c>
      <c r="D2718" s="2" t="s">
        <v>3678</v>
      </c>
      <c r="E2718" s="2" t="s">
        <v>491</v>
      </c>
      <c r="F2718" s="2" t="s">
        <v>50</v>
      </c>
      <c r="G2718" s="2" t="s">
        <v>225</v>
      </c>
      <c r="H2718" s="2" t="s">
        <v>52</v>
      </c>
      <c r="I2718" s="2" t="s">
        <v>53</v>
      </c>
      <c r="J2718" s="2" t="s">
        <v>226</v>
      </c>
      <c r="K2718" s="2" t="s">
        <v>226</v>
      </c>
      <c r="L2718" s="2" t="s">
        <v>227</v>
      </c>
      <c r="M2718" s="2" t="s">
        <v>99</v>
      </c>
      <c r="N2718" s="3">
        <v>5118.947</v>
      </c>
      <c r="O2718" s="3" t="s">
        <v>228</v>
      </c>
      <c r="P2718" s="4">
        <f>IF(O2718="吨",N2718*1000,IF(O2718="万立方米",N2718*10000,""))</f>
        <v>51189470.0</v>
      </c>
      <c r="Q2718" s="2" t="s">
        <v>229</v>
      </c>
      <c r="R2718" s="2" t="s">
        <v>230</v>
      </c>
      <c r="S2718" s="2" t="s">
        <v>247</v>
      </c>
      <c r="T2718" s="2" t="s">
        <v>75</v>
      </c>
      <c r="U2718" s="4">
        <f>0.0</f>
        <v>0.0</v>
      </c>
      <c r="V2718" s="2" t="s">
        <v>232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233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3685</v>
      </c>
      <c r="B2719" s="2" t="s">
        <v>3677</v>
      </c>
      <c r="C2719" s="2" t="s">
        <v>47</v>
      </c>
      <c r="D2719" s="2" t="s">
        <v>3678</v>
      </c>
      <c r="E2719" s="2" t="s">
        <v>491</v>
      </c>
      <c r="F2719" s="2" t="s">
        <v>50</v>
      </c>
      <c r="G2719" s="2" t="s">
        <v>225</v>
      </c>
      <c r="H2719" s="2" t="s">
        <v>52</v>
      </c>
      <c r="I2719" s="2" t="s">
        <v>53</v>
      </c>
      <c r="J2719" s="2" t="s">
        <v>226</v>
      </c>
      <c r="K2719" s="2" t="s">
        <v>226</v>
      </c>
      <c r="L2719" s="2" t="s">
        <v>227</v>
      </c>
      <c r="M2719" s="2" t="s">
        <v>104</v>
      </c>
      <c r="N2719" s="3">
        <v>5118.947</v>
      </c>
      <c r="O2719" s="3" t="s">
        <v>228</v>
      </c>
      <c r="P2719" s="4">
        <f>IF(O2719="吨",N2719*1000,IF(O2719="万立方米",N2719*10000,""))</f>
        <v>51189470.0</v>
      </c>
      <c r="Q2719" s="2" t="s">
        <v>229</v>
      </c>
      <c r="R2719" s="2" t="s">
        <v>230</v>
      </c>
      <c r="S2719" s="2" t="s">
        <v>249</v>
      </c>
      <c r="T2719" s="2" t="s">
        <v>75</v>
      </c>
      <c r="U2719" s="4">
        <f>0.02</f>
        <v>0.02</v>
      </c>
      <c r="V2719" s="2" t="s">
        <v>232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 t="s">
        <v>236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3686</v>
      </c>
      <c r="B2720" s="2" t="s">
        <v>3677</v>
      </c>
      <c r="C2720" s="2" t="s">
        <v>47</v>
      </c>
      <c r="D2720" s="2" t="s">
        <v>3678</v>
      </c>
      <c r="E2720" s="2" t="s">
        <v>491</v>
      </c>
      <c r="F2720" s="2" t="s">
        <v>50</v>
      </c>
      <c r="G2720" s="2" t="s">
        <v>225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f>IF(O2720="吨",N2720*1000,IF(O2720="万立方米",N2720*10000,""))</f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138</v>
      </c>
      <c r="AH2720" s="2" t="s">
        <v>114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3687</v>
      </c>
      <c r="B2721" s="2" t="s">
        <v>3688</v>
      </c>
      <c r="C2721" s="2" t="s">
        <v>47</v>
      </c>
      <c r="D2721" s="2" t="s">
        <v>1093</v>
      </c>
      <c r="E2721" s="2" t="s">
        <v>491</v>
      </c>
      <c r="F2721" s="2" t="s">
        <v>278</v>
      </c>
      <c r="G2721" s="2" t="s">
        <v>227</v>
      </c>
      <c r="H2721" s="2" t="s">
        <v>279</v>
      </c>
      <c r="I2721" s="2" t="s">
        <v>53</v>
      </c>
      <c r="J2721" s="2" t="s">
        <v>121</v>
      </c>
      <c r="K2721" s="2"/>
      <c r="L2721" s="2" t="s">
        <v>122</v>
      </c>
      <c r="M2721" s="2" t="s">
        <v>57</v>
      </c>
      <c r="N2721" s="3">
        <v>3602.344</v>
      </c>
      <c r="O2721" s="3" t="s">
        <v>123</v>
      </c>
      <c r="P2721" s="2"/>
      <c r="Q2721" s="2"/>
      <c r="R2721" s="2"/>
      <c r="S2721" s="2"/>
      <c r="T2721" s="2"/>
      <c r="U2721" s="2"/>
      <c r="V2721" s="2"/>
      <c r="W2721" s="2" t="s">
        <v>124</v>
      </c>
      <c r="X2721" s="2"/>
      <c r="Y2721" s="2" t="s">
        <v>65</v>
      </c>
      <c r="Z2721" s="2">
        <v>0</v>
      </c>
      <c r="AA2721" s="2"/>
      <c r="AB2721" s="2"/>
      <c r="AC2721" s="4">
        <f>P2721*U2721/1000000</f>
        <v>0.0</v>
      </c>
      <c r="AD2721" s="4">
        <f>AC2721*(1-Z2721/100)</f>
        <v>0.0</v>
      </c>
      <c r="AE2721" s="2" t="s">
        <v>125</v>
      </c>
      <c r="AF2721" s="2" t="s">
        <v>126</v>
      </c>
      <c r="AG2721" s="2" t="s">
        <v>127</v>
      </c>
      <c r="AH2721" s="2" t="s">
        <v>128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3689</v>
      </c>
      <c r="B2722" s="2" t="s">
        <v>3688</v>
      </c>
      <c r="C2722" s="2" t="s">
        <v>47</v>
      </c>
      <c r="D2722" s="2" t="s">
        <v>1093</v>
      </c>
      <c r="E2722" s="2" t="s">
        <v>491</v>
      </c>
      <c r="F2722" s="2" t="s">
        <v>278</v>
      </c>
      <c r="G2722" s="2" t="s">
        <v>227</v>
      </c>
      <c r="H2722" s="2" t="s">
        <v>279</v>
      </c>
      <c r="I2722" s="2" t="s">
        <v>53</v>
      </c>
      <c r="J2722" s="2" t="s">
        <v>121</v>
      </c>
      <c r="K2722" s="2"/>
      <c r="L2722" s="2" t="s">
        <v>122</v>
      </c>
      <c r="M2722" s="2" t="s">
        <v>73</v>
      </c>
      <c r="N2722" s="3">
        <v>3602.344</v>
      </c>
      <c r="O2722" s="3" t="s">
        <v>123</v>
      </c>
      <c r="P2722" s="2"/>
      <c r="Q2722" s="2"/>
      <c r="R2722" s="2"/>
      <c r="S2722" s="2"/>
      <c r="T2722" s="2"/>
      <c r="U2722" s="2"/>
      <c r="V2722" s="2"/>
      <c r="W2722" s="2" t="s">
        <v>124</v>
      </c>
      <c r="X2722" s="2"/>
      <c r="Y2722" s="2" t="s">
        <v>65</v>
      </c>
      <c r="Z2722" s="2">
        <v>0</v>
      </c>
      <c r="AA2722" s="2"/>
      <c r="AB2722" s="2"/>
      <c r="AC2722" s="4">
        <f>P2722*U2722/1000000</f>
        <v>0.0</v>
      </c>
      <c r="AD2722" s="4">
        <f>AC2722*(1-Z2722/100)</f>
        <v>0.0</v>
      </c>
      <c r="AE2722" s="2" t="s">
        <v>125</v>
      </c>
      <c r="AF2722" s="2" t="s">
        <v>126</v>
      </c>
      <c r="AG2722" s="2" t="s">
        <v>130</v>
      </c>
      <c r="AH2722" s="2" t="s">
        <v>128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3690</v>
      </c>
      <c r="B2723" s="2" t="s">
        <v>3688</v>
      </c>
      <c r="C2723" s="2" t="s">
        <v>47</v>
      </c>
      <c r="D2723" s="2" t="s">
        <v>1093</v>
      </c>
      <c r="E2723" s="2" t="s">
        <v>491</v>
      </c>
      <c r="F2723" s="2" t="s">
        <v>278</v>
      </c>
      <c r="G2723" s="2" t="s">
        <v>227</v>
      </c>
      <c r="H2723" s="2" t="s">
        <v>279</v>
      </c>
      <c r="I2723" s="2" t="s">
        <v>53</v>
      </c>
      <c r="J2723" s="2" t="s">
        <v>121</v>
      </c>
      <c r="K2723" s="2"/>
      <c r="L2723" s="2" t="s">
        <v>122</v>
      </c>
      <c r="M2723" s="2" t="s">
        <v>79</v>
      </c>
      <c r="N2723" s="3">
        <v>3602.344</v>
      </c>
      <c r="O2723" s="3" t="s">
        <v>123</v>
      </c>
      <c r="P2723" s="2"/>
      <c r="Q2723" s="2"/>
      <c r="R2723" s="2"/>
      <c r="S2723" s="2"/>
      <c r="T2723" s="2"/>
      <c r="U2723" s="2"/>
      <c r="V2723" s="2"/>
      <c r="W2723" s="2" t="s">
        <v>124</v>
      </c>
      <c r="X2723" s="2" t="s">
        <v>83</v>
      </c>
      <c r="Y2723" s="2" t="s">
        <v>84</v>
      </c>
      <c r="Z2723" s="2">
        <v>22</v>
      </c>
      <c r="AA2723" s="2"/>
      <c r="AB2723" s="2"/>
      <c r="AC2723" s="4">
        <f>P2723*U2723/1000000</f>
        <v>0.0</v>
      </c>
      <c r="AD2723" s="4">
        <f>AC2723*(1-Z2723/100)</f>
        <v>0.0</v>
      </c>
      <c r="AE2723" s="2" t="s">
        <v>125</v>
      </c>
      <c r="AF2723" s="2" t="s">
        <v>126</v>
      </c>
      <c r="AG2723" s="2" t="s">
        <v>1096</v>
      </c>
      <c r="AH2723" s="2" t="s">
        <v>128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3691</v>
      </c>
      <c r="B2724" s="2" t="s">
        <v>3688</v>
      </c>
      <c r="C2724" s="2" t="s">
        <v>47</v>
      </c>
      <c r="D2724" s="2" t="s">
        <v>1093</v>
      </c>
      <c r="E2724" s="2" t="s">
        <v>491</v>
      </c>
      <c r="F2724" s="2" t="s">
        <v>278</v>
      </c>
      <c r="G2724" s="2" t="s">
        <v>227</v>
      </c>
      <c r="H2724" s="2" t="s">
        <v>279</v>
      </c>
      <c r="I2724" s="2" t="s">
        <v>53</v>
      </c>
      <c r="J2724" s="2" t="s">
        <v>121</v>
      </c>
      <c r="K2724" s="2"/>
      <c r="L2724" s="2" t="s">
        <v>122</v>
      </c>
      <c r="M2724" s="2" t="s">
        <v>87</v>
      </c>
      <c r="N2724" s="3">
        <v>3602.344</v>
      </c>
      <c r="O2724" s="3" t="s">
        <v>123</v>
      </c>
      <c r="P2724" s="2"/>
      <c r="Q2724" s="2"/>
      <c r="R2724" s="2"/>
      <c r="S2724" s="2"/>
      <c r="T2724" s="2"/>
      <c r="U2724" s="2"/>
      <c r="V2724" s="2"/>
      <c r="W2724" s="2" t="s">
        <v>124</v>
      </c>
      <c r="X2724" s="2"/>
      <c r="Y2724" s="2" t="s">
        <v>65</v>
      </c>
      <c r="Z2724" s="2">
        <v>0</v>
      </c>
      <c r="AA2724" s="2"/>
      <c r="AB2724" s="2"/>
      <c r="AC2724" s="4">
        <f>P2724*U2724/1000000</f>
        <v>0.0</v>
      </c>
      <c r="AD2724" s="4">
        <f>AC2724*(1-Z2724/100)</f>
        <v>0.0</v>
      </c>
      <c r="AE2724" s="2" t="s">
        <v>125</v>
      </c>
      <c r="AF2724" s="2" t="s">
        <v>126</v>
      </c>
      <c r="AG2724" s="2" t="s">
        <v>127</v>
      </c>
      <c r="AH2724" s="2" t="s">
        <v>128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3692</v>
      </c>
      <c r="B2725" s="2" t="s">
        <v>3688</v>
      </c>
      <c r="C2725" s="2" t="s">
        <v>47</v>
      </c>
      <c r="D2725" s="2" t="s">
        <v>1093</v>
      </c>
      <c r="E2725" s="2" t="s">
        <v>491</v>
      </c>
      <c r="F2725" s="2" t="s">
        <v>278</v>
      </c>
      <c r="G2725" s="2" t="s">
        <v>227</v>
      </c>
      <c r="H2725" s="2" t="s">
        <v>279</v>
      </c>
      <c r="I2725" s="2" t="s">
        <v>53</v>
      </c>
      <c r="J2725" s="2" t="s">
        <v>121</v>
      </c>
      <c r="K2725" s="2"/>
      <c r="L2725" s="2" t="s">
        <v>122</v>
      </c>
      <c r="M2725" s="2" t="s">
        <v>91</v>
      </c>
      <c r="N2725" s="3">
        <v>3602.344</v>
      </c>
      <c r="O2725" s="3" t="s">
        <v>123</v>
      </c>
      <c r="P2725" s="2"/>
      <c r="Q2725" s="2"/>
      <c r="R2725" s="2"/>
      <c r="S2725" s="2"/>
      <c r="T2725" s="2"/>
      <c r="U2725" s="2"/>
      <c r="V2725" s="2"/>
      <c r="W2725" s="2" t="s">
        <v>124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>
        <f>P2725*U2725/1000000</f>
        <v>0.0</v>
      </c>
      <c r="AD2725" s="4">
        <f>AC2726*(1-AA2725/100)+(AC2725-AC2726)*(1-AB2725/100)</f>
        <v>0.0</v>
      </c>
      <c r="AE2725" s="2" t="s">
        <v>125</v>
      </c>
      <c r="AF2725" s="2" t="s">
        <v>126</v>
      </c>
      <c r="AG2725" s="2" t="s">
        <v>127</v>
      </c>
      <c r="AH2725" s="2" t="s">
        <v>128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3693</v>
      </c>
      <c r="B2726" s="2" t="s">
        <v>3688</v>
      </c>
      <c r="C2726" s="2" t="s">
        <v>47</v>
      </c>
      <c r="D2726" s="2" t="s">
        <v>1093</v>
      </c>
      <c r="E2726" s="2" t="s">
        <v>491</v>
      </c>
      <c r="F2726" s="2" t="s">
        <v>278</v>
      </c>
      <c r="G2726" s="2" t="s">
        <v>227</v>
      </c>
      <c r="H2726" s="2" t="s">
        <v>279</v>
      </c>
      <c r="I2726" s="2" t="s">
        <v>53</v>
      </c>
      <c r="J2726" s="2" t="s">
        <v>121</v>
      </c>
      <c r="K2726" s="2"/>
      <c r="L2726" s="2" t="s">
        <v>122</v>
      </c>
      <c r="M2726" s="2" t="s">
        <v>95</v>
      </c>
      <c r="N2726" s="3">
        <v>3602.344</v>
      </c>
      <c r="O2726" s="3" t="s">
        <v>123</v>
      </c>
      <c r="P2726" s="2"/>
      <c r="Q2726" s="2"/>
      <c r="R2726" s="2"/>
      <c r="S2726" s="2"/>
      <c r="T2726" s="2"/>
      <c r="U2726" s="2"/>
      <c r="V2726" s="2"/>
      <c r="W2726" s="2" t="s">
        <v>124</v>
      </c>
      <c r="X2726" s="2"/>
      <c r="Y2726" s="2" t="s">
        <v>65</v>
      </c>
      <c r="Z2726" s="2">
        <v>0</v>
      </c>
      <c r="AA2726" s="2"/>
      <c r="AB2726" s="2"/>
      <c r="AC2726" s="4">
        <f>P2726*U2726/1000000</f>
        <v>0.0</v>
      </c>
      <c r="AD2726" s="4">
        <f>AC2726*(1-Z2726/100)</f>
        <v>0.0</v>
      </c>
      <c r="AE2726" s="2" t="s">
        <v>125</v>
      </c>
      <c r="AF2726" s="2" t="s">
        <v>126</v>
      </c>
      <c r="AG2726" s="2" t="s">
        <v>127</v>
      </c>
      <c r="AH2726" s="2" t="s">
        <v>128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3694</v>
      </c>
      <c r="B2727" s="2" t="s">
        <v>3688</v>
      </c>
      <c r="C2727" s="2" t="s">
        <v>47</v>
      </c>
      <c r="D2727" s="2" t="s">
        <v>1093</v>
      </c>
      <c r="E2727" s="2" t="s">
        <v>491</v>
      </c>
      <c r="F2727" s="2" t="s">
        <v>278</v>
      </c>
      <c r="G2727" s="2" t="s">
        <v>227</v>
      </c>
      <c r="H2727" s="2" t="s">
        <v>279</v>
      </c>
      <c r="I2727" s="2" t="s">
        <v>53</v>
      </c>
      <c r="J2727" s="2" t="s">
        <v>121</v>
      </c>
      <c r="K2727" s="2"/>
      <c r="L2727" s="2" t="s">
        <v>122</v>
      </c>
      <c r="M2727" s="2" t="s">
        <v>99</v>
      </c>
      <c r="N2727" s="3">
        <v>3602.344</v>
      </c>
      <c r="O2727" s="3" t="s">
        <v>123</v>
      </c>
      <c r="P2727" s="2"/>
      <c r="Q2727" s="2"/>
      <c r="R2727" s="2"/>
      <c r="S2727" s="2"/>
      <c r="T2727" s="2"/>
      <c r="U2727" s="2"/>
      <c r="V2727" s="2"/>
      <c r="W2727" s="2" t="s">
        <v>124</v>
      </c>
      <c r="X2727" s="2"/>
      <c r="Y2727" s="2" t="s">
        <v>65</v>
      </c>
      <c r="Z2727" s="2">
        <v>0</v>
      </c>
      <c r="AA2727" s="2"/>
      <c r="AB2727" s="2"/>
      <c r="AC2727" s="4">
        <f>P2727*U2727/1000000</f>
        <v>0.0</v>
      </c>
      <c r="AD2727" s="4">
        <f>AC2727*(1-Z2727/100)</f>
        <v>0.0</v>
      </c>
      <c r="AE2727" s="2" t="s">
        <v>125</v>
      </c>
      <c r="AF2727" s="2" t="s">
        <v>126</v>
      </c>
      <c r="AG2727" s="2" t="s">
        <v>127</v>
      </c>
      <c r="AH2727" s="2" t="s">
        <v>128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3695</v>
      </c>
      <c r="B2728" s="2" t="s">
        <v>3688</v>
      </c>
      <c r="C2728" s="2" t="s">
        <v>47</v>
      </c>
      <c r="D2728" s="2" t="s">
        <v>1093</v>
      </c>
      <c r="E2728" s="2" t="s">
        <v>491</v>
      </c>
      <c r="F2728" s="2" t="s">
        <v>278</v>
      </c>
      <c r="G2728" s="2" t="s">
        <v>227</v>
      </c>
      <c r="H2728" s="2" t="s">
        <v>279</v>
      </c>
      <c r="I2728" s="2" t="s">
        <v>53</v>
      </c>
      <c r="J2728" s="2" t="s">
        <v>121</v>
      </c>
      <c r="K2728" s="2"/>
      <c r="L2728" s="2" t="s">
        <v>122</v>
      </c>
      <c r="M2728" s="2" t="s">
        <v>104</v>
      </c>
      <c r="N2728" s="3">
        <v>3602.344</v>
      </c>
      <c r="O2728" s="3" t="s">
        <v>123</v>
      </c>
      <c r="P2728" s="2"/>
      <c r="Q2728" s="2"/>
      <c r="R2728" s="2"/>
      <c r="S2728" s="2"/>
      <c r="T2728" s="2"/>
      <c r="U2728" s="2"/>
      <c r="V2728" s="2"/>
      <c r="W2728" s="2" t="s">
        <v>124</v>
      </c>
      <c r="X2728" s="2"/>
      <c r="Y2728" s="2" t="s">
        <v>65</v>
      </c>
      <c r="Z2728" s="2">
        <v>0</v>
      </c>
      <c r="AA2728" s="2"/>
      <c r="AB2728" s="2"/>
      <c r="AC2728" s="4">
        <f>P2728*U2728/1000000</f>
        <v>0.0</v>
      </c>
      <c r="AD2728" s="4">
        <f>AC2728*(1-Z2728/100)</f>
        <v>0.0</v>
      </c>
      <c r="AE2728" s="2" t="s">
        <v>125</v>
      </c>
      <c r="AF2728" s="2" t="s">
        <v>126</v>
      </c>
      <c r="AG2728" s="2" t="s">
        <v>130</v>
      </c>
      <c r="AH2728" s="2" t="s">
        <v>128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3696</v>
      </c>
      <c r="B2729" s="2" t="s">
        <v>3688</v>
      </c>
      <c r="C2729" s="2" t="s">
        <v>47</v>
      </c>
      <c r="D2729" s="2" t="s">
        <v>1093</v>
      </c>
      <c r="E2729" s="2" t="s">
        <v>491</v>
      </c>
      <c r="F2729" s="2" t="s">
        <v>278</v>
      </c>
      <c r="G2729" s="2" t="s">
        <v>227</v>
      </c>
      <c r="H2729" s="2" t="s">
        <v>279</v>
      </c>
      <c r="I2729" s="2"/>
      <c r="J2729" s="2"/>
      <c r="K2729" s="2"/>
      <c r="L2729" s="2"/>
      <c r="M2729" s="2" t="s">
        <v>107</v>
      </c>
      <c r="N2729" s="3"/>
      <c r="O2729" s="3"/>
      <c r="P2729" s="4">
        <f>IF(O2729="吨",N2729*1000,IF(O2729="万立方米",N2729*10000,""))</f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138</v>
      </c>
      <c r="AH2729" s="2" t="s">
        <v>114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3697</v>
      </c>
      <c r="B2730" s="2" t="s">
        <v>3698</v>
      </c>
      <c r="C2730" s="2" t="s">
        <v>47</v>
      </c>
      <c r="D2730" s="2" t="s">
        <v>594</v>
      </c>
      <c r="E2730" s="2" t="s">
        <v>491</v>
      </c>
      <c r="F2730" s="2" t="s">
        <v>224</v>
      </c>
      <c r="G2730" s="2" t="s">
        <v>51</v>
      </c>
      <c r="H2730" s="2" t="s">
        <v>52</v>
      </c>
      <c r="I2730" s="2" t="s">
        <v>53</v>
      </c>
      <c r="J2730" s="2" t="s">
        <v>595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143</v>
      </c>
      <c r="Y2730" s="2" t="s">
        <v>596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66</v>
      </c>
      <c r="AF2730" s="2" t="s">
        <v>67</v>
      </c>
      <c r="AG2730" s="2" t="s">
        <v>327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3699</v>
      </c>
      <c r="B2731" s="2" t="s">
        <v>3698</v>
      </c>
      <c r="C2731" s="2" t="s">
        <v>47</v>
      </c>
      <c r="D2731" s="2" t="s">
        <v>594</v>
      </c>
      <c r="E2731" s="2" t="s">
        <v>491</v>
      </c>
      <c r="F2731" s="2" t="s">
        <v>224</v>
      </c>
      <c r="G2731" s="2" t="s">
        <v>51</v>
      </c>
      <c r="H2731" s="2" t="s">
        <v>52</v>
      </c>
      <c r="I2731" s="2" t="s">
        <v>53</v>
      </c>
      <c r="J2731" s="2" t="s">
        <v>595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66</v>
      </c>
      <c r="AF2731" s="2" t="s">
        <v>67</v>
      </c>
      <c r="AG2731" s="2" t="s">
        <v>329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3700</v>
      </c>
      <c r="B2732" s="2" t="s">
        <v>3698</v>
      </c>
      <c r="C2732" s="2" t="s">
        <v>47</v>
      </c>
      <c r="D2732" s="2" t="s">
        <v>594</v>
      </c>
      <c r="E2732" s="2" t="s">
        <v>491</v>
      </c>
      <c r="F2732" s="2" t="s">
        <v>224</v>
      </c>
      <c r="G2732" s="2" t="s">
        <v>51</v>
      </c>
      <c r="H2732" s="2" t="s">
        <v>52</v>
      </c>
      <c r="I2732" s="2" t="s">
        <v>53</v>
      </c>
      <c r="J2732" s="2" t="s">
        <v>595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149</v>
      </c>
      <c r="Y2732" s="2" t="s">
        <v>150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66</v>
      </c>
      <c r="AF2732" s="2" t="s">
        <v>67</v>
      </c>
      <c r="AG2732" s="2" t="s">
        <v>167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3701</v>
      </c>
      <c r="B2733" s="2" t="s">
        <v>3698</v>
      </c>
      <c r="C2733" s="2" t="s">
        <v>47</v>
      </c>
      <c r="D2733" s="2" t="s">
        <v>594</v>
      </c>
      <c r="E2733" s="2" t="s">
        <v>491</v>
      </c>
      <c r="F2733" s="2" t="s">
        <v>224</v>
      </c>
      <c r="G2733" s="2" t="s">
        <v>51</v>
      </c>
      <c r="H2733" s="2" t="s">
        <v>52</v>
      </c>
      <c r="I2733" s="2" t="s">
        <v>53</v>
      </c>
      <c r="J2733" s="2" t="s">
        <v>595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143</v>
      </c>
      <c r="Y2733" s="2" t="s">
        <v>600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327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3702</v>
      </c>
      <c r="B2734" s="2" t="s">
        <v>3698</v>
      </c>
      <c r="C2734" s="2" t="s">
        <v>47</v>
      </c>
      <c r="D2734" s="2" t="s">
        <v>594</v>
      </c>
      <c r="E2734" s="2" t="s">
        <v>491</v>
      </c>
      <c r="F2734" s="2" t="s">
        <v>224</v>
      </c>
      <c r="G2734" s="2" t="s">
        <v>51</v>
      </c>
      <c r="H2734" s="2" t="s">
        <v>52</v>
      </c>
      <c r="I2734" s="2" t="s">
        <v>53</v>
      </c>
      <c r="J2734" s="2" t="s">
        <v>595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143</v>
      </c>
      <c r="Y2734" s="2" t="s">
        <v>602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66</v>
      </c>
      <c r="AF2734" s="2" t="s">
        <v>67</v>
      </c>
      <c r="AG2734" s="2" t="s">
        <v>327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3703</v>
      </c>
      <c r="B2735" s="2" t="s">
        <v>3698</v>
      </c>
      <c r="C2735" s="2" t="s">
        <v>47</v>
      </c>
      <c r="D2735" s="2" t="s">
        <v>594</v>
      </c>
      <c r="E2735" s="2" t="s">
        <v>491</v>
      </c>
      <c r="F2735" s="2" t="s">
        <v>224</v>
      </c>
      <c r="G2735" s="2" t="s">
        <v>51</v>
      </c>
      <c r="H2735" s="2" t="s">
        <v>52</v>
      </c>
      <c r="I2735" s="2" t="s">
        <v>53</v>
      </c>
      <c r="J2735" s="2" t="s">
        <v>595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143</v>
      </c>
      <c r="Y2735" s="2" t="s">
        <v>604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66</v>
      </c>
      <c r="AF2735" s="2" t="s">
        <v>67</v>
      </c>
      <c r="AG2735" s="2" t="s">
        <v>327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3704</v>
      </c>
      <c r="B2736" s="2" t="s">
        <v>3698</v>
      </c>
      <c r="C2736" s="2" t="s">
        <v>47</v>
      </c>
      <c r="D2736" s="2" t="s">
        <v>594</v>
      </c>
      <c r="E2736" s="2" t="s">
        <v>491</v>
      </c>
      <c r="F2736" s="2" t="s">
        <v>224</v>
      </c>
      <c r="G2736" s="2" t="s">
        <v>51</v>
      </c>
      <c r="H2736" s="2" t="s">
        <v>52</v>
      </c>
      <c r="I2736" s="2" t="s">
        <v>53</v>
      </c>
      <c r="J2736" s="2" t="s">
        <v>595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159</v>
      </c>
      <c r="Y2736" s="2" t="s">
        <v>160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66</v>
      </c>
      <c r="AF2736" s="2" t="s">
        <v>67</v>
      </c>
      <c r="AG2736" s="2" t="s">
        <v>327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3705</v>
      </c>
      <c r="B2737" s="2" t="s">
        <v>3698</v>
      </c>
      <c r="C2737" s="2" t="s">
        <v>47</v>
      </c>
      <c r="D2737" s="2" t="s">
        <v>594</v>
      </c>
      <c r="E2737" s="2" t="s">
        <v>491</v>
      </c>
      <c r="F2737" s="2" t="s">
        <v>224</v>
      </c>
      <c r="G2737" s="2" t="s">
        <v>51</v>
      </c>
      <c r="H2737" s="2" t="s">
        <v>52</v>
      </c>
      <c r="I2737" s="2" t="s">
        <v>53</v>
      </c>
      <c r="J2737" s="2" t="s">
        <v>595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66</v>
      </c>
      <c r="AF2737" s="2" t="s">
        <v>67</v>
      </c>
      <c r="AG2737" s="2" t="s">
        <v>329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3706</v>
      </c>
      <c r="B2738" s="2" t="s">
        <v>3698</v>
      </c>
      <c r="C2738" s="2" t="s">
        <v>47</v>
      </c>
      <c r="D2738" s="2" t="s">
        <v>594</v>
      </c>
      <c r="E2738" s="2" t="s">
        <v>491</v>
      </c>
      <c r="F2738" s="2" t="s">
        <v>224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163</v>
      </c>
      <c r="M2738" s="2" t="s">
        <v>107</v>
      </c>
      <c r="N2738" s="3"/>
      <c r="O2738" s="3"/>
      <c r="P2738" s="4">
        <f>IF(O2738="吨",N2738*1000,IF(O2738="万立方米",N2738*10000,""))</f>
        <v>317420090.0</v>
      </c>
      <c r="Q2738" s="2" t="s">
        <v>108</v>
      </c>
      <c r="R2738" s="2" t="s">
        <v>109</v>
      </c>
      <c r="S2738" s="2" t="s">
        <v>164</v>
      </c>
      <c r="T2738" s="2" t="s">
        <v>165</v>
      </c>
      <c r="U2738" s="4">
        <f>0.16</f>
        <v>0.16</v>
      </c>
      <c r="V2738" s="2" t="s">
        <v>111</v>
      </c>
      <c r="W2738" s="2" t="s">
        <v>164</v>
      </c>
      <c r="X2738" s="2" t="s">
        <v>163</v>
      </c>
      <c r="Y2738" s="2" t="s">
        <v>166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66</v>
      </c>
      <c r="AF2738" s="2" t="s">
        <v>67</v>
      </c>
      <c r="AG2738" s="2" t="s">
        <v>167</v>
      </c>
      <c r="AH2738" s="2" t="s">
        <v>168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3707</v>
      </c>
      <c r="B2739" s="2" t="s">
        <v>3708</v>
      </c>
      <c r="C2739" s="2" t="s">
        <v>47</v>
      </c>
      <c r="D2739" s="2" t="s">
        <v>3709</v>
      </c>
      <c r="E2739" s="2" t="s">
        <v>924</v>
      </c>
      <c r="F2739" s="2" t="s">
        <v>50</v>
      </c>
      <c r="G2739" s="2" t="s">
        <v>51</v>
      </c>
      <c r="H2739" s="2" t="s">
        <v>142</v>
      </c>
      <c r="I2739" s="2" t="s">
        <v>53</v>
      </c>
      <c r="J2739" s="2" t="s">
        <v>1648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344</v>
      </c>
      <c r="Y2739" s="2" t="s">
        <v>345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66</v>
      </c>
      <c r="AF2739" s="2" t="s">
        <v>67</v>
      </c>
      <c r="AG2739" s="2" t="s">
        <v>327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3710</v>
      </c>
      <c r="B2740" s="2" t="s">
        <v>3708</v>
      </c>
      <c r="C2740" s="2" t="s">
        <v>47</v>
      </c>
      <c r="D2740" s="2" t="s">
        <v>3709</v>
      </c>
      <c r="E2740" s="2" t="s">
        <v>924</v>
      </c>
      <c r="F2740" s="2" t="s">
        <v>50</v>
      </c>
      <c r="G2740" s="2" t="s">
        <v>51</v>
      </c>
      <c r="H2740" s="2" t="s">
        <v>142</v>
      </c>
      <c r="I2740" s="2" t="s">
        <v>53</v>
      </c>
      <c r="J2740" s="2" t="s">
        <v>1648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66</v>
      </c>
      <c r="AF2740" s="2" t="s">
        <v>67</v>
      </c>
      <c r="AG2740" s="2" t="s">
        <v>329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3711</v>
      </c>
      <c r="B2741" s="2" t="s">
        <v>3708</v>
      </c>
      <c r="C2741" s="2" t="s">
        <v>47</v>
      </c>
      <c r="D2741" s="2" t="s">
        <v>3709</v>
      </c>
      <c r="E2741" s="2" t="s">
        <v>924</v>
      </c>
      <c r="F2741" s="2" t="s">
        <v>50</v>
      </c>
      <c r="G2741" s="2" t="s">
        <v>51</v>
      </c>
      <c r="H2741" s="2" t="s">
        <v>142</v>
      </c>
      <c r="I2741" s="2" t="s">
        <v>53</v>
      </c>
      <c r="J2741" s="2" t="s">
        <v>1648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149</v>
      </c>
      <c r="Y2741" s="2" t="s">
        <v>150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66</v>
      </c>
      <c r="AF2741" s="2" t="s">
        <v>67</v>
      </c>
      <c r="AG2741" s="2" t="s">
        <v>167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3712</v>
      </c>
      <c r="B2742" s="2" t="s">
        <v>3708</v>
      </c>
      <c r="C2742" s="2" t="s">
        <v>47</v>
      </c>
      <c r="D2742" s="2" t="s">
        <v>3709</v>
      </c>
      <c r="E2742" s="2" t="s">
        <v>924</v>
      </c>
      <c r="F2742" s="2" t="s">
        <v>50</v>
      </c>
      <c r="G2742" s="2" t="s">
        <v>51</v>
      </c>
      <c r="H2742" s="2" t="s">
        <v>142</v>
      </c>
      <c r="I2742" s="2" t="s">
        <v>53</v>
      </c>
      <c r="J2742" s="2" t="s">
        <v>1648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344</v>
      </c>
      <c r="Y2742" s="2" t="s">
        <v>349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327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3713</v>
      </c>
      <c r="B2743" s="2" t="s">
        <v>3708</v>
      </c>
      <c r="C2743" s="2" t="s">
        <v>47</v>
      </c>
      <c r="D2743" s="2" t="s">
        <v>3709</v>
      </c>
      <c r="E2743" s="2" t="s">
        <v>924</v>
      </c>
      <c r="F2743" s="2" t="s">
        <v>50</v>
      </c>
      <c r="G2743" s="2" t="s">
        <v>51</v>
      </c>
      <c r="H2743" s="2" t="s">
        <v>142</v>
      </c>
      <c r="I2743" s="2" t="s">
        <v>53</v>
      </c>
      <c r="J2743" s="2" t="s">
        <v>1648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344</v>
      </c>
      <c r="Y2743" s="2" t="s">
        <v>351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66</v>
      </c>
      <c r="AF2743" s="2" t="s">
        <v>67</v>
      </c>
      <c r="AG2743" s="2" t="s">
        <v>327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3714</v>
      </c>
      <c r="B2744" s="2" t="s">
        <v>3708</v>
      </c>
      <c r="C2744" s="2" t="s">
        <v>47</v>
      </c>
      <c r="D2744" s="2" t="s">
        <v>3709</v>
      </c>
      <c r="E2744" s="2" t="s">
        <v>924</v>
      </c>
      <c r="F2744" s="2" t="s">
        <v>50</v>
      </c>
      <c r="G2744" s="2" t="s">
        <v>51</v>
      </c>
      <c r="H2744" s="2" t="s">
        <v>142</v>
      </c>
      <c r="I2744" s="2" t="s">
        <v>53</v>
      </c>
      <c r="J2744" s="2" t="s">
        <v>1648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344</v>
      </c>
      <c r="Y2744" s="2" t="s">
        <v>353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66</v>
      </c>
      <c r="AF2744" s="2" t="s">
        <v>67</v>
      </c>
      <c r="AG2744" s="2" t="s">
        <v>327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3715</v>
      </c>
      <c r="B2745" s="2" t="s">
        <v>3708</v>
      </c>
      <c r="C2745" s="2" t="s">
        <v>47</v>
      </c>
      <c r="D2745" s="2" t="s">
        <v>3709</v>
      </c>
      <c r="E2745" s="2" t="s">
        <v>924</v>
      </c>
      <c r="F2745" s="2" t="s">
        <v>50</v>
      </c>
      <c r="G2745" s="2" t="s">
        <v>51</v>
      </c>
      <c r="H2745" s="2" t="s">
        <v>142</v>
      </c>
      <c r="I2745" s="2" t="s">
        <v>53</v>
      </c>
      <c r="J2745" s="2" t="s">
        <v>1648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314</v>
      </c>
      <c r="Y2745" s="2" t="s">
        <v>315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66</v>
      </c>
      <c r="AF2745" s="2" t="s">
        <v>67</v>
      </c>
      <c r="AG2745" s="2" t="s">
        <v>167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3716</v>
      </c>
      <c r="B2746" s="2" t="s">
        <v>3708</v>
      </c>
      <c r="C2746" s="2" t="s">
        <v>47</v>
      </c>
      <c r="D2746" s="2" t="s">
        <v>3709</v>
      </c>
      <c r="E2746" s="2" t="s">
        <v>924</v>
      </c>
      <c r="F2746" s="2" t="s">
        <v>50</v>
      </c>
      <c r="G2746" s="2" t="s">
        <v>51</v>
      </c>
      <c r="H2746" s="2" t="s">
        <v>142</v>
      </c>
      <c r="I2746" s="2" t="s">
        <v>53</v>
      </c>
      <c r="J2746" s="2" t="s">
        <v>1648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66</v>
      </c>
      <c r="AF2746" s="2" t="s">
        <v>67</v>
      </c>
      <c r="AG2746" s="2" t="s">
        <v>329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3717</v>
      </c>
      <c r="B2747" s="2" t="s">
        <v>3708</v>
      </c>
      <c r="C2747" s="2" t="s">
        <v>47</v>
      </c>
      <c r="D2747" s="2" t="s">
        <v>3709</v>
      </c>
      <c r="E2747" s="2" t="s">
        <v>924</v>
      </c>
      <c r="F2747" s="2" t="s">
        <v>50</v>
      </c>
      <c r="G2747" s="2" t="s">
        <v>51</v>
      </c>
      <c r="H2747" s="2" t="s">
        <v>142</v>
      </c>
      <c r="I2747" s="2" t="s">
        <v>198</v>
      </c>
      <c r="J2747" s="2" t="s">
        <v>357</v>
      </c>
      <c r="K2747" s="2" t="s">
        <v>357</v>
      </c>
      <c r="L2747" s="2" t="s">
        <v>200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358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344</v>
      </c>
      <c r="Y2747" s="2" t="s">
        <v>345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66</v>
      </c>
      <c r="AF2747" s="2" t="s">
        <v>67</v>
      </c>
      <c r="AG2747" s="2" t="s">
        <v>327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3718</v>
      </c>
      <c r="B2748" s="2" t="s">
        <v>3708</v>
      </c>
      <c r="C2748" s="2" t="s">
        <v>47</v>
      </c>
      <c r="D2748" s="2" t="s">
        <v>3709</v>
      </c>
      <c r="E2748" s="2" t="s">
        <v>924</v>
      </c>
      <c r="F2748" s="2" t="s">
        <v>50</v>
      </c>
      <c r="G2748" s="2" t="s">
        <v>51</v>
      </c>
      <c r="H2748" s="2" t="s">
        <v>142</v>
      </c>
      <c r="I2748" s="2" t="s">
        <v>198</v>
      </c>
      <c r="J2748" s="2" t="s">
        <v>357</v>
      </c>
      <c r="K2748" s="2" t="s">
        <v>357</v>
      </c>
      <c r="L2748" s="2" t="s">
        <v>200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360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66</v>
      </c>
      <c r="AF2748" s="2" t="s">
        <v>67</v>
      </c>
      <c r="AG2748" s="2" t="s">
        <v>329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3719</v>
      </c>
      <c r="B2749" s="2" t="s">
        <v>3708</v>
      </c>
      <c r="C2749" s="2" t="s">
        <v>47</v>
      </c>
      <c r="D2749" s="2" t="s">
        <v>3709</v>
      </c>
      <c r="E2749" s="2" t="s">
        <v>924</v>
      </c>
      <c r="F2749" s="2" t="s">
        <v>50</v>
      </c>
      <c r="G2749" s="2" t="s">
        <v>51</v>
      </c>
      <c r="H2749" s="2" t="s">
        <v>142</v>
      </c>
      <c r="I2749" s="2" t="s">
        <v>198</v>
      </c>
      <c r="J2749" s="2" t="s">
        <v>357</v>
      </c>
      <c r="K2749" s="2" t="s">
        <v>357</v>
      </c>
      <c r="L2749" s="2" t="s">
        <v>200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362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149</v>
      </c>
      <c r="Y2749" s="2" t="s">
        <v>150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66</v>
      </c>
      <c r="AF2749" s="2" t="s">
        <v>67</v>
      </c>
      <c r="AG2749" s="2" t="s">
        <v>167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3720</v>
      </c>
      <c r="B2750" s="2" t="s">
        <v>3708</v>
      </c>
      <c r="C2750" s="2" t="s">
        <v>47</v>
      </c>
      <c r="D2750" s="2" t="s">
        <v>3709</v>
      </c>
      <c r="E2750" s="2" t="s">
        <v>924</v>
      </c>
      <c r="F2750" s="2" t="s">
        <v>50</v>
      </c>
      <c r="G2750" s="2" t="s">
        <v>51</v>
      </c>
      <c r="H2750" s="2" t="s">
        <v>142</v>
      </c>
      <c r="I2750" s="2" t="s">
        <v>198</v>
      </c>
      <c r="J2750" s="2" t="s">
        <v>357</v>
      </c>
      <c r="K2750" s="2" t="s">
        <v>357</v>
      </c>
      <c r="L2750" s="2" t="s">
        <v>200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364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344</v>
      </c>
      <c r="Y2750" s="2" t="s">
        <v>349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66</v>
      </c>
      <c r="AF2750" s="2" t="s">
        <v>67</v>
      </c>
      <c r="AG2750" s="2" t="s">
        <v>327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3721</v>
      </c>
      <c r="B2751" s="2" t="s">
        <v>3708</v>
      </c>
      <c r="C2751" s="2" t="s">
        <v>47</v>
      </c>
      <c r="D2751" s="2" t="s">
        <v>3709</v>
      </c>
      <c r="E2751" s="2" t="s">
        <v>924</v>
      </c>
      <c r="F2751" s="2" t="s">
        <v>50</v>
      </c>
      <c r="G2751" s="2" t="s">
        <v>51</v>
      </c>
      <c r="H2751" s="2" t="s">
        <v>142</v>
      </c>
      <c r="I2751" s="2" t="s">
        <v>198</v>
      </c>
      <c r="J2751" s="2" t="s">
        <v>357</v>
      </c>
      <c r="K2751" s="2" t="s">
        <v>357</v>
      </c>
      <c r="L2751" s="2" t="s">
        <v>200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366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344</v>
      </c>
      <c r="Y2751" s="2" t="s">
        <v>351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66</v>
      </c>
      <c r="AF2751" s="2" t="s">
        <v>67</v>
      </c>
      <c r="AG2751" s="2" t="s">
        <v>327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3722</v>
      </c>
      <c r="B2752" s="2" t="s">
        <v>3708</v>
      </c>
      <c r="C2752" s="2" t="s">
        <v>47</v>
      </c>
      <c r="D2752" s="2" t="s">
        <v>3709</v>
      </c>
      <c r="E2752" s="2" t="s">
        <v>924</v>
      </c>
      <c r="F2752" s="2" t="s">
        <v>50</v>
      </c>
      <c r="G2752" s="2" t="s">
        <v>51</v>
      </c>
      <c r="H2752" s="2" t="s">
        <v>142</v>
      </c>
      <c r="I2752" s="2" t="s">
        <v>198</v>
      </c>
      <c r="J2752" s="2" t="s">
        <v>357</v>
      </c>
      <c r="K2752" s="2" t="s">
        <v>357</v>
      </c>
      <c r="L2752" s="2" t="s">
        <v>200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368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344</v>
      </c>
      <c r="Y2752" s="2" t="s">
        <v>353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66</v>
      </c>
      <c r="AF2752" s="2" t="s">
        <v>67</v>
      </c>
      <c r="AG2752" s="2" t="s">
        <v>327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3723</v>
      </c>
      <c r="B2753" s="2" t="s">
        <v>3708</v>
      </c>
      <c r="C2753" s="2" t="s">
        <v>47</v>
      </c>
      <c r="D2753" s="2" t="s">
        <v>3709</v>
      </c>
      <c r="E2753" s="2" t="s">
        <v>924</v>
      </c>
      <c r="F2753" s="2" t="s">
        <v>50</v>
      </c>
      <c r="G2753" s="2" t="s">
        <v>51</v>
      </c>
      <c r="H2753" s="2" t="s">
        <v>142</v>
      </c>
      <c r="I2753" s="2" t="s">
        <v>198</v>
      </c>
      <c r="J2753" s="2" t="s">
        <v>357</v>
      </c>
      <c r="K2753" s="2" t="s">
        <v>357</v>
      </c>
      <c r="L2753" s="2" t="s">
        <v>200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370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314</v>
      </c>
      <c r="Y2753" s="2" t="s">
        <v>315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66</v>
      </c>
      <c r="AF2753" s="2" t="s">
        <v>67</v>
      </c>
      <c r="AG2753" s="2" t="s">
        <v>167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3724</v>
      </c>
      <c r="B2754" s="2" t="s">
        <v>3708</v>
      </c>
      <c r="C2754" s="2" t="s">
        <v>47</v>
      </c>
      <c r="D2754" s="2" t="s">
        <v>3709</v>
      </c>
      <c r="E2754" s="2" t="s">
        <v>924</v>
      </c>
      <c r="F2754" s="2" t="s">
        <v>50</v>
      </c>
      <c r="G2754" s="2" t="s">
        <v>51</v>
      </c>
      <c r="H2754" s="2" t="s">
        <v>142</v>
      </c>
      <c r="I2754" s="2" t="s">
        <v>198</v>
      </c>
      <c r="J2754" s="2" t="s">
        <v>357</v>
      </c>
      <c r="K2754" s="2" t="s">
        <v>357</v>
      </c>
      <c r="L2754" s="2" t="s">
        <v>200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372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66</v>
      </c>
      <c r="AF2754" s="2" t="s">
        <v>67</v>
      </c>
      <c r="AG2754" s="2" t="s">
        <v>329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3725</v>
      </c>
      <c r="B2755" s="2" t="s">
        <v>3708</v>
      </c>
      <c r="C2755" s="2" t="s">
        <v>47</v>
      </c>
      <c r="D2755" s="2" t="s">
        <v>3709</v>
      </c>
      <c r="E2755" s="2" t="s">
        <v>924</v>
      </c>
      <c r="F2755" s="2" t="s">
        <v>50</v>
      </c>
      <c r="G2755" s="2" t="s">
        <v>51</v>
      </c>
      <c r="H2755" s="2" t="s">
        <v>142</v>
      </c>
      <c r="I2755" s="2"/>
      <c r="J2755" s="2"/>
      <c r="K2755" s="2" t="s">
        <v>55</v>
      </c>
      <c r="L2755" s="2" t="s">
        <v>163</v>
      </c>
      <c r="M2755" s="2" t="s">
        <v>107</v>
      </c>
      <c r="N2755" s="3"/>
      <c r="O2755" s="3"/>
      <c r="P2755" s="4">
        <f>IF(O2755="吨",N2755*1000,IF(O2755="万立方米",N2755*10000,""))</f>
        <v>2828111760.0</v>
      </c>
      <c r="Q2755" s="2" t="s">
        <v>108</v>
      </c>
      <c r="R2755" s="2" t="s">
        <v>109</v>
      </c>
      <c r="S2755" s="2" t="s">
        <v>164</v>
      </c>
      <c r="T2755" s="2" t="s">
        <v>165</v>
      </c>
      <c r="U2755" s="4">
        <f>0.16</f>
        <v>0.16</v>
      </c>
      <c r="V2755" s="2" t="s">
        <v>111</v>
      </c>
      <c r="W2755" s="2" t="s">
        <v>164</v>
      </c>
      <c r="X2755" s="2" t="s">
        <v>163</v>
      </c>
      <c r="Y2755" s="2" t="s">
        <v>166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66</v>
      </c>
      <c r="AF2755" s="2" t="s">
        <v>67</v>
      </c>
      <c r="AG2755" s="2" t="s">
        <v>167</v>
      </c>
      <c r="AH2755" s="2" t="s">
        <v>168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3726</v>
      </c>
      <c r="B2756" s="2" t="s">
        <v>3727</v>
      </c>
      <c r="C2756" s="2" t="s">
        <v>47</v>
      </c>
      <c r="D2756" s="2" t="s">
        <v>1093</v>
      </c>
      <c r="E2756" s="2" t="s">
        <v>491</v>
      </c>
      <c r="F2756" s="2" t="s">
        <v>278</v>
      </c>
      <c r="G2756" s="2" t="s">
        <v>227</v>
      </c>
      <c r="H2756" s="2" t="s">
        <v>418</v>
      </c>
      <c r="I2756" s="2" t="s">
        <v>53</v>
      </c>
      <c r="J2756" s="2" t="s">
        <v>121</v>
      </c>
      <c r="K2756" s="2"/>
      <c r="L2756" s="2" t="s">
        <v>122</v>
      </c>
      <c r="M2756" s="2" t="s">
        <v>57</v>
      </c>
      <c r="N2756" s="3">
        <v>3602.344</v>
      </c>
      <c r="O2756" s="3" t="s">
        <v>123</v>
      </c>
      <c r="P2756" s="2"/>
      <c r="Q2756" s="2"/>
      <c r="R2756" s="2"/>
      <c r="S2756" s="2"/>
      <c r="T2756" s="2"/>
      <c r="U2756" s="2"/>
      <c r="V2756" s="2"/>
      <c r="W2756" s="2" t="s">
        <v>124</v>
      </c>
      <c r="X2756" s="2"/>
      <c r="Y2756" s="2" t="s">
        <v>65</v>
      </c>
      <c r="Z2756" s="2">
        <v>0</v>
      </c>
      <c r="AA2756" s="2"/>
      <c r="AB2756" s="2"/>
      <c r="AC2756" s="4">
        <f>P2756*U2756/1000000</f>
        <v>0.0</v>
      </c>
      <c r="AD2756" s="4">
        <f>AC2756*(1-Z2756/100)</f>
        <v>0.0</v>
      </c>
      <c r="AE2756" s="2" t="s">
        <v>125</v>
      </c>
      <c r="AF2756" s="2" t="s">
        <v>126</v>
      </c>
      <c r="AG2756" s="2" t="s">
        <v>127</v>
      </c>
      <c r="AH2756" s="2" t="s">
        <v>128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3728</v>
      </c>
      <c r="B2757" s="2" t="s">
        <v>3727</v>
      </c>
      <c r="C2757" s="2" t="s">
        <v>47</v>
      </c>
      <c r="D2757" s="2" t="s">
        <v>1093</v>
      </c>
      <c r="E2757" s="2" t="s">
        <v>491</v>
      </c>
      <c r="F2757" s="2" t="s">
        <v>278</v>
      </c>
      <c r="G2757" s="2" t="s">
        <v>227</v>
      </c>
      <c r="H2757" s="2" t="s">
        <v>418</v>
      </c>
      <c r="I2757" s="2" t="s">
        <v>53</v>
      </c>
      <c r="J2757" s="2" t="s">
        <v>121</v>
      </c>
      <c r="K2757" s="2"/>
      <c r="L2757" s="2" t="s">
        <v>122</v>
      </c>
      <c r="M2757" s="2" t="s">
        <v>73</v>
      </c>
      <c r="N2757" s="3">
        <v>3602.344</v>
      </c>
      <c r="O2757" s="3" t="s">
        <v>123</v>
      </c>
      <c r="P2757" s="2"/>
      <c r="Q2757" s="2"/>
      <c r="R2757" s="2"/>
      <c r="S2757" s="2"/>
      <c r="T2757" s="2"/>
      <c r="U2757" s="2"/>
      <c r="V2757" s="2"/>
      <c r="W2757" s="2" t="s">
        <v>124</v>
      </c>
      <c r="X2757" s="2"/>
      <c r="Y2757" s="2" t="s">
        <v>65</v>
      </c>
      <c r="Z2757" s="2">
        <v>0</v>
      </c>
      <c r="AA2757" s="2"/>
      <c r="AB2757" s="2"/>
      <c r="AC2757" s="4">
        <f>P2757*U2757/1000000</f>
        <v>0.0</v>
      </c>
      <c r="AD2757" s="4">
        <f>AC2757*(1-Z2757/100)</f>
        <v>0.0</v>
      </c>
      <c r="AE2757" s="2" t="s">
        <v>125</v>
      </c>
      <c r="AF2757" s="2" t="s">
        <v>126</v>
      </c>
      <c r="AG2757" s="2" t="s">
        <v>130</v>
      </c>
      <c r="AH2757" s="2" t="s">
        <v>128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3729</v>
      </c>
      <c r="B2758" s="2" t="s">
        <v>3727</v>
      </c>
      <c r="C2758" s="2" t="s">
        <v>47</v>
      </c>
      <c r="D2758" s="2" t="s">
        <v>1093</v>
      </c>
      <c r="E2758" s="2" t="s">
        <v>491</v>
      </c>
      <c r="F2758" s="2" t="s">
        <v>278</v>
      </c>
      <c r="G2758" s="2" t="s">
        <v>227</v>
      </c>
      <c r="H2758" s="2" t="s">
        <v>418</v>
      </c>
      <c r="I2758" s="2" t="s">
        <v>53</v>
      </c>
      <c r="J2758" s="2" t="s">
        <v>121</v>
      </c>
      <c r="K2758" s="2"/>
      <c r="L2758" s="2" t="s">
        <v>122</v>
      </c>
      <c r="M2758" s="2" t="s">
        <v>79</v>
      </c>
      <c r="N2758" s="3">
        <v>3602.344</v>
      </c>
      <c r="O2758" s="3" t="s">
        <v>123</v>
      </c>
      <c r="P2758" s="2"/>
      <c r="Q2758" s="2"/>
      <c r="R2758" s="2"/>
      <c r="S2758" s="2"/>
      <c r="T2758" s="2"/>
      <c r="U2758" s="2"/>
      <c r="V2758" s="2"/>
      <c r="W2758" s="2" t="s">
        <v>124</v>
      </c>
      <c r="X2758" s="2" t="s">
        <v>83</v>
      </c>
      <c r="Y2758" s="2" t="s">
        <v>84</v>
      </c>
      <c r="Z2758" s="2">
        <v>22</v>
      </c>
      <c r="AA2758" s="2"/>
      <c r="AB2758" s="2"/>
      <c r="AC2758" s="4">
        <f>P2758*U2758/1000000</f>
        <v>0.0</v>
      </c>
      <c r="AD2758" s="4">
        <f>AC2758*(1-Z2758/100)</f>
        <v>0.0</v>
      </c>
      <c r="AE2758" s="2" t="s">
        <v>125</v>
      </c>
      <c r="AF2758" s="2" t="s">
        <v>126</v>
      </c>
      <c r="AG2758" s="2" t="s">
        <v>1096</v>
      </c>
      <c r="AH2758" s="2" t="s">
        <v>128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3730</v>
      </c>
      <c r="B2759" s="2" t="s">
        <v>3727</v>
      </c>
      <c r="C2759" s="2" t="s">
        <v>47</v>
      </c>
      <c r="D2759" s="2" t="s">
        <v>1093</v>
      </c>
      <c r="E2759" s="2" t="s">
        <v>491</v>
      </c>
      <c r="F2759" s="2" t="s">
        <v>278</v>
      </c>
      <c r="G2759" s="2" t="s">
        <v>227</v>
      </c>
      <c r="H2759" s="2" t="s">
        <v>418</v>
      </c>
      <c r="I2759" s="2" t="s">
        <v>53</v>
      </c>
      <c r="J2759" s="2" t="s">
        <v>121</v>
      </c>
      <c r="K2759" s="2"/>
      <c r="L2759" s="2" t="s">
        <v>122</v>
      </c>
      <c r="M2759" s="2" t="s">
        <v>87</v>
      </c>
      <c r="N2759" s="3">
        <v>3602.344</v>
      </c>
      <c r="O2759" s="3" t="s">
        <v>123</v>
      </c>
      <c r="P2759" s="2"/>
      <c r="Q2759" s="2"/>
      <c r="R2759" s="2"/>
      <c r="S2759" s="2"/>
      <c r="T2759" s="2"/>
      <c r="U2759" s="2"/>
      <c r="V2759" s="2"/>
      <c r="W2759" s="2" t="s">
        <v>124</v>
      </c>
      <c r="X2759" s="2"/>
      <c r="Y2759" s="2" t="s">
        <v>65</v>
      </c>
      <c r="Z2759" s="2">
        <v>0</v>
      </c>
      <c r="AA2759" s="2"/>
      <c r="AB2759" s="2"/>
      <c r="AC2759" s="4">
        <f>P2759*U2759/1000000</f>
        <v>0.0</v>
      </c>
      <c r="AD2759" s="4">
        <f>AC2759*(1-Z2759/100)</f>
        <v>0.0</v>
      </c>
      <c r="AE2759" s="2" t="s">
        <v>125</v>
      </c>
      <c r="AF2759" s="2" t="s">
        <v>126</v>
      </c>
      <c r="AG2759" s="2" t="s">
        <v>127</v>
      </c>
      <c r="AH2759" s="2" t="s">
        <v>128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3731</v>
      </c>
      <c r="B2760" s="2" t="s">
        <v>3727</v>
      </c>
      <c r="C2760" s="2" t="s">
        <v>47</v>
      </c>
      <c r="D2760" s="2" t="s">
        <v>1093</v>
      </c>
      <c r="E2760" s="2" t="s">
        <v>491</v>
      </c>
      <c r="F2760" s="2" t="s">
        <v>278</v>
      </c>
      <c r="G2760" s="2" t="s">
        <v>227</v>
      </c>
      <c r="H2760" s="2" t="s">
        <v>418</v>
      </c>
      <c r="I2760" s="2" t="s">
        <v>53</v>
      </c>
      <c r="J2760" s="2" t="s">
        <v>121</v>
      </c>
      <c r="K2760" s="2"/>
      <c r="L2760" s="2" t="s">
        <v>122</v>
      </c>
      <c r="M2760" s="2" t="s">
        <v>91</v>
      </c>
      <c r="N2760" s="3">
        <v>3602.344</v>
      </c>
      <c r="O2760" s="3" t="s">
        <v>123</v>
      </c>
      <c r="P2760" s="2"/>
      <c r="Q2760" s="2"/>
      <c r="R2760" s="2"/>
      <c r="S2760" s="2"/>
      <c r="T2760" s="2"/>
      <c r="U2760" s="2"/>
      <c r="V2760" s="2"/>
      <c r="W2760" s="2" t="s">
        <v>124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4">
        <f>P2760*U2760/1000000</f>
        <v>0.0</v>
      </c>
      <c r="AD2760" s="4">
        <f>AC2761*(1-AA2760/100)+(AC2760-AC2761)*(1-AB2760/100)</f>
        <v>0.0</v>
      </c>
      <c r="AE2760" s="2" t="s">
        <v>125</v>
      </c>
      <c r="AF2760" s="2" t="s">
        <v>126</v>
      </c>
      <c r="AG2760" s="2" t="s">
        <v>127</v>
      </c>
      <c r="AH2760" s="2" t="s">
        <v>128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3732</v>
      </c>
      <c r="B2761" s="2" t="s">
        <v>3727</v>
      </c>
      <c r="C2761" s="2" t="s">
        <v>47</v>
      </c>
      <c r="D2761" s="2" t="s">
        <v>1093</v>
      </c>
      <c r="E2761" s="2" t="s">
        <v>491</v>
      </c>
      <c r="F2761" s="2" t="s">
        <v>278</v>
      </c>
      <c r="G2761" s="2" t="s">
        <v>227</v>
      </c>
      <c r="H2761" s="2" t="s">
        <v>418</v>
      </c>
      <c r="I2761" s="2" t="s">
        <v>53</v>
      </c>
      <c r="J2761" s="2" t="s">
        <v>121</v>
      </c>
      <c r="K2761" s="2"/>
      <c r="L2761" s="2" t="s">
        <v>122</v>
      </c>
      <c r="M2761" s="2" t="s">
        <v>95</v>
      </c>
      <c r="N2761" s="3">
        <v>3602.344</v>
      </c>
      <c r="O2761" s="3" t="s">
        <v>123</v>
      </c>
      <c r="P2761" s="2"/>
      <c r="Q2761" s="2"/>
      <c r="R2761" s="2"/>
      <c r="S2761" s="2"/>
      <c r="T2761" s="2"/>
      <c r="U2761" s="2"/>
      <c r="V2761" s="2"/>
      <c r="W2761" s="2" t="s">
        <v>124</v>
      </c>
      <c r="X2761" s="2"/>
      <c r="Y2761" s="2" t="s">
        <v>65</v>
      </c>
      <c r="Z2761" s="2">
        <v>0</v>
      </c>
      <c r="AA2761" s="2"/>
      <c r="AB2761" s="2"/>
      <c r="AC2761" s="4">
        <f>P2761*U2761/1000000</f>
        <v>0.0</v>
      </c>
      <c r="AD2761" s="4">
        <f>AC2761*(1-Z2761/100)</f>
        <v>0.0</v>
      </c>
      <c r="AE2761" s="2" t="s">
        <v>125</v>
      </c>
      <c r="AF2761" s="2" t="s">
        <v>126</v>
      </c>
      <c r="AG2761" s="2" t="s">
        <v>127</v>
      </c>
      <c r="AH2761" s="2" t="s">
        <v>128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3733</v>
      </c>
      <c r="B2762" s="2" t="s">
        <v>3727</v>
      </c>
      <c r="C2762" s="2" t="s">
        <v>47</v>
      </c>
      <c r="D2762" s="2" t="s">
        <v>1093</v>
      </c>
      <c r="E2762" s="2" t="s">
        <v>491</v>
      </c>
      <c r="F2762" s="2" t="s">
        <v>278</v>
      </c>
      <c r="G2762" s="2" t="s">
        <v>227</v>
      </c>
      <c r="H2762" s="2" t="s">
        <v>418</v>
      </c>
      <c r="I2762" s="2" t="s">
        <v>53</v>
      </c>
      <c r="J2762" s="2" t="s">
        <v>121</v>
      </c>
      <c r="K2762" s="2"/>
      <c r="L2762" s="2" t="s">
        <v>122</v>
      </c>
      <c r="M2762" s="2" t="s">
        <v>99</v>
      </c>
      <c r="N2762" s="3">
        <v>3602.344</v>
      </c>
      <c r="O2762" s="3" t="s">
        <v>123</v>
      </c>
      <c r="P2762" s="2"/>
      <c r="Q2762" s="2"/>
      <c r="R2762" s="2"/>
      <c r="S2762" s="2"/>
      <c r="T2762" s="2"/>
      <c r="U2762" s="2"/>
      <c r="V2762" s="2"/>
      <c r="W2762" s="2" t="s">
        <v>124</v>
      </c>
      <c r="X2762" s="2"/>
      <c r="Y2762" s="2" t="s">
        <v>65</v>
      </c>
      <c r="Z2762" s="2">
        <v>0</v>
      </c>
      <c r="AA2762" s="2"/>
      <c r="AB2762" s="2"/>
      <c r="AC2762" s="4">
        <f>P2762*U2762/1000000</f>
        <v>0.0</v>
      </c>
      <c r="AD2762" s="4">
        <f>AC2762*(1-Z2762/100)</f>
        <v>0.0</v>
      </c>
      <c r="AE2762" s="2" t="s">
        <v>125</v>
      </c>
      <c r="AF2762" s="2" t="s">
        <v>126</v>
      </c>
      <c r="AG2762" s="2" t="s">
        <v>127</v>
      </c>
      <c r="AH2762" s="2" t="s">
        <v>128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3734</v>
      </c>
      <c r="B2763" s="2" t="s">
        <v>3727</v>
      </c>
      <c r="C2763" s="2" t="s">
        <v>47</v>
      </c>
      <c r="D2763" s="2" t="s">
        <v>1093</v>
      </c>
      <c r="E2763" s="2" t="s">
        <v>491</v>
      </c>
      <c r="F2763" s="2" t="s">
        <v>278</v>
      </c>
      <c r="G2763" s="2" t="s">
        <v>227</v>
      </c>
      <c r="H2763" s="2" t="s">
        <v>418</v>
      </c>
      <c r="I2763" s="2" t="s">
        <v>53</v>
      </c>
      <c r="J2763" s="2" t="s">
        <v>121</v>
      </c>
      <c r="K2763" s="2"/>
      <c r="L2763" s="2" t="s">
        <v>122</v>
      </c>
      <c r="M2763" s="2" t="s">
        <v>104</v>
      </c>
      <c r="N2763" s="3">
        <v>3602.344</v>
      </c>
      <c r="O2763" s="3" t="s">
        <v>123</v>
      </c>
      <c r="P2763" s="2"/>
      <c r="Q2763" s="2"/>
      <c r="R2763" s="2"/>
      <c r="S2763" s="2"/>
      <c r="T2763" s="2"/>
      <c r="U2763" s="2"/>
      <c r="V2763" s="2"/>
      <c r="W2763" s="2" t="s">
        <v>124</v>
      </c>
      <c r="X2763" s="2"/>
      <c r="Y2763" s="2" t="s">
        <v>65</v>
      </c>
      <c r="Z2763" s="2">
        <v>0</v>
      </c>
      <c r="AA2763" s="2"/>
      <c r="AB2763" s="2"/>
      <c r="AC2763" s="4">
        <f>P2763*U2763/1000000</f>
        <v>0.0</v>
      </c>
      <c r="AD2763" s="4">
        <f>AC2763*(1-Z2763/100)</f>
        <v>0.0</v>
      </c>
      <c r="AE2763" s="2" t="s">
        <v>125</v>
      </c>
      <c r="AF2763" s="2" t="s">
        <v>126</v>
      </c>
      <c r="AG2763" s="2" t="s">
        <v>130</v>
      </c>
      <c r="AH2763" s="2" t="s">
        <v>128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3735</v>
      </c>
      <c r="B2764" s="2" t="s">
        <v>3727</v>
      </c>
      <c r="C2764" s="2" t="s">
        <v>47</v>
      </c>
      <c r="D2764" s="2" t="s">
        <v>1093</v>
      </c>
      <c r="E2764" s="2" t="s">
        <v>491</v>
      </c>
      <c r="F2764" s="2" t="s">
        <v>278</v>
      </c>
      <c r="G2764" s="2" t="s">
        <v>227</v>
      </c>
      <c r="H2764" s="2" t="s">
        <v>418</v>
      </c>
      <c r="I2764" s="2"/>
      <c r="J2764" s="2"/>
      <c r="K2764" s="2"/>
      <c r="L2764" s="2"/>
      <c r="M2764" s="2" t="s">
        <v>107</v>
      </c>
      <c r="N2764" s="3"/>
      <c r="O2764" s="3"/>
      <c r="P2764" s="4">
        <f>IF(O2764="吨",N2764*1000,IF(O2764="万立方米",N2764*10000,""))</f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138</v>
      </c>
      <c r="AH2764" s="2" t="s">
        <v>114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3736</v>
      </c>
      <c r="B2765" s="2" t="s">
        <v>3737</v>
      </c>
      <c r="C2765" s="2" t="s">
        <v>47</v>
      </c>
      <c r="D2765" s="2" t="s">
        <v>1563</v>
      </c>
      <c r="E2765" s="2" t="s">
        <v>447</v>
      </c>
      <c r="F2765" s="2" t="s">
        <v>119</v>
      </c>
      <c r="G2765" s="2" t="s">
        <v>51</v>
      </c>
      <c r="H2765" s="2" t="s">
        <v>297</v>
      </c>
      <c r="I2765" s="2" t="s">
        <v>53</v>
      </c>
      <c r="J2765" s="2" t="s">
        <v>343</v>
      </c>
      <c r="K2765" s="2" t="s">
        <v>55</v>
      </c>
      <c r="L2765" s="2" t="s">
        <v>173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1249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0.14123697280000003</v>
      </c>
      <c r="AD2765" s="4">
        <f>AC2765*(1-Z2765/100)</f>
        <v>0.14123697280000003</v>
      </c>
      <c r="AE2765" s="2" t="s">
        <v>66</v>
      </c>
      <c r="AF2765" s="2" t="s">
        <v>67</v>
      </c>
      <c r="AG2765" s="2" t="s">
        <v>233</v>
      </c>
      <c r="AH2765" s="2" t="s">
        <v>998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3738</v>
      </c>
      <c r="B2766" s="2" t="s">
        <v>3737</v>
      </c>
      <c r="C2766" s="2" t="s">
        <v>47</v>
      </c>
      <c r="D2766" s="2" t="s">
        <v>1563</v>
      </c>
      <c r="E2766" s="2" t="s">
        <v>447</v>
      </c>
      <c r="F2766" s="2" t="s">
        <v>119</v>
      </c>
      <c r="G2766" s="2" t="s">
        <v>51</v>
      </c>
      <c r="H2766" s="2" t="s">
        <v>297</v>
      </c>
      <c r="I2766" s="2" t="s">
        <v>53</v>
      </c>
      <c r="J2766" s="2" t="s">
        <v>343</v>
      </c>
      <c r="K2766" s="2" t="s">
        <v>55</v>
      </c>
      <c r="L2766" s="2" t="s">
        <v>173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1251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23.396</v>
      </c>
      <c r="AD2766" s="4">
        <f>AC2766*(1-Z2766/100)</f>
        <v>23.396</v>
      </c>
      <c r="AE2766" s="2" t="s">
        <v>66</v>
      </c>
      <c r="AF2766" s="2" t="s">
        <v>67</v>
      </c>
      <c r="AG2766" s="2" t="s">
        <v>236</v>
      </c>
      <c r="AH2766" s="2" t="s">
        <v>998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3739</v>
      </c>
      <c r="B2767" s="2" t="s">
        <v>3737</v>
      </c>
      <c r="C2767" s="2" t="s">
        <v>47</v>
      </c>
      <c r="D2767" s="2" t="s">
        <v>1563</v>
      </c>
      <c r="E2767" s="2" t="s">
        <v>447</v>
      </c>
      <c r="F2767" s="2" t="s">
        <v>119</v>
      </c>
      <c r="G2767" s="2" t="s">
        <v>51</v>
      </c>
      <c r="H2767" s="2" t="s">
        <v>297</v>
      </c>
      <c r="I2767" s="2" t="s">
        <v>53</v>
      </c>
      <c r="J2767" s="2" t="s">
        <v>343</v>
      </c>
      <c r="K2767" s="2" t="s">
        <v>55</v>
      </c>
      <c r="L2767" s="2" t="s">
        <v>173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1253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4">
        <f>P2767*U2767/1000000</f>
        <v>87.735</v>
      </c>
      <c r="AD2767" s="4">
        <f>AC2767*(1-Z2767/100)</f>
        <v>68.4333</v>
      </c>
      <c r="AE2767" s="2" t="s">
        <v>66</v>
      </c>
      <c r="AF2767" s="2" t="s">
        <v>67</v>
      </c>
      <c r="AG2767" s="2" t="s">
        <v>239</v>
      </c>
      <c r="AH2767" s="2" t="s">
        <v>998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3740</v>
      </c>
      <c r="B2768" s="2" t="s">
        <v>3737</v>
      </c>
      <c r="C2768" s="2" t="s">
        <v>47</v>
      </c>
      <c r="D2768" s="2" t="s">
        <v>1563</v>
      </c>
      <c r="E2768" s="2" t="s">
        <v>447</v>
      </c>
      <c r="F2768" s="2" t="s">
        <v>119</v>
      </c>
      <c r="G2768" s="2" t="s">
        <v>51</v>
      </c>
      <c r="H2768" s="2" t="s">
        <v>297</v>
      </c>
      <c r="I2768" s="2" t="s">
        <v>53</v>
      </c>
      <c r="J2768" s="2" t="s">
        <v>343</v>
      </c>
      <c r="K2768" s="2" t="s">
        <v>55</v>
      </c>
      <c r="L2768" s="2" t="s">
        <v>173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1255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</v>
      </c>
      <c r="AD2768" s="4">
        <f>AC2768*(1-Z2768/100)</f>
        <v>0.0</v>
      </c>
      <c r="AE2768" s="2" t="s">
        <v>66</v>
      </c>
      <c r="AF2768" s="2" t="s">
        <v>67</v>
      </c>
      <c r="AG2768" s="2" t="s">
        <v>233</v>
      </c>
      <c r="AH2768" s="2" t="s">
        <v>998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3741</v>
      </c>
      <c r="B2769" s="2" t="s">
        <v>3737</v>
      </c>
      <c r="C2769" s="2" t="s">
        <v>47</v>
      </c>
      <c r="D2769" s="2" t="s">
        <v>1563</v>
      </c>
      <c r="E2769" s="2" t="s">
        <v>447</v>
      </c>
      <c r="F2769" s="2" t="s">
        <v>119</v>
      </c>
      <c r="G2769" s="2" t="s">
        <v>51</v>
      </c>
      <c r="H2769" s="2" t="s">
        <v>297</v>
      </c>
      <c r="I2769" s="2" t="s">
        <v>53</v>
      </c>
      <c r="J2769" s="2" t="s">
        <v>343</v>
      </c>
      <c r="K2769" s="2" t="s">
        <v>55</v>
      </c>
      <c r="L2769" s="2" t="s">
        <v>173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1257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4">
        <f>P2769*U2769/1000000</f>
        <v>292.5623008</v>
      </c>
      <c r="AD2769" s="4">
        <f>AC2770*(1-AA2769/100)+(AC2769-AC2770)*(1-AB2769/100)</f>
        <v>292.5623008</v>
      </c>
      <c r="AE2769" s="2" t="s">
        <v>66</v>
      </c>
      <c r="AF2769" s="2" t="s">
        <v>67</v>
      </c>
      <c r="AG2769" s="2" t="s">
        <v>233</v>
      </c>
      <c r="AH2769" s="2" t="s">
        <v>998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3742</v>
      </c>
      <c r="B2770" s="2" t="s">
        <v>3737</v>
      </c>
      <c r="C2770" s="2" t="s">
        <v>47</v>
      </c>
      <c r="D2770" s="2" t="s">
        <v>1563</v>
      </c>
      <c r="E2770" s="2" t="s">
        <v>447</v>
      </c>
      <c r="F2770" s="2" t="s">
        <v>119</v>
      </c>
      <c r="G2770" s="2" t="s">
        <v>51</v>
      </c>
      <c r="H2770" s="2" t="s">
        <v>297</v>
      </c>
      <c r="I2770" s="2" t="s">
        <v>53</v>
      </c>
      <c r="J2770" s="2" t="s">
        <v>343</v>
      </c>
      <c r="K2770" s="2" t="s">
        <v>55</v>
      </c>
      <c r="L2770" s="2" t="s">
        <v>173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1259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4">
        <f>P2770*U2770/1000000</f>
        <v>70.61848640000002</v>
      </c>
      <c r="AD2770" s="4">
        <f>AC2770*(1-Z2770/100)</f>
        <v>70.61848640000002</v>
      </c>
      <c r="AE2770" s="2" t="s">
        <v>66</v>
      </c>
      <c r="AF2770" s="2" t="s">
        <v>67</v>
      </c>
      <c r="AG2770" s="2" t="s">
        <v>233</v>
      </c>
      <c r="AH2770" s="2" t="s">
        <v>998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3743</v>
      </c>
      <c r="B2771" s="2" t="s">
        <v>3737</v>
      </c>
      <c r="C2771" s="2" t="s">
        <v>47</v>
      </c>
      <c r="D2771" s="2" t="s">
        <v>1563</v>
      </c>
      <c r="E2771" s="2" t="s">
        <v>447</v>
      </c>
      <c r="F2771" s="2" t="s">
        <v>119</v>
      </c>
      <c r="G2771" s="2" t="s">
        <v>51</v>
      </c>
      <c r="H2771" s="2" t="s">
        <v>297</v>
      </c>
      <c r="I2771" s="2" t="s">
        <v>53</v>
      </c>
      <c r="J2771" s="2" t="s">
        <v>343</v>
      </c>
      <c r="K2771" s="2" t="s">
        <v>55</v>
      </c>
      <c r="L2771" s="2" t="s">
        <v>173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1261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85.51238</v>
      </c>
      <c r="AD2771" s="4">
        <f>AC2771*(1-Z2771/100)</f>
        <v>85.51238</v>
      </c>
      <c r="AE2771" s="2" t="s">
        <v>66</v>
      </c>
      <c r="AF2771" s="2" t="s">
        <v>67</v>
      </c>
      <c r="AG2771" s="2" t="s">
        <v>233</v>
      </c>
      <c r="AH2771" s="2" t="s">
        <v>998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3744</v>
      </c>
      <c r="B2772" s="2" t="s">
        <v>3737</v>
      </c>
      <c r="C2772" s="2" t="s">
        <v>47</v>
      </c>
      <c r="D2772" s="2" t="s">
        <v>1563</v>
      </c>
      <c r="E2772" s="2" t="s">
        <v>447</v>
      </c>
      <c r="F2772" s="2" t="s">
        <v>119</v>
      </c>
      <c r="G2772" s="2" t="s">
        <v>51</v>
      </c>
      <c r="H2772" s="2" t="s">
        <v>297</v>
      </c>
      <c r="I2772" s="2" t="s">
        <v>53</v>
      </c>
      <c r="J2772" s="2" t="s">
        <v>343</v>
      </c>
      <c r="K2772" s="2" t="s">
        <v>55</v>
      </c>
      <c r="L2772" s="2" t="s">
        <v>173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1263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2.10564</v>
      </c>
      <c r="AD2772" s="4">
        <f>AC2772*(1-Z2772/100)</f>
        <v>2.10564</v>
      </c>
      <c r="AE2772" s="2" t="s">
        <v>66</v>
      </c>
      <c r="AF2772" s="2" t="s">
        <v>67</v>
      </c>
      <c r="AG2772" s="2" t="s">
        <v>236</v>
      </c>
      <c r="AH2772" s="2" t="s">
        <v>998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3745</v>
      </c>
      <c r="B2773" s="2" t="s">
        <v>3737</v>
      </c>
      <c r="C2773" s="2" t="s">
        <v>47</v>
      </c>
      <c r="D2773" s="2" t="s">
        <v>1563</v>
      </c>
      <c r="E2773" s="2" t="s">
        <v>447</v>
      </c>
      <c r="F2773" s="2" t="s">
        <v>119</v>
      </c>
      <c r="G2773" s="2" t="s">
        <v>51</v>
      </c>
      <c r="H2773" s="2" t="s">
        <v>297</v>
      </c>
      <c r="I2773" s="2"/>
      <c r="J2773" s="2"/>
      <c r="K2773" s="2"/>
      <c r="L2773" s="2"/>
      <c r="M2773" s="2" t="s">
        <v>107</v>
      </c>
      <c r="N2773" s="3"/>
      <c r="O2773" s="3"/>
      <c r="P2773" s="4">
        <f>IF(O2773="吨",N2773*1000,IF(O2773="万立方米",N2773*10000,""))</f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138</v>
      </c>
      <c r="AH2773" s="2" t="s">
        <v>114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3746</v>
      </c>
      <c r="B2774" s="2" t="s">
        <v>3747</v>
      </c>
      <c r="C2774" s="2" t="s">
        <v>47</v>
      </c>
      <c r="D2774" s="2" t="s">
        <v>1204</v>
      </c>
      <c r="E2774" s="2" t="s">
        <v>277</v>
      </c>
      <c r="F2774" s="2" t="s">
        <v>278</v>
      </c>
      <c r="G2774" s="2" t="s">
        <v>120</v>
      </c>
      <c r="H2774" s="2" t="s">
        <v>560</v>
      </c>
      <c r="I2774" s="2" t="s">
        <v>53</v>
      </c>
      <c r="J2774" s="2" t="s">
        <v>280</v>
      </c>
      <c r="K2774" s="2"/>
      <c r="L2774" s="2" t="s">
        <v>122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124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271</v>
      </c>
      <c r="AF2774" s="2" t="s">
        <v>281</v>
      </c>
      <c r="AG2774" s="2" t="s">
        <v>880</v>
      </c>
      <c r="AH2774" s="2" t="s">
        <v>128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3748</v>
      </c>
      <c r="B2775" s="2" t="s">
        <v>3747</v>
      </c>
      <c r="C2775" s="2" t="s">
        <v>47</v>
      </c>
      <c r="D2775" s="2" t="s">
        <v>1204</v>
      </c>
      <c r="E2775" s="2" t="s">
        <v>277</v>
      </c>
      <c r="F2775" s="2" t="s">
        <v>278</v>
      </c>
      <c r="G2775" s="2" t="s">
        <v>120</v>
      </c>
      <c r="H2775" s="2" t="s">
        <v>560</v>
      </c>
      <c r="I2775" s="2" t="s">
        <v>53</v>
      </c>
      <c r="J2775" s="2" t="s">
        <v>280</v>
      </c>
      <c r="K2775" s="2"/>
      <c r="L2775" s="2" t="s">
        <v>122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124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271</v>
      </c>
      <c r="AF2775" s="2" t="s">
        <v>281</v>
      </c>
      <c r="AG2775" s="2" t="s">
        <v>882</v>
      </c>
      <c r="AH2775" s="2" t="s">
        <v>128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3749</v>
      </c>
      <c r="B2776" s="2" t="s">
        <v>3747</v>
      </c>
      <c r="C2776" s="2" t="s">
        <v>47</v>
      </c>
      <c r="D2776" s="2" t="s">
        <v>1204</v>
      </c>
      <c r="E2776" s="2" t="s">
        <v>277</v>
      </c>
      <c r="F2776" s="2" t="s">
        <v>278</v>
      </c>
      <c r="G2776" s="2" t="s">
        <v>120</v>
      </c>
      <c r="H2776" s="2" t="s">
        <v>560</v>
      </c>
      <c r="I2776" s="2" t="s">
        <v>53</v>
      </c>
      <c r="J2776" s="2" t="s">
        <v>280</v>
      </c>
      <c r="K2776" s="2"/>
      <c r="L2776" s="2" t="s">
        <v>122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124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271</v>
      </c>
      <c r="AF2776" s="2" t="s">
        <v>281</v>
      </c>
      <c r="AG2776" s="2" t="s">
        <v>880</v>
      </c>
      <c r="AH2776" s="2" t="s">
        <v>128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3750</v>
      </c>
      <c r="B2777" s="2" t="s">
        <v>3747</v>
      </c>
      <c r="C2777" s="2" t="s">
        <v>47</v>
      </c>
      <c r="D2777" s="2" t="s">
        <v>1204</v>
      </c>
      <c r="E2777" s="2" t="s">
        <v>277</v>
      </c>
      <c r="F2777" s="2" t="s">
        <v>278</v>
      </c>
      <c r="G2777" s="2" t="s">
        <v>120</v>
      </c>
      <c r="H2777" s="2" t="s">
        <v>560</v>
      </c>
      <c r="I2777" s="2" t="s">
        <v>53</v>
      </c>
      <c r="J2777" s="2" t="s">
        <v>280</v>
      </c>
      <c r="K2777" s="2"/>
      <c r="L2777" s="2" t="s">
        <v>122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124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271</v>
      </c>
      <c r="AF2777" s="2" t="s">
        <v>281</v>
      </c>
      <c r="AG2777" s="2" t="s">
        <v>880</v>
      </c>
      <c r="AH2777" s="2" t="s">
        <v>128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3751</v>
      </c>
      <c r="B2778" s="2" t="s">
        <v>3747</v>
      </c>
      <c r="C2778" s="2" t="s">
        <v>47</v>
      </c>
      <c r="D2778" s="2" t="s">
        <v>1204</v>
      </c>
      <c r="E2778" s="2" t="s">
        <v>277</v>
      </c>
      <c r="F2778" s="2" t="s">
        <v>278</v>
      </c>
      <c r="G2778" s="2" t="s">
        <v>120</v>
      </c>
      <c r="H2778" s="2" t="s">
        <v>560</v>
      </c>
      <c r="I2778" s="2" t="s">
        <v>53</v>
      </c>
      <c r="J2778" s="2" t="s">
        <v>280</v>
      </c>
      <c r="K2778" s="2"/>
      <c r="L2778" s="2" t="s">
        <v>122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124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271</v>
      </c>
      <c r="AF2778" s="2" t="s">
        <v>281</v>
      </c>
      <c r="AG2778" s="2" t="s">
        <v>880</v>
      </c>
      <c r="AH2778" s="2" t="s">
        <v>128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3752</v>
      </c>
      <c r="B2779" s="2" t="s">
        <v>3747</v>
      </c>
      <c r="C2779" s="2" t="s">
        <v>47</v>
      </c>
      <c r="D2779" s="2" t="s">
        <v>1204</v>
      </c>
      <c r="E2779" s="2" t="s">
        <v>277</v>
      </c>
      <c r="F2779" s="2" t="s">
        <v>278</v>
      </c>
      <c r="G2779" s="2" t="s">
        <v>120</v>
      </c>
      <c r="H2779" s="2" t="s">
        <v>560</v>
      </c>
      <c r="I2779" s="2" t="s">
        <v>53</v>
      </c>
      <c r="J2779" s="2" t="s">
        <v>280</v>
      </c>
      <c r="K2779" s="2"/>
      <c r="L2779" s="2" t="s">
        <v>122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124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271</v>
      </c>
      <c r="AF2779" s="2" t="s">
        <v>281</v>
      </c>
      <c r="AG2779" s="2" t="s">
        <v>880</v>
      </c>
      <c r="AH2779" s="2" t="s">
        <v>128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3753</v>
      </c>
      <c r="B2780" s="2" t="s">
        <v>3747</v>
      </c>
      <c r="C2780" s="2" t="s">
        <v>47</v>
      </c>
      <c r="D2780" s="2" t="s">
        <v>1204</v>
      </c>
      <c r="E2780" s="2" t="s">
        <v>277</v>
      </c>
      <c r="F2780" s="2" t="s">
        <v>278</v>
      </c>
      <c r="G2780" s="2" t="s">
        <v>120</v>
      </c>
      <c r="H2780" s="2" t="s">
        <v>560</v>
      </c>
      <c r="I2780" s="2" t="s">
        <v>53</v>
      </c>
      <c r="J2780" s="2" t="s">
        <v>280</v>
      </c>
      <c r="K2780" s="2"/>
      <c r="L2780" s="2" t="s">
        <v>122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124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271</v>
      </c>
      <c r="AF2780" s="2" t="s">
        <v>281</v>
      </c>
      <c r="AG2780" s="2" t="s">
        <v>880</v>
      </c>
      <c r="AH2780" s="2" t="s">
        <v>128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3754</v>
      </c>
      <c r="B2781" s="2" t="s">
        <v>3747</v>
      </c>
      <c r="C2781" s="2" t="s">
        <v>47</v>
      </c>
      <c r="D2781" s="2" t="s">
        <v>1204</v>
      </c>
      <c r="E2781" s="2" t="s">
        <v>277</v>
      </c>
      <c r="F2781" s="2" t="s">
        <v>278</v>
      </c>
      <c r="G2781" s="2" t="s">
        <v>120</v>
      </c>
      <c r="H2781" s="2" t="s">
        <v>560</v>
      </c>
      <c r="I2781" s="2" t="s">
        <v>53</v>
      </c>
      <c r="J2781" s="2" t="s">
        <v>280</v>
      </c>
      <c r="K2781" s="2"/>
      <c r="L2781" s="2" t="s">
        <v>122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124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271</v>
      </c>
      <c r="AF2781" s="2" t="s">
        <v>281</v>
      </c>
      <c r="AG2781" s="2" t="s">
        <v>882</v>
      </c>
      <c r="AH2781" s="2" t="s">
        <v>128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3755</v>
      </c>
      <c r="B2782" s="2" t="s">
        <v>3747</v>
      </c>
      <c r="C2782" s="2" t="s">
        <v>47</v>
      </c>
      <c r="D2782" s="2" t="s">
        <v>1204</v>
      </c>
      <c r="E2782" s="2" t="s">
        <v>277</v>
      </c>
      <c r="F2782" s="2" t="s">
        <v>278</v>
      </c>
      <c r="G2782" s="2" t="s">
        <v>120</v>
      </c>
      <c r="H2782" s="2" t="s">
        <v>560</v>
      </c>
      <c r="I2782" s="2"/>
      <c r="J2782" s="2"/>
      <c r="K2782" s="2"/>
      <c r="L2782" s="2"/>
      <c r="M2782" s="2" t="s">
        <v>107</v>
      </c>
      <c r="N2782" s="3"/>
      <c r="O2782" s="3"/>
      <c r="P2782" s="4">
        <f>IF(O2782="吨",N2782*1000,IF(O2782="万立方米",N2782*10000,""))</f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113</v>
      </c>
      <c r="AH2782" s="2" t="s">
        <v>114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3756</v>
      </c>
      <c r="B2783" s="2" t="s">
        <v>3757</v>
      </c>
      <c r="C2783" s="2" t="s">
        <v>47</v>
      </c>
      <c r="D2783" s="2" t="s">
        <v>3296</v>
      </c>
      <c r="E2783" s="2" t="s">
        <v>924</v>
      </c>
      <c r="F2783" s="2" t="s">
        <v>50</v>
      </c>
      <c r="G2783" s="2" t="s">
        <v>225</v>
      </c>
      <c r="H2783" s="2" t="s">
        <v>297</v>
      </c>
      <c r="I2783" s="2" t="s">
        <v>53</v>
      </c>
      <c r="J2783" s="2" t="s">
        <v>226</v>
      </c>
      <c r="K2783" s="2" t="s">
        <v>226</v>
      </c>
      <c r="L2783" s="2" t="s">
        <v>227</v>
      </c>
      <c r="M2783" s="2" t="s">
        <v>57</v>
      </c>
      <c r="N2783" s="3">
        <v>23070.806</v>
      </c>
      <c r="O2783" s="3" t="s">
        <v>228</v>
      </c>
      <c r="P2783" s="4">
        <f>IF(O2783="吨",N2783*1000,IF(O2783="万立方米",N2783*10000,""))</f>
        <v>230708060.0</v>
      </c>
      <c r="Q2783" s="2" t="s">
        <v>229</v>
      </c>
      <c r="R2783" s="2" t="s">
        <v>230</v>
      </c>
      <c r="S2783" s="2" t="s">
        <v>231</v>
      </c>
      <c r="T2783" s="2" t="s">
        <v>75</v>
      </c>
      <c r="U2783" s="4">
        <f>0.0</f>
        <v>0.0</v>
      </c>
      <c r="V2783" s="2" t="s">
        <v>232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233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3758</v>
      </c>
      <c r="B2784" s="2" t="s">
        <v>3757</v>
      </c>
      <c r="C2784" s="2" t="s">
        <v>47</v>
      </c>
      <c r="D2784" s="2" t="s">
        <v>3296</v>
      </c>
      <c r="E2784" s="2" t="s">
        <v>924</v>
      </c>
      <c r="F2784" s="2" t="s">
        <v>50</v>
      </c>
      <c r="G2784" s="2" t="s">
        <v>225</v>
      </c>
      <c r="H2784" s="2" t="s">
        <v>297</v>
      </c>
      <c r="I2784" s="2" t="s">
        <v>53</v>
      </c>
      <c r="J2784" s="2" t="s">
        <v>226</v>
      </c>
      <c r="K2784" s="2" t="s">
        <v>226</v>
      </c>
      <c r="L2784" s="2" t="s">
        <v>227</v>
      </c>
      <c r="M2784" s="2" t="s">
        <v>73</v>
      </c>
      <c r="N2784" s="3">
        <v>23070.806</v>
      </c>
      <c r="O2784" s="3" t="s">
        <v>228</v>
      </c>
      <c r="P2784" s="4">
        <f>IF(O2784="吨",N2784*1000,IF(O2784="万立方米",N2784*10000,""))</f>
        <v>230708060.0</v>
      </c>
      <c r="Q2784" s="2" t="s">
        <v>229</v>
      </c>
      <c r="R2784" s="2" t="s">
        <v>230</v>
      </c>
      <c r="S2784" s="2" t="s">
        <v>235</v>
      </c>
      <c r="T2784" s="2" t="s">
        <v>75</v>
      </c>
      <c r="U2784" s="4">
        <f>1.3</f>
        <v>1.3</v>
      </c>
      <c r="V2784" s="2" t="s">
        <v>232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299.920478</v>
      </c>
      <c r="AD2784" s="4">
        <f>AC2784*(1-Z2784/100)</f>
        <v>299.920478</v>
      </c>
      <c r="AE2784" s="2" t="s">
        <v>66</v>
      </c>
      <c r="AF2784" s="2" t="s">
        <v>67</v>
      </c>
      <c r="AG2784" s="2" t="s">
        <v>236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3759</v>
      </c>
      <c r="B2785" s="2" t="s">
        <v>3757</v>
      </c>
      <c r="C2785" s="2" t="s">
        <v>47</v>
      </c>
      <c r="D2785" s="2" t="s">
        <v>3296</v>
      </c>
      <c r="E2785" s="2" t="s">
        <v>924</v>
      </c>
      <c r="F2785" s="2" t="s">
        <v>50</v>
      </c>
      <c r="G2785" s="2" t="s">
        <v>225</v>
      </c>
      <c r="H2785" s="2" t="s">
        <v>297</v>
      </c>
      <c r="I2785" s="2" t="s">
        <v>53</v>
      </c>
      <c r="J2785" s="2" t="s">
        <v>226</v>
      </c>
      <c r="K2785" s="2" t="s">
        <v>226</v>
      </c>
      <c r="L2785" s="2" t="s">
        <v>227</v>
      </c>
      <c r="M2785" s="2" t="s">
        <v>79</v>
      </c>
      <c r="N2785" s="3">
        <v>23070.806</v>
      </c>
      <c r="O2785" s="3" t="s">
        <v>228</v>
      </c>
      <c r="P2785" s="4">
        <f>IF(O2785="吨",N2785*1000,IF(O2785="万立方米",N2785*10000,""))</f>
        <v>230708060.0</v>
      </c>
      <c r="Q2785" s="2" t="s">
        <v>229</v>
      </c>
      <c r="R2785" s="2" t="s">
        <v>230</v>
      </c>
      <c r="S2785" s="2" t="s">
        <v>238</v>
      </c>
      <c r="T2785" s="2" t="s">
        <v>75</v>
      </c>
      <c r="U2785" s="4">
        <f>4.1</f>
        <v>4.1</v>
      </c>
      <c r="V2785" s="2" t="s">
        <v>232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4">
        <f>P2785*U2785/1000000</f>
        <v>945.9030459999999</v>
      </c>
      <c r="AD2785" s="4">
        <f>AC2785*(1-Z2785/100)</f>
        <v>737.80437588</v>
      </c>
      <c r="AE2785" s="2" t="s">
        <v>66</v>
      </c>
      <c r="AF2785" s="2" t="s">
        <v>67</v>
      </c>
      <c r="AG2785" s="2" t="s">
        <v>239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3760</v>
      </c>
      <c r="B2786" s="2" t="s">
        <v>3757</v>
      </c>
      <c r="C2786" s="2" t="s">
        <v>47</v>
      </c>
      <c r="D2786" s="2" t="s">
        <v>3296</v>
      </c>
      <c r="E2786" s="2" t="s">
        <v>924</v>
      </c>
      <c r="F2786" s="2" t="s">
        <v>50</v>
      </c>
      <c r="G2786" s="2" t="s">
        <v>225</v>
      </c>
      <c r="H2786" s="2" t="s">
        <v>297</v>
      </c>
      <c r="I2786" s="2" t="s">
        <v>53</v>
      </c>
      <c r="J2786" s="2" t="s">
        <v>226</v>
      </c>
      <c r="K2786" s="2" t="s">
        <v>226</v>
      </c>
      <c r="L2786" s="2" t="s">
        <v>227</v>
      </c>
      <c r="M2786" s="2" t="s">
        <v>87</v>
      </c>
      <c r="N2786" s="3">
        <v>23070.806</v>
      </c>
      <c r="O2786" s="3" t="s">
        <v>228</v>
      </c>
      <c r="P2786" s="4">
        <f>IF(O2786="吨",N2786*1000,IF(O2786="万立方米",N2786*10000,""))</f>
        <v>230708060.0</v>
      </c>
      <c r="Q2786" s="2" t="s">
        <v>229</v>
      </c>
      <c r="R2786" s="2" t="s">
        <v>230</v>
      </c>
      <c r="S2786" s="2" t="s">
        <v>241</v>
      </c>
      <c r="T2786" s="2" t="s">
        <v>75</v>
      </c>
      <c r="U2786" s="4">
        <f>0.0</f>
        <v>0.0</v>
      </c>
      <c r="V2786" s="2" t="s">
        <v>232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4">
        <f>P2786*U2786/1000000</f>
        <v>0.0</v>
      </c>
      <c r="AD2786" s="4">
        <f>AC2786*(1-Z2786/100)</f>
        <v>0.0</v>
      </c>
      <c r="AE2786" s="2" t="s">
        <v>66</v>
      </c>
      <c r="AF2786" s="2" t="s">
        <v>67</v>
      </c>
      <c r="AG2786" s="2" t="s">
        <v>233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3761</v>
      </c>
      <c r="B2787" s="2" t="s">
        <v>3757</v>
      </c>
      <c r="C2787" s="2" t="s">
        <v>47</v>
      </c>
      <c r="D2787" s="2" t="s">
        <v>3296</v>
      </c>
      <c r="E2787" s="2" t="s">
        <v>924</v>
      </c>
      <c r="F2787" s="2" t="s">
        <v>50</v>
      </c>
      <c r="G2787" s="2" t="s">
        <v>225</v>
      </c>
      <c r="H2787" s="2" t="s">
        <v>297</v>
      </c>
      <c r="I2787" s="2" t="s">
        <v>53</v>
      </c>
      <c r="J2787" s="2" t="s">
        <v>226</v>
      </c>
      <c r="K2787" s="2" t="s">
        <v>226</v>
      </c>
      <c r="L2787" s="2" t="s">
        <v>227</v>
      </c>
      <c r="M2787" s="2" t="s">
        <v>91</v>
      </c>
      <c r="N2787" s="3">
        <v>23070.806</v>
      </c>
      <c r="O2787" s="3" t="s">
        <v>228</v>
      </c>
      <c r="P2787" s="4">
        <f>IF(O2787="吨",N2787*1000,IF(O2787="万立方米",N2787*10000,""))</f>
        <v>230708060.0</v>
      </c>
      <c r="Q2787" s="2" t="s">
        <v>229</v>
      </c>
      <c r="R2787" s="2" t="s">
        <v>230</v>
      </c>
      <c r="S2787" s="2" t="s">
        <v>243</v>
      </c>
      <c r="T2787" s="2" t="s">
        <v>75</v>
      </c>
      <c r="U2787" s="4">
        <f>0.03</f>
        <v>0.03</v>
      </c>
      <c r="V2787" s="2" t="s">
        <v>232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4">
        <f>P2787*U2787/1000000</f>
        <v>6.9212418</v>
      </c>
      <c r="AD2787" s="4">
        <f>AC2788*(1-AA2787/100)+(AC2787-AC2788)*(1-AB2787/100)</f>
        <v>6.9212418</v>
      </c>
      <c r="AE2787" s="2" t="s">
        <v>66</v>
      </c>
      <c r="AF2787" s="2" t="s">
        <v>67</v>
      </c>
      <c r="AG2787" s="2" t="s">
        <v>233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3762</v>
      </c>
      <c r="B2788" s="2" t="s">
        <v>3757</v>
      </c>
      <c r="C2788" s="2" t="s">
        <v>47</v>
      </c>
      <c r="D2788" s="2" t="s">
        <v>3296</v>
      </c>
      <c r="E2788" s="2" t="s">
        <v>924</v>
      </c>
      <c r="F2788" s="2" t="s">
        <v>50</v>
      </c>
      <c r="G2788" s="2" t="s">
        <v>225</v>
      </c>
      <c r="H2788" s="2" t="s">
        <v>297</v>
      </c>
      <c r="I2788" s="2" t="s">
        <v>53</v>
      </c>
      <c r="J2788" s="2" t="s">
        <v>226</v>
      </c>
      <c r="K2788" s="2" t="s">
        <v>226</v>
      </c>
      <c r="L2788" s="2" t="s">
        <v>227</v>
      </c>
      <c r="M2788" s="2" t="s">
        <v>95</v>
      </c>
      <c r="N2788" s="3">
        <v>23070.806</v>
      </c>
      <c r="O2788" s="3" t="s">
        <v>228</v>
      </c>
      <c r="P2788" s="4">
        <f>IF(O2788="吨",N2788*1000,IF(O2788="万立方米",N2788*10000,""))</f>
        <v>230708060.0</v>
      </c>
      <c r="Q2788" s="2" t="s">
        <v>229</v>
      </c>
      <c r="R2788" s="2" t="s">
        <v>230</v>
      </c>
      <c r="S2788" s="2" t="s">
        <v>245</v>
      </c>
      <c r="T2788" s="2" t="s">
        <v>75</v>
      </c>
      <c r="U2788" s="4">
        <f>0.03</f>
        <v>0.03</v>
      </c>
      <c r="V2788" s="2" t="s">
        <v>232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4">
        <f>P2788*U2788/1000000</f>
        <v>6.9212418</v>
      </c>
      <c r="AD2788" s="4">
        <f>AC2788*(1-Z2788/100)</f>
        <v>6.9212418</v>
      </c>
      <c r="AE2788" s="2" t="s">
        <v>66</v>
      </c>
      <c r="AF2788" s="2" t="s">
        <v>67</v>
      </c>
      <c r="AG2788" s="2" t="s">
        <v>233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3763</v>
      </c>
      <c r="B2789" s="2" t="s">
        <v>3757</v>
      </c>
      <c r="C2789" s="2" t="s">
        <v>47</v>
      </c>
      <c r="D2789" s="2" t="s">
        <v>3296</v>
      </c>
      <c r="E2789" s="2" t="s">
        <v>924</v>
      </c>
      <c r="F2789" s="2" t="s">
        <v>50</v>
      </c>
      <c r="G2789" s="2" t="s">
        <v>225</v>
      </c>
      <c r="H2789" s="2" t="s">
        <v>297</v>
      </c>
      <c r="I2789" s="2" t="s">
        <v>53</v>
      </c>
      <c r="J2789" s="2" t="s">
        <v>226</v>
      </c>
      <c r="K2789" s="2" t="s">
        <v>226</v>
      </c>
      <c r="L2789" s="2" t="s">
        <v>227</v>
      </c>
      <c r="M2789" s="2" t="s">
        <v>99</v>
      </c>
      <c r="N2789" s="3">
        <v>23070.806</v>
      </c>
      <c r="O2789" s="3" t="s">
        <v>228</v>
      </c>
      <c r="P2789" s="4">
        <f>IF(O2789="吨",N2789*1000,IF(O2789="万立方米",N2789*10000,""))</f>
        <v>230708060.0</v>
      </c>
      <c r="Q2789" s="2" t="s">
        <v>229</v>
      </c>
      <c r="R2789" s="2" t="s">
        <v>230</v>
      </c>
      <c r="S2789" s="2" t="s">
        <v>247</v>
      </c>
      <c r="T2789" s="2" t="s">
        <v>75</v>
      </c>
      <c r="U2789" s="4">
        <f>0.0</f>
        <v>0.0</v>
      </c>
      <c r="V2789" s="2" t="s">
        <v>232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</v>
      </c>
      <c r="AD2789" s="4">
        <f>AC2789*(1-Z2789/100)</f>
        <v>0.0</v>
      </c>
      <c r="AE2789" s="2" t="s">
        <v>66</v>
      </c>
      <c r="AF2789" s="2" t="s">
        <v>67</v>
      </c>
      <c r="AG2789" s="2" t="s">
        <v>233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3764</v>
      </c>
      <c r="B2790" s="2" t="s">
        <v>3757</v>
      </c>
      <c r="C2790" s="2" t="s">
        <v>47</v>
      </c>
      <c r="D2790" s="2" t="s">
        <v>3296</v>
      </c>
      <c r="E2790" s="2" t="s">
        <v>924</v>
      </c>
      <c r="F2790" s="2" t="s">
        <v>50</v>
      </c>
      <c r="G2790" s="2" t="s">
        <v>225</v>
      </c>
      <c r="H2790" s="2" t="s">
        <v>297</v>
      </c>
      <c r="I2790" s="2" t="s">
        <v>53</v>
      </c>
      <c r="J2790" s="2" t="s">
        <v>226</v>
      </c>
      <c r="K2790" s="2" t="s">
        <v>226</v>
      </c>
      <c r="L2790" s="2" t="s">
        <v>227</v>
      </c>
      <c r="M2790" s="2" t="s">
        <v>104</v>
      </c>
      <c r="N2790" s="3">
        <v>23070.806</v>
      </c>
      <c r="O2790" s="3" t="s">
        <v>228</v>
      </c>
      <c r="P2790" s="4">
        <f>IF(O2790="吨",N2790*1000,IF(O2790="万立方米",N2790*10000,""))</f>
        <v>230708060.0</v>
      </c>
      <c r="Q2790" s="2" t="s">
        <v>229</v>
      </c>
      <c r="R2790" s="2" t="s">
        <v>230</v>
      </c>
      <c r="S2790" s="2" t="s">
        <v>249</v>
      </c>
      <c r="T2790" s="2" t="s">
        <v>75</v>
      </c>
      <c r="U2790" s="4">
        <f>0.02</f>
        <v>0.02</v>
      </c>
      <c r="V2790" s="2" t="s">
        <v>232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 t="s">
        <v>236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3765</v>
      </c>
      <c r="B2791" s="2" t="s">
        <v>3757</v>
      </c>
      <c r="C2791" s="2" t="s">
        <v>47</v>
      </c>
      <c r="D2791" s="2" t="s">
        <v>3296</v>
      </c>
      <c r="E2791" s="2" t="s">
        <v>924</v>
      </c>
      <c r="F2791" s="2" t="s">
        <v>50</v>
      </c>
      <c r="G2791" s="2" t="s">
        <v>225</v>
      </c>
      <c r="H2791" s="2" t="s">
        <v>297</v>
      </c>
      <c r="I2791" s="2"/>
      <c r="J2791" s="2"/>
      <c r="K2791" s="2"/>
      <c r="L2791" s="2"/>
      <c r="M2791" s="2" t="s">
        <v>107</v>
      </c>
      <c r="N2791" s="3"/>
      <c r="O2791" s="3"/>
      <c r="P2791" s="4">
        <f>IF(O2791="吨",N2791*1000,IF(O2791="万立方米",N2791*10000,""))</f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138</v>
      </c>
      <c r="AH2791" s="2" t="s">
        <v>114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3766</v>
      </c>
      <c r="B2792" s="2" t="s">
        <v>3767</v>
      </c>
      <c r="C2792" s="2" t="s">
        <v>47</v>
      </c>
      <c r="D2792" s="2" t="s">
        <v>2671</v>
      </c>
      <c r="E2792" s="2" t="s">
        <v>223</v>
      </c>
      <c r="F2792" s="2" t="s">
        <v>278</v>
      </c>
      <c r="G2792" s="2" t="s">
        <v>120</v>
      </c>
      <c r="H2792" s="2" t="s">
        <v>52</v>
      </c>
      <c r="I2792" s="2" t="s">
        <v>53</v>
      </c>
      <c r="J2792" s="2" t="s">
        <v>280</v>
      </c>
      <c r="K2792" s="2"/>
      <c r="L2792" s="2" t="s">
        <v>122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124</v>
      </c>
      <c r="X2792" s="2" t="s">
        <v>314</v>
      </c>
      <c r="Y2792" s="2" t="s">
        <v>673</v>
      </c>
      <c r="Z2792" s="2">
        <v>57</v>
      </c>
      <c r="AA2792" s="2"/>
      <c r="AB2792" s="2"/>
      <c r="AC2792" s="2"/>
      <c r="AD2792" s="2"/>
      <c r="AE2792" s="2" t="s">
        <v>271</v>
      </c>
      <c r="AF2792" s="2" t="s">
        <v>281</v>
      </c>
      <c r="AG2792" s="2" t="s">
        <v>674</v>
      </c>
      <c r="AH2792" s="2" t="s">
        <v>128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3768</v>
      </c>
      <c r="B2793" s="2" t="s">
        <v>3767</v>
      </c>
      <c r="C2793" s="2" t="s">
        <v>47</v>
      </c>
      <c r="D2793" s="2" t="s">
        <v>2671</v>
      </c>
      <c r="E2793" s="2" t="s">
        <v>223</v>
      </c>
      <c r="F2793" s="2" t="s">
        <v>278</v>
      </c>
      <c r="G2793" s="2" t="s">
        <v>120</v>
      </c>
      <c r="H2793" s="2" t="s">
        <v>52</v>
      </c>
      <c r="I2793" s="2" t="s">
        <v>53</v>
      </c>
      <c r="J2793" s="2" t="s">
        <v>280</v>
      </c>
      <c r="K2793" s="2"/>
      <c r="L2793" s="2" t="s">
        <v>122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124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271</v>
      </c>
      <c r="AF2793" s="2" t="s">
        <v>281</v>
      </c>
      <c r="AG2793" s="2" t="s">
        <v>676</v>
      </c>
      <c r="AH2793" s="2" t="s">
        <v>128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3769</v>
      </c>
      <c r="B2794" s="2" t="s">
        <v>3767</v>
      </c>
      <c r="C2794" s="2" t="s">
        <v>47</v>
      </c>
      <c r="D2794" s="2" t="s">
        <v>2671</v>
      </c>
      <c r="E2794" s="2" t="s">
        <v>223</v>
      </c>
      <c r="F2794" s="2" t="s">
        <v>278</v>
      </c>
      <c r="G2794" s="2" t="s">
        <v>120</v>
      </c>
      <c r="H2794" s="2" t="s">
        <v>52</v>
      </c>
      <c r="I2794" s="2" t="s">
        <v>53</v>
      </c>
      <c r="J2794" s="2" t="s">
        <v>280</v>
      </c>
      <c r="K2794" s="2"/>
      <c r="L2794" s="2" t="s">
        <v>122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124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271</v>
      </c>
      <c r="AF2794" s="2" t="s">
        <v>281</v>
      </c>
      <c r="AG2794" s="2" t="s">
        <v>2674</v>
      </c>
      <c r="AH2794" s="2" t="s">
        <v>128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3770</v>
      </c>
      <c r="B2795" s="2" t="s">
        <v>3767</v>
      </c>
      <c r="C2795" s="2" t="s">
        <v>47</v>
      </c>
      <c r="D2795" s="2" t="s">
        <v>2671</v>
      </c>
      <c r="E2795" s="2" t="s">
        <v>223</v>
      </c>
      <c r="F2795" s="2" t="s">
        <v>278</v>
      </c>
      <c r="G2795" s="2" t="s">
        <v>120</v>
      </c>
      <c r="H2795" s="2" t="s">
        <v>52</v>
      </c>
      <c r="I2795" s="2" t="s">
        <v>53</v>
      </c>
      <c r="J2795" s="2" t="s">
        <v>280</v>
      </c>
      <c r="K2795" s="2"/>
      <c r="L2795" s="2" t="s">
        <v>122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124</v>
      </c>
      <c r="X2795" s="2" t="s">
        <v>314</v>
      </c>
      <c r="Y2795" s="2" t="s">
        <v>679</v>
      </c>
      <c r="Z2795" s="2">
        <v>57</v>
      </c>
      <c r="AA2795" s="2"/>
      <c r="AB2795" s="2"/>
      <c r="AC2795" s="2"/>
      <c r="AD2795" s="2"/>
      <c r="AE2795" s="2" t="s">
        <v>271</v>
      </c>
      <c r="AF2795" s="2" t="s">
        <v>281</v>
      </c>
      <c r="AG2795" s="2" t="s">
        <v>674</v>
      </c>
      <c r="AH2795" s="2" t="s">
        <v>128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3771</v>
      </c>
      <c r="B2796" s="2" t="s">
        <v>3767</v>
      </c>
      <c r="C2796" s="2" t="s">
        <v>47</v>
      </c>
      <c r="D2796" s="2" t="s">
        <v>2671</v>
      </c>
      <c r="E2796" s="2" t="s">
        <v>223</v>
      </c>
      <c r="F2796" s="2" t="s">
        <v>278</v>
      </c>
      <c r="G2796" s="2" t="s">
        <v>120</v>
      </c>
      <c r="H2796" s="2" t="s">
        <v>52</v>
      </c>
      <c r="I2796" s="2" t="s">
        <v>53</v>
      </c>
      <c r="J2796" s="2" t="s">
        <v>280</v>
      </c>
      <c r="K2796" s="2"/>
      <c r="L2796" s="2" t="s">
        <v>122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124</v>
      </c>
      <c r="X2796" s="2" t="s">
        <v>314</v>
      </c>
      <c r="Y2796" s="2" t="s">
        <v>681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271</v>
      </c>
      <c r="AF2796" s="2" t="s">
        <v>281</v>
      </c>
      <c r="AG2796" s="2" t="s">
        <v>674</v>
      </c>
      <c r="AH2796" s="2" t="s">
        <v>128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3772</v>
      </c>
      <c r="B2797" s="2" t="s">
        <v>3767</v>
      </c>
      <c r="C2797" s="2" t="s">
        <v>47</v>
      </c>
      <c r="D2797" s="2" t="s">
        <v>2671</v>
      </c>
      <c r="E2797" s="2" t="s">
        <v>223</v>
      </c>
      <c r="F2797" s="2" t="s">
        <v>278</v>
      </c>
      <c r="G2797" s="2" t="s">
        <v>120</v>
      </c>
      <c r="H2797" s="2" t="s">
        <v>52</v>
      </c>
      <c r="I2797" s="2" t="s">
        <v>53</v>
      </c>
      <c r="J2797" s="2" t="s">
        <v>280</v>
      </c>
      <c r="K2797" s="2"/>
      <c r="L2797" s="2" t="s">
        <v>122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124</v>
      </c>
      <c r="X2797" s="2" t="s">
        <v>314</v>
      </c>
      <c r="Y2797" s="2" t="s">
        <v>683</v>
      </c>
      <c r="Z2797" s="2">
        <v>57</v>
      </c>
      <c r="AA2797" s="2"/>
      <c r="AB2797" s="2"/>
      <c r="AC2797" s="2"/>
      <c r="AD2797" s="2"/>
      <c r="AE2797" s="2" t="s">
        <v>271</v>
      </c>
      <c r="AF2797" s="2" t="s">
        <v>281</v>
      </c>
      <c r="AG2797" s="2" t="s">
        <v>674</v>
      </c>
      <c r="AH2797" s="2" t="s">
        <v>128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3773</v>
      </c>
      <c r="B2798" s="2" t="s">
        <v>3767</v>
      </c>
      <c r="C2798" s="2" t="s">
        <v>47</v>
      </c>
      <c r="D2798" s="2" t="s">
        <v>2671</v>
      </c>
      <c r="E2798" s="2" t="s">
        <v>223</v>
      </c>
      <c r="F2798" s="2" t="s">
        <v>278</v>
      </c>
      <c r="G2798" s="2" t="s">
        <v>120</v>
      </c>
      <c r="H2798" s="2" t="s">
        <v>52</v>
      </c>
      <c r="I2798" s="2" t="s">
        <v>53</v>
      </c>
      <c r="J2798" s="2" t="s">
        <v>280</v>
      </c>
      <c r="K2798" s="2"/>
      <c r="L2798" s="2" t="s">
        <v>122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124</v>
      </c>
      <c r="X2798" s="2" t="s">
        <v>314</v>
      </c>
      <c r="Y2798" s="2" t="s">
        <v>315</v>
      </c>
      <c r="Z2798" s="2">
        <v>80</v>
      </c>
      <c r="AA2798" s="2"/>
      <c r="AB2798" s="2"/>
      <c r="AC2798" s="2"/>
      <c r="AD2798" s="2"/>
      <c r="AE2798" s="2" t="s">
        <v>271</v>
      </c>
      <c r="AF2798" s="2" t="s">
        <v>281</v>
      </c>
      <c r="AG2798" s="2" t="s">
        <v>674</v>
      </c>
      <c r="AH2798" s="2" t="s">
        <v>128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3774</v>
      </c>
      <c r="B2799" s="2" t="s">
        <v>3767</v>
      </c>
      <c r="C2799" s="2" t="s">
        <v>47</v>
      </c>
      <c r="D2799" s="2" t="s">
        <v>2671</v>
      </c>
      <c r="E2799" s="2" t="s">
        <v>223</v>
      </c>
      <c r="F2799" s="2" t="s">
        <v>278</v>
      </c>
      <c r="G2799" s="2" t="s">
        <v>120</v>
      </c>
      <c r="H2799" s="2" t="s">
        <v>52</v>
      </c>
      <c r="I2799" s="2" t="s">
        <v>53</v>
      </c>
      <c r="J2799" s="2" t="s">
        <v>280</v>
      </c>
      <c r="K2799" s="2"/>
      <c r="L2799" s="2" t="s">
        <v>122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124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271</v>
      </c>
      <c r="AF2799" s="2" t="s">
        <v>281</v>
      </c>
      <c r="AG2799" s="2" t="s">
        <v>676</v>
      </c>
      <c r="AH2799" s="2" t="s">
        <v>128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3775</v>
      </c>
      <c r="B2800" s="2" t="s">
        <v>3767</v>
      </c>
      <c r="C2800" s="2" t="s">
        <v>47</v>
      </c>
      <c r="D2800" s="2" t="s">
        <v>2671</v>
      </c>
      <c r="E2800" s="2" t="s">
        <v>223</v>
      </c>
      <c r="F2800" s="2" t="s">
        <v>278</v>
      </c>
      <c r="G2800" s="2" t="s">
        <v>120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f>IF(O2800="吨",N2800*1000,IF(O2800="万立方米",N2800*10000,""))</f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217</v>
      </c>
      <c r="X2800" s="2"/>
      <c r="Y2800" s="2" t="s">
        <v>65</v>
      </c>
      <c r="Z2800" s="2">
        <v>0</v>
      </c>
      <c r="AA2800" s="2"/>
      <c r="AB2800" s="2"/>
      <c r="AC2800" s="4">
        <f>P2800*U2800/1000000</f>
        <v>0.0</v>
      </c>
      <c r="AD2800" s="4">
        <f>AC2800*(1-Z2800/100)</f>
        <v>0.0</v>
      </c>
      <c r="AE2800" s="2" t="s">
        <v>125</v>
      </c>
      <c r="AF2800" s="2" t="s">
        <v>218</v>
      </c>
      <c r="AG2800" s="2" t="s">
        <v>219</v>
      </c>
      <c r="AH2800" s="2" t="s">
        <v>114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3776</v>
      </c>
      <c r="B2801" s="2" t="s">
        <v>3777</v>
      </c>
      <c r="C2801" s="2" t="s">
        <v>47</v>
      </c>
      <c r="D2801" s="2" t="s">
        <v>2579</v>
      </c>
      <c r="E2801" s="2" t="s">
        <v>924</v>
      </c>
      <c r="F2801" s="2" t="s">
        <v>50</v>
      </c>
      <c r="G2801" s="2" t="s">
        <v>51</v>
      </c>
      <c r="H2801" s="2" t="s">
        <v>297</v>
      </c>
      <c r="I2801" s="2" t="s">
        <v>53</v>
      </c>
      <c r="J2801" s="2" t="s">
        <v>343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9.801907199999999</v>
      </c>
      <c r="AD2801" s="4">
        <f>AC2801*(1-Z2801/100)</f>
        <v>9.801907199999999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3778</v>
      </c>
      <c r="B2802" s="2" t="s">
        <v>3777</v>
      </c>
      <c r="C2802" s="2" t="s">
        <v>47</v>
      </c>
      <c r="D2802" s="2" t="s">
        <v>2579</v>
      </c>
      <c r="E2802" s="2" t="s">
        <v>924</v>
      </c>
      <c r="F2802" s="2" t="s">
        <v>50</v>
      </c>
      <c r="G2802" s="2" t="s">
        <v>51</v>
      </c>
      <c r="H2802" s="2" t="s">
        <v>297</v>
      </c>
      <c r="I2802" s="2" t="s">
        <v>53</v>
      </c>
      <c r="J2802" s="2" t="s">
        <v>343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1512.64</v>
      </c>
      <c r="AD2802" s="4">
        <f>AC2802*(1-Z2802/100)</f>
        <v>1512.64</v>
      </c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3779</v>
      </c>
      <c r="B2803" s="2" t="s">
        <v>3777</v>
      </c>
      <c r="C2803" s="2" t="s">
        <v>47</v>
      </c>
      <c r="D2803" s="2" t="s">
        <v>2579</v>
      </c>
      <c r="E2803" s="2" t="s">
        <v>924</v>
      </c>
      <c r="F2803" s="2" t="s">
        <v>50</v>
      </c>
      <c r="G2803" s="2" t="s">
        <v>51</v>
      </c>
      <c r="H2803" s="2" t="s">
        <v>297</v>
      </c>
      <c r="I2803" s="2" t="s">
        <v>53</v>
      </c>
      <c r="J2803" s="2" t="s">
        <v>343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4">
        <f>P2803*U2803/1000000</f>
        <v>5453.0672</v>
      </c>
      <c r="AD2803" s="4">
        <f>AC2803*(1-Z2803/100)</f>
        <v>4253.392416000001</v>
      </c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3780</v>
      </c>
      <c r="B2804" s="2" t="s">
        <v>3777</v>
      </c>
      <c r="C2804" s="2" t="s">
        <v>47</v>
      </c>
      <c r="D2804" s="2" t="s">
        <v>2579</v>
      </c>
      <c r="E2804" s="2" t="s">
        <v>924</v>
      </c>
      <c r="F2804" s="2" t="s">
        <v>50</v>
      </c>
      <c r="G2804" s="2" t="s">
        <v>51</v>
      </c>
      <c r="H2804" s="2" t="s">
        <v>297</v>
      </c>
      <c r="I2804" s="2" t="s">
        <v>53</v>
      </c>
      <c r="J2804" s="2" t="s">
        <v>343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3781</v>
      </c>
      <c r="B2805" s="2" t="s">
        <v>3777</v>
      </c>
      <c r="C2805" s="2" t="s">
        <v>47</v>
      </c>
      <c r="D2805" s="2" t="s">
        <v>2579</v>
      </c>
      <c r="E2805" s="2" t="s">
        <v>924</v>
      </c>
      <c r="F2805" s="2" t="s">
        <v>50</v>
      </c>
      <c r="G2805" s="2" t="s">
        <v>51</v>
      </c>
      <c r="H2805" s="2" t="s">
        <v>297</v>
      </c>
      <c r="I2805" s="2" t="s">
        <v>53</v>
      </c>
      <c r="J2805" s="2" t="s">
        <v>343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4">
        <f>P2805*U2805/1000000</f>
        <v>18786.9888</v>
      </c>
      <c r="AD2805" s="4">
        <f>AC2806*(1-AA2805/100)+(AC2805-AC2806)*(1-AB2805/100)</f>
        <v>18786.9888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3782</v>
      </c>
      <c r="B2806" s="2" t="s">
        <v>3777</v>
      </c>
      <c r="C2806" s="2" t="s">
        <v>47</v>
      </c>
      <c r="D2806" s="2" t="s">
        <v>2579</v>
      </c>
      <c r="E2806" s="2" t="s">
        <v>924</v>
      </c>
      <c r="F2806" s="2" t="s">
        <v>50</v>
      </c>
      <c r="G2806" s="2" t="s">
        <v>51</v>
      </c>
      <c r="H2806" s="2" t="s">
        <v>297</v>
      </c>
      <c r="I2806" s="2" t="s">
        <v>53</v>
      </c>
      <c r="J2806" s="2" t="s">
        <v>343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4">
        <f>P2806*U2806/1000000</f>
        <v>4900.9536</v>
      </c>
      <c r="AD2806" s="4">
        <f>AC2806*(1-Z2806/100)</f>
        <v>4900.9536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3783</v>
      </c>
      <c r="B2807" s="2" t="s">
        <v>3777</v>
      </c>
      <c r="C2807" s="2" t="s">
        <v>47</v>
      </c>
      <c r="D2807" s="2" t="s">
        <v>2579</v>
      </c>
      <c r="E2807" s="2" t="s">
        <v>924</v>
      </c>
      <c r="F2807" s="2" t="s">
        <v>50</v>
      </c>
      <c r="G2807" s="2" t="s">
        <v>51</v>
      </c>
      <c r="H2807" s="2" t="s">
        <v>297</v>
      </c>
      <c r="I2807" s="2" t="s">
        <v>53</v>
      </c>
      <c r="J2807" s="2" t="s">
        <v>343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7007.3048</v>
      </c>
      <c r="AD2807" s="4">
        <f>AC2807*(1-Z2807/100)</f>
        <v>7007.3048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3784</v>
      </c>
      <c r="B2808" s="2" t="s">
        <v>3777</v>
      </c>
      <c r="C2808" s="2" t="s">
        <v>47</v>
      </c>
      <c r="D2808" s="2" t="s">
        <v>2579</v>
      </c>
      <c r="E2808" s="2" t="s">
        <v>924</v>
      </c>
      <c r="F2808" s="2" t="s">
        <v>50</v>
      </c>
      <c r="G2808" s="2" t="s">
        <v>51</v>
      </c>
      <c r="H2808" s="2" t="s">
        <v>297</v>
      </c>
      <c r="I2808" s="2" t="s">
        <v>53</v>
      </c>
      <c r="J2808" s="2" t="s">
        <v>343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30.2528</v>
      </c>
      <c r="AD2808" s="4">
        <f>AC2808*(1-Z2808/100)</f>
        <v>30.2528</v>
      </c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3785</v>
      </c>
      <c r="B2809" s="2" t="s">
        <v>3777</v>
      </c>
      <c r="C2809" s="2" t="s">
        <v>47</v>
      </c>
      <c r="D2809" s="2" t="s">
        <v>2579</v>
      </c>
      <c r="E2809" s="2" t="s">
        <v>924</v>
      </c>
      <c r="F2809" s="2" t="s">
        <v>50</v>
      </c>
      <c r="G2809" s="2" t="s">
        <v>51</v>
      </c>
      <c r="H2809" s="2" t="s">
        <v>297</v>
      </c>
      <c r="I2809" s="2" t="s">
        <v>198</v>
      </c>
      <c r="J2809" s="2" t="s">
        <v>226</v>
      </c>
      <c r="K2809" s="2" t="s">
        <v>226</v>
      </c>
      <c r="L2809" s="2" t="s">
        <v>227</v>
      </c>
      <c r="M2809" s="2" t="s">
        <v>57</v>
      </c>
      <c r="N2809" s="3">
        <v>51</v>
      </c>
      <c r="O2809" s="3" t="s">
        <v>228</v>
      </c>
      <c r="P2809" s="4">
        <f>IF(O2809="吨",N2809*1000,IF(O2809="万立方米",N2809*10000,""))</f>
        <v>510000.0</v>
      </c>
      <c r="Q2809" s="2" t="s">
        <v>229</v>
      </c>
      <c r="R2809" s="2" t="s">
        <v>230</v>
      </c>
      <c r="S2809" s="2" t="s">
        <v>231</v>
      </c>
      <c r="T2809" s="2" t="s">
        <v>75</v>
      </c>
      <c r="U2809" s="4">
        <f>0.0</f>
        <v>0.0</v>
      </c>
      <c r="V2809" s="2" t="s">
        <v>232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</v>
      </c>
      <c r="AD2809" s="4">
        <f>AC2809*(1-Z2809/100)</f>
        <v>0.0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3786</v>
      </c>
      <c r="B2810" s="2" t="s">
        <v>3777</v>
      </c>
      <c r="C2810" s="2" t="s">
        <v>47</v>
      </c>
      <c r="D2810" s="2" t="s">
        <v>2579</v>
      </c>
      <c r="E2810" s="2" t="s">
        <v>924</v>
      </c>
      <c r="F2810" s="2" t="s">
        <v>50</v>
      </c>
      <c r="G2810" s="2" t="s">
        <v>51</v>
      </c>
      <c r="H2810" s="2" t="s">
        <v>297</v>
      </c>
      <c r="I2810" s="2" t="s">
        <v>198</v>
      </c>
      <c r="J2810" s="2" t="s">
        <v>226</v>
      </c>
      <c r="K2810" s="2" t="s">
        <v>226</v>
      </c>
      <c r="L2810" s="2" t="s">
        <v>227</v>
      </c>
      <c r="M2810" s="2" t="s">
        <v>73</v>
      </c>
      <c r="N2810" s="3">
        <v>51</v>
      </c>
      <c r="O2810" s="3" t="s">
        <v>228</v>
      </c>
      <c r="P2810" s="4">
        <f>IF(O2810="吨",N2810*1000,IF(O2810="万立方米",N2810*10000,""))</f>
        <v>510000.0</v>
      </c>
      <c r="Q2810" s="2" t="s">
        <v>229</v>
      </c>
      <c r="R2810" s="2" t="s">
        <v>230</v>
      </c>
      <c r="S2810" s="2" t="s">
        <v>235</v>
      </c>
      <c r="T2810" s="2" t="s">
        <v>75</v>
      </c>
      <c r="U2810" s="4">
        <f>1.3</f>
        <v>1.3</v>
      </c>
      <c r="V2810" s="2" t="s">
        <v>232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0.663</v>
      </c>
      <c r="AD2810" s="4">
        <f>AC2810*(1-Z2810/100)</f>
        <v>0.663</v>
      </c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3787</v>
      </c>
      <c r="B2811" s="2" t="s">
        <v>3777</v>
      </c>
      <c r="C2811" s="2" t="s">
        <v>47</v>
      </c>
      <c r="D2811" s="2" t="s">
        <v>2579</v>
      </c>
      <c r="E2811" s="2" t="s">
        <v>924</v>
      </c>
      <c r="F2811" s="2" t="s">
        <v>50</v>
      </c>
      <c r="G2811" s="2" t="s">
        <v>51</v>
      </c>
      <c r="H2811" s="2" t="s">
        <v>297</v>
      </c>
      <c r="I2811" s="2" t="s">
        <v>198</v>
      </c>
      <c r="J2811" s="2" t="s">
        <v>226</v>
      </c>
      <c r="K2811" s="2" t="s">
        <v>226</v>
      </c>
      <c r="L2811" s="2" t="s">
        <v>227</v>
      </c>
      <c r="M2811" s="2" t="s">
        <v>79</v>
      </c>
      <c r="N2811" s="3">
        <v>51</v>
      </c>
      <c r="O2811" s="3" t="s">
        <v>228</v>
      </c>
      <c r="P2811" s="4">
        <f>IF(O2811="吨",N2811*1000,IF(O2811="万立方米",N2811*10000,""))</f>
        <v>510000.0</v>
      </c>
      <c r="Q2811" s="2" t="s">
        <v>229</v>
      </c>
      <c r="R2811" s="2" t="s">
        <v>230</v>
      </c>
      <c r="S2811" s="2" t="s">
        <v>238</v>
      </c>
      <c r="T2811" s="2" t="s">
        <v>75</v>
      </c>
      <c r="U2811" s="4">
        <f>4.1</f>
        <v>4.1</v>
      </c>
      <c r="V2811" s="2" t="s">
        <v>232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4">
        <f>P2811*U2811/1000000</f>
        <v>2.0909999999999997</v>
      </c>
      <c r="AD2811" s="4">
        <f>AC2811*(1-Z2811/100)</f>
        <v>1.6309799999999999</v>
      </c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3788</v>
      </c>
      <c r="B2812" s="2" t="s">
        <v>3777</v>
      </c>
      <c r="C2812" s="2" t="s">
        <v>47</v>
      </c>
      <c r="D2812" s="2" t="s">
        <v>2579</v>
      </c>
      <c r="E2812" s="2" t="s">
        <v>924</v>
      </c>
      <c r="F2812" s="2" t="s">
        <v>50</v>
      </c>
      <c r="G2812" s="2" t="s">
        <v>51</v>
      </c>
      <c r="H2812" s="2" t="s">
        <v>297</v>
      </c>
      <c r="I2812" s="2" t="s">
        <v>198</v>
      </c>
      <c r="J2812" s="2" t="s">
        <v>226</v>
      </c>
      <c r="K2812" s="2" t="s">
        <v>226</v>
      </c>
      <c r="L2812" s="2" t="s">
        <v>227</v>
      </c>
      <c r="M2812" s="2" t="s">
        <v>87</v>
      </c>
      <c r="N2812" s="3">
        <v>51</v>
      </c>
      <c r="O2812" s="3" t="s">
        <v>228</v>
      </c>
      <c r="P2812" s="4">
        <f>IF(O2812="吨",N2812*1000,IF(O2812="万立方米",N2812*10000,""))</f>
        <v>510000.0</v>
      </c>
      <c r="Q2812" s="2" t="s">
        <v>229</v>
      </c>
      <c r="R2812" s="2" t="s">
        <v>230</v>
      </c>
      <c r="S2812" s="2" t="s">
        <v>241</v>
      </c>
      <c r="T2812" s="2" t="s">
        <v>75</v>
      </c>
      <c r="U2812" s="4">
        <f>0.0</f>
        <v>0.0</v>
      </c>
      <c r="V2812" s="2" t="s">
        <v>232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3789</v>
      </c>
      <c r="B2813" s="2" t="s">
        <v>3777</v>
      </c>
      <c r="C2813" s="2" t="s">
        <v>47</v>
      </c>
      <c r="D2813" s="2" t="s">
        <v>2579</v>
      </c>
      <c r="E2813" s="2" t="s">
        <v>924</v>
      </c>
      <c r="F2813" s="2" t="s">
        <v>50</v>
      </c>
      <c r="G2813" s="2" t="s">
        <v>51</v>
      </c>
      <c r="H2813" s="2" t="s">
        <v>297</v>
      </c>
      <c r="I2813" s="2" t="s">
        <v>198</v>
      </c>
      <c r="J2813" s="2" t="s">
        <v>226</v>
      </c>
      <c r="K2813" s="2" t="s">
        <v>226</v>
      </c>
      <c r="L2813" s="2" t="s">
        <v>227</v>
      </c>
      <c r="M2813" s="2" t="s">
        <v>91</v>
      </c>
      <c r="N2813" s="3">
        <v>51</v>
      </c>
      <c r="O2813" s="3" t="s">
        <v>228</v>
      </c>
      <c r="P2813" s="4">
        <f>IF(O2813="吨",N2813*1000,IF(O2813="万立方米",N2813*10000,""))</f>
        <v>510000.0</v>
      </c>
      <c r="Q2813" s="2" t="s">
        <v>229</v>
      </c>
      <c r="R2813" s="2" t="s">
        <v>230</v>
      </c>
      <c r="S2813" s="2" t="s">
        <v>243</v>
      </c>
      <c r="T2813" s="2" t="s">
        <v>75</v>
      </c>
      <c r="U2813" s="4">
        <f>0.03</f>
        <v>0.03</v>
      </c>
      <c r="V2813" s="2" t="s">
        <v>232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4">
        <f>P2813*U2813/1000000</f>
        <v>0.0153</v>
      </c>
      <c r="AD2813" s="4">
        <f>AC2814*(1-AA2813/100)+(AC2813-AC2814)*(1-AB2813/100)</f>
        <v>0.0153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3790</v>
      </c>
      <c r="B2814" s="2" t="s">
        <v>3777</v>
      </c>
      <c r="C2814" s="2" t="s">
        <v>47</v>
      </c>
      <c r="D2814" s="2" t="s">
        <v>2579</v>
      </c>
      <c r="E2814" s="2" t="s">
        <v>924</v>
      </c>
      <c r="F2814" s="2" t="s">
        <v>50</v>
      </c>
      <c r="G2814" s="2" t="s">
        <v>51</v>
      </c>
      <c r="H2814" s="2" t="s">
        <v>297</v>
      </c>
      <c r="I2814" s="2" t="s">
        <v>198</v>
      </c>
      <c r="J2814" s="2" t="s">
        <v>226</v>
      </c>
      <c r="K2814" s="2" t="s">
        <v>226</v>
      </c>
      <c r="L2814" s="2" t="s">
        <v>227</v>
      </c>
      <c r="M2814" s="2" t="s">
        <v>95</v>
      </c>
      <c r="N2814" s="3">
        <v>51</v>
      </c>
      <c r="O2814" s="3" t="s">
        <v>228</v>
      </c>
      <c r="P2814" s="4">
        <f>IF(O2814="吨",N2814*1000,IF(O2814="万立方米",N2814*10000,""))</f>
        <v>510000.0</v>
      </c>
      <c r="Q2814" s="2" t="s">
        <v>229</v>
      </c>
      <c r="R2814" s="2" t="s">
        <v>230</v>
      </c>
      <c r="S2814" s="2" t="s">
        <v>245</v>
      </c>
      <c r="T2814" s="2" t="s">
        <v>75</v>
      </c>
      <c r="U2814" s="4">
        <f>0.03</f>
        <v>0.03</v>
      </c>
      <c r="V2814" s="2" t="s">
        <v>232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4">
        <f>P2814*U2814/1000000</f>
        <v>0.0153</v>
      </c>
      <c r="AD2814" s="4">
        <f>AC2814*(1-Z2814/100)</f>
        <v>0.0153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3791</v>
      </c>
      <c r="B2815" s="2" t="s">
        <v>3777</v>
      </c>
      <c r="C2815" s="2" t="s">
        <v>47</v>
      </c>
      <c r="D2815" s="2" t="s">
        <v>2579</v>
      </c>
      <c r="E2815" s="2" t="s">
        <v>924</v>
      </c>
      <c r="F2815" s="2" t="s">
        <v>50</v>
      </c>
      <c r="G2815" s="2" t="s">
        <v>51</v>
      </c>
      <c r="H2815" s="2" t="s">
        <v>297</v>
      </c>
      <c r="I2815" s="2" t="s">
        <v>198</v>
      </c>
      <c r="J2815" s="2" t="s">
        <v>226</v>
      </c>
      <c r="K2815" s="2" t="s">
        <v>226</v>
      </c>
      <c r="L2815" s="2" t="s">
        <v>227</v>
      </c>
      <c r="M2815" s="2" t="s">
        <v>99</v>
      </c>
      <c r="N2815" s="3">
        <v>51</v>
      </c>
      <c r="O2815" s="3" t="s">
        <v>228</v>
      </c>
      <c r="P2815" s="4">
        <f>IF(O2815="吨",N2815*1000,IF(O2815="万立方米",N2815*10000,""))</f>
        <v>510000.0</v>
      </c>
      <c r="Q2815" s="2" t="s">
        <v>229</v>
      </c>
      <c r="R2815" s="2" t="s">
        <v>230</v>
      </c>
      <c r="S2815" s="2" t="s">
        <v>247</v>
      </c>
      <c r="T2815" s="2" t="s">
        <v>75</v>
      </c>
      <c r="U2815" s="4">
        <f>0.0</f>
        <v>0.0</v>
      </c>
      <c r="V2815" s="2" t="s">
        <v>232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4">
        <f>P2815*U2815/1000000</f>
        <v>0.0</v>
      </c>
      <c r="AD2815" s="4">
        <f>AC2815*(1-Z2815/100)</f>
        <v>0.0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3792</v>
      </c>
      <c r="B2816" s="2" t="s">
        <v>3777</v>
      </c>
      <c r="C2816" s="2" t="s">
        <v>47</v>
      </c>
      <c r="D2816" s="2" t="s">
        <v>2579</v>
      </c>
      <c r="E2816" s="2" t="s">
        <v>924</v>
      </c>
      <c r="F2816" s="2" t="s">
        <v>50</v>
      </c>
      <c r="G2816" s="2" t="s">
        <v>51</v>
      </c>
      <c r="H2816" s="2" t="s">
        <v>297</v>
      </c>
      <c r="I2816" s="2" t="s">
        <v>198</v>
      </c>
      <c r="J2816" s="2" t="s">
        <v>226</v>
      </c>
      <c r="K2816" s="2" t="s">
        <v>226</v>
      </c>
      <c r="L2816" s="2" t="s">
        <v>227</v>
      </c>
      <c r="M2816" s="2" t="s">
        <v>104</v>
      </c>
      <c r="N2816" s="3">
        <v>51</v>
      </c>
      <c r="O2816" s="3" t="s">
        <v>228</v>
      </c>
      <c r="P2816" s="4">
        <f>IF(O2816="吨",N2816*1000,IF(O2816="万立方米",N2816*10000,""))</f>
        <v>510000.0</v>
      </c>
      <c r="Q2816" s="2" t="s">
        <v>229</v>
      </c>
      <c r="R2816" s="2" t="s">
        <v>230</v>
      </c>
      <c r="S2816" s="2" t="s">
        <v>249</v>
      </c>
      <c r="T2816" s="2" t="s">
        <v>75</v>
      </c>
      <c r="U2816" s="4">
        <f>0.02</f>
        <v>0.02</v>
      </c>
      <c r="V2816" s="2" t="s">
        <v>232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3793</v>
      </c>
      <c r="B2817" s="2" t="s">
        <v>3777</v>
      </c>
      <c r="C2817" s="2" t="s">
        <v>47</v>
      </c>
      <c r="D2817" s="2" t="s">
        <v>2579</v>
      </c>
      <c r="E2817" s="2" t="s">
        <v>924</v>
      </c>
      <c r="F2817" s="2" t="s">
        <v>50</v>
      </c>
      <c r="G2817" s="2" t="s">
        <v>51</v>
      </c>
      <c r="H2817" s="2" t="s">
        <v>297</v>
      </c>
      <c r="I2817" s="2"/>
      <c r="J2817" s="2"/>
      <c r="K2817" s="2"/>
      <c r="L2817" s="2"/>
      <c r="M2817" s="2" t="s">
        <v>107</v>
      </c>
      <c r="N2817" s="3"/>
      <c r="O2817" s="3"/>
      <c r="P2817" s="4">
        <f>IF(O2817="吨",N2817*1000,IF(O2817="万立方米",N2817*10000,""))</f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113</v>
      </c>
      <c r="AH2817" s="2" t="s">
        <v>114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3794</v>
      </c>
      <c r="B2818" s="2" t="s">
        <v>3795</v>
      </c>
      <c r="C2818" s="2" t="s">
        <v>47</v>
      </c>
      <c r="D2818" s="2" t="s">
        <v>951</v>
      </c>
      <c r="E2818" s="2" t="s">
        <v>296</v>
      </c>
      <c r="F2818" s="2" t="s">
        <v>224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173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174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298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66</v>
      </c>
      <c r="AF2818" s="2" t="s">
        <v>67</v>
      </c>
      <c r="AG2818" s="2" t="s">
        <v>327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3796</v>
      </c>
      <c r="B2819" s="2" t="s">
        <v>3795</v>
      </c>
      <c r="C2819" s="2" t="s">
        <v>47</v>
      </c>
      <c r="D2819" s="2" t="s">
        <v>951</v>
      </c>
      <c r="E2819" s="2" t="s">
        <v>296</v>
      </c>
      <c r="F2819" s="2" t="s">
        <v>224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173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179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66</v>
      </c>
      <c r="AF2819" s="2" t="s">
        <v>67</v>
      </c>
      <c r="AG2819" s="2" t="s">
        <v>329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3797</v>
      </c>
      <c r="B2820" s="2" t="s">
        <v>3795</v>
      </c>
      <c r="C2820" s="2" t="s">
        <v>47</v>
      </c>
      <c r="D2820" s="2" t="s">
        <v>951</v>
      </c>
      <c r="E2820" s="2" t="s">
        <v>296</v>
      </c>
      <c r="F2820" s="2" t="s">
        <v>224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173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182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149</v>
      </c>
      <c r="Y2820" s="2" t="s">
        <v>150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66</v>
      </c>
      <c r="AF2820" s="2" t="s">
        <v>67</v>
      </c>
      <c r="AG2820" s="2" t="s">
        <v>167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3798</v>
      </c>
      <c r="B2821" s="2" t="s">
        <v>3795</v>
      </c>
      <c r="C2821" s="2" t="s">
        <v>47</v>
      </c>
      <c r="D2821" s="2" t="s">
        <v>951</v>
      </c>
      <c r="E2821" s="2" t="s">
        <v>296</v>
      </c>
      <c r="F2821" s="2" t="s">
        <v>224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173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185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298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66</v>
      </c>
      <c r="AF2821" s="2" t="s">
        <v>67</v>
      </c>
      <c r="AG2821" s="2" t="s">
        <v>327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3799</v>
      </c>
      <c r="B2822" s="2" t="s">
        <v>3795</v>
      </c>
      <c r="C2822" s="2" t="s">
        <v>47</v>
      </c>
      <c r="D2822" s="2" t="s">
        <v>951</v>
      </c>
      <c r="E2822" s="2" t="s">
        <v>296</v>
      </c>
      <c r="F2822" s="2" t="s">
        <v>224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173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188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298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66</v>
      </c>
      <c r="AF2822" s="2" t="s">
        <v>67</v>
      </c>
      <c r="AG2822" s="2" t="s">
        <v>327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3800</v>
      </c>
      <c r="B2823" s="2" t="s">
        <v>3795</v>
      </c>
      <c r="C2823" s="2" t="s">
        <v>47</v>
      </c>
      <c r="D2823" s="2" t="s">
        <v>951</v>
      </c>
      <c r="E2823" s="2" t="s">
        <v>296</v>
      </c>
      <c r="F2823" s="2" t="s">
        <v>224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173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191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298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66</v>
      </c>
      <c r="AF2823" s="2" t="s">
        <v>67</v>
      </c>
      <c r="AG2823" s="2" t="s">
        <v>327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3801</v>
      </c>
      <c r="B2824" s="2" t="s">
        <v>3795</v>
      </c>
      <c r="C2824" s="2" t="s">
        <v>47</v>
      </c>
      <c r="D2824" s="2" t="s">
        <v>951</v>
      </c>
      <c r="E2824" s="2" t="s">
        <v>296</v>
      </c>
      <c r="F2824" s="2" t="s">
        <v>224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173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194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314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66</v>
      </c>
      <c r="AF2824" s="2" t="s">
        <v>67</v>
      </c>
      <c r="AG2824" s="2" t="s">
        <v>327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3802</v>
      </c>
      <c r="B2825" s="2" t="s">
        <v>3795</v>
      </c>
      <c r="C2825" s="2" t="s">
        <v>47</v>
      </c>
      <c r="D2825" s="2" t="s">
        <v>951</v>
      </c>
      <c r="E2825" s="2" t="s">
        <v>296</v>
      </c>
      <c r="F2825" s="2" t="s">
        <v>224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173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196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66</v>
      </c>
      <c r="AF2825" s="2" t="s">
        <v>67</v>
      </c>
      <c r="AG2825" s="2" t="s">
        <v>329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3803</v>
      </c>
      <c r="B2826" s="2" t="s">
        <v>3795</v>
      </c>
      <c r="C2826" s="2" t="s">
        <v>47</v>
      </c>
      <c r="D2826" s="2" t="s">
        <v>951</v>
      </c>
      <c r="E2826" s="2" t="s">
        <v>296</v>
      </c>
      <c r="F2826" s="2" t="s">
        <v>224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163</v>
      </c>
      <c r="M2826" s="2" t="s">
        <v>107</v>
      </c>
      <c r="N2826" s="3"/>
      <c r="O2826" s="3"/>
      <c r="P2826" s="4">
        <f>IF(O2826="吨",N2826*1000,IF(O2826="万立方米",N2826*10000,""))</f>
        <v>120782290.0</v>
      </c>
      <c r="Q2826" s="2" t="s">
        <v>108</v>
      </c>
      <c r="R2826" s="2" t="s">
        <v>109</v>
      </c>
      <c r="S2826" s="2" t="s">
        <v>164</v>
      </c>
      <c r="T2826" s="2" t="s">
        <v>165</v>
      </c>
      <c r="U2826" s="4">
        <f>0.16</f>
        <v>0.16</v>
      </c>
      <c r="V2826" s="2" t="s">
        <v>111</v>
      </c>
      <c r="W2826" s="2" t="s">
        <v>164</v>
      </c>
      <c r="X2826" s="2" t="s">
        <v>163</v>
      </c>
      <c r="Y2826" s="2" t="s">
        <v>166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66</v>
      </c>
      <c r="AF2826" s="2" t="s">
        <v>67</v>
      </c>
      <c r="AG2826" s="2" t="s">
        <v>167</v>
      </c>
      <c r="AH2826" s="2" t="s">
        <v>168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3804</v>
      </c>
      <c r="B2827" s="2" t="s">
        <v>3805</v>
      </c>
      <c r="C2827" s="2" t="s">
        <v>47</v>
      </c>
      <c r="D2827" s="2" t="s">
        <v>3806</v>
      </c>
      <c r="E2827" s="2" t="s">
        <v>491</v>
      </c>
      <c r="F2827" s="2" t="s">
        <v>224</v>
      </c>
      <c r="G2827" s="2" t="s">
        <v>227</v>
      </c>
      <c r="H2827" s="2" t="s">
        <v>52</v>
      </c>
      <c r="I2827" s="2" t="s">
        <v>53</v>
      </c>
      <c r="J2827" s="2" t="s">
        <v>1667</v>
      </c>
      <c r="K2827" s="2" t="s">
        <v>1667</v>
      </c>
      <c r="L2827" s="2" t="s">
        <v>227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1668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0.0801101</v>
      </c>
      <c r="AD2827" s="4">
        <f>AC2827*(1-Z2827/100)</f>
        <v>0.0801101</v>
      </c>
      <c r="AE2827" s="2" t="s">
        <v>66</v>
      </c>
      <c r="AF2827" s="2" t="s">
        <v>67</v>
      </c>
      <c r="AG2827" s="2" t="s">
        <v>233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3807</v>
      </c>
      <c r="B2828" s="2" t="s">
        <v>3805</v>
      </c>
      <c r="C2828" s="2" t="s">
        <v>47</v>
      </c>
      <c r="D2828" s="2" t="s">
        <v>3806</v>
      </c>
      <c r="E2828" s="2" t="s">
        <v>491</v>
      </c>
      <c r="F2828" s="2" t="s">
        <v>224</v>
      </c>
      <c r="G2828" s="2" t="s">
        <v>227</v>
      </c>
      <c r="H2828" s="2" t="s">
        <v>52</v>
      </c>
      <c r="I2828" s="2" t="s">
        <v>53</v>
      </c>
      <c r="J2828" s="2" t="s">
        <v>1667</v>
      </c>
      <c r="K2828" s="2" t="s">
        <v>1667</v>
      </c>
      <c r="L2828" s="2" t="s">
        <v>227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1670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1.4419818</v>
      </c>
      <c r="AD2828" s="4">
        <f>AC2828*(1-Z2828/100)</f>
        <v>1.4419818</v>
      </c>
      <c r="AE2828" s="2" t="s">
        <v>66</v>
      </c>
      <c r="AF2828" s="2" t="s">
        <v>67</v>
      </c>
      <c r="AG2828" s="2" t="s">
        <v>236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3808</v>
      </c>
      <c r="B2829" s="2" t="s">
        <v>3805</v>
      </c>
      <c r="C2829" s="2" t="s">
        <v>47</v>
      </c>
      <c r="D2829" s="2" t="s">
        <v>3806</v>
      </c>
      <c r="E2829" s="2" t="s">
        <v>491</v>
      </c>
      <c r="F2829" s="2" t="s">
        <v>224</v>
      </c>
      <c r="G2829" s="2" t="s">
        <v>227</v>
      </c>
      <c r="H2829" s="2" t="s">
        <v>52</v>
      </c>
      <c r="I2829" s="2" t="s">
        <v>53</v>
      </c>
      <c r="J2829" s="2" t="s">
        <v>1667</v>
      </c>
      <c r="K2829" s="2" t="s">
        <v>1667</v>
      </c>
      <c r="L2829" s="2" t="s">
        <v>227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1672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4">
        <f>P2829*U2829/1000000</f>
        <v>14.980588700000002</v>
      </c>
      <c r="AD2829" s="4">
        <f>AC2829*(1-Z2829/100)</f>
        <v>11.684859186000002</v>
      </c>
      <c r="AE2829" s="2" t="s">
        <v>66</v>
      </c>
      <c r="AF2829" s="2" t="s">
        <v>67</v>
      </c>
      <c r="AG2829" s="2" t="s">
        <v>239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3809</v>
      </c>
      <c r="B2830" s="2" t="s">
        <v>3805</v>
      </c>
      <c r="C2830" s="2" t="s">
        <v>47</v>
      </c>
      <c r="D2830" s="2" t="s">
        <v>3806</v>
      </c>
      <c r="E2830" s="2" t="s">
        <v>491</v>
      </c>
      <c r="F2830" s="2" t="s">
        <v>224</v>
      </c>
      <c r="G2830" s="2" t="s">
        <v>227</v>
      </c>
      <c r="H2830" s="2" t="s">
        <v>52</v>
      </c>
      <c r="I2830" s="2" t="s">
        <v>53</v>
      </c>
      <c r="J2830" s="2" t="s">
        <v>1667</v>
      </c>
      <c r="K2830" s="2" t="s">
        <v>1667</v>
      </c>
      <c r="L2830" s="2" t="s">
        <v>227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1674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4">
        <f>P2830*U2830/1000000</f>
        <v>0.20027525</v>
      </c>
      <c r="AD2830" s="4">
        <f>AC2830*(1-Z2830/100)</f>
        <v>0.20027525</v>
      </c>
      <c r="AE2830" s="2" t="s">
        <v>66</v>
      </c>
      <c r="AF2830" s="2" t="s">
        <v>67</v>
      </c>
      <c r="AG2830" s="2" t="s">
        <v>233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3810</v>
      </c>
      <c r="B2831" s="2" t="s">
        <v>3805</v>
      </c>
      <c r="C2831" s="2" t="s">
        <v>47</v>
      </c>
      <c r="D2831" s="2" t="s">
        <v>3806</v>
      </c>
      <c r="E2831" s="2" t="s">
        <v>491</v>
      </c>
      <c r="F2831" s="2" t="s">
        <v>224</v>
      </c>
      <c r="G2831" s="2" t="s">
        <v>227</v>
      </c>
      <c r="H2831" s="2" t="s">
        <v>52</v>
      </c>
      <c r="I2831" s="2" t="s">
        <v>53</v>
      </c>
      <c r="J2831" s="2" t="s">
        <v>1667</v>
      </c>
      <c r="K2831" s="2" t="s">
        <v>1667</v>
      </c>
      <c r="L2831" s="2" t="s">
        <v>227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1676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4">
        <f>P2831*U2831/1000000</f>
        <v>0.6809358500000001</v>
      </c>
      <c r="AD2831" s="4">
        <f>AC2832*(1-AA2831/100)+(AC2831-AC2832)*(1-AB2831/100)</f>
        <v>0.6809358500000001</v>
      </c>
      <c r="AE2831" s="2" t="s">
        <v>66</v>
      </c>
      <c r="AF2831" s="2" t="s">
        <v>67</v>
      </c>
      <c r="AG2831" s="2" t="s">
        <v>233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3811</v>
      </c>
      <c r="B2832" s="2" t="s">
        <v>3805</v>
      </c>
      <c r="C2832" s="2" t="s">
        <v>47</v>
      </c>
      <c r="D2832" s="2" t="s">
        <v>3806</v>
      </c>
      <c r="E2832" s="2" t="s">
        <v>491</v>
      </c>
      <c r="F2832" s="2" t="s">
        <v>224</v>
      </c>
      <c r="G2832" s="2" t="s">
        <v>227</v>
      </c>
      <c r="H2832" s="2" t="s">
        <v>52</v>
      </c>
      <c r="I2832" s="2" t="s">
        <v>53</v>
      </c>
      <c r="J2832" s="2" t="s">
        <v>1667</v>
      </c>
      <c r="K2832" s="2" t="s">
        <v>1667</v>
      </c>
      <c r="L2832" s="2" t="s">
        <v>227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1678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4">
        <f>P2832*U2832/1000000</f>
        <v>0.6809358500000001</v>
      </c>
      <c r="AD2832" s="4">
        <f>AC2832*(1-Z2832/100)</f>
        <v>0.6809358500000001</v>
      </c>
      <c r="AE2832" s="2" t="s">
        <v>66</v>
      </c>
      <c r="AF2832" s="2" t="s">
        <v>67</v>
      </c>
      <c r="AG2832" s="2" t="s">
        <v>233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3812</v>
      </c>
      <c r="B2833" s="2" t="s">
        <v>3805</v>
      </c>
      <c r="C2833" s="2" t="s">
        <v>47</v>
      </c>
      <c r="D2833" s="2" t="s">
        <v>3806</v>
      </c>
      <c r="E2833" s="2" t="s">
        <v>491</v>
      </c>
      <c r="F2833" s="2" t="s">
        <v>224</v>
      </c>
      <c r="G2833" s="2" t="s">
        <v>227</v>
      </c>
      <c r="H2833" s="2" t="s">
        <v>52</v>
      </c>
      <c r="I2833" s="2" t="s">
        <v>53</v>
      </c>
      <c r="J2833" s="2" t="s">
        <v>1667</v>
      </c>
      <c r="K2833" s="2" t="s">
        <v>1667</v>
      </c>
      <c r="L2833" s="2" t="s">
        <v>227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1680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4">
        <f>P2833*U2833/1000000</f>
        <v>0.0</v>
      </c>
      <c r="AD2833" s="4">
        <f>AC2833*(1-Z2833/100)</f>
        <v>0.0</v>
      </c>
      <c r="AE2833" s="2" t="s">
        <v>66</v>
      </c>
      <c r="AF2833" s="2" t="s">
        <v>67</v>
      </c>
      <c r="AG2833" s="2" t="s">
        <v>233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3813</v>
      </c>
      <c r="B2834" s="2" t="s">
        <v>3805</v>
      </c>
      <c r="C2834" s="2" t="s">
        <v>47</v>
      </c>
      <c r="D2834" s="2" t="s">
        <v>3806</v>
      </c>
      <c r="E2834" s="2" t="s">
        <v>491</v>
      </c>
      <c r="F2834" s="2" t="s">
        <v>224</v>
      </c>
      <c r="G2834" s="2" t="s">
        <v>227</v>
      </c>
      <c r="H2834" s="2" t="s">
        <v>52</v>
      </c>
      <c r="I2834" s="2" t="s">
        <v>53</v>
      </c>
      <c r="J2834" s="2" t="s">
        <v>1667</v>
      </c>
      <c r="K2834" s="2" t="s">
        <v>1667</v>
      </c>
      <c r="L2834" s="2" t="s">
        <v>227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1682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4">
        <f>P2834*U2834/1000000</f>
        <v>132.181665</v>
      </c>
      <c r="AD2834" s="4">
        <f>AC2834*(1-Z2834/100)</f>
        <v>132.181665</v>
      </c>
      <c r="AE2834" s="2" t="s">
        <v>66</v>
      </c>
      <c r="AF2834" s="2" t="s">
        <v>67</v>
      </c>
      <c r="AG2834" s="2" t="s">
        <v>236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3814</v>
      </c>
      <c r="B2835" s="2" t="s">
        <v>3805</v>
      </c>
      <c r="C2835" s="2" t="s">
        <v>47</v>
      </c>
      <c r="D2835" s="2" t="s">
        <v>3806</v>
      </c>
      <c r="E2835" s="2" t="s">
        <v>491</v>
      </c>
      <c r="F2835" s="2" t="s">
        <v>224</v>
      </c>
      <c r="G2835" s="2" t="s">
        <v>227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f>IF(O2835="吨",N2835*1000,IF(O2835="万立方米",N2835*10000,""))</f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138</v>
      </c>
      <c r="AH2835" s="2" t="s">
        <v>114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3815</v>
      </c>
      <c r="B2836" s="2" t="s">
        <v>3816</v>
      </c>
      <c r="C2836" s="2" t="s">
        <v>47</v>
      </c>
      <c r="D2836" s="2" t="s">
        <v>1574</v>
      </c>
      <c r="E2836" s="2" t="s">
        <v>172</v>
      </c>
      <c r="F2836" s="2" t="s">
        <v>278</v>
      </c>
      <c r="G2836" s="2" t="s">
        <v>120</v>
      </c>
      <c r="H2836" s="2" t="s">
        <v>142</v>
      </c>
      <c r="I2836" s="2" t="s">
        <v>53</v>
      </c>
      <c r="J2836" s="2" t="s">
        <v>280</v>
      </c>
      <c r="K2836" s="2"/>
      <c r="L2836" s="2" t="s">
        <v>122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124</v>
      </c>
      <c r="X2836" s="2" t="s">
        <v>298</v>
      </c>
      <c r="Y2836" s="2" t="s">
        <v>430</v>
      </c>
      <c r="Z2836" s="2">
        <v>94.5</v>
      </c>
      <c r="AA2836" s="2"/>
      <c r="AB2836" s="2"/>
      <c r="AC2836" s="2"/>
      <c r="AD2836" s="2"/>
      <c r="AE2836" s="2" t="s">
        <v>271</v>
      </c>
      <c r="AF2836" s="2" t="s">
        <v>281</v>
      </c>
      <c r="AG2836" s="2" t="s">
        <v>431</v>
      </c>
      <c r="AH2836" s="2" t="s">
        <v>128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3817</v>
      </c>
      <c r="B2837" s="2" t="s">
        <v>3816</v>
      </c>
      <c r="C2837" s="2" t="s">
        <v>47</v>
      </c>
      <c r="D2837" s="2" t="s">
        <v>1574</v>
      </c>
      <c r="E2837" s="2" t="s">
        <v>172</v>
      </c>
      <c r="F2837" s="2" t="s">
        <v>278</v>
      </c>
      <c r="G2837" s="2" t="s">
        <v>120</v>
      </c>
      <c r="H2837" s="2" t="s">
        <v>142</v>
      </c>
      <c r="I2837" s="2" t="s">
        <v>53</v>
      </c>
      <c r="J2837" s="2" t="s">
        <v>280</v>
      </c>
      <c r="K2837" s="2"/>
      <c r="L2837" s="2" t="s">
        <v>122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124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271</v>
      </c>
      <c r="AF2837" s="2" t="s">
        <v>281</v>
      </c>
      <c r="AG2837" s="2" t="s">
        <v>433</v>
      </c>
      <c r="AH2837" s="2" t="s">
        <v>128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3818</v>
      </c>
      <c r="B2838" s="2" t="s">
        <v>3816</v>
      </c>
      <c r="C2838" s="2" t="s">
        <v>47</v>
      </c>
      <c r="D2838" s="2" t="s">
        <v>1574</v>
      </c>
      <c r="E2838" s="2" t="s">
        <v>172</v>
      </c>
      <c r="F2838" s="2" t="s">
        <v>278</v>
      </c>
      <c r="G2838" s="2" t="s">
        <v>120</v>
      </c>
      <c r="H2838" s="2" t="s">
        <v>142</v>
      </c>
      <c r="I2838" s="2" t="s">
        <v>53</v>
      </c>
      <c r="J2838" s="2" t="s">
        <v>280</v>
      </c>
      <c r="K2838" s="2"/>
      <c r="L2838" s="2" t="s">
        <v>122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124</v>
      </c>
      <c r="X2838" s="2" t="s">
        <v>304</v>
      </c>
      <c r="Y2838" s="2" t="s">
        <v>305</v>
      </c>
      <c r="Z2838" s="2">
        <v>30</v>
      </c>
      <c r="AA2838" s="2"/>
      <c r="AB2838" s="2"/>
      <c r="AC2838" s="2"/>
      <c r="AD2838" s="2"/>
      <c r="AE2838" s="2" t="s">
        <v>271</v>
      </c>
      <c r="AF2838" s="2" t="s">
        <v>281</v>
      </c>
      <c r="AG2838" s="2" t="s">
        <v>435</v>
      </c>
      <c r="AH2838" s="2" t="s">
        <v>128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3819</v>
      </c>
      <c r="B2839" s="2" t="s">
        <v>3816</v>
      </c>
      <c r="C2839" s="2" t="s">
        <v>47</v>
      </c>
      <c r="D2839" s="2" t="s">
        <v>1574</v>
      </c>
      <c r="E2839" s="2" t="s">
        <v>172</v>
      </c>
      <c r="F2839" s="2" t="s">
        <v>278</v>
      </c>
      <c r="G2839" s="2" t="s">
        <v>120</v>
      </c>
      <c r="H2839" s="2" t="s">
        <v>142</v>
      </c>
      <c r="I2839" s="2" t="s">
        <v>53</v>
      </c>
      <c r="J2839" s="2" t="s">
        <v>280</v>
      </c>
      <c r="K2839" s="2"/>
      <c r="L2839" s="2" t="s">
        <v>122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124</v>
      </c>
      <c r="X2839" s="2" t="s">
        <v>298</v>
      </c>
      <c r="Y2839" s="2" t="s">
        <v>437</v>
      </c>
      <c r="Z2839" s="2">
        <v>94.5</v>
      </c>
      <c r="AA2839" s="2"/>
      <c r="AB2839" s="2"/>
      <c r="AC2839" s="2"/>
      <c r="AD2839" s="2"/>
      <c r="AE2839" s="2" t="s">
        <v>271</v>
      </c>
      <c r="AF2839" s="2" t="s">
        <v>281</v>
      </c>
      <c r="AG2839" s="2" t="s">
        <v>431</v>
      </c>
      <c r="AH2839" s="2" t="s">
        <v>128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3820</v>
      </c>
      <c r="B2840" s="2" t="s">
        <v>3816</v>
      </c>
      <c r="C2840" s="2" t="s">
        <v>47</v>
      </c>
      <c r="D2840" s="2" t="s">
        <v>1574</v>
      </c>
      <c r="E2840" s="2" t="s">
        <v>172</v>
      </c>
      <c r="F2840" s="2" t="s">
        <v>278</v>
      </c>
      <c r="G2840" s="2" t="s">
        <v>120</v>
      </c>
      <c r="H2840" s="2" t="s">
        <v>142</v>
      </c>
      <c r="I2840" s="2" t="s">
        <v>53</v>
      </c>
      <c r="J2840" s="2" t="s">
        <v>280</v>
      </c>
      <c r="K2840" s="2"/>
      <c r="L2840" s="2" t="s">
        <v>122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124</v>
      </c>
      <c r="X2840" s="2" t="s">
        <v>298</v>
      </c>
      <c r="Y2840" s="2" t="s">
        <v>310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271</v>
      </c>
      <c r="AF2840" s="2" t="s">
        <v>281</v>
      </c>
      <c r="AG2840" s="2" t="s">
        <v>431</v>
      </c>
      <c r="AH2840" s="2" t="s">
        <v>128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3821</v>
      </c>
      <c r="B2841" s="2" t="s">
        <v>3816</v>
      </c>
      <c r="C2841" s="2" t="s">
        <v>47</v>
      </c>
      <c r="D2841" s="2" t="s">
        <v>1574</v>
      </c>
      <c r="E2841" s="2" t="s">
        <v>172</v>
      </c>
      <c r="F2841" s="2" t="s">
        <v>278</v>
      </c>
      <c r="G2841" s="2" t="s">
        <v>120</v>
      </c>
      <c r="H2841" s="2" t="s">
        <v>142</v>
      </c>
      <c r="I2841" s="2" t="s">
        <v>53</v>
      </c>
      <c r="J2841" s="2" t="s">
        <v>280</v>
      </c>
      <c r="K2841" s="2"/>
      <c r="L2841" s="2" t="s">
        <v>122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124</v>
      </c>
      <c r="X2841" s="2" t="s">
        <v>298</v>
      </c>
      <c r="Y2841" s="2" t="s">
        <v>440</v>
      </c>
      <c r="Z2841" s="2">
        <v>94.5</v>
      </c>
      <c r="AA2841" s="2"/>
      <c r="AB2841" s="2"/>
      <c r="AC2841" s="2"/>
      <c r="AD2841" s="2"/>
      <c r="AE2841" s="2" t="s">
        <v>271</v>
      </c>
      <c r="AF2841" s="2" t="s">
        <v>281</v>
      </c>
      <c r="AG2841" s="2" t="s">
        <v>431</v>
      </c>
      <c r="AH2841" s="2" t="s">
        <v>128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3822</v>
      </c>
      <c r="B2842" s="2" t="s">
        <v>3816</v>
      </c>
      <c r="C2842" s="2" t="s">
        <v>47</v>
      </c>
      <c r="D2842" s="2" t="s">
        <v>1574</v>
      </c>
      <c r="E2842" s="2" t="s">
        <v>172</v>
      </c>
      <c r="F2842" s="2" t="s">
        <v>278</v>
      </c>
      <c r="G2842" s="2" t="s">
        <v>120</v>
      </c>
      <c r="H2842" s="2" t="s">
        <v>142</v>
      </c>
      <c r="I2842" s="2" t="s">
        <v>53</v>
      </c>
      <c r="J2842" s="2" t="s">
        <v>280</v>
      </c>
      <c r="K2842" s="2"/>
      <c r="L2842" s="2" t="s">
        <v>122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124</v>
      </c>
      <c r="X2842" s="2" t="s">
        <v>314</v>
      </c>
      <c r="Y2842" s="2" t="s">
        <v>315</v>
      </c>
      <c r="Z2842" s="2">
        <v>80</v>
      </c>
      <c r="AA2842" s="2"/>
      <c r="AB2842" s="2"/>
      <c r="AC2842" s="2"/>
      <c r="AD2842" s="2"/>
      <c r="AE2842" s="2" t="s">
        <v>271</v>
      </c>
      <c r="AF2842" s="2" t="s">
        <v>281</v>
      </c>
      <c r="AG2842" s="2" t="s">
        <v>435</v>
      </c>
      <c r="AH2842" s="2" t="s">
        <v>128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3823</v>
      </c>
      <c r="B2843" s="2" t="s">
        <v>3816</v>
      </c>
      <c r="C2843" s="2" t="s">
        <v>47</v>
      </c>
      <c r="D2843" s="2" t="s">
        <v>1574</v>
      </c>
      <c r="E2843" s="2" t="s">
        <v>172</v>
      </c>
      <c r="F2843" s="2" t="s">
        <v>278</v>
      </c>
      <c r="G2843" s="2" t="s">
        <v>120</v>
      </c>
      <c r="H2843" s="2" t="s">
        <v>142</v>
      </c>
      <c r="I2843" s="2" t="s">
        <v>53</v>
      </c>
      <c r="J2843" s="2" t="s">
        <v>280</v>
      </c>
      <c r="K2843" s="2"/>
      <c r="L2843" s="2" t="s">
        <v>122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124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271</v>
      </c>
      <c r="AF2843" s="2" t="s">
        <v>281</v>
      </c>
      <c r="AG2843" s="2" t="s">
        <v>433</v>
      </c>
      <c r="AH2843" s="2" t="s">
        <v>128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3824</v>
      </c>
      <c r="B2844" s="2" t="s">
        <v>3816</v>
      </c>
      <c r="C2844" s="2" t="s">
        <v>47</v>
      </c>
      <c r="D2844" s="2" t="s">
        <v>1574</v>
      </c>
      <c r="E2844" s="2" t="s">
        <v>172</v>
      </c>
      <c r="F2844" s="2" t="s">
        <v>278</v>
      </c>
      <c r="G2844" s="2" t="s">
        <v>120</v>
      </c>
      <c r="H2844" s="2" t="s">
        <v>142</v>
      </c>
      <c r="I2844" s="2"/>
      <c r="J2844" s="2"/>
      <c r="K2844" s="2" t="s">
        <v>55</v>
      </c>
      <c r="L2844" s="2" t="s">
        <v>318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319</v>
      </c>
      <c r="T2844" s="2" t="s">
        <v>165</v>
      </c>
      <c r="U2844" s="4">
        <f>0.17</f>
        <v>0.17</v>
      </c>
      <c r="V2844" s="2" t="s">
        <v>111</v>
      </c>
      <c r="W2844" s="2" t="s">
        <v>319</v>
      </c>
      <c r="X2844" s="2" t="s">
        <v>318</v>
      </c>
      <c r="Y2844" s="2" t="s">
        <v>320</v>
      </c>
      <c r="Z2844" s="2">
        <v>0</v>
      </c>
      <c r="AA2844" s="2"/>
      <c r="AB2844" s="2"/>
      <c r="AC2844" s="2"/>
      <c r="AD2844" s="2"/>
      <c r="AE2844" s="2" t="s">
        <v>271</v>
      </c>
      <c r="AF2844" s="2" t="s">
        <v>272</v>
      </c>
      <c r="AG2844" s="2" t="s">
        <v>273</v>
      </c>
      <c r="AH2844" s="2" t="s">
        <v>168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3825</v>
      </c>
      <c r="B2845" s="2" t="s">
        <v>3826</v>
      </c>
      <c r="C2845" s="2" t="s">
        <v>47</v>
      </c>
      <c r="D2845" s="2" t="s">
        <v>3296</v>
      </c>
      <c r="E2845" s="2" t="s">
        <v>924</v>
      </c>
      <c r="F2845" s="2" t="s">
        <v>50</v>
      </c>
      <c r="G2845" s="2" t="s">
        <v>227</v>
      </c>
      <c r="H2845" s="2" t="s">
        <v>418</v>
      </c>
      <c r="I2845" s="2" t="s">
        <v>53</v>
      </c>
      <c r="J2845" s="2" t="s">
        <v>226</v>
      </c>
      <c r="K2845" s="2" t="s">
        <v>226</v>
      </c>
      <c r="L2845" s="2" t="s">
        <v>227</v>
      </c>
      <c r="M2845" s="2" t="s">
        <v>57</v>
      </c>
      <c r="N2845" s="3">
        <v>8.699999999999999</v>
      </c>
      <c r="O2845" s="3" t="s">
        <v>228</v>
      </c>
      <c r="P2845" s="4">
        <f>IF(O2845="吨",N2845*1000,IF(O2845="万立方米",N2845*10000,""))</f>
        <v>87000.0</v>
      </c>
      <c r="Q2845" s="2" t="s">
        <v>229</v>
      </c>
      <c r="R2845" s="2" t="s">
        <v>230</v>
      </c>
      <c r="S2845" s="2" t="s">
        <v>231</v>
      </c>
      <c r="T2845" s="2" t="s">
        <v>75</v>
      </c>
      <c r="U2845" s="4">
        <f>0.0</f>
        <v>0.0</v>
      </c>
      <c r="V2845" s="2" t="s">
        <v>232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</v>
      </c>
      <c r="AD2845" s="4">
        <f>AC2845*(1-Z2845/100)</f>
        <v>0.0</v>
      </c>
      <c r="AE2845" s="2" t="s">
        <v>66</v>
      </c>
      <c r="AF2845" s="2" t="s">
        <v>67</v>
      </c>
      <c r="AG2845" s="2" t="s">
        <v>233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3827</v>
      </c>
      <c r="B2846" s="2" t="s">
        <v>3826</v>
      </c>
      <c r="C2846" s="2" t="s">
        <v>47</v>
      </c>
      <c r="D2846" s="2" t="s">
        <v>3296</v>
      </c>
      <c r="E2846" s="2" t="s">
        <v>924</v>
      </c>
      <c r="F2846" s="2" t="s">
        <v>50</v>
      </c>
      <c r="G2846" s="2" t="s">
        <v>227</v>
      </c>
      <c r="H2846" s="2" t="s">
        <v>418</v>
      </c>
      <c r="I2846" s="2" t="s">
        <v>53</v>
      </c>
      <c r="J2846" s="2" t="s">
        <v>226</v>
      </c>
      <c r="K2846" s="2" t="s">
        <v>226</v>
      </c>
      <c r="L2846" s="2" t="s">
        <v>227</v>
      </c>
      <c r="M2846" s="2" t="s">
        <v>73</v>
      </c>
      <c r="N2846" s="3">
        <v>8.699999999999999</v>
      </c>
      <c r="O2846" s="3" t="s">
        <v>228</v>
      </c>
      <c r="P2846" s="4">
        <f>IF(O2846="吨",N2846*1000,IF(O2846="万立方米",N2846*10000,""))</f>
        <v>87000.0</v>
      </c>
      <c r="Q2846" s="2" t="s">
        <v>229</v>
      </c>
      <c r="R2846" s="2" t="s">
        <v>230</v>
      </c>
      <c r="S2846" s="2" t="s">
        <v>235</v>
      </c>
      <c r="T2846" s="2" t="s">
        <v>75</v>
      </c>
      <c r="U2846" s="4">
        <f>1.3</f>
        <v>1.3</v>
      </c>
      <c r="V2846" s="2" t="s">
        <v>232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0.1131</v>
      </c>
      <c r="AD2846" s="4">
        <f>AC2846*(1-Z2846/100)</f>
        <v>0.1131</v>
      </c>
      <c r="AE2846" s="2" t="s">
        <v>66</v>
      </c>
      <c r="AF2846" s="2" t="s">
        <v>67</v>
      </c>
      <c r="AG2846" s="2" t="s">
        <v>236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3828</v>
      </c>
      <c r="B2847" s="2" t="s">
        <v>3826</v>
      </c>
      <c r="C2847" s="2" t="s">
        <v>47</v>
      </c>
      <c r="D2847" s="2" t="s">
        <v>3296</v>
      </c>
      <c r="E2847" s="2" t="s">
        <v>924</v>
      </c>
      <c r="F2847" s="2" t="s">
        <v>50</v>
      </c>
      <c r="G2847" s="2" t="s">
        <v>227</v>
      </c>
      <c r="H2847" s="2" t="s">
        <v>418</v>
      </c>
      <c r="I2847" s="2" t="s">
        <v>53</v>
      </c>
      <c r="J2847" s="2" t="s">
        <v>226</v>
      </c>
      <c r="K2847" s="2" t="s">
        <v>226</v>
      </c>
      <c r="L2847" s="2" t="s">
        <v>227</v>
      </c>
      <c r="M2847" s="2" t="s">
        <v>79</v>
      </c>
      <c r="N2847" s="3">
        <v>8.699999999999999</v>
      </c>
      <c r="O2847" s="3" t="s">
        <v>228</v>
      </c>
      <c r="P2847" s="4">
        <f>IF(O2847="吨",N2847*1000,IF(O2847="万立方米",N2847*10000,""))</f>
        <v>87000.0</v>
      </c>
      <c r="Q2847" s="2" t="s">
        <v>229</v>
      </c>
      <c r="R2847" s="2" t="s">
        <v>230</v>
      </c>
      <c r="S2847" s="2" t="s">
        <v>238</v>
      </c>
      <c r="T2847" s="2" t="s">
        <v>75</v>
      </c>
      <c r="U2847" s="4">
        <f>4.1</f>
        <v>4.1</v>
      </c>
      <c r="V2847" s="2" t="s">
        <v>232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0.35669999999999996</v>
      </c>
      <c r="AD2847" s="4">
        <f>AC2847*(1-Z2847/100)</f>
        <v>0.35669999999999996</v>
      </c>
      <c r="AE2847" s="2" t="s">
        <v>66</v>
      </c>
      <c r="AF2847" s="2" t="s">
        <v>67</v>
      </c>
      <c r="AG2847" s="2" t="s">
        <v>233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3829</v>
      </c>
      <c r="B2848" s="2" t="s">
        <v>3826</v>
      </c>
      <c r="C2848" s="2" t="s">
        <v>47</v>
      </c>
      <c r="D2848" s="2" t="s">
        <v>3296</v>
      </c>
      <c r="E2848" s="2" t="s">
        <v>924</v>
      </c>
      <c r="F2848" s="2" t="s">
        <v>50</v>
      </c>
      <c r="G2848" s="2" t="s">
        <v>227</v>
      </c>
      <c r="H2848" s="2" t="s">
        <v>418</v>
      </c>
      <c r="I2848" s="2" t="s">
        <v>53</v>
      </c>
      <c r="J2848" s="2" t="s">
        <v>226</v>
      </c>
      <c r="K2848" s="2" t="s">
        <v>226</v>
      </c>
      <c r="L2848" s="2" t="s">
        <v>227</v>
      </c>
      <c r="M2848" s="2" t="s">
        <v>87</v>
      </c>
      <c r="N2848" s="3">
        <v>8.699999999999999</v>
      </c>
      <c r="O2848" s="3" t="s">
        <v>228</v>
      </c>
      <c r="P2848" s="4">
        <f>IF(O2848="吨",N2848*1000,IF(O2848="万立方米",N2848*10000,""))</f>
        <v>87000.0</v>
      </c>
      <c r="Q2848" s="2" t="s">
        <v>229</v>
      </c>
      <c r="R2848" s="2" t="s">
        <v>230</v>
      </c>
      <c r="S2848" s="2" t="s">
        <v>241</v>
      </c>
      <c r="T2848" s="2" t="s">
        <v>75</v>
      </c>
      <c r="U2848" s="4">
        <f>0.0</f>
        <v>0.0</v>
      </c>
      <c r="V2848" s="2" t="s">
        <v>232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66</v>
      </c>
      <c r="AF2848" s="2" t="s">
        <v>67</v>
      </c>
      <c r="AG2848" s="2" t="s">
        <v>233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3830</v>
      </c>
      <c r="B2849" s="2" t="s">
        <v>3826</v>
      </c>
      <c r="C2849" s="2" t="s">
        <v>47</v>
      </c>
      <c r="D2849" s="2" t="s">
        <v>3296</v>
      </c>
      <c r="E2849" s="2" t="s">
        <v>924</v>
      </c>
      <c r="F2849" s="2" t="s">
        <v>50</v>
      </c>
      <c r="G2849" s="2" t="s">
        <v>227</v>
      </c>
      <c r="H2849" s="2" t="s">
        <v>418</v>
      </c>
      <c r="I2849" s="2" t="s">
        <v>53</v>
      </c>
      <c r="J2849" s="2" t="s">
        <v>226</v>
      </c>
      <c r="K2849" s="2" t="s">
        <v>226</v>
      </c>
      <c r="L2849" s="2" t="s">
        <v>227</v>
      </c>
      <c r="M2849" s="2" t="s">
        <v>91</v>
      </c>
      <c r="N2849" s="3">
        <v>8.699999999999999</v>
      </c>
      <c r="O2849" s="3" t="s">
        <v>228</v>
      </c>
      <c r="P2849" s="4">
        <f>IF(O2849="吨",N2849*1000,IF(O2849="万立方米",N2849*10000,""))</f>
        <v>87000.0</v>
      </c>
      <c r="Q2849" s="2" t="s">
        <v>229</v>
      </c>
      <c r="R2849" s="2" t="s">
        <v>230</v>
      </c>
      <c r="S2849" s="2" t="s">
        <v>243</v>
      </c>
      <c r="T2849" s="2" t="s">
        <v>75</v>
      </c>
      <c r="U2849" s="4">
        <f>0.03</f>
        <v>0.03</v>
      </c>
      <c r="V2849" s="2" t="s">
        <v>232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4">
        <f>P2849*U2849/1000000</f>
        <v>0.00261</v>
      </c>
      <c r="AD2849" s="4">
        <f>AC2850*(1-AA2849/100)+(AC2849-AC2850)*(1-AB2849/100)</f>
        <v>0.00261</v>
      </c>
      <c r="AE2849" s="2" t="s">
        <v>66</v>
      </c>
      <c r="AF2849" s="2" t="s">
        <v>67</v>
      </c>
      <c r="AG2849" s="2" t="s">
        <v>233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3831</v>
      </c>
      <c r="B2850" s="2" t="s">
        <v>3826</v>
      </c>
      <c r="C2850" s="2" t="s">
        <v>47</v>
      </c>
      <c r="D2850" s="2" t="s">
        <v>3296</v>
      </c>
      <c r="E2850" s="2" t="s">
        <v>924</v>
      </c>
      <c r="F2850" s="2" t="s">
        <v>50</v>
      </c>
      <c r="G2850" s="2" t="s">
        <v>227</v>
      </c>
      <c r="H2850" s="2" t="s">
        <v>418</v>
      </c>
      <c r="I2850" s="2" t="s">
        <v>53</v>
      </c>
      <c r="J2850" s="2" t="s">
        <v>226</v>
      </c>
      <c r="K2850" s="2" t="s">
        <v>226</v>
      </c>
      <c r="L2850" s="2" t="s">
        <v>227</v>
      </c>
      <c r="M2850" s="2" t="s">
        <v>95</v>
      </c>
      <c r="N2850" s="3">
        <v>8.699999999999999</v>
      </c>
      <c r="O2850" s="3" t="s">
        <v>228</v>
      </c>
      <c r="P2850" s="4">
        <f>IF(O2850="吨",N2850*1000,IF(O2850="万立方米",N2850*10000,""))</f>
        <v>87000.0</v>
      </c>
      <c r="Q2850" s="2" t="s">
        <v>229</v>
      </c>
      <c r="R2850" s="2" t="s">
        <v>230</v>
      </c>
      <c r="S2850" s="2" t="s">
        <v>245</v>
      </c>
      <c r="T2850" s="2" t="s">
        <v>75</v>
      </c>
      <c r="U2850" s="4">
        <f>0.03</f>
        <v>0.03</v>
      </c>
      <c r="V2850" s="2" t="s">
        <v>232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0.00261</v>
      </c>
      <c r="AD2850" s="4">
        <f>AC2850*(1-Z2850/100)</f>
        <v>0.00261</v>
      </c>
      <c r="AE2850" s="2" t="s">
        <v>66</v>
      </c>
      <c r="AF2850" s="2" t="s">
        <v>67</v>
      </c>
      <c r="AG2850" s="2" t="s">
        <v>233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3832</v>
      </c>
      <c r="B2851" s="2" t="s">
        <v>3826</v>
      </c>
      <c r="C2851" s="2" t="s">
        <v>47</v>
      </c>
      <c r="D2851" s="2" t="s">
        <v>3296</v>
      </c>
      <c r="E2851" s="2" t="s">
        <v>924</v>
      </c>
      <c r="F2851" s="2" t="s">
        <v>50</v>
      </c>
      <c r="G2851" s="2" t="s">
        <v>227</v>
      </c>
      <c r="H2851" s="2" t="s">
        <v>418</v>
      </c>
      <c r="I2851" s="2" t="s">
        <v>53</v>
      </c>
      <c r="J2851" s="2" t="s">
        <v>226</v>
      </c>
      <c r="K2851" s="2" t="s">
        <v>226</v>
      </c>
      <c r="L2851" s="2" t="s">
        <v>227</v>
      </c>
      <c r="M2851" s="2" t="s">
        <v>99</v>
      </c>
      <c r="N2851" s="3">
        <v>8.699999999999999</v>
      </c>
      <c r="O2851" s="3" t="s">
        <v>228</v>
      </c>
      <c r="P2851" s="4">
        <f>IF(O2851="吨",N2851*1000,IF(O2851="万立方米",N2851*10000,""))</f>
        <v>87000.0</v>
      </c>
      <c r="Q2851" s="2" t="s">
        <v>229</v>
      </c>
      <c r="R2851" s="2" t="s">
        <v>230</v>
      </c>
      <c r="S2851" s="2" t="s">
        <v>247</v>
      </c>
      <c r="T2851" s="2" t="s">
        <v>75</v>
      </c>
      <c r="U2851" s="4">
        <f>0.0</f>
        <v>0.0</v>
      </c>
      <c r="V2851" s="2" t="s">
        <v>232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66</v>
      </c>
      <c r="AF2851" s="2" t="s">
        <v>67</v>
      </c>
      <c r="AG2851" s="2" t="s">
        <v>233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3833</v>
      </c>
      <c r="B2852" s="2" t="s">
        <v>3826</v>
      </c>
      <c r="C2852" s="2" t="s">
        <v>47</v>
      </c>
      <c r="D2852" s="2" t="s">
        <v>3296</v>
      </c>
      <c r="E2852" s="2" t="s">
        <v>924</v>
      </c>
      <c r="F2852" s="2" t="s">
        <v>50</v>
      </c>
      <c r="G2852" s="2" t="s">
        <v>227</v>
      </c>
      <c r="H2852" s="2" t="s">
        <v>418</v>
      </c>
      <c r="I2852" s="2" t="s">
        <v>53</v>
      </c>
      <c r="J2852" s="2" t="s">
        <v>226</v>
      </c>
      <c r="K2852" s="2" t="s">
        <v>226</v>
      </c>
      <c r="L2852" s="2" t="s">
        <v>227</v>
      </c>
      <c r="M2852" s="2" t="s">
        <v>104</v>
      </c>
      <c r="N2852" s="3">
        <v>8.699999999999999</v>
      </c>
      <c r="O2852" s="3" t="s">
        <v>228</v>
      </c>
      <c r="P2852" s="4">
        <f>IF(O2852="吨",N2852*1000,IF(O2852="万立方米",N2852*10000,""))</f>
        <v>87000.0</v>
      </c>
      <c r="Q2852" s="2" t="s">
        <v>229</v>
      </c>
      <c r="R2852" s="2" t="s">
        <v>230</v>
      </c>
      <c r="S2852" s="2" t="s">
        <v>249</v>
      </c>
      <c r="T2852" s="2" t="s">
        <v>75</v>
      </c>
      <c r="U2852" s="4">
        <f>0.02</f>
        <v>0.02</v>
      </c>
      <c r="V2852" s="2" t="s">
        <v>232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 t="s">
        <v>236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3834</v>
      </c>
      <c r="B2853" s="2" t="s">
        <v>3826</v>
      </c>
      <c r="C2853" s="2" t="s">
        <v>47</v>
      </c>
      <c r="D2853" s="2" t="s">
        <v>3296</v>
      </c>
      <c r="E2853" s="2" t="s">
        <v>924</v>
      </c>
      <c r="F2853" s="2" t="s">
        <v>50</v>
      </c>
      <c r="G2853" s="2" t="s">
        <v>227</v>
      </c>
      <c r="H2853" s="2" t="s">
        <v>418</v>
      </c>
      <c r="I2853" s="2"/>
      <c r="J2853" s="2"/>
      <c r="K2853" s="2"/>
      <c r="L2853" s="2"/>
      <c r="M2853" s="2" t="s">
        <v>107</v>
      </c>
      <c r="N2853" s="3"/>
      <c r="O2853" s="3"/>
      <c r="P2853" s="4">
        <f>IF(O2853="吨",N2853*1000,IF(O2853="万立方米",N2853*10000,""))</f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138</v>
      </c>
      <c r="AH2853" s="2" t="s">
        <v>114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3835</v>
      </c>
      <c r="B2854" s="2" t="s">
        <v>3836</v>
      </c>
      <c r="C2854" s="2" t="s">
        <v>47</v>
      </c>
      <c r="D2854" s="2" t="s">
        <v>1309</v>
      </c>
      <c r="E2854" s="2" t="s">
        <v>924</v>
      </c>
      <c r="F2854" s="2" t="s">
        <v>278</v>
      </c>
      <c r="G2854" s="2" t="s">
        <v>120</v>
      </c>
      <c r="H2854" s="2" t="s">
        <v>418</v>
      </c>
      <c r="I2854" s="2" t="s">
        <v>53</v>
      </c>
      <c r="J2854" s="2" t="s">
        <v>226</v>
      </c>
      <c r="K2854" s="2" t="s">
        <v>226</v>
      </c>
      <c r="L2854" s="2" t="s">
        <v>227</v>
      </c>
      <c r="M2854" s="2" t="s">
        <v>57</v>
      </c>
      <c r="N2854" s="3">
        <v>15.445</v>
      </c>
      <c r="O2854" s="3" t="s">
        <v>228</v>
      </c>
      <c r="P2854" s="4">
        <f>IF(O2854="吨",N2854*1000,IF(O2854="万立方米",N2854*10000,""))</f>
        <v>154450.0</v>
      </c>
      <c r="Q2854" s="2" t="s">
        <v>229</v>
      </c>
      <c r="R2854" s="2" t="s">
        <v>230</v>
      </c>
      <c r="S2854" s="2" t="s">
        <v>231</v>
      </c>
      <c r="T2854" s="2" t="s">
        <v>75</v>
      </c>
      <c r="U2854" s="4">
        <f>0.0</f>
        <v>0.0</v>
      </c>
      <c r="V2854" s="2" t="s">
        <v>232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</v>
      </c>
      <c r="AD2854" s="4">
        <f>AC2854*(1-Z2854/100)</f>
        <v>0.0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3837</v>
      </c>
      <c r="B2855" s="2" t="s">
        <v>3836</v>
      </c>
      <c r="C2855" s="2" t="s">
        <v>47</v>
      </c>
      <c r="D2855" s="2" t="s">
        <v>1309</v>
      </c>
      <c r="E2855" s="2" t="s">
        <v>924</v>
      </c>
      <c r="F2855" s="2" t="s">
        <v>278</v>
      </c>
      <c r="G2855" s="2" t="s">
        <v>120</v>
      </c>
      <c r="H2855" s="2" t="s">
        <v>418</v>
      </c>
      <c r="I2855" s="2" t="s">
        <v>53</v>
      </c>
      <c r="J2855" s="2" t="s">
        <v>226</v>
      </c>
      <c r="K2855" s="2" t="s">
        <v>226</v>
      </c>
      <c r="L2855" s="2" t="s">
        <v>227</v>
      </c>
      <c r="M2855" s="2" t="s">
        <v>73</v>
      </c>
      <c r="N2855" s="3">
        <v>15.445</v>
      </c>
      <c r="O2855" s="3" t="s">
        <v>228</v>
      </c>
      <c r="P2855" s="4">
        <f>IF(O2855="吨",N2855*1000,IF(O2855="万立方米",N2855*10000,""))</f>
        <v>154450.0</v>
      </c>
      <c r="Q2855" s="2" t="s">
        <v>229</v>
      </c>
      <c r="R2855" s="2" t="s">
        <v>230</v>
      </c>
      <c r="S2855" s="2" t="s">
        <v>235</v>
      </c>
      <c r="T2855" s="2" t="s">
        <v>75</v>
      </c>
      <c r="U2855" s="4">
        <f>1.3</f>
        <v>1.3</v>
      </c>
      <c r="V2855" s="2" t="s">
        <v>232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0.200785</v>
      </c>
      <c r="AD2855" s="4">
        <f>AC2855*(1-Z2855/100)</f>
        <v>0.200785</v>
      </c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3838</v>
      </c>
      <c r="B2856" s="2" t="s">
        <v>3836</v>
      </c>
      <c r="C2856" s="2" t="s">
        <v>47</v>
      </c>
      <c r="D2856" s="2" t="s">
        <v>1309</v>
      </c>
      <c r="E2856" s="2" t="s">
        <v>924</v>
      </c>
      <c r="F2856" s="2" t="s">
        <v>278</v>
      </c>
      <c r="G2856" s="2" t="s">
        <v>120</v>
      </c>
      <c r="H2856" s="2" t="s">
        <v>418</v>
      </c>
      <c r="I2856" s="2" t="s">
        <v>53</v>
      </c>
      <c r="J2856" s="2" t="s">
        <v>226</v>
      </c>
      <c r="K2856" s="2" t="s">
        <v>226</v>
      </c>
      <c r="L2856" s="2" t="s">
        <v>227</v>
      </c>
      <c r="M2856" s="2" t="s">
        <v>79</v>
      </c>
      <c r="N2856" s="3">
        <v>15.445</v>
      </c>
      <c r="O2856" s="3" t="s">
        <v>228</v>
      </c>
      <c r="P2856" s="4">
        <f>IF(O2856="吨",N2856*1000,IF(O2856="万立方米",N2856*10000,""))</f>
        <v>154450.0</v>
      </c>
      <c r="Q2856" s="2" t="s">
        <v>229</v>
      </c>
      <c r="R2856" s="2" t="s">
        <v>230</v>
      </c>
      <c r="S2856" s="2" t="s">
        <v>238</v>
      </c>
      <c r="T2856" s="2" t="s">
        <v>75</v>
      </c>
      <c r="U2856" s="4">
        <f>4.1</f>
        <v>4.1</v>
      </c>
      <c r="V2856" s="2" t="s">
        <v>232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4">
        <f>P2856*U2856/1000000</f>
        <v>0.633245</v>
      </c>
      <c r="AD2856" s="4">
        <f>AC2856*(1-Z2856/100)</f>
        <v>0.49393109999999996</v>
      </c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3839</v>
      </c>
      <c r="B2857" s="2" t="s">
        <v>3836</v>
      </c>
      <c r="C2857" s="2" t="s">
        <v>47</v>
      </c>
      <c r="D2857" s="2" t="s">
        <v>1309</v>
      </c>
      <c r="E2857" s="2" t="s">
        <v>924</v>
      </c>
      <c r="F2857" s="2" t="s">
        <v>278</v>
      </c>
      <c r="G2857" s="2" t="s">
        <v>120</v>
      </c>
      <c r="H2857" s="2" t="s">
        <v>418</v>
      </c>
      <c r="I2857" s="2" t="s">
        <v>53</v>
      </c>
      <c r="J2857" s="2" t="s">
        <v>226</v>
      </c>
      <c r="K2857" s="2" t="s">
        <v>226</v>
      </c>
      <c r="L2857" s="2" t="s">
        <v>227</v>
      </c>
      <c r="M2857" s="2" t="s">
        <v>87</v>
      </c>
      <c r="N2857" s="3">
        <v>15.445</v>
      </c>
      <c r="O2857" s="3" t="s">
        <v>228</v>
      </c>
      <c r="P2857" s="4">
        <f>IF(O2857="吨",N2857*1000,IF(O2857="万立方米",N2857*10000,""))</f>
        <v>154450.0</v>
      </c>
      <c r="Q2857" s="2" t="s">
        <v>229</v>
      </c>
      <c r="R2857" s="2" t="s">
        <v>230</v>
      </c>
      <c r="S2857" s="2" t="s">
        <v>241</v>
      </c>
      <c r="T2857" s="2" t="s">
        <v>75</v>
      </c>
      <c r="U2857" s="4">
        <f>0.0</f>
        <v>0.0</v>
      </c>
      <c r="V2857" s="2" t="s">
        <v>232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3840</v>
      </c>
      <c r="B2858" s="2" t="s">
        <v>3836</v>
      </c>
      <c r="C2858" s="2" t="s">
        <v>47</v>
      </c>
      <c r="D2858" s="2" t="s">
        <v>1309</v>
      </c>
      <c r="E2858" s="2" t="s">
        <v>924</v>
      </c>
      <c r="F2858" s="2" t="s">
        <v>278</v>
      </c>
      <c r="G2858" s="2" t="s">
        <v>120</v>
      </c>
      <c r="H2858" s="2" t="s">
        <v>418</v>
      </c>
      <c r="I2858" s="2" t="s">
        <v>53</v>
      </c>
      <c r="J2858" s="2" t="s">
        <v>226</v>
      </c>
      <c r="K2858" s="2" t="s">
        <v>226</v>
      </c>
      <c r="L2858" s="2" t="s">
        <v>227</v>
      </c>
      <c r="M2858" s="2" t="s">
        <v>91</v>
      </c>
      <c r="N2858" s="3">
        <v>15.445</v>
      </c>
      <c r="O2858" s="3" t="s">
        <v>228</v>
      </c>
      <c r="P2858" s="4">
        <f>IF(O2858="吨",N2858*1000,IF(O2858="万立方米",N2858*10000,""))</f>
        <v>154450.0</v>
      </c>
      <c r="Q2858" s="2" t="s">
        <v>229</v>
      </c>
      <c r="R2858" s="2" t="s">
        <v>230</v>
      </c>
      <c r="S2858" s="2" t="s">
        <v>243</v>
      </c>
      <c r="T2858" s="2" t="s">
        <v>75</v>
      </c>
      <c r="U2858" s="4">
        <f>0.03</f>
        <v>0.03</v>
      </c>
      <c r="V2858" s="2" t="s">
        <v>232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4">
        <f>P2858*U2858/1000000</f>
        <v>0.0046335</v>
      </c>
      <c r="AD2858" s="4">
        <f>AC2859*(1-AA2858/100)+(AC2858-AC2859)*(1-AB2858/100)</f>
        <v>0.0046335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3841</v>
      </c>
      <c r="B2859" s="2" t="s">
        <v>3836</v>
      </c>
      <c r="C2859" s="2" t="s">
        <v>47</v>
      </c>
      <c r="D2859" s="2" t="s">
        <v>1309</v>
      </c>
      <c r="E2859" s="2" t="s">
        <v>924</v>
      </c>
      <c r="F2859" s="2" t="s">
        <v>278</v>
      </c>
      <c r="G2859" s="2" t="s">
        <v>120</v>
      </c>
      <c r="H2859" s="2" t="s">
        <v>418</v>
      </c>
      <c r="I2859" s="2" t="s">
        <v>53</v>
      </c>
      <c r="J2859" s="2" t="s">
        <v>226</v>
      </c>
      <c r="K2859" s="2" t="s">
        <v>226</v>
      </c>
      <c r="L2859" s="2" t="s">
        <v>227</v>
      </c>
      <c r="M2859" s="2" t="s">
        <v>95</v>
      </c>
      <c r="N2859" s="3">
        <v>15.445</v>
      </c>
      <c r="O2859" s="3" t="s">
        <v>228</v>
      </c>
      <c r="P2859" s="4">
        <f>IF(O2859="吨",N2859*1000,IF(O2859="万立方米",N2859*10000,""))</f>
        <v>154450.0</v>
      </c>
      <c r="Q2859" s="2" t="s">
        <v>229</v>
      </c>
      <c r="R2859" s="2" t="s">
        <v>230</v>
      </c>
      <c r="S2859" s="2" t="s">
        <v>245</v>
      </c>
      <c r="T2859" s="2" t="s">
        <v>75</v>
      </c>
      <c r="U2859" s="4">
        <f>0.03</f>
        <v>0.03</v>
      </c>
      <c r="V2859" s="2" t="s">
        <v>232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0.0046335</v>
      </c>
      <c r="AD2859" s="4">
        <f>AC2859*(1-Z2859/100)</f>
        <v>0.0046335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3842</v>
      </c>
      <c r="B2860" s="2" t="s">
        <v>3836</v>
      </c>
      <c r="C2860" s="2" t="s">
        <v>47</v>
      </c>
      <c r="D2860" s="2" t="s">
        <v>1309</v>
      </c>
      <c r="E2860" s="2" t="s">
        <v>924</v>
      </c>
      <c r="F2860" s="2" t="s">
        <v>278</v>
      </c>
      <c r="G2860" s="2" t="s">
        <v>120</v>
      </c>
      <c r="H2860" s="2" t="s">
        <v>418</v>
      </c>
      <c r="I2860" s="2" t="s">
        <v>53</v>
      </c>
      <c r="J2860" s="2" t="s">
        <v>226</v>
      </c>
      <c r="K2860" s="2" t="s">
        <v>226</v>
      </c>
      <c r="L2860" s="2" t="s">
        <v>227</v>
      </c>
      <c r="M2860" s="2" t="s">
        <v>99</v>
      </c>
      <c r="N2860" s="3">
        <v>15.445</v>
      </c>
      <c r="O2860" s="3" t="s">
        <v>228</v>
      </c>
      <c r="P2860" s="4">
        <f>IF(O2860="吨",N2860*1000,IF(O2860="万立方米",N2860*10000,""))</f>
        <v>154450.0</v>
      </c>
      <c r="Q2860" s="2" t="s">
        <v>229</v>
      </c>
      <c r="R2860" s="2" t="s">
        <v>230</v>
      </c>
      <c r="S2860" s="2" t="s">
        <v>247</v>
      </c>
      <c r="T2860" s="2" t="s">
        <v>75</v>
      </c>
      <c r="U2860" s="4">
        <f>0.0</f>
        <v>0.0</v>
      </c>
      <c r="V2860" s="2" t="s">
        <v>232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3843</v>
      </c>
      <c r="B2861" s="2" t="s">
        <v>3836</v>
      </c>
      <c r="C2861" s="2" t="s">
        <v>47</v>
      </c>
      <c r="D2861" s="2" t="s">
        <v>1309</v>
      </c>
      <c r="E2861" s="2" t="s">
        <v>924</v>
      </c>
      <c r="F2861" s="2" t="s">
        <v>278</v>
      </c>
      <c r="G2861" s="2" t="s">
        <v>120</v>
      </c>
      <c r="H2861" s="2" t="s">
        <v>418</v>
      </c>
      <c r="I2861" s="2" t="s">
        <v>53</v>
      </c>
      <c r="J2861" s="2" t="s">
        <v>226</v>
      </c>
      <c r="K2861" s="2" t="s">
        <v>226</v>
      </c>
      <c r="L2861" s="2" t="s">
        <v>227</v>
      </c>
      <c r="M2861" s="2" t="s">
        <v>104</v>
      </c>
      <c r="N2861" s="3">
        <v>15.445</v>
      </c>
      <c r="O2861" s="3" t="s">
        <v>228</v>
      </c>
      <c r="P2861" s="4">
        <f>IF(O2861="吨",N2861*1000,IF(O2861="万立方米",N2861*10000,""))</f>
        <v>154450.0</v>
      </c>
      <c r="Q2861" s="2" t="s">
        <v>229</v>
      </c>
      <c r="R2861" s="2" t="s">
        <v>230</v>
      </c>
      <c r="S2861" s="2" t="s">
        <v>249</v>
      </c>
      <c r="T2861" s="2" t="s">
        <v>75</v>
      </c>
      <c r="U2861" s="4">
        <f>0.02</f>
        <v>0.02</v>
      </c>
      <c r="V2861" s="2" t="s">
        <v>232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3844</v>
      </c>
      <c r="B2862" s="2" t="s">
        <v>3836</v>
      </c>
      <c r="C2862" s="2" t="s">
        <v>47</v>
      </c>
      <c r="D2862" s="2" t="s">
        <v>1309</v>
      </c>
      <c r="E2862" s="2" t="s">
        <v>924</v>
      </c>
      <c r="F2862" s="2" t="s">
        <v>278</v>
      </c>
      <c r="G2862" s="2" t="s">
        <v>120</v>
      </c>
      <c r="H2862" s="2" t="s">
        <v>418</v>
      </c>
      <c r="I2862" s="2" t="s">
        <v>198</v>
      </c>
      <c r="J2862" s="2" t="s">
        <v>280</v>
      </c>
      <c r="K2862" s="2"/>
      <c r="L2862" s="2" t="s">
        <v>122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124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271</v>
      </c>
      <c r="AF2862" s="2" t="s">
        <v>281</v>
      </c>
      <c r="AG2862" s="2" t="s">
        <v>880</v>
      </c>
      <c r="AH2862" s="2" t="s">
        <v>128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3845</v>
      </c>
      <c r="B2863" s="2" t="s">
        <v>3836</v>
      </c>
      <c r="C2863" s="2" t="s">
        <v>47</v>
      </c>
      <c r="D2863" s="2" t="s">
        <v>1309</v>
      </c>
      <c r="E2863" s="2" t="s">
        <v>924</v>
      </c>
      <c r="F2863" s="2" t="s">
        <v>278</v>
      </c>
      <c r="G2863" s="2" t="s">
        <v>120</v>
      </c>
      <c r="H2863" s="2" t="s">
        <v>418</v>
      </c>
      <c r="I2863" s="2" t="s">
        <v>198</v>
      </c>
      <c r="J2863" s="2" t="s">
        <v>280</v>
      </c>
      <c r="K2863" s="2"/>
      <c r="L2863" s="2" t="s">
        <v>122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124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271</v>
      </c>
      <c r="AF2863" s="2" t="s">
        <v>281</v>
      </c>
      <c r="AG2863" s="2" t="s">
        <v>882</v>
      </c>
      <c r="AH2863" s="2" t="s">
        <v>128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3846</v>
      </c>
      <c r="B2864" s="2" t="s">
        <v>3836</v>
      </c>
      <c r="C2864" s="2" t="s">
        <v>47</v>
      </c>
      <c r="D2864" s="2" t="s">
        <v>1309</v>
      </c>
      <c r="E2864" s="2" t="s">
        <v>924</v>
      </c>
      <c r="F2864" s="2" t="s">
        <v>278</v>
      </c>
      <c r="G2864" s="2" t="s">
        <v>120</v>
      </c>
      <c r="H2864" s="2" t="s">
        <v>418</v>
      </c>
      <c r="I2864" s="2" t="s">
        <v>198</v>
      </c>
      <c r="J2864" s="2" t="s">
        <v>280</v>
      </c>
      <c r="K2864" s="2"/>
      <c r="L2864" s="2" t="s">
        <v>122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124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271</v>
      </c>
      <c r="AF2864" s="2" t="s">
        <v>281</v>
      </c>
      <c r="AG2864" s="2" t="s">
        <v>1320</v>
      </c>
      <c r="AH2864" s="2" t="s">
        <v>128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3847</v>
      </c>
      <c r="B2865" s="2" t="s">
        <v>3836</v>
      </c>
      <c r="C2865" s="2" t="s">
        <v>47</v>
      </c>
      <c r="D2865" s="2" t="s">
        <v>1309</v>
      </c>
      <c r="E2865" s="2" t="s">
        <v>924</v>
      </c>
      <c r="F2865" s="2" t="s">
        <v>278</v>
      </c>
      <c r="G2865" s="2" t="s">
        <v>120</v>
      </c>
      <c r="H2865" s="2" t="s">
        <v>418</v>
      </c>
      <c r="I2865" s="2" t="s">
        <v>198</v>
      </c>
      <c r="J2865" s="2" t="s">
        <v>280</v>
      </c>
      <c r="K2865" s="2"/>
      <c r="L2865" s="2" t="s">
        <v>122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124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271</v>
      </c>
      <c r="AF2865" s="2" t="s">
        <v>281</v>
      </c>
      <c r="AG2865" s="2" t="s">
        <v>880</v>
      </c>
      <c r="AH2865" s="2" t="s">
        <v>128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3848</v>
      </c>
      <c r="B2866" s="2" t="s">
        <v>3836</v>
      </c>
      <c r="C2866" s="2" t="s">
        <v>47</v>
      </c>
      <c r="D2866" s="2" t="s">
        <v>1309</v>
      </c>
      <c r="E2866" s="2" t="s">
        <v>924</v>
      </c>
      <c r="F2866" s="2" t="s">
        <v>278</v>
      </c>
      <c r="G2866" s="2" t="s">
        <v>120</v>
      </c>
      <c r="H2866" s="2" t="s">
        <v>418</v>
      </c>
      <c r="I2866" s="2" t="s">
        <v>198</v>
      </c>
      <c r="J2866" s="2" t="s">
        <v>280</v>
      </c>
      <c r="K2866" s="2"/>
      <c r="L2866" s="2" t="s">
        <v>122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124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271</v>
      </c>
      <c r="AF2866" s="2" t="s">
        <v>281</v>
      </c>
      <c r="AG2866" s="2" t="s">
        <v>880</v>
      </c>
      <c r="AH2866" s="2" t="s">
        <v>128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3849</v>
      </c>
      <c r="B2867" s="2" t="s">
        <v>3836</v>
      </c>
      <c r="C2867" s="2" t="s">
        <v>47</v>
      </c>
      <c r="D2867" s="2" t="s">
        <v>1309</v>
      </c>
      <c r="E2867" s="2" t="s">
        <v>924</v>
      </c>
      <c r="F2867" s="2" t="s">
        <v>278</v>
      </c>
      <c r="G2867" s="2" t="s">
        <v>120</v>
      </c>
      <c r="H2867" s="2" t="s">
        <v>418</v>
      </c>
      <c r="I2867" s="2" t="s">
        <v>198</v>
      </c>
      <c r="J2867" s="2" t="s">
        <v>280</v>
      </c>
      <c r="K2867" s="2"/>
      <c r="L2867" s="2" t="s">
        <v>122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124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271</v>
      </c>
      <c r="AF2867" s="2" t="s">
        <v>281</v>
      </c>
      <c r="AG2867" s="2" t="s">
        <v>880</v>
      </c>
      <c r="AH2867" s="2" t="s">
        <v>128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3850</v>
      </c>
      <c r="B2868" s="2" t="s">
        <v>3836</v>
      </c>
      <c r="C2868" s="2" t="s">
        <v>47</v>
      </c>
      <c r="D2868" s="2" t="s">
        <v>1309</v>
      </c>
      <c r="E2868" s="2" t="s">
        <v>924</v>
      </c>
      <c r="F2868" s="2" t="s">
        <v>278</v>
      </c>
      <c r="G2868" s="2" t="s">
        <v>120</v>
      </c>
      <c r="H2868" s="2" t="s">
        <v>418</v>
      </c>
      <c r="I2868" s="2" t="s">
        <v>198</v>
      </c>
      <c r="J2868" s="2" t="s">
        <v>280</v>
      </c>
      <c r="K2868" s="2"/>
      <c r="L2868" s="2" t="s">
        <v>122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124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271</v>
      </c>
      <c r="AF2868" s="2" t="s">
        <v>281</v>
      </c>
      <c r="AG2868" s="2" t="s">
        <v>880</v>
      </c>
      <c r="AH2868" s="2" t="s">
        <v>128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3851</v>
      </c>
      <c r="B2869" s="2" t="s">
        <v>3836</v>
      </c>
      <c r="C2869" s="2" t="s">
        <v>47</v>
      </c>
      <c r="D2869" s="2" t="s">
        <v>1309</v>
      </c>
      <c r="E2869" s="2" t="s">
        <v>924</v>
      </c>
      <c r="F2869" s="2" t="s">
        <v>278</v>
      </c>
      <c r="G2869" s="2" t="s">
        <v>120</v>
      </c>
      <c r="H2869" s="2" t="s">
        <v>418</v>
      </c>
      <c r="I2869" s="2" t="s">
        <v>198</v>
      </c>
      <c r="J2869" s="2" t="s">
        <v>280</v>
      </c>
      <c r="K2869" s="2"/>
      <c r="L2869" s="2" t="s">
        <v>122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124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271</v>
      </c>
      <c r="AF2869" s="2" t="s">
        <v>281</v>
      </c>
      <c r="AG2869" s="2" t="s">
        <v>882</v>
      </c>
      <c r="AH2869" s="2" t="s">
        <v>128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3852</v>
      </c>
      <c r="B2870" s="2" t="s">
        <v>3836</v>
      </c>
      <c r="C2870" s="2" t="s">
        <v>47</v>
      </c>
      <c r="D2870" s="2" t="s">
        <v>1309</v>
      </c>
      <c r="E2870" s="2" t="s">
        <v>924</v>
      </c>
      <c r="F2870" s="2" t="s">
        <v>278</v>
      </c>
      <c r="G2870" s="2" t="s">
        <v>120</v>
      </c>
      <c r="H2870" s="2" t="s">
        <v>418</v>
      </c>
      <c r="I2870" s="2"/>
      <c r="J2870" s="2"/>
      <c r="K2870" s="2"/>
      <c r="L2870" s="2"/>
      <c r="M2870" s="2" t="s">
        <v>107</v>
      </c>
      <c r="N2870" s="3"/>
      <c r="O2870" s="3"/>
      <c r="P2870" s="4">
        <f>IF(O2870="吨",N2870*1000,IF(O2870="万立方米",N2870*10000,""))</f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113</v>
      </c>
      <c r="AH2870" s="2" t="s">
        <v>114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3853</v>
      </c>
      <c r="B2871" s="2" t="s">
        <v>3854</v>
      </c>
      <c r="C2871" s="2" t="s">
        <v>47</v>
      </c>
      <c r="D2871" s="2" t="s">
        <v>2579</v>
      </c>
      <c r="E2871" s="2" t="s">
        <v>924</v>
      </c>
      <c r="F2871" s="2" t="s">
        <v>50</v>
      </c>
      <c r="G2871" s="2" t="s">
        <v>51</v>
      </c>
      <c r="H2871" s="2" t="s">
        <v>297</v>
      </c>
      <c r="I2871" s="2" t="s">
        <v>53</v>
      </c>
      <c r="J2871" s="2" t="s">
        <v>343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9.714854879999999</v>
      </c>
      <c r="AD2871" s="4">
        <f>AC2871*(1-Z2871/100)</f>
        <v>9.714854879999999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3855</v>
      </c>
      <c r="B2872" s="2" t="s">
        <v>3854</v>
      </c>
      <c r="C2872" s="2" t="s">
        <v>47</v>
      </c>
      <c r="D2872" s="2" t="s">
        <v>2579</v>
      </c>
      <c r="E2872" s="2" t="s">
        <v>924</v>
      </c>
      <c r="F2872" s="2" t="s">
        <v>50</v>
      </c>
      <c r="G2872" s="2" t="s">
        <v>51</v>
      </c>
      <c r="H2872" s="2" t="s">
        <v>297</v>
      </c>
      <c r="I2872" s="2" t="s">
        <v>53</v>
      </c>
      <c r="J2872" s="2" t="s">
        <v>343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1499.206</v>
      </c>
      <c r="AD2872" s="4">
        <f>AC2872*(1-Z2872/100)</f>
        <v>1499.206</v>
      </c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3856</v>
      </c>
      <c r="B2873" s="2" t="s">
        <v>3854</v>
      </c>
      <c r="C2873" s="2" t="s">
        <v>47</v>
      </c>
      <c r="D2873" s="2" t="s">
        <v>2579</v>
      </c>
      <c r="E2873" s="2" t="s">
        <v>924</v>
      </c>
      <c r="F2873" s="2" t="s">
        <v>50</v>
      </c>
      <c r="G2873" s="2" t="s">
        <v>51</v>
      </c>
      <c r="H2873" s="2" t="s">
        <v>297</v>
      </c>
      <c r="I2873" s="2" t="s">
        <v>53</v>
      </c>
      <c r="J2873" s="2" t="s">
        <v>343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4">
        <f>P2873*U2873/1000000</f>
        <v>5404.63763</v>
      </c>
      <c r="AD2873" s="4">
        <f>AC2873*(1-Z2873/100)</f>
        <v>4215.6173514</v>
      </c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3857</v>
      </c>
      <c r="B2874" s="2" t="s">
        <v>3854</v>
      </c>
      <c r="C2874" s="2" t="s">
        <v>47</v>
      </c>
      <c r="D2874" s="2" t="s">
        <v>2579</v>
      </c>
      <c r="E2874" s="2" t="s">
        <v>924</v>
      </c>
      <c r="F2874" s="2" t="s">
        <v>50</v>
      </c>
      <c r="G2874" s="2" t="s">
        <v>51</v>
      </c>
      <c r="H2874" s="2" t="s">
        <v>297</v>
      </c>
      <c r="I2874" s="2" t="s">
        <v>53</v>
      </c>
      <c r="J2874" s="2" t="s">
        <v>343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3858</v>
      </c>
      <c r="B2875" s="2" t="s">
        <v>3854</v>
      </c>
      <c r="C2875" s="2" t="s">
        <v>47</v>
      </c>
      <c r="D2875" s="2" t="s">
        <v>2579</v>
      </c>
      <c r="E2875" s="2" t="s">
        <v>924</v>
      </c>
      <c r="F2875" s="2" t="s">
        <v>50</v>
      </c>
      <c r="G2875" s="2" t="s">
        <v>51</v>
      </c>
      <c r="H2875" s="2" t="s">
        <v>297</v>
      </c>
      <c r="I2875" s="2" t="s">
        <v>53</v>
      </c>
      <c r="J2875" s="2" t="s">
        <v>343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4">
        <f>P2875*U2875/1000000</f>
        <v>18620.13852</v>
      </c>
      <c r="AD2875" s="4">
        <f>AC2876*(1-AA2875/100)+(AC2875-AC2876)*(1-AB2875/100)</f>
        <v>18620.13852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3859</v>
      </c>
      <c r="B2876" s="2" t="s">
        <v>3854</v>
      </c>
      <c r="C2876" s="2" t="s">
        <v>47</v>
      </c>
      <c r="D2876" s="2" t="s">
        <v>2579</v>
      </c>
      <c r="E2876" s="2" t="s">
        <v>924</v>
      </c>
      <c r="F2876" s="2" t="s">
        <v>50</v>
      </c>
      <c r="G2876" s="2" t="s">
        <v>51</v>
      </c>
      <c r="H2876" s="2" t="s">
        <v>297</v>
      </c>
      <c r="I2876" s="2" t="s">
        <v>53</v>
      </c>
      <c r="J2876" s="2" t="s">
        <v>343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4">
        <f>P2876*U2876/1000000</f>
        <v>4857.42744</v>
      </c>
      <c r="AD2876" s="4">
        <f>AC2876*(1-Z2876/100)</f>
        <v>4857.42744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3860</v>
      </c>
      <c r="B2877" s="2" t="s">
        <v>3854</v>
      </c>
      <c r="C2877" s="2" t="s">
        <v>47</v>
      </c>
      <c r="D2877" s="2" t="s">
        <v>2579</v>
      </c>
      <c r="E2877" s="2" t="s">
        <v>924</v>
      </c>
      <c r="F2877" s="2" t="s">
        <v>50</v>
      </c>
      <c r="G2877" s="2" t="s">
        <v>51</v>
      </c>
      <c r="H2877" s="2" t="s">
        <v>297</v>
      </c>
      <c r="I2877" s="2" t="s">
        <v>53</v>
      </c>
      <c r="J2877" s="2" t="s">
        <v>343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6945.071795</v>
      </c>
      <c r="AD2877" s="4">
        <f>AC2877*(1-Z2877/100)</f>
        <v>6945.071795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3861</v>
      </c>
      <c r="B2878" s="2" t="s">
        <v>3854</v>
      </c>
      <c r="C2878" s="2" t="s">
        <v>47</v>
      </c>
      <c r="D2878" s="2" t="s">
        <v>2579</v>
      </c>
      <c r="E2878" s="2" t="s">
        <v>924</v>
      </c>
      <c r="F2878" s="2" t="s">
        <v>50</v>
      </c>
      <c r="G2878" s="2" t="s">
        <v>51</v>
      </c>
      <c r="H2878" s="2" t="s">
        <v>297</v>
      </c>
      <c r="I2878" s="2" t="s">
        <v>53</v>
      </c>
      <c r="J2878" s="2" t="s">
        <v>343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4">
        <f>P2878*U2878/1000000</f>
        <v>29.98412</v>
      </c>
      <c r="AD2878" s="4">
        <f>AC2878*(1-Z2878/100)</f>
        <v>29.98412</v>
      </c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3862</v>
      </c>
      <c r="B2879" s="2" t="s">
        <v>3854</v>
      </c>
      <c r="C2879" s="2" t="s">
        <v>47</v>
      </c>
      <c r="D2879" s="2" t="s">
        <v>2579</v>
      </c>
      <c r="E2879" s="2" t="s">
        <v>924</v>
      </c>
      <c r="F2879" s="2" t="s">
        <v>50</v>
      </c>
      <c r="G2879" s="2" t="s">
        <v>51</v>
      </c>
      <c r="H2879" s="2" t="s">
        <v>297</v>
      </c>
      <c r="I2879" s="2" t="s">
        <v>198</v>
      </c>
      <c r="J2879" s="2" t="s">
        <v>226</v>
      </c>
      <c r="K2879" s="2" t="s">
        <v>226</v>
      </c>
      <c r="L2879" s="2" t="s">
        <v>227</v>
      </c>
      <c r="M2879" s="2" t="s">
        <v>57</v>
      </c>
      <c r="N2879" s="3">
        <v>47</v>
      </c>
      <c r="O2879" s="3" t="s">
        <v>228</v>
      </c>
      <c r="P2879" s="4">
        <f>IF(O2879="吨",N2879*1000,IF(O2879="万立方米",N2879*10000,""))</f>
        <v>470000.0</v>
      </c>
      <c r="Q2879" s="2" t="s">
        <v>229</v>
      </c>
      <c r="R2879" s="2" t="s">
        <v>230</v>
      </c>
      <c r="S2879" s="2" t="s">
        <v>231</v>
      </c>
      <c r="T2879" s="2" t="s">
        <v>75</v>
      </c>
      <c r="U2879" s="4">
        <f>0.0</f>
        <v>0.0</v>
      </c>
      <c r="V2879" s="2" t="s">
        <v>232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</v>
      </c>
      <c r="AD2879" s="4">
        <f>AC2879*(1-Z2879/100)</f>
        <v>0.0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3863</v>
      </c>
      <c r="B2880" s="2" t="s">
        <v>3854</v>
      </c>
      <c r="C2880" s="2" t="s">
        <v>47</v>
      </c>
      <c r="D2880" s="2" t="s">
        <v>2579</v>
      </c>
      <c r="E2880" s="2" t="s">
        <v>924</v>
      </c>
      <c r="F2880" s="2" t="s">
        <v>50</v>
      </c>
      <c r="G2880" s="2" t="s">
        <v>51</v>
      </c>
      <c r="H2880" s="2" t="s">
        <v>297</v>
      </c>
      <c r="I2880" s="2" t="s">
        <v>198</v>
      </c>
      <c r="J2880" s="2" t="s">
        <v>226</v>
      </c>
      <c r="K2880" s="2" t="s">
        <v>226</v>
      </c>
      <c r="L2880" s="2" t="s">
        <v>227</v>
      </c>
      <c r="M2880" s="2" t="s">
        <v>73</v>
      </c>
      <c r="N2880" s="3">
        <v>47</v>
      </c>
      <c r="O2880" s="3" t="s">
        <v>228</v>
      </c>
      <c r="P2880" s="4">
        <f>IF(O2880="吨",N2880*1000,IF(O2880="万立方米",N2880*10000,""))</f>
        <v>470000.0</v>
      </c>
      <c r="Q2880" s="2" t="s">
        <v>229</v>
      </c>
      <c r="R2880" s="2" t="s">
        <v>230</v>
      </c>
      <c r="S2880" s="2" t="s">
        <v>235</v>
      </c>
      <c r="T2880" s="2" t="s">
        <v>75</v>
      </c>
      <c r="U2880" s="4">
        <f>1.3</f>
        <v>1.3</v>
      </c>
      <c r="V2880" s="2" t="s">
        <v>232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0.611</v>
      </c>
      <c r="AD2880" s="4">
        <f>AC2880*(1-Z2880/100)</f>
        <v>0.611</v>
      </c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3864</v>
      </c>
      <c r="B2881" s="2" t="s">
        <v>3854</v>
      </c>
      <c r="C2881" s="2" t="s">
        <v>47</v>
      </c>
      <c r="D2881" s="2" t="s">
        <v>2579</v>
      </c>
      <c r="E2881" s="2" t="s">
        <v>924</v>
      </c>
      <c r="F2881" s="2" t="s">
        <v>50</v>
      </c>
      <c r="G2881" s="2" t="s">
        <v>51</v>
      </c>
      <c r="H2881" s="2" t="s">
        <v>297</v>
      </c>
      <c r="I2881" s="2" t="s">
        <v>198</v>
      </c>
      <c r="J2881" s="2" t="s">
        <v>226</v>
      </c>
      <c r="K2881" s="2" t="s">
        <v>226</v>
      </c>
      <c r="L2881" s="2" t="s">
        <v>227</v>
      </c>
      <c r="M2881" s="2" t="s">
        <v>79</v>
      </c>
      <c r="N2881" s="3">
        <v>47</v>
      </c>
      <c r="O2881" s="3" t="s">
        <v>228</v>
      </c>
      <c r="P2881" s="4">
        <f>IF(O2881="吨",N2881*1000,IF(O2881="万立方米",N2881*10000,""))</f>
        <v>470000.0</v>
      </c>
      <c r="Q2881" s="2" t="s">
        <v>229</v>
      </c>
      <c r="R2881" s="2" t="s">
        <v>230</v>
      </c>
      <c r="S2881" s="2" t="s">
        <v>238</v>
      </c>
      <c r="T2881" s="2" t="s">
        <v>75</v>
      </c>
      <c r="U2881" s="4">
        <f>4.1</f>
        <v>4.1</v>
      </c>
      <c r="V2881" s="2" t="s">
        <v>232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4">
        <f>P2881*U2881/1000000</f>
        <v>1.9269999999999998</v>
      </c>
      <c r="AD2881" s="4">
        <f>AC2881*(1-Z2881/100)</f>
        <v>1.5030599999999998</v>
      </c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3865</v>
      </c>
      <c r="B2882" s="2" t="s">
        <v>3854</v>
      </c>
      <c r="C2882" s="2" t="s">
        <v>47</v>
      </c>
      <c r="D2882" s="2" t="s">
        <v>2579</v>
      </c>
      <c r="E2882" s="2" t="s">
        <v>924</v>
      </c>
      <c r="F2882" s="2" t="s">
        <v>50</v>
      </c>
      <c r="G2882" s="2" t="s">
        <v>51</v>
      </c>
      <c r="H2882" s="2" t="s">
        <v>297</v>
      </c>
      <c r="I2882" s="2" t="s">
        <v>198</v>
      </c>
      <c r="J2882" s="2" t="s">
        <v>226</v>
      </c>
      <c r="K2882" s="2" t="s">
        <v>226</v>
      </c>
      <c r="L2882" s="2" t="s">
        <v>227</v>
      </c>
      <c r="M2882" s="2" t="s">
        <v>87</v>
      </c>
      <c r="N2882" s="3">
        <v>47</v>
      </c>
      <c r="O2882" s="3" t="s">
        <v>228</v>
      </c>
      <c r="P2882" s="4">
        <f>IF(O2882="吨",N2882*1000,IF(O2882="万立方米",N2882*10000,""))</f>
        <v>470000.0</v>
      </c>
      <c r="Q2882" s="2" t="s">
        <v>229</v>
      </c>
      <c r="R2882" s="2" t="s">
        <v>230</v>
      </c>
      <c r="S2882" s="2" t="s">
        <v>241</v>
      </c>
      <c r="T2882" s="2" t="s">
        <v>75</v>
      </c>
      <c r="U2882" s="4">
        <f>0.0</f>
        <v>0.0</v>
      </c>
      <c r="V2882" s="2" t="s">
        <v>232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3866</v>
      </c>
      <c r="B2883" s="2" t="s">
        <v>3854</v>
      </c>
      <c r="C2883" s="2" t="s">
        <v>47</v>
      </c>
      <c r="D2883" s="2" t="s">
        <v>2579</v>
      </c>
      <c r="E2883" s="2" t="s">
        <v>924</v>
      </c>
      <c r="F2883" s="2" t="s">
        <v>50</v>
      </c>
      <c r="G2883" s="2" t="s">
        <v>51</v>
      </c>
      <c r="H2883" s="2" t="s">
        <v>297</v>
      </c>
      <c r="I2883" s="2" t="s">
        <v>198</v>
      </c>
      <c r="J2883" s="2" t="s">
        <v>226</v>
      </c>
      <c r="K2883" s="2" t="s">
        <v>226</v>
      </c>
      <c r="L2883" s="2" t="s">
        <v>227</v>
      </c>
      <c r="M2883" s="2" t="s">
        <v>91</v>
      </c>
      <c r="N2883" s="3">
        <v>47</v>
      </c>
      <c r="O2883" s="3" t="s">
        <v>228</v>
      </c>
      <c r="P2883" s="4">
        <f>IF(O2883="吨",N2883*1000,IF(O2883="万立方米",N2883*10000,""))</f>
        <v>470000.0</v>
      </c>
      <c r="Q2883" s="2" t="s">
        <v>229</v>
      </c>
      <c r="R2883" s="2" t="s">
        <v>230</v>
      </c>
      <c r="S2883" s="2" t="s">
        <v>243</v>
      </c>
      <c r="T2883" s="2" t="s">
        <v>75</v>
      </c>
      <c r="U2883" s="4">
        <f>0.03</f>
        <v>0.03</v>
      </c>
      <c r="V2883" s="2" t="s">
        <v>232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4">
        <f>P2883*U2883/1000000</f>
        <v>0.0141</v>
      </c>
      <c r="AD2883" s="4">
        <f>AC2884*(1-AA2883/100)+(AC2883-AC2884)*(1-AB2883/100)</f>
        <v>0.0141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3867</v>
      </c>
      <c r="B2884" s="2" t="s">
        <v>3854</v>
      </c>
      <c r="C2884" s="2" t="s">
        <v>47</v>
      </c>
      <c r="D2884" s="2" t="s">
        <v>2579</v>
      </c>
      <c r="E2884" s="2" t="s">
        <v>924</v>
      </c>
      <c r="F2884" s="2" t="s">
        <v>50</v>
      </c>
      <c r="G2884" s="2" t="s">
        <v>51</v>
      </c>
      <c r="H2884" s="2" t="s">
        <v>297</v>
      </c>
      <c r="I2884" s="2" t="s">
        <v>198</v>
      </c>
      <c r="J2884" s="2" t="s">
        <v>226</v>
      </c>
      <c r="K2884" s="2" t="s">
        <v>226</v>
      </c>
      <c r="L2884" s="2" t="s">
        <v>227</v>
      </c>
      <c r="M2884" s="2" t="s">
        <v>95</v>
      </c>
      <c r="N2884" s="3">
        <v>47</v>
      </c>
      <c r="O2884" s="3" t="s">
        <v>228</v>
      </c>
      <c r="P2884" s="4">
        <f>IF(O2884="吨",N2884*1000,IF(O2884="万立方米",N2884*10000,""))</f>
        <v>470000.0</v>
      </c>
      <c r="Q2884" s="2" t="s">
        <v>229</v>
      </c>
      <c r="R2884" s="2" t="s">
        <v>230</v>
      </c>
      <c r="S2884" s="2" t="s">
        <v>245</v>
      </c>
      <c r="T2884" s="2" t="s">
        <v>75</v>
      </c>
      <c r="U2884" s="4">
        <f>0.03</f>
        <v>0.03</v>
      </c>
      <c r="V2884" s="2" t="s">
        <v>232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0.0141</v>
      </c>
      <c r="AD2884" s="4">
        <f>AC2884*(1-Z2884/100)</f>
        <v>0.0141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3868</v>
      </c>
      <c r="B2885" s="2" t="s">
        <v>3854</v>
      </c>
      <c r="C2885" s="2" t="s">
        <v>47</v>
      </c>
      <c r="D2885" s="2" t="s">
        <v>2579</v>
      </c>
      <c r="E2885" s="2" t="s">
        <v>924</v>
      </c>
      <c r="F2885" s="2" t="s">
        <v>50</v>
      </c>
      <c r="G2885" s="2" t="s">
        <v>51</v>
      </c>
      <c r="H2885" s="2" t="s">
        <v>297</v>
      </c>
      <c r="I2885" s="2" t="s">
        <v>198</v>
      </c>
      <c r="J2885" s="2" t="s">
        <v>226</v>
      </c>
      <c r="K2885" s="2" t="s">
        <v>226</v>
      </c>
      <c r="L2885" s="2" t="s">
        <v>227</v>
      </c>
      <c r="M2885" s="2" t="s">
        <v>99</v>
      </c>
      <c r="N2885" s="3">
        <v>47</v>
      </c>
      <c r="O2885" s="3" t="s">
        <v>228</v>
      </c>
      <c r="P2885" s="4">
        <f>IF(O2885="吨",N2885*1000,IF(O2885="万立方米",N2885*10000,""))</f>
        <v>470000.0</v>
      </c>
      <c r="Q2885" s="2" t="s">
        <v>229</v>
      </c>
      <c r="R2885" s="2" t="s">
        <v>230</v>
      </c>
      <c r="S2885" s="2" t="s">
        <v>247</v>
      </c>
      <c r="T2885" s="2" t="s">
        <v>75</v>
      </c>
      <c r="U2885" s="4">
        <f>0.0</f>
        <v>0.0</v>
      </c>
      <c r="V2885" s="2" t="s">
        <v>232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3869</v>
      </c>
      <c r="B2886" s="2" t="s">
        <v>3854</v>
      </c>
      <c r="C2886" s="2" t="s">
        <v>47</v>
      </c>
      <c r="D2886" s="2" t="s">
        <v>2579</v>
      </c>
      <c r="E2886" s="2" t="s">
        <v>924</v>
      </c>
      <c r="F2886" s="2" t="s">
        <v>50</v>
      </c>
      <c r="G2886" s="2" t="s">
        <v>51</v>
      </c>
      <c r="H2886" s="2" t="s">
        <v>297</v>
      </c>
      <c r="I2886" s="2" t="s">
        <v>198</v>
      </c>
      <c r="J2886" s="2" t="s">
        <v>226</v>
      </c>
      <c r="K2886" s="2" t="s">
        <v>226</v>
      </c>
      <c r="L2886" s="2" t="s">
        <v>227</v>
      </c>
      <c r="M2886" s="2" t="s">
        <v>104</v>
      </c>
      <c r="N2886" s="3">
        <v>47</v>
      </c>
      <c r="O2886" s="3" t="s">
        <v>228</v>
      </c>
      <c r="P2886" s="4">
        <f>IF(O2886="吨",N2886*1000,IF(O2886="万立方米",N2886*10000,""))</f>
        <v>470000.0</v>
      </c>
      <c r="Q2886" s="2" t="s">
        <v>229</v>
      </c>
      <c r="R2886" s="2" t="s">
        <v>230</v>
      </c>
      <c r="S2886" s="2" t="s">
        <v>249</v>
      </c>
      <c r="T2886" s="2" t="s">
        <v>75</v>
      </c>
      <c r="U2886" s="4">
        <f>0.02</f>
        <v>0.02</v>
      </c>
      <c r="V2886" s="2" t="s">
        <v>232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3870</v>
      </c>
      <c r="B2887" s="2" t="s">
        <v>3854</v>
      </c>
      <c r="C2887" s="2" t="s">
        <v>47</v>
      </c>
      <c r="D2887" s="2" t="s">
        <v>2579</v>
      </c>
      <c r="E2887" s="2" t="s">
        <v>924</v>
      </c>
      <c r="F2887" s="2" t="s">
        <v>50</v>
      </c>
      <c r="G2887" s="2" t="s">
        <v>51</v>
      </c>
      <c r="H2887" s="2" t="s">
        <v>297</v>
      </c>
      <c r="I2887" s="2"/>
      <c r="J2887" s="2"/>
      <c r="K2887" s="2"/>
      <c r="L2887" s="2"/>
      <c r="M2887" s="2" t="s">
        <v>107</v>
      </c>
      <c r="N2887" s="3"/>
      <c r="O2887" s="3"/>
      <c r="P2887" s="4">
        <f>IF(O2887="吨",N2887*1000,IF(O2887="万立方米",N2887*10000,""))</f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113</v>
      </c>
      <c r="AH2887" s="2" t="s">
        <v>114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3871</v>
      </c>
      <c r="B2888" s="2" t="s">
        <v>3872</v>
      </c>
      <c r="C2888" s="2" t="s">
        <v>47</v>
      </c>
      <c r="D2888" s="2" t="s">
        <v>3873</v>
      </c>
      <c r="E2888" s="2" t="s">
        <v>325</v>
      </c>
      <c r="F2888" s="2" t="s">
        <v>50</v>
      </c>
      <c r="G2888" s="2" t="s">
        <v>51</v>
      </c>
      <c r="H2888" s="2" t="s">
        <v>297</v>
      </c>
      <c r="I2888" s="2" t="s">
        <v>53</v>
      </c>
      <c r="J2888" s="2" t="s">
        <v>595</v>
      </c>
      <c r="K2888" s="2" t="s">
        <v>55</v>
      </c>
      <c r="L2888" s="2" t="s">
        <v>173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174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4">
        <f>P2888*U2888/1000000</f>
        <v>4.186890056160001</v>
      </c>
      <c r="AD2888" s="4">
        <f>AC2888*(1-Z2888/100)</f>
        <v>4.186890056160001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3874</v>
      </c>
      <c r="B2889" s="2" t="s">
        <v>3872</v>
      </c>
      <c r="C2889" s="2" t="s">
        <v>47</v>
      </c>
      <c r="D2889" s="2" t="s">
        <v>3873</v>
      </c>
      <c r="E2889" s="2" t="s">
        <v>325</v>
      </c>
      <c r="F2889" s="2" t="s">
        <v>50</v>
      </c>
      <c r="G2889" s="2" t="s">
        <v>51</v>
      </c>
      <c r="H2889" s="2" t="s">
        <v>297</v>
      </c>
      <c r="I2889" s="2" t="s">
        <v>53</v>
      </c>
      <c r="J2889" s="2" t="s">
        <v>595</v>
      </c>
      <c r="K2889" s="2" t="s">
        <v>55</v>
      </c>
      <c r="L2889" s="2" t="s">
        <v>173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179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4">
        <f>P2889*U2889/1000000</f>
        <v>670.486</v>
      </c>
      <c r="AD2889" s="4">
        <f>AC2889*(1-Z2889/100)</f>
        <v>670.486</v>
      </c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3875</v>
      </c>
      <c r="B2890" s="2" t="s">
        <v>3872</v>
      </c>
      <c r="C2890" s="2" t="s">
        <v>47</v>
      </c>
      <c r="D2890" s="2" t="s">
        <v>3873</v>
      </c>
      <c r="E2890" s="2" t="s">
        <v>325</v>
      </c>
      <c r="F2890" s="2" t="s">
        <v>50</v>
      </c>
      <c r="G2890" s="2" t="s">
        <v>51</v>
      </c>
      <c r="H2890" s="2" t="s">
        <v>297</v>
      </c>
      <c r="I2890" s="2" t="s">
        <v>53</v>
      </c>
      <c r="J2890" s="2" t="s">
        <v>595</v>
      </c>
      <c r="K2890" s="2" t="s">
        <v>55</v>
      </c>
      <c r="L2890" s="2" t="s">
        <v>173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182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4">
        <f>P2890*U2890/1000000</f>
        <v>2417.10203</v>
      </c>
      <c r="AD2890" s="4">
        <f>AC2890*(1-Z2890/100)</f>
        <v>1885.3395834</v>
      </c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3876</v>
      </c>
      <c r="B2891" s="2" t="s">
        <v>3872</v>
      </c>
      <c r="C2891" s="2" t="s">
        <v>47</v>
      </c>
      <c r="D2891" s="2" t="s">
        <v>3873</v>
      </c>
      <c r="E2891" s="2" t="s">
        <v>325</v>
      </c>
      <c r="F2891" s="2" t="s">
        <v>50</v>
      </c>
      <c r="G2891" s="2" t="s">
        <v>51</v>
      </c>
      <c r="H2891" s="2" t="s">
        <v>297</v>
      </c>
      <c r="I2891" s="2" t="s">
        <v>53</v>
      </c>
      <c r="J2891" s="2" t="s">
        <v>595</v>
      </c>
      <c r="K2891" s="2" t="s">
        <v>55</v>
      </c>
      <c r="L2891" s="2" t="s">
        <v>173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185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3877</v>
      </c>
      <c r="B2892" s="2" t="s">
        <v>3872</v>
      </c>
      <c r="C2892" s="2" t="s">
        <v>47</v>
      </c>
      <c r="D2892" s="2" t="s">
        <v>3873</v>
      </c>
      <c r="E2892" s="2" t="s">
        <v>325</v>
      </c>
      <c r="F2892" s="2" t="s">
        <v>50</v>
      </c>
      <c r="G2892" s="2" t="s">
        <v>51</v>
      </c>
      <c r="H2892" s="2" t="s">
        <v>297</v>
      </c>
      <c r="I2892" s="2" t="s">
        <v>53</v>
      </c>
      <c r="J2892" s="2" t="s">
        <v>595</v>
      </c>
      <c r="K2892" s="2" t="s">
        <v>55</v>
      </c>
      <c r="L2892" s="2" t="s">
        <v>173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188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4">
        <f>P2892*U2892/1000000</f>
        <v>8672.84368776</v>
      </c>
      <c r="AD2892" s="4">
        <f>AC2893*(1-AA2892/100)+(AC2892-AC2893)*(1-AB2892/100)</f>
        <v>8672.84368776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3878</v>
      </c>
      <c r="B2893" s="2" t="s">
        <v>3872</v>
      </c>
      <c r="C2893" s="2" t="s">
        <v>47</v>
      </c>
      <c r="D2893" s="2" t="s">
        <v>3873</v>
      </c>
      <c r="E2893" s="2" t="s">
        <v>325</v>
      </c>
      <c r="F2893" s="2" t="s">
        <v>50</v>
      </c>
      <c r="G2893" s="2" t="s">
        <v>51</v>
      </c>
      <c r="H2893" s="2" t="s">
        <v>297</v>
      </c>
      <c r="I2893" s="2" t="s">
        <v>53</v>
      </c>
      <c r="J2893" s="2" t="s">
        <v>595</v>
      </c>
      <c r="K2893" s="2" t="s">
        <v>55</v>
      </c>
      <c r="L2893" s="2" t="s">
        <v>173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191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2093.4450280800006</v>
      </c>
      <c r="AD2893" s="4">
        <f>AC2893*(1-Z2893/100)</f>
        <v>2093.4450280800006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3879</v>
      </c>
      <c r="B2894" s="2" t="s">
        <v>3872</v>
      </c>
      <c r="C2894" s="2" t="s">
        <v>47</v>
      </c>
      <c r="D2894" s="2" t="s">
        <v>3873</v>
      </c>
      <c r="E2894" s="2" t="s">
        <v>325</v>
      </c>
      <c r="F2894" s="2" t="s">
        <v>50</v>
      </c>
      <c r="G2894" s="2" t="s">
        <v>51</v>
      </c>
      <c r="H2894" s="2" t="s">
        <v>297</v>
      </c>
      <c r="I2894" s="2" t="s">
        <v>53</v>
      </c>
      <c r="J2894" s="2" t="s">
        <v>595</v>
      </c>
      <c r="K2894" s="2" t="s">
        <v>55</v>
      </c>
      <c r="L2894" s="2" t="s">
        <v>173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194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3248.504669999999</v>
      </c>
      <c r="AD2894" s="4">
        <f>AC2894*(1-Z2894/100)</f>
        <v>3248.504669999999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3880</v>
      </c>
      <c r="B2895" s="2" t="s">
        <v>3872</v>
      </c>
      <c r="C2895" s="2" t="s">
        <v>47</v>
      </c>
      <c r="D2895" s="2" t="s">
        <v>3873</v>
      </c>
      <c r="E2895" s="2" t="s">
        <v>325</v>
      </c>
      <c r="F2895" s="2" t="s">
        <v>50</v>
      </c>
      <c r="G2895" s="2" t="s">
        <v>51</v>
      </c>
      <c r="H2895" s="2" t="s">
        <v>297</v>
      </c>
      <c r="I2895" s="2" t="s">
        <v>53</v>
      </c>
      <c r="J2895" s="2" t="s">
        <v>595</v>
      </c>
      <c r="K2895" s="2" t="s">
        <v>55</v>
      </c>
      <c r="L2895" s="2" t="s">
        <v>173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196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13.40972</v>
      </c>
      <c r="AD2895" s="4">
        <f>AC2895*(1-Z2895/100)</f>
        <v>13.40972</v>
      </c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3881</v>
      </c>
      <c r="B2896" s="2" t="s">
        <v>3872</v>
      </c>
      <c r="C2896" s="2" t="s">
        <v>47</v>
      </c>
      <c r="D2896" s="2" t="s">
        <v>3873</v>
      </c>
      <c r="E2896" s="2" t="s">
        <v>325</v>
      </c>
      <c r="F2896" s="2" t="s">
        <v>50</v>
      </c>
      <c r="G2896" s="2" t="s">
        <v>51</v>
      </c>
      <c r="H2896" s="2" t="s">
        <v>297</v>
      </c>
      <c r="I2896" s="2" t="s">
        <v>198</v>
      </c>
      <c r="J2896" s="2" t="s">
        <v>357</v>
      </c>
      <c r="K2896" s="2" t="s">
        <v>357</v>
      </c>
      <c r="L2896" s="2" t="s">
        <v>200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358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4">
        <f>P2896*U2896/1000000</f>
        <v>0.00142</v>
      </c>
      <c r="AD2896" s="4">
        <f>AC2896*(1-Z2896/100)</f>
        <v>0.00142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3882</v>
      </c>
      <c r="B2897" s="2" t="s">
        <v>3872</v>
      </c>
      <c r="C2897" s="2" t="s">
        <v>47</v>
      </c>
      <c r="D2897" s="2" t="s">
        <v>3873</v>
      </c>
      <c r="E2897" s="2" t="s">
        <v>325</v>
      </c>
      <c r="F2897" s="2" t="s">
        <v>50</v>
      </c>
      <c r="G2897" s="2" t="s">
        <v>51</v>
      </c>
      <c r="H2897" s="2" t="s">
        <v>297</v>
      </c>
      <c r="I2897" s="2" t="s">
        <v>198</v>
      </c>
      <c r="J2897" s="2" t="s">
        <v>357</v>
      </c>
      <c r="K2897" s="2" t="s">
        <v>357</v>
      </c>
      <c r="L2897" s="2" t="s">
        <v>200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360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0.0852</v>
      </c>
      <c r="AD2897" s="4">
        <f>AC2897*(1-Z2897/100)</f>
        <v>0.0852</v>
      </c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3883</v>
      </c>
      <c r="B2898" s="2" t="s">
        <v>3872</v>
      </c>
      <c r="C2898" s="2" t="s">
        <v>47</v>
      </c>
      <c r="D2898" s="2" t="s">
        <v>3873</v>
      </c>
      <c r="E2898" s="2" t="s">
        <v>325</v>
      </c>
      <c r="F2898" s="2" t="s">
        <v>50</v>
      </c>
      <c r="G2898" s="2" t="s">
        <v>51</v>
      </c>
      <c r="H2898" s="2" t="s">
        <v>297</v>
      </c>
      <c r="I2898" s="2" t="s">
        <v>198</v>
      </c>
      <c r="J2898" s="2" t="s">
        <v>357</v>
      </c>
      <c r="K2898" s="2" t="s">
        <v>357</v>
      </c>
      <c r="L2898" s="2" t="s">
        <v>200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362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4">
        <f>P2898*U2898/1000000</f>
        <v>1.0508</v>
      </c>
      <c r="AD2898" s="4">
        <f>AC2898*(1-Z2898/100)</f>
        <v>0.819624</v>
      </c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3884</v>
      </c>
      <c r="B2899" s="2" t="s">
        <v>3872</v>
      </c>
      <c r="C2899" s="2" t="s">
        <v>47</v>
      </c>
      <c r="D2899" s="2" t="s">
        <v>3873</v>
      </c>
      <c r="E2899" s="2" t="s">
        <v>325</v>
      </c>
      <c r="F2899" s="2" t="s">
        <v>50</v>
      </c>
      <c r="G2899" s="2" t="s">
        <v>51</v>
      </c>
      <c r="H2899" s="2" t="s">
        <v>297</v>
      </c>
      <c r="I2899" s="2" t="s">
        <v>198</v>
      </c>
      <c r="J2899" s="2" t="s">
        <v>357</v>
      </c>
      <c r="K2899" s="2" t="s">
        <v>357</v>
      </c>
      <c r="L2899" s="2" t="s">
        <v>200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364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0.00568</v>
      </c>
      <c r="AD2899" s="4">
        <f>AC2899*(1-Z2899/100)</f>
        <v>0.00568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3885</v>
      </c>
      <c r="B2900" s="2" t="s">
        <v>3872</v>
      </c>
      <c r="C2900" s="2" t="s">
        <v>47</v>
      </c>
      <c r="D2900" s="2" t="s">
        <v>3873</v>
      </c>
      <c r="E2900" s="2" t="s">
        <v>325</v>
      </c>
      <c r="F2900" s="2" t="s">
        <v>50</v>
      </c>
      <c r="G2900" s="2" t="s">
        <v>51</v>
      </c>
      <c r="H2900" s="2" t="s">
        <v>297</v>
      </c>
      <c r="I2900" s="2" t="s">
        <v>198</v>
      </c>
      <c r="J2900" s="2" t="s">
        <v>357</v>
      </c>
      <c r="K2900" s="2" t="s">
        <v>357</v>
      </c>
      <c r="L2900" s="2" t="s">
        <v>200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366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4">
        <f>P2900*U2900/1000000</f>
        <v>0.071</v>
      </c>
      <c r="AD2900" s="4">
        <f>AC2901*(1-AA2900/100)+(AC2900-AC2901)*(1-AB2900/100)</f>
        <v>0.071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3886</v>
      </c>
      <c r="B2901" s="2" t="s">
        <v>3872</v>
      </c>
      <c r="C2901" s="2" t="s">
        <v>47</v>
      </c>
      <c r="D2901" s="2" t="s">
        <v>3873</v>
      </c>
      <c r="E2901" s="2" t="s">
        <v>325</v>
      </c>
      <c r="F2901" s="2" t="s">
        <v>50</v>
      </c>
      <c r="G2901" s="2" t="s">
        <v>51</v>
      </c>
      <c r="H2901" s="2" t="s">
        <v>297</v>
      </c>
      <c r="I2901" s="2" t="s">
        <v>198</v>
      </c>
      <c r="J2901" s="2" t="s">
        <v>357</v>
      </c>
      <c r="K2901" s="2" t="s">
        <v>357</v>
      </c>
      <c r="L2901" s="2" t="s">
        <v>200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368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0.071</v>
      </c>
      <c r="AD2901" s="4">
        <f>AC2901*(1-Z2901/100)</f>
        <v>0.071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3887</v>
      </c>
      <c r="B2902" s="2" t="s">
        <v>3872</v>
      </c>
      <c r="C2902" s="2" t="s">
        <v>47</v>
      </c>
      <c r="D2902" s="2" t="s">
        <v>3873</v>
      </c>
      <c r="E2902" s="2" t="s">
        <v>325</v>
      </c>
      <c r="F2902" s="2" t="s">
        <v>50</v>
      </c>
      <c r="G2902" s="2" t="s">
        <v>51</v>
      </c>
      <c r="H2902" s="2" t="s">
        <v>297</v>
      </c>
      <c r="I2902" s="2" t="s">
        <v>198</v>
      </c>
      <c r="J2902" s="2" t="s">
        <v>357</v>
      </c>
      <c r="K2902" s="2" t="s">
        <v>357</v>
      </c>
      <c r="L2902" s="2" t="s">
        <v>200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370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0.426</v>
      </c>
      <c r="AD2902" s="4">
        <f>AC2902*(1-Z2902/100)</f>
        <v>0.426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3888</v>
      </c>
      <c r="B2903" s="2" t="s">
        <v>3872</v>
      </c>
      <c r="C2903" s="2" t="s">
        <v>47</v>
      </c>
      <c r="D2903" s="2" t="s">
        <v>3873</v>
      </c>
      <c r="E2903" s="2" t="s">
        <v>325</v>
      </c>
      <c r="F2903" s="2" t="s">
        <v>50</v>
      </c>
      <c r="G2903" s="2" t="s">
        <v>51</v>
      </c>
      <c r="H2903" s="2" t="s">
        <v>297</v>
      </c>
      <c r="I2903" s="2" t="s">
        <v>198</v>
      </c>
      <c r="J2903" s="2" t="s">
        <v>357</v>
      </c>
      <c r="K2903" s="2" t="s">
        <v>357</v>
      </c>
      <c r="L2903" s="2" t="s">
        <v>200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372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0.01846</v>
      </c>
      <c r="AD2903" s="4">
        <f>AC2903*(1-Z2903/100)</f>
        <v>0.01846</v>
      </c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3889</v>
      </c>
      <c r="B2904" s="2" t="s">
        <v>3872</v>
      </c>
      <c r="C2904" s="2" t="s">
        <v>47</v>
      </c>
      <c r="D2904" s="2" t="s">
        <v>3873</v>
      </c>
      <c r="E2904" s="2" t="s">
        <v>325</v>
      </c>
      <c r="F2904" s="2" t="s">
        <v>50</v>
      </c>
      <c r="G2904" s="2" t="s">
        <v>51</v>
      </c>
      <c r="H2904" s="2" t="s">
        <v>297</v>
      </c>
      <c r="I2904" s="2"/>
      <c r="J2904" s="2"/>
      <c r="K2904" s="2"/>
      <c r="L2904" s="2"/>
      <c r="M2904" s="2" t="s">
        <v>107</v>
      </c>
      <c r="N2904" s="3"/>
      <c r="O2904" s="3"/>
      <c r="P2904" s="4">
        <f>IF(O2904="吨",N2904*1000,IF(O2904="万立方米",N2904*10000,""))</f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113</v>
      </c>
      <c r="AH2904" s="2" t="s">
        <v>114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3890</v>
      </c>
      <c r="B2905" s="2" t="s">
        <v>3891</v>
      </c>
      <c r="C2905" s="2" t="s">
        <v>47</v>
      </c>
      <c r="D2905" s="2" t="s">
        <v>3892</v>
      </c>
      <c r="E2905" s="2" t="s">
        <v>924</v>
      </c>
      <c r="F2905" s="2" t="s">
        <v>278</v>
      </c>
      <c r="G2905" s="2" t="s">
        <v>225</v>
      </c>
      <c r="H2905" s="2" t="s">
        <v>297</v>
      </c>
      <c r="I2905" s="2" t="s">
        <v>53</v>
      </c>
      <c r="J2905" s="2" t="s">
        <v>226</v>
      </c>
      <c r="K2905" s="2" t="s">
        <v>226</v>
      </c>
      <c r="L2905" s="2" t="s">
        <v>227</v>
      </c>
      <c r="M2905" s="2" t="s">
        <v>57</v>
      </c>
      <c r="N2905" s="3">
        <v>550</v>
      </c>
      <c r="O2905" s="3" t="s">
        <v>228</v>
      </c>
      <c r="P2905" s="4">
        <f>IF(O2905="吨",N2905*1000,IF(O2905="万立方米",N2905*10000,""))</f>
        <v>5500000.0</v>
      </c>
      <c r="Q2905" s="2" t="s">
        <v>229</v>
      </c>
      <c r="R2905" s="2" t="s">
        <v>230</v>
      </c>
      <c r="S2905" s="2" t="s">
        <v>231</v>
      </c>
      <c r="T2905" s="2" t="s">
        <v>75</v>
      </c>
      <c r="U2905" s="4">
        <f>0.0</f>
        <v>0.0</v>
      </c>
      <c r="V2905" s="2" t="s">
        <v>232</v>
      </c>
      <c r="W2905" s="2" t="s">
        <v>76</v>
      </c>
      <c r="X2905" s="2" t="s">
        <v>255</v>
      </c>
      <c r="Y2905" s="2" t="s">
        <v>256</v>
      </c>
      <c r="Z2905" s="2">
        <v>57</v>
      </c>
      <c r="AA2905" s="2"/>
      <c r="AB2905" s="2"/>
      <c r="AC2905" s="4">
        <f>P2905*U2905/1000000</f>
        <v>0.0</v>
      </c>
      <c r="AD2905" s="4">
        <f>AC2905*(1-Z2905/100)</f>
        <v>0.0</v>
      </c>
      <c r="AE2905" s="2" t="s">
        <v>66</v>
      </c>
      <c r="AF2905" s="2" t="s">
        <v>67</v>
      </c>
      <c r="AG2905" s="2" t="s">
        <v>257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3893</v>
      </c>
      <c r="B2906" s="2" t="s">
        <v>3891</v>
      </c>
      <c r="C2906" s="2" t="s">
        <v>47</v>
      </c>
      <c r="D2906" s="2" t="s">
        <v>3892</v>
      </c>
      <c r="E2906" s="2" t="s">
        <v>924</v>
      </c>
      <c r="F2906" s="2" t="s">
        <v>278</v>
      </c>
      <c r="G2906" s="2" t="s">
        <v>225</v>
      </c>
      <c r="H2906" s="2" t="s">
        <v>297</v>
      </c>
      <c r="I2906" s="2" t="s">
        <v>53</v>
      </c>
      <c r="J2906" s="2" t="s">
        <v>226</v>
      </c>
      <c r="K2906" s="2" t="s">
        <v>226</v>
      </c>
      <c r="L2906" s="2" t="s">
        <v>227</v>
      </c>
      <c r="M2906" s="2" t="s">
        <v>73</v>
      </c>
      <c r="N2906" s="3">
        <v>550</v>
      </c>
      <c r="O2906" s="3" t="s">
        <v>228</v>
      </c>
      <c r="P2906" s="4">
        <f>IF(O2906="吨",N2906*1000,IF(O2906="万立方米",N2906*10000,""))</f>
        <v>5500000.0</v>
      </c>
      <c r="Q2906" s="2" t="s">
        <v>229</v>
      </c>
      <c r="R2906" s="2" t="s">
        <v>230</v>
      </c>
      <c r="S2906" s="2" t="s">
        <v>235</v>
      </c>
      <c r="T2906" s="2" t="s">
        <v>75</v>
      </c>
      <c r="U2906" s="4">
        <f>1.3</f>
        <v>1.3</v>
      </c>
      <c r="V2906" s="2" t="s">
        <v>232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7.15</v>
      </c>
      <c r="AD2906" s="4">
        <f>AC2906*(1-Z2906/100)</f>
        <v>7.15</v>
      </c>
      <c r="AE2906" s="2" t="s">
        <v>66</v>
      </c>
      <c r="AF2906" s="2" t="s">
        <v>67</v>
      </c>
      <c r="AG2906" s="2" t="s">
        <v>259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3894</v>
      </c>
      <c r="B2907" s="2" t="s">
        <v>3891</v>
      </c>
      <c r="C2907" s="2" t="s">
        <v>47</v>
      </c>
      <c r="D2907" s="2" t="s">
        <v>3892</v>
      </c>
      <c r="E2907" s="2" t="s">
        <v>924</v>
      </c>
      <c r="F2907" s="2" t="s">
        <v>278</v>
      </c>
      <c r="G2907" s="2" t="s">
        <v>225</v>
      </c>
      <c r="H2907" s="2" t="s">
        <v>297</v>
      </c>
      <c r="I2907" s="2" t="s">
        <v>53</v>
      </c>
      <c r="J2907" s="2" t="s">
        <v>226</v>
      </c>
      <c r="K2907" s="2" t="s">
        <v>226</v>
      </c>
      <c r="L2907" s="2" t="s">
        <v>227</v>
      </c>
      <c r="M2907" s="2" t="s">
        <v>79</v>
      </c>
      <c r="N2907" s="3">
        <v>550</v>
      </c>
      <c r="O2907" s="3" t="s">
        <v>228</v>
      </c>
      <c r="P2907" s="4">
        <f>IF(O2907="吨",N2907*1000,IF(O2907="万立方米",N2907*10000,""))</f>
        <v>5500000.0</v>
      </c>
      <c r="Q2907" s="2" t="s">
        <v>229</v>
      </c>
      <c r="R2907" s="2" t="s">
        <v>230</v>
      </c>
      <c r="S2907" s="2" t="s">
        <v>238</v>
      </c>
      <c r="T2907" s="2" t="s">
        <v>75</v>
      </c>
      <c r="U2907" s="4">
        <f>4.1</f>
        <v>4.1</v>
      </c>
      <c r="V2907" s="2" t="s">
        <v>232</v>
      </c>
      <c r="W2907" s="2" t="s">
        <v>76</v>
      </c>
      <c r="X2907" s="2" t="s">
        <v>149</v>
      </c>
      <c r="Y2907" s="2" t="s">
        <v>150</v>
      </c>
      <c r="Z2907" s="2">
        <v>64</v>
      </c>
      <c r="AA2907" s="2"/>
      <c r="AB2907" s="2"/>
      <c r="AC2907" s="4">
        <f>P2907*U2907/1000000</f>
        <v>22.549999999999997</v>
      </c>
      <c r="AD2907" s="4">
        <f>AC2907*(1-Z2907/100)</f>
        <v>8.117999999999999</v>
      </c>
      <c r="AE2907" s="2" t="s">
        <v>66</v>
      </c>
      <c r="AF2907" s="2" t="s">
        <v>67</v>
      </c>
      <c r="AG2907" s="2" t="s">
        <v>257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3895</v>
      </c>
      <c r="B2908" s="2" t="s">
        <v>3891</v>
      </c>
      <c r="C2908" s="2" t="s">
        <v>47</v>
      </c>
      <c r="D2908" s="2" t="s">
        <v>3892</v>
      </c>
      <c r="E2908" s="2" t="s">
        <v>924</v>
      </c>
      <c r="F2908" s="2" t="s">
        <v>278</v>
      </c>
      <c r="G2908" s="2" t="s">
        <v>225</v>
      </c>
      <c r="H2908" s="2" t="s">
        <v>297</v>
      </c>
      <c r="I2908" s="2" t="s">
        <v>53</v>
      </c>
      <c r="J2908" s="2" t="s">
        <v>226</v>
      </c>
      <c r="K2908" s="2" t="s">
        <v>226</v>
      </c>
      <c r="L2908" s="2" t="s">
        <v>227</v>
      </c>
      <c r="M2908" s="2" t="s">
        <v>87</v>
      </c>
      <c r="N2908" s="3">
        <v>550</v>
      </c>
      <c r="O2908" s="3" t="s">
        <v>228</v>
      </c>
      <c r="P2908" s="4">
        <f>IF(O2908="吨",N2908*1000,IF(O2908="万立方米",N2908*10000,""))</f>
        <v>5500000.0</v>
      </c>
      <c r="Q2908" s="2" t="s">
        <v>229</v>
      </c>
      <c r="R2908" s="2" t="s">
        <v>230</v>
      </c>
      <c r="S2908" s="2" t="s">
        <v>241</v>
      </c>
      <c r="T2908" s="2" t="s">
        <v>75</v>
      </c>
      <c r="U2908" s="4">
        <f>0.0</f>
        <v>0.0</v>
      </c>
      <c r="V2908" s="2" t="s">
        <v>232</v>
      </c>
      <c r="W2908" s="2" t="s">
        <v>76</v>
      </c>
      <c r="X2908" s="2" t="s">
        <v>255</v>
      </c>
      <c r="Y2908" s="2" t="s">
        <v>262</v>
      </c>
      <c r="Z2908" s="2">
        <v>57</v>
      </c>
      <c r="AA2908" s="2"/>
      <c r="AB2908" s="2"/>
      <c r="AC2908" s="4">
        <f>P2908*U2908/1000000</f>
        <v>0.0</v>
      </c>
      <c r="AD2908" s="4">
        <f>AC2908*(1-Z2908/100)</f>
        <v>0.0</v>
      </c>
      <c r="AE2908" s="2" t="s">
        <v>66</v>
      </c>
      <c r="AF2908" s="2" t="s">
        <v>67</v>
      </c>
      <c r="AG2908" s="2" t="s">
        <v>257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3896</v>
      </c>
      <c r="B2909" s="2" t="s">
        <v>3891</v>
      </c>
      <c r="C2909" s="2" t="s">
        <v>47</v>
      </c>
      <c r="D2909" s="2" t="s">
        <v>3892</v>
      </c>
      <c r="E2909" s="2" t="s">
        <v>924</v>
      </c>
      <c r="F2909" s="2" t="s">
        <v>278</v>
      </c>
      <c r="G2909" s="2" t="s">
        <v>225</v>
      </c>
      <c r="H2909" s="2" t="s">
        <v>297</v>
      </c>
      <c r="I2909" s="2" t="s">
        <v>53</v>
      </c>
      <c r="J2909" s="2" t="s">
        <v>226</v>
      </c>
      <c r="K2909" s="2" t="s">
        <v>226</v>
      </c>
      <c r="L2909" s="2" t="s">
        <v>227</v>
      </c>
      <c r="M2909" s="2" t="s">
        <v>91</v>
      </c>
      <c r="N2909" s="3">
        <v>550</v>
      </c>
      <c r="O2909" s="3" t="s">
        <v>228</v>
      </c>
      <c r="P2909" s="4">
        <f>IF(O2909="吨",N2909*1000,IF(O2909="万立方米",N2909*10000,""))</f>
        <v>5500000.0</v>
      </c>
      <c r="Q2909" s="2" t="s">
        <v>229</v>
      </c>
      <c r="R2909" s="2" t="s">
        <v>230</v>
      </c>
      <c r="S2909" s="2" t="s">
        <v>243</v>
      </c>
      <c r="T2909" s="2" t="s">
        <v>75</v>
      </c>
      <c r="U2909" s="4">
        <f>0.03</f>
        <v>0.03</v>
      </c>
      <c r="V2909" s="2" t="s">
        <v>232</v>
      </c>
      <c r="W2909" s="2" t="s">
        <v>76</v>
      </c>
      <c r="X2909" s="2" t="s">
        <v>255</v>
      </c>
      <c r="Y2909" s="2" t="s">
        <v>264</v>
      </c>
      <c r="Z2909" s="2">
        <v>75</v>
      </c>
      <c r="AA2909" s="2">
        <v>57</v>
      </c>
      <c r="AB2909" s="2">
        <v>75</v>
      </c>
      <c r="AC2909" s="4">
        <f>P2909*U2909/1000000</f>
        <v>0.165</v>
      </c>
      <c r="AD2909" s="4">
        <f>AC2910*(1-AA2909/100)+(AC2909-AC2910)*(1-AB2909/100)</f>
        <v>0.07095000000000001</v>
      </c>
      <c r="AE2909" s="2" t="s">
        <v>66</v>
      </c>
      <c r="AF2909" s="2" t="s">
        <v>67</v>
      </c>
      <c r="AG2909" s="2" t="s">
        <v>257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3897</v>
      </c>
      <c r="B2910" s="2" t="s">
        <v>3891</v>
      </c>
      <c r="C2910" s="2" t="s">
        <v>47</v>
      </c>
      <c r="D2910" s="2" t="s">
        <v>3892</v>
      </c>
      <c r="E2910" s="2" t="s">
        <v>924</v>
      </c>
      <c r="F2910" s="2" t="s">
        <v>278</v>
      </c>
      <c r="G2910" s="2" t="s">
        <v>225</v>
      </c>
      <c r="H2910" s="2" t="s">
        <v>297</v>
      </c>
      <c r="I2910" s="2" t="s">
        <v>53</v>
      </c>
      <c r="J2910" s="2" t="s">
        <v>226</v>
      </c>
      <c r="K2910" s="2" t="s">
        <v>226</v>
      </c>
      <c r="L2910" s="2" t="s">
        <v>227</v>
      </c>
      <c r="M2910" s="2" t="s">
        <v>95</v>
      </c>
      <c r="N2910" s="3">
        <v>550</v>
      </c>
      <c r="O2910" s="3" t="s">
        <v>228</v>
      </c>
      <c r="P2910" s="4">
        <f>IF(O2910="吨",N2910*1000,IF(O2910="万立方米",N2910*10000,""))</f>
        <v>5500000.0</v>
      </c>
      <c r="Q2910" s="2" t="s">
        <v>229</v>
      </c>
      <c r="R2910" s="2" t="s">
        <v>230</v>
      </c>
      <c r="S2910" s="2" t="s">
        <v>245</v>
      </c>
      <c r="T2910" s="2" t="s">
        <v>75</v>
      </c>
      <c r="U2910" s="4">
        <f>0.03</f>
        <v>0.03</v>
      </c>
      <c r="V2910" s="2" t="s">
        <v>232</v>
      </c>
      <c r="W2910" s="2" t="s">
        <v>76</v>
      </c>
      <c r="X2910" s="2" t="s">
        <v>255</v>
      </c>
      <c r="Y2910" s="2" t="s">
        <v>266</v>
      </c>
      <c r="Z2910" s="2">
        <v>57</v>
      </c>
      <c r="AA2910" s="2"/>
      <c r="AB2910" s="2"/>
      <c r="AC2910" s="4">
        <f>P2910*U2910/1000000</f>
        <v>0.165</v>
      </c>
      <c r="AD2910" s="4">
        <f>AC2910*(1-Z2910/100)</f>
        <v>0.07095000000000001</v>
      </c>
      <c r="AE2910" s="2" t="s">
        <v>66</v>
      </c>
      <c r="AF2910" s="2" t="s">
        <v>67</v>
      </c>
      <c r="AG2910" s="2" t="s">
        <v>257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3898</v>
      </c>
      <c r="B2911" s="2" t="s">
        <v>3891</v>
      </c>
      <c r="C2911" s="2" t="s">
        <v>47</v>
      </c>
      <c r="D2911" s="2" t="s">
        <v>3892</v>
      </c>
      <c r="E2911" s="2" t="s">
        <v>924</v>
      </c>
      <c r="F2911" s="2" t="s">
        <v>278</v>
      </c>
      <c r="G2911" s="2" t="s">
        <v>225</v>
      </c>
      <c r="H2911" s="2" t="s">
        <v>297</v>
      </c>
      <c r="I2911" s="2" t="s">
        <v>53</v>
      </c>
      <c r="J2911" s="2" t="s">
        <v>226</v>
      </c>
      <c r="K2911" s="2" t="s">
        <v>226</v>
      </c>
      <c r="L2911" s="2" t="s">
        <v>227</v>
      </c>
      <c r="M2911" s="2" t="s">
        <v>99</v>
      </c>
      <c r="N2911" s="3">
        <v>550</v>
      </c>
      <c r="O2911" s="3" t="s">
        <v>228</v>
      </c>
      <c r="P2911" s="4">
        <f>IF(O2911="吨",N2911*1000,IF(O2911="万立方米",N2911*10000,""))</f>
        <v>5500000.0</v>
      </c>
      <c r="Q2911" s="2" t="s">
        <v>229</v>
      </c>
      <c r="R2911" s="2" t="s">
        <v>230</v>
      </c>
      <c r="S2911" s="2" t="s">
        <v>247</v>
      </c>
      <c r="T2911" s="2" t="s">
        <v>75</v>
      </c>
      <c r="U2911" s="4">
        <f>0.0</f>
        <v>0.0</v>
      </c>
      <c r="V2911" s="2" t="s">
        <v>232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0.0</v>
      </c>
      <c r="AD2911" s="4">
        <f>AC2911*(1-Z2911/100)</f>
        <v>0.0</v>
      </c>
      <c r="AE2911" s="2" t="s">
        <v>66</v>
      </c>
      <c r="AF2911" s="2" t="s">
        <v>67</v>
      </c>
      <c r="AG2911" s="2" t="s">
        <v>268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3899</v>
      </c>
      <c r="B2912" s="2" t="s">
        <v>3891</v>
      </c>
      <c r="C2912" s="2" t="s">
        <v>47</v>
      </c>
      <c r="D2912" s="2" t="s">
        <v>3892</v>
      </c>
      <c r="E2912" s="2" t="s">
        <v>924</v>
      </c>
      <c r="F2912" s="2" t="s">
        <v>278</v>
      </c>
      <c r="G2912" s="2" t="s">
        <v>225</v>
      </c>
      <c r="H2912" s="2" t="s">
        <v>297</v>
      </c>
      <c r="I2912" s="2" t="s">
        <v>53</v>
      </c>
      <c r="J2912" s="2" t="s">
        <v>226</v>
      </c>
      <c r="K2912" s="2" t="s">
        <v>226</v>
      </c>
      <c r="L2912" s="2" t="s">
        <v>227</v>
      </c>
      <c r="M2912" s="2" t="s">
        <v>104</v>
      </c>
      <c r="N2912" s="3">
        <v>550</v>
      </c>
      <c r="O2912" s="3" t="s">
        <v>228</v>
      </c>
      <c r="P2912" s="4">
        <f>IF(O2912="吨",N2912*1000,IF(O2912="万立方米",N2912*10000,""))</f>
        <v>5500000.0</v>
      </c>
      <c r="Q2912" s="2" t="s">
        <v>229</v>
      </c>
      <c r="R2912" s="2" t="s">
        <v>230</v>
      </c>
      <c r="S2912" s="2" t="s">
        <v>249</v>
      </c>
      <c r="T2912" s="2" t="s">
        <v>75</v>
      </c>
      <c r="U2912" s="4">
        <f>0.02</f>
        <v>0.02</v>
      </c>
      <c r="V2912" s="2" t="s">
        <v>232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259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3900</v>
      </c>
      <c r="B2913" s="2" t="s">
        <v>3891</v>
      </c>
      <c r="C2913" s="2" t="s">
        <v>47</v>
      </c>
      <c r="D2913" s="2" t="s">
        <v>3892</v>
      </c>
      <c r="E2913" s="2" t="s">
        <v>924</v>
      </c>
      <c r="F2913" s="2" t="s">
        <v>278</v>
      </c>
      <c r="G2913" s="2" t="s">
        <v>225</v>
      </c>
      <c r="H2913" s="2" t="s">
        <v>297</v>
      </c>
      <c r="I2913" s="2"/>
      <c r="J2913" s="2"/>
      <c r="K2913" s="2" t="s">
        <v>55</v>
      </c>
      <c r="L2913" s="2" t="s">
        <v>163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164</v>
      </c>
      <c r="T2913" s="2" t="s">
        <v>165</v>
      </c>
      <c r="U2913" s="4">
        <f>0.16</f>
        <v>0.16</v>
      </c>
      <c r="V2913" s="2" t="s">
        <v>111</v>
      </c>
      <c r="W2913" s="2" t="s">
        <v>164</v>
      </c>
      <c r="X2913" s="2" t="s">
        <v>163</v>
      </c>
      <c r="Y2913" s="2" t="s">
        <v>166</v>
      </c>
      <c r="Z2913" s="2">
        <v>0</v>
      </c>
      <c r="AA2913" s="2"/>
      <c r="AB2913" s="2"/>
      <c r="AC2913" s="2"/>
      <c r="AD2913" s="2"/>
      <c r="AE2913" s="2" t="s">
        <v>271</v>
      </c>
      <c r="AF2913" s="2" t="s">
        <v>272</v>
      </c>
      <c r="AG2913" s="2" t="s">
        <v>273</v>
      </c>
      <c r="AH2913" s="2" t="s">
        <v>168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3901</v>
      </c>
      <c r="B2914" s="2" t="s">
        <v>3902</v>
      </c>
      <c r="C2914" s="2" t="s">
        <v>47</v>
      </c>
      <c r="D2914" s="2" t="s">
        <v>630</v>
      </c>
      <c r="E2914" s="2" t="s">
        <v>254</v>
      </c>
      <c r="F2914" s="2" t="s">
        <v>278</v>
      </c>
      <c r="G2914" s="2" t="s">
        <v>120</v>
      </c>
      <c r="H2914" s="2" t="s">
        <v>142</v>
      </c>
      <c r="I2914" s="2" t="s">
        <v>53</v>
      </c>
      <c r="J2914" s="2" t="s">
        <v>280</v>
      </c>
      <c r="K2914" s="2"/>
      <c r="L2914" s="2" t="s">
        <v>122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124</v>
      </c>
      <c r="X2914" s="2" t="s">
        <v>298</v>
      </c>
      <c r="Y2914" s="2" t="s">
        <v>631</v>
      </c>
      <c r="Z2914" s="2">
        <v>94.5</v>
      </c>
      <c r="AA2914" s="2"/>
      <c r="AB2914" s="2"/>
      <c r="AC2914" s="2"/>
      <c r="AD2914" s="2"/>
      <c r="AE2914" s="2" t="s">
        <v>271</v>
      </c>
      <c r="AF2914" s="2" t="s">
        <v>281</v>
      </c>
      <c r="AG2914" s="2" t="s">
        <v>431</v>
      </c>
      <c r="AH2914" s="2" t="s">
        <v>128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3903</v>
      </c>
      <c r="B2915" s="2" t="s">
        <v>3902</v>
      </c>
      <c r="C2915" s="2" t="s">
        <v>47</v>
      </c>
      <c r="D2915" s="2" t="s">
        <v>630</v>
      </c>
      <c r="E2915" s="2" t="s">
        <v>254</v>
      </c>
      <c r="F2915" s="2" t="s">
        <v>278</v>
      </c>
      <c r="G2915" s="2" t="s">
        <v>120</v>
      </c>
      <c r="H2915" s="2" t="s">
        <v>142</v>
      </c>
      <c r="I2915" s="2" t="s">
        <v>53</v>
      </c>
      <c r="J2915" s="2" t="s">
        <v>280</v>
      </c>
      <c r="K2915" s="2"/>
      <c r="L2915" s="2" t="s">
        <v>122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124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271</v>
      </c>
      <c r="AF2915" s="2" t="s">
        <v>281</v>
      </c>
      <c r="AG2915" s="2" t="s">
        <v>433</v>
      </c>
      <c r="AH2915" s="2" t="s">
        <v>128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3904</v>
      </c>
      <c r="B2916" s="2" t="s">
        <v>3902</v>
      </c>
      <c r="C2916" s="2" t="s">
        <v>47</v>
      </c>
      <c r="D2916" s="2" t="s">
        <v>630</v>
      </c>
      <c r="E2916" s="2" t="s">
        <v>254</v>
      </c>
      <c r="F2916" s="2" t="s">
        <v>278</v>
      </c>
      <c r="G2916" s="2" t="s">
        <v>120</v>
      </c>
      <c r="H2916" s="2" t="s">
        <v>142</v>
      </c>
      <c r="I2916" s="2" t="s">
        <v>53</v>
      </c>
      <c r="J2916" s="2" t="s">
        <v>280</v>
      </c>
      <c r="K2916" s="2"/>
      <c r="L2916" s="2" t="s">
        <v>122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124</v>
      </c>
      <c r="X2916" s="2" t="s">
        <v>304</v>
      </c>
      <c r="Y2916" s="2" t="s">
        <v>305</v>
      </c>
      <c r="Z2916" s="2">
        <v>30</v>
      </c>
      <c r="AA2916" s="2"/>
      <c r="AB2916" s="2"/>
      <c r="AC2916" s="2"/>
      <c r="AD2916" s="2"/>
      <c r="AE2916" s="2" t="s">
        <v>271</v>
      </c>
      <c r="AF2916" s="2" t="s">
        <v>281</v>
      </c>
      <c r="AG2916" s="2" t="s">
        <v>435</v>
      </c>
      <c r="AH2916" s="2" t="s">
        <v>128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3905</v>
      </c>
      <c r="B2917" s="2" t="s">
        <v>3902</v>
      </c>
      <c r="C2917" s="2" t="s">
        <v>47</v>
      </c>
      <c r="D2917" s="2" t="s">
        <v>630</v>
      </c>
      <c r="E2917" s="2" t="s">
        <v>254</v>
      </c>
      <c r="F2917" s="2" t="s">
        <v>278</v>
      </c>
      <c r="G2917" s="2" t="s">
        <v>120</v>
      </c>
      <c r="H2917" s="2" t="s">
        <v>142</v>
      </c>
      <c r="I2917" s="2" t="s">
        <v>53</v>
      </c>
      <c r="J2917" s="2" t="s">
        <v>280</v>
      </c>
      <c r="K2917" s="2"/>
      <c r="L2917" s="2" t="s">
        <v>122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124</v>
      </c>
      <c r="X2917" s="2" t="s">
        <v>298</v>
      </c>
      <c r="Y2917" s="2" t="s">
        <v>635</v>
      </c>
      <c r="Z2917" s="2">
        <v>94.5</v>
      </c>
      <c r="AA2917" s="2"/>
      <c r="AB2917" s="2"/>
      <c r="AC2917" s="2"/>
      <c r="AD2917" s="2"/>
      <c r="AE2917" s="2" t="s">
        <v>271</v>
      </c>
      <c r="AF2917" s="2" t="s">
        <v>281</v>
      </c>
      <c r="AG2917" s="2" t="s">
        <v>431</v>
      </c>
      <c r="AH2917" s="2" t="s">
        <v>128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3906</v>
      </c>
      <c r="B2918" s="2" t="s">
        <v>3902</v>
      </c>
      <c r="C2918" s="2" t="s">
        <v>47</v>
      </c>
      <c r="D2918" s="2" t="s">
        <v>630</v>
      </c>
      <c r="E2918" s="2" t="s">
        <v>254</v>
      </c>
      <c r="F2918" s="2" t="s">
        <v>278</v>
      </c>
      <c r="G2918" s="2" t="s">
        <v>120</v>
      </c>
      <c r="H2918" s="2" t="s">
        <v>142</v>
      </c>
      <c r="I2918" s="2" t="s">
        <v>53</v>
      </c>
      <c r="J2918" s="2" t="s">
        <v>280</v>
      </c>
      <c r="K2918" s="2"/>
      <c r="L2918" s="2" t="s">
        <v>122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124</v>
      </c>
      <c r="X2918" s="2" t="s">
        <v>298</v>
      </c>
      <c r="Y2918" s="2" t="s">
        <v>310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271</v>
      </c>
      <c r="AF2918" s="2" t="s">
        <v>281</v>
      </c>
      <c r="AG2918" s="2" t="s">
        <v>431</v>
      </c>
      <c r="AH2918" s="2" t="s">
        <v>128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3907</v>
      </c>
      <c r="B2919" s="2" t="s">
        <v>3902</v>
      </c>
      <c r="C2919" s="2" t="s">
        <v>47</v>
      </c>
      <c r="D2919" s="2" t="s">
        <v>630</v>
      </c>
      <c r="E2919" s="2" t="s">
        <v>254</v>
      </c>
      <c r="F2919" s="2" t="s">
        <v>278</v>
      </c>
      <c r="G2919" s="2" t="s">
        <v>120</v>
      </c>
      <c r="H2919" s="2" t="s">
        <v>142</v>
      </c>
      <c r="I2919" s="2" t="s">
        <v>53</v>
      </c>
      <c r="J2919" s="2" t="s">
        <v>280</v>
      </c>
      <c r="K2919" s="2"/>
      <c r="L2919" s="2" t="s">
        <v>122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124</v>
      </c>
      <c r="X2919" s="2" t="s">
        <v>298</v>
      </c>
      <c r="Y2919" s="2" t="s">
        <v>638</v>
      </c>
      <c r="Z2919" s="2">
        <v>94.5</v>
      </c>
      <c r="AA2919" s="2"/>
      <c r="AB2919" s="2"/>
      <c r="AC2919" s="2"/>
      <c r="AD2919" s="2"/>
      <c r="AE2919" s="2" t="s">
        <v>271</v>
      </c>
      <c r="AF2919" s="2" t="s">
        <v>281</v>
      </c>
      <c r="AG2919" s="2" t="s">
        <v>431</v>
      </c>
      <c r="AH2919" s="2" t="s">
        <v>128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3908</v>
      </c>
      <c r="B2920" s="2" t="s">
        <v>3902</v>
      </c>
      <c r="C2920" s="2" t="s">
        <v>47</v>
      </c>
      <c r="D2920" s="2" t="s">
        <v>630</v>
      </c>
      <c r="E2920" s="2" t="s">
        <v>254</v>
      </c>
      <c r="F2920" s="2" t="s">
        <v>278</v>
      </c>
      <c r="G2920" s="2" t="s">
        <v>120</v>
      </c>
      <c r="H2920" s="2" t="s">
        <v>142</v>
      </c>
      <c r="I2920" s="2" t="s">
        <v>53</v>
      </c>
      <c r="J2920" s="2" t="s">
        <v>280</v>
      </c>
      <c r="K2920" s="2"/>
      <c r="L2920" s="2" t="s">
        <v>122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124</v>
      </c>
      <c r="X2920" s="2" t="s">
        <v>314</v>
      </c>
      <c r="Y2920" s="2" t="s">
        <v>315</v>
      </c>
      <c r="Z2920" s="2">
        <v>80</v>
      </c>
      <c r="AA2920" s="2"/>
      <c r="AB2920" s="2"/>
      <c r="AC2920" s="2"/>
      <c r="AD2920" s="2"/>
      <c r="AE2920" s="2" t="s">
        <v>271</v>
      </c>
      <c r="AF2920" s="2" t="s">
        <v>281</v>
      </c>
      <c r="AG2920" s="2" t="s">
        <v>435</v>
      </c>
      <c r="AH2920" s="2" t="s">
        <v>128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3909</v>
      </c>
      <c r="B2921" s="2" t="s">
        <v>3902</v>
      </c>
      <c r="C2921" s="2" t="s">
        <v>47</v>
      </c>
      <c r="D2921" s="2" t="s">
        <v>630</v>
      </c>
      <c r="E2921" s="2" t="s">
        <v>254</v>
      </c>
      <c r="F2921" s="2" t="s">
        <v>278</v>
      </c>
      <c r="G2921" s="2" t="s">
        <v>120</v>
      </c>
      <c r="H2921" s="2" t="s">
        <v>142</v>
      </c>
      <c r="I2921" s="2" t="s">
        <v>53</v>
      </c>
      <c r="J2921" s="2" t="s">
        <v>280</v>
      </c>
      <c r="K2921" s="2"/>
      <c r="L2921" s="2" t="s">
        <v>122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124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271</v>
      </c>
      <c r="AF2921" s="2" t="s">
        <v>281</v>
      </c>
      <c r="AG2921" s="2" t="s">
        <v>433</v>
      </c>
      <c r="AH2921" s="2" t="s">
        <v>128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3910</v>
      </c>
      <c r="B2922" s="2" t="s">
        <v>3902</v>
      </c>
      <c r="C2922" s="2" t="s">
        <v>47</v>
      </c>
      <c r="D2922" s="2" t="s">
        <v>630</v>
      </c>
      <c r="E2922" s="2" t="s">
        <v>254</v>
      </c>
      <c r="F2922" s="2" t="s">
        <v>278</v>
      </c>
      <c r="G2922" s="2" t="s">
        <v>120</v>
      </c>
      <c r="H2922" s="2" t="s">
        <v>142</v>
      </c>
      <c r="I2922" s="2"/>
      <c r="J2922" s="2"/>
      <c r="K2922" s="2" t="s">
        <v>55</v>
      </c>
      <c r="L2922" s="2" t="s">
        <v>318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319</v>
      </c>
      <c r="T2922" s="2" t="s">
        <v>165</v>
      </c>
      <c r="U2922" s="4">
        <f>0.17</f>
        <v>0.17</v>
      </c>
      <c r="V2922" s="2" t="s">
        <v>111</v>
      </c>
      <c r="W2922" s="2" t="s">
        <v>319</v>
      </c>
      <c r="X2922" s="2" t="s">
        <v>318</v>
      </c>
      <c r="Y2922" s="2" t="s">
        <v>320</v>
      </c>
      <c r="Z2922" s="2">
        <v>0</v>
      </c>
      <c r="AA2922" s="2"/>
      <c r="AB2922" s="2"/>
      <c r="AC2922" s="2"/>
      <c r="AD2922" s="2"/>
      <c r="AE2922" s="2" t="s">
        <v>271</v>
      </c>
      <c r="AF2922" s="2" t="s">
        <v>272</v>
      </c>
      <c r="AG2922" s="2" t="s">
        <v>273</v>
      </c>
      <c r="AH2922" s="2" t="s">
        <v>168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3911</v>
      </c>
      <c r="B2923" s="2" t="s">
        <v>3912</v>
      </c>
      <c r="C2923" s="2" t="s">
        <v>47</v>
      </c>
      <c r="D2923" s="2" t="s">
        <v>2214</v>
      </c>
      <c r="E2923" s="2" t="s">
        <v>491</v>
      </c>
      <c r="F2923" s="2" t="s">
        <v>224</v>
      </c>
      <c r="G2923" s="2" t="s">
        <v>51</v>
      </c>
      <c r="H2923" s="2" t="s">
        <v>142</v>
      </c>
      <c r="I2923" s="2" t="s">
        <v>53</v>
      </c>
      <c r="J2923" s="2" t="s">
        <v>54</v>
      </c>
      <c r="K2923" s="2" t="s">
        <v>55</v>
      </c>
      <c r="L2923" s="2" t="s">
        <v>173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174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298</v>
      </c>
      <c r="Y2923" s="2" t="s">
        <v>997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66</v>
      </c>
      <c r="AF2923" s="2" t="s">
        <v>67</v>
      </c>
      <c r="AG2923" s="2" t="s">
        <v>327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3913</v>
      </c>
      <c r="B2924" s="2" t="s">
        <v>3912</v>
      </c>
      <c r="C2924" s="2" t="s">
        <v>47</v>
      </c>
      <c r="D2924" s="2" t="s">
        <v>2214</v>
      </c>
      <c r="E2924" s="2" t="s">
        <v>491</v>
      </c>
      <c r="F2924" s="2" t="s">
        <v>224</v>
      </c>
      <c r="G2924" s="2" t="s">
        <v>51</v>
      </c>
      <c r="H2924" s="2" t="s">
        <v>142</v>
      </c>
      <c r="I2924" s="2" t="s">
        <v>53</v>
      </c>
      <c r="J2924" s="2" t="s">
        <v>54</v>
      </c>
      <c r="K2924" s="2" t="s">
        <v>55</v>
      </c>
      <c r="L2924" s="2" t="s">
        <v>173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179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66</v>
      </c>
      <c r="AF2924" s="2" t="s">
        <v>67</v>
      </c>
      <c r="AG2924" s="2" t="s">
        <v>329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3914</v>
      </c>
      <c r="B2925" s="2" t="s">
        <v>3912</v>
      </c>
      <c r="C2925" s="2" t="s">
        <v>47</v>
      </c>
      <c r="D2925" s="2" t="s">
        <v>2214</v>
      </c>
      <c r="E2925" s="2" t="s">
        <v>491</v>
      </c>
      <c r="F2925" s="2" t="s">
        <v>224</v>
      </c>
      <c r="G2925" s="2" t="s">
        <v>51</v>
      </c>
      <c r="H2925" s="2" t="s">
        <v>142</v>
      </c>
      <c r="I2925" s="2" t="s">
        <v>53</v>
      </c>
      <c r="J2925" s="2" t="s">
        <v>54</v>
      </c>
      <c r="K2925" s="2" t="s">
        <v>55</v>
      </c>
      <c r="L2925" s="2" t="s">
        <v>173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182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255</v>
      </c>
      <c r="Y2925" s="2" t="s">
        <v>1343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66</v>
      </c>
      <c r="AF2925" s="2" t="s">
        <v>67</v>
      </c>
      <c r="AG2925" s="2" t="s">
        <v>167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3915</v>
      </c>
      <c r="B2926" s="2" t="s">
        <v>3912</v>
      </c>
      <c r="C2926" s="2" t="s">
        <v>47</v>
      </c>
      <c r="D2926" s="2" t="s">
        <v>2214</v>
      </c>
      <c r="E2926" s="2" t="s">
        <v>491</v>
      </c>
      <c r="F2926" s="2" t="s">
        <v>224</v>
      </c>
      <c r="G2926" s="2" t="s">
        <v>51</v>
      </c>
      <c r="H2926" s="2" t="s">
        <v>142</v>
      </c>
      <c r="I2926" s="2" t="s">
        <v>53</v>
      </c>
      <c r="J2926" s="2" t="s">
        <v>54</v>
      </c>
      <c r="K2926" s="2" t="s">
        <v>55</v>
      </c>
      <c r="L2926" s="2" t="s">
        <v>173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185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298</v>
      </c>
      <c r="Y2926" s="2" t="s">
        <v>1005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66</v>
      </c>
      <c r="AF2926" s="2" t="s">
        <v>67</v>
      </c>
      <c r="AG2926" s="2" t="s">
        <v>327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3916</v>
      </c>
      <c r="B2927" s="2" t="s">
        <v>3912</v>
      </c>
      <c r="C2927" s="2" t="s">
        <v>47</v>
      </c>
      <c r="D2927" s="2" t="s">
        <v>2214</v>
      </c>
      <c r="E2927" s="2" t="s">
        <v>491</v>
      </c>
      <c r="F2927" s="2" t="s">
        <v>224</v>
      </c>
      <c r="G2927" s="2" t="s">
        <v>51</v>
      </c>
      <c r="H2927" s="2" t="s">
        <v>142</v>
      </c>
      <c r="I2927" s="2" t="s">
        <v>53</v>
      </c>
      <c r="J2927" s="2" t="s">
        <v>54</v>
      </c>
      <c r="K2927" s="2" t="s">
        <v>55</v>
      </c>
      <c r="L2927" s="2" t="s">
        <v>173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188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298</v>
      </c>
      <c r="Y2927" s="2" t="s">
        <v>1008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66</v>
      </c>
      <c r="AF2927" s="2" t="s">
        <v>67</v>
      </c>
      <c r="AG2927" s="2" t="s">
        <v>327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3917</v>
      </c>
      <c r="B2928" s="2" t="s">
        <v>3912</v>
      </c>
      <c r="C2928" s="2" t="s">
        <v>47</v>
      </c>
      <c r="D2928" s="2" t="s">
        <v>2214</v>
      </c>
      <c r="E2928" s="2" t="s">
        <v>491</v>
      </c>
      <c r="F2928" s="2" t="s">
        <v>224</v>
      </c>
      <c r="G2928" s="2" t="s">
        <v>51</v>
      </c>
      <c r="H2928" s="2" t="s">
        <v>142</v>
      </c>
      <c r="I2928" s="2" t="s">
        <v>53</v>
      </c>
      <c r="J2928" s="2" t="s">
        <v>54</v>
      </c>
      <c r="K2928" s="2" t="s">
        <v>55</v>
      </c>
      <c r="L2928" s="2" t="s">
        <v>173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191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298</v>
      </c>
      <c r="Y2928" s="2" t="s">
        <v>1011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66</v>
      </c>
      <c r="AF2928" s="2" t="s">
        <v>67</v>
      </c>
      <c r="AG2928" s="2" t="s">
        <v>327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3918</v>
      </c>
      <c r="B2929" s="2" t="s">
        <v>3912</v>
      </c>
      <c r="C2929" s="2" t="s">
        <v>47</v>
      </c>
      <c r="D2929" s="2" t="s">
        <v>2214</v>
      </c>
      <c r="E2929" s="2" t="s">
        <v>491</v>
      </c>
      <c r="F2929" s="2" t="s">
        <v>224</v>
      </c>
      <c r="G2929" s="2" t="s">
        <v>51</v>
      </c>
      <c r="H2929" s="2" t="s">
        <v>142</v>
      </c>
      <c r="I2929" s="2" t="s">
        <v>53</v>
      </c>
      <c r="J2929" s="2" t="s">
        <v>54</v>
      </c>
      <c r="K2929" s="2" t="s">
        <v>55</v>
      </c>
      <c r="L2929" s="2" t="s">
        <v>173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194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159</v>
      </c>
      <c r="Y2929" s="2" t="s">
        <v>160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66</v>
      </c>
      <c r="AF2929" s="2" t="s">
        <v>67</v>
      </c>
      <c r="AG2929" s="2" t="s">
        <v>327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3919</v>
      </c>
      <c r="B2930" s="2" t="s">
        <v>3912</v>
      </c>
      <c r="C2930" s="2" t="s">
        <v>47</v>
      </c>
      <c r="D2930" s="2" t="s">
        <v>2214</v>
      </c>
      <c r="E2930" s="2" t="s">
        <v>491</v>
      </c>
      <c r="F2930" s="2" t="s">
        <v>224</v>
      </c>
      <c r="G2930" s="2" t="s">
        <v>51</v>
      </c>
      <c r="H2930" s="2" t="s">
        <v>142</v>
      </c>
      <c r="I2930" s="2" t="s">
        <v>53</v>
      </c>
      <c r="J2930" s="2" t="s">
        <v>54</v>
      </c>
      <c r="K2930" s="2" t="s">
        <v>55</v>
      </c>
      <c r="L2930" s="2" t="s">
        <v>173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196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66</v>
      </c>
      <c r="AF2930" s="2" t="s">
        <v>67</v>
      </c>
      <c r="AG2930" s="2" t="s">
        <v>329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3920</v>
      </c>
      <c r="B2931" s="2" t="s">
        <v>3912</v>
      </c>
      <c r="C2931" s="2" t="s">
        <v>47</v>
      </c>
      <c r="D2931" s="2" t="s">
        <v>2214</v>
      </c>
      <c r="E2931" s="2" t="s">
        <v>491</v>
      </c>
      <c r="F2931" s="2" t="s">
        <v>224</v>
      </c>
      <c r="G2931" s="2" t="s">
        <v>51</v>
      </c>
      <c r="H2931" s="2" t="s">
        <v>142</v>
      </c>
      <c r="I2931" s="2"/>
      <c r="J2931" s="2"/>
      <c r="K2931" s="2" t="s">
        <v>55</v>
      </c>
      <c r="L2931" s="2" t="s">
        <v>163</v>
      </c>
      <c r="M2931" s="2" t="s">
        <v>107</v>
      </c>
      <c r="N2931" s="3"/>
      <c r="O2931" s="3"/>
      <c r="P2931" s="4">
        <f>IF(O2931="吨",N2931*1000,IF(O2931="万立方米",N2931*10000,""))</f>
        <v>90933000.0</v>
      </c>
      <c r="Q2931" s="2" t="s">
        <v>108</v>
      </c>
      <c r="R2931" s="2" t="s">
        <v>109</v>
      </c>
      <c r="S2931" s="2" t="s">
        <v>164</v>
      </c>
      <c r="T2931" s="2" t="s">
        <v>165</v>
      </c>
      <c r="U2931" s="4">
        <f>0.16</f>
        <v>0.16</v>
      </c>
      <c r="V2931" s="2" t="s">
        <v>111</v>
      </c>
      <c r="W2931" s="2" t="s">
        <v>164</v>
      </c>
      <c r="X2931" s="2" t="s">
        <v>163</v>
      </c>
      <c r="Y2931" s="2" t="s">
        <v>166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66</v>
      </c>
      <c r="AF2931" s="2" t="s">
        <v>67</v>
      </c>
      <c r="AG2931" s="2" t="s">
        <v>167</v>
      </c>
      <c r="AH2931" s="2" t="s">
        <v>168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3921</v>
      </c>
      <c r="B2932" s="2" t="s">
        <v>3922</v>
      </c>
      <c r="C2932" s="2" t="s">
        <v>47</v>
      </c>
      <c r="D2932" s="2" t="s">
        <v>923</v>
      </c>
      <c r="E2932" s="2" t="s">
        <v>924</v>
      </c>
      <c r="F2932" s="2" t="s">
        <v>278</v>
      </c>
      <c r="G2932" s="2" t="s">
        <v>120</v>
      </c>
      <c r="H2932" s="2" t="s">
        <v>52</v>
      </c>
      <c r="I2932" s="2" t="s">
        <v>53</v>
      </c>
      <c r="J2932" s="2" t="s">
        <v>691</v>
      </c>
      <c r="K2932" s="2"/>
      <c r="L2932" s="2" t="s">
        <v>122</v>
      </c>
      <c r="M2932" s="2" t="s">
        <v>57</v>
      </c>
      <c r="N2932" s="3">
        <v>1916.25</v>
      </c>
      <c r="O2932" s="3" t="s">
        <v>123</v>
      </c>
      <c r="P2932" s="2"/>
      <c r="Q2932" s="2"/>
      <c r="R2932" s="2"/>
      <c r="S2932" s="2"/>
      <c r="T2932" s="2"/>
      <c r="U2932" s="2"/>
      <c r="V2932" s="2"/>
      <c r="W2932" s="2" t="s">
        <v>124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271</v>
      </c>
      <c r="AF2932" s="2" t="s">
        <v>692</v>
      </c>
      <c r="AG2932" s="2" t="s">
        <v>925</v>
      </c>
      <c r="AH2932" s="2" t="s">
        <v>128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3923</v>
      </c>
      <c r="B2933" s="2" t="s">
        <v>3922</v>
      </c>
      <c r="C2933" s="2" t="s">
        <v>47</v>
      </c>
      <c r="D2933" s="2" t="s">
        <v>923</v>
      </c>
      <c r="E2933" s="2" t="s">
        <v>924</v>
      </c>
      <c r="F2933" s="2" t="s">
        <v>278</v>
      </c>
      <c r="G2933" s="2" t="s">
        <v>120</v>
      </c>
      <c r="H2933" s="2" t="s">
        <v>52</v>
      </c>
      <c r="I2933" s="2" t="s">
        <v>53</v>
      </c>
      <c r="J2933" s="2" t="s">
        <v>691</v>
      </c>
      <c r="K2933" s="2"/>
      <c r="L2933" s="2" t="s">
        <v>122</v>
      </c>
      <c r="M2933" s="2" t="s">
        <v>73</v>
      </c>
      <c r="N2933" s="3">
        <v>1916.25</v>
      </c>
      <c r="O2933" s="3" t="s">
        <v>123</v>
      </c>
      <c r="P2933" s="2"/>
      <c r="Q2933" s="2"/>
      <c r="R2933" s="2"/>
      <c r="S2933" s="2"/>
      <c r="T2933" s="2"/>
      <c r="U2933" s="2"/>
      <c r="V2933" s="2"/>
      <c r="W2933" s="2" t="s">
        <v>124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271</v>
      </c>
      <c r="AF2933" s="2" t="s">
        <v>692</v>
      </c>
      <c r="AG2933" s="2" t="s">
        <v>927</v>
      </c>
      <c r="AH2933" s="2" t="s">
        <v>128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3924</v>
      </c>
      <c r="B2934" s="2" t="s">
        <v>3922</v>
      </c>
      <c r="C2934" s="2" t="s">
        <v>47</v>
      </c>
      <c r="D2934" s="2" t="s">
        <v>923</v>
      </c>
      <c r="E2934" s="2" t="s">
        <v>924</v>
      </c>
      <c r="F2934" s="2" t="s">
        <v>278</v>
      </c>
      <c r="G2934" s="2" t="s">
        <v>120</v>
      </c>
      <c r="H2934" s="2" t="s">
        <v>52</v>
      </c>
      <c r="I2934" s="2" t="s">
        <v>53</v>
      </c>
      <c r="J2934" s="2" t="s">
        <v>691</v>
      </c>
      <c r="K2934" s="2"/>
      <c r="L2934" s="2" t="s">
        <v>122</v>
      </c>
      <c r="M2934" s="2" t="s">
        <v>79</v>
      </c>
      <c r="N2934" s="3">
        <v>1916.25</v>
      </c>
      <c r="O2934" s="3" t="s">
        <v>123</v>
      </c>
      <c r="P2934" s="2"/>
      <c r="Q2934" s="2"/>
      <c r="R2934" s="2"/>
      <c r="S2934" s="2"/>
      <c r="T2934" s="2"/>
      <c r="U2934" s="2"/>
      <c r="V2934" s="2"/>
      <c r="W2934" s="2" t="s">
        <v>124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271</v>
      </c>
      <c r="AF2934" s="2" t="s">
        <v>692</v>
      </c>
      <c r="AG2934" s="2" t="s">
        <v>925</v>
      </c>
      <c r="AH2934" s="2" t="s">
        <v>128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3925</v>
      </c>
      <c r="B2935" s="2" t="s">
        <v>3922</v>
      </c>
      <c r="C2935" s="2" t="s">
        <v>47</v>
      </c>
      <c r="D2935" s="2" t="s">
        <v>923</v>
      </c>
      <c r="E2935" s="2" t="s">
        <v>924</v>
      </c>
      <c r="F2935" s="2" t="s">
        <v>278</v>
      </c>
      <c r="G2935" s="2" t="s">
        <v>120</v>
      </c>
      <c r="H2935" s="2" t="s">
        <v>52</v>
      </c>
      <c r="I2935" s="2" t="s">
        <v>53</v>
      </c>
      <c r="J2935" s="2" t="s">
        <v>691</v>
      </c>
      <c r="K2935" s="2"/>
      <c r="L2935" s="2" t="s">
        <v>122</v>
      </c>
      <c r="M2935" s="2" t="s">
        <v>87</v>
      </c>
      <c r="N2935" s="3">
        <v>1916.25</v>
      </c>
      <c r="O2935" s="3" t="s">
        <v>123</v>
      </c>
      <c r="P2935" s="2"/>
      <c r="Q2935" s="2"/>
      <c r="R2935" s="2"/>
      <c r="S2935" s="2"/>
      <c r="T2935" s="2"/>
      <c r="U2935" s="2"/>
      <c r="V2935" s="2"/>
      <c r="W2935" s="2" t="s">
        <v>124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271</v>
      </c>
      <c r="AF2935" s="2" t="s">
        <v>692</v>
      </c>
      <c r="AG2935" s="2" t="s">
        <v>925</v>
      </c>
      <c r="AH2935" s="2" t="s">
        <v>128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3926</v>
      </c>
      <c r="B2936" s="2" t="s">
        <v>3922</v>
      </c>
      <c r="C2936" s="2" t="s">
        <v>47</v>
      </c>
      <c r="D2936" s="2" t="s">
        <v>923</v>
      </c>
      <c r="E2936" s="2" t="s">
        <v>924</v>
      </c>
      <c r="F2936" s="2" t="s">
        <v>278</v>
      </c>
      <c r="G2936" s="2" t="s">
        <v>120</v>
      </c>
      <c r="H2936" s="2" t="s">
        <v>52</v>
      </c>
      <c r="I2936" s="2" t="s">
        <v>53</v>
      </c>
      <c r="J2936" s="2" t="s">
        <v>691</v>
      </c>
      <c r="K2936" s="2"/>
      <c r="L2936" s="2" t="s">
        <v>122</v>
      </c>
      <c r="M2936" s="2" t="s">
        <v>91</v>
      </c>
      <c r="N2936" s="3">
        <v>1916.25</v>
      </c>
      <c r="O2936" s="3" t="s">
        <v>123</v>
      </c>
      <c r="P2936" s="2"/>
      <c r="Q2936" s="2"/>
      <c r="R2936" s="2"/>
      <c r="S2936" s="2"/>
      <c r="T2936" s="2"/>
      <c r="U2936" s="2"/>
      <c r="V2936" s="2"/>
      <c r="W2936" s="2" t="s">
        <v>124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271</v>
      </c>
      <c r="AF2936" s="2" t="s">
        <v>692</v>
      </c>
      <c r="AG2936" s="2" t="s">
        <v>925</v>
      </c>
      <c r="AH2936" s="2" t="s">
        <v>128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3927</v>
      </c>
      <c r="B2937" s="2" t="s">
        <v>3922</v>
      </c>
      <c r="C2937" s="2" t="s">
        <v>47</v>
      </c>
      <c r="D2937" s="2" t="s">
        <v>923</v>
      </c>
      <c r="E2937" s="2" t="s">
        <v>924</v>
      </c>
      <c r="F2937" s="2" t="s">
        <v>278</v>
      </c>
      <c r="G2937" s="2" t="s">
        <v>120</v>
      </c>
      <c r="H2937" s="2" t="s">
        <v>52</v>
      </c>
      <c r="I2937" s="2" t="s">
        <v>53</v>
      </c>
      <c r="J2937" s="2" t="s">
        <v>691</v>
      </c>
      <c r="K2937" s="2"/>
      <c r="L2937" s="2" t="s">
        <v>122</v>
      </c>
      <c r="M2937" s="2" t="s">
        <v>95</v>
      </c>
      <c r="N2937" s="3">
        <v>1916.25</v>
      </c>
      <c r="O2937" s="3" t="s">
        <v>123</v>
      </c>
      <c r="P2937" s="2"/>
      <c r="Q2937" s="2"/>
      <c r="R2937" s="2"/>
      <c r="S2937" s="2"/>
      <c r="T2937" s="2"/>
      <c r="U2937" s="2"/>
      <c r="V2937" s="2"/>
      <c r="W2937" s="2" t="s">
        <v>124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271</v>
      </c>
      <c r="AF2937" s="2" t="s">
        <v>692</v>
      </c>
      <c r="AG2937" s="2" t="s">
        <v>925</v>
      </c>
      <c r="AH2937" s="2" t="s">
        <v>128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3928</v>
      </c>
      <c r="B2938" s="2" t="s">
        <v>3922</v>
      </c>
      <c r="C2938" s="2" t="s">
        <v>47</v>
      </c>
      <c r="D2938" s="2" t="s">
        <v>923</v>
      </c>
      <c r="E2938" s="2" t="s">
        <v>924</v>
      </c>
      <c r="F2938" s="2" t="s">
        <v>278</v>
      </c>
      <c r="G2938" s="2" t="s">
        <v>120</v>
      </c>
      <c r="H2938" s="2" t="s">
        <v>52</v>
      </c>
      <c r="I2938" s="2" t="s">
        <v>53</v>
      </c>
      <c r="J2938" s="2" t="s">
        <v>691</v>
      </c>
      <c r="K2938" s="2"/>
      <c r="L2938" s="2" t="s">
        <v>122</v>
      </c>
      <c r="M2938" s="2" t="s">
        <v>99</v>
      </c>
      <c r="N2938" s="3">
        <v>1916.25</v>
      </c>
      <c r="O2938" s="3" t="s">
        <v>123</v>
      </c>
      <c r="P2938" s="2"/>
      <c r="Q2938" s="2"/>
      <c r="R2938" s="2"/>
      <c r="S2938" s="2"/>
      <c r="T2938" s="2"/>
      <c r="U2938" s="2"/>
      <c r="V2938" s="2"/>
      <c r="W2938" s="2" t="s">
        <v>124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271</v>
      </c>
      <c r="AF2938" s="2" t="s">
        <v>692</v>
      </c>
      <c r="AG2938" s="2" t="s">
        <v>925</v>
      </c>
      <c r="AH2938" s="2" t="s">
        <v>128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3929</v>
      </c>
      <c r="B2939" s="2" t="s">
        <v>3922</v>
      </c>
      <c r="C2939" s="2" t="s">
        <v>47</v>
      </c>
      <c r="D2939" s="2" t="s">
        <v>923</v>
      </c>
      <c r="E2939" s="2" t="s">
        <v>924</v>
      </c>
      <c r="F2939" s="2" t="s">
        <v>278</v>
      </c>
      <c r="G2939" s="2" t="s">
        <v>120</v>
      </c>
      <c r="H2939" s="2" t="s">
        <v>52</v>
      </c>
      <c r="I2939" s="2" t="s">
        <v>53</v>
      </c>
      <c r="J2939" s="2" t="s">
        <v>691</v>
      </c>
      <c r="K2939" s="2"/>
      <c r="L2939" s="2" t="s">
        <v>122</v>
      </c>
      <c r="M2939" s="2" t="s">
        <v>104</v>
      </c>
      <c r="N2939" s="3">
        <v>1916.25</v>
      </c>
      <c r="O2939" s="3" t="s">
        <v>123</v>
      </c>
      <c r="P2939" s="2"/>
      <c r="Q2939" s="2"/>
      <c r="R2939" s="2"/>
      <c r="S2939" s="2"/>
      <c r="T2939" s="2"/>
      <c r="U2939" s="2"/>
      <c r="V2939" s="2"/>
      <c r="W2939" s="2" t="s">
        <v>124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271</v>
      </c>
      <c r="AF2939" s="2" t="s">
        <v>692</v>
      </c>
      <c r="AG2939" s="2" t="s">
        <v>927</v>
      </c>
      <c r="AH2939" s="2" t="s">
        <v>128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3930</v>
      </c>
      <c r="B2940" s="2" t="s">
        <v>3922</v>
      </c>
      <c r="C2940" s="2" t="s">
        <v>47</v>
      </c>
      <c r="D2940" s="2" t="s">
        <v>923</v>
      </c>
      <c r="E2940" s="2" t="s">
        <v>924</v>
      </c>
      <c r="F2940" s="2" t="s">
        <v>278</v>
      </c>
      <c r="G2940" s="2" t="s">
        <v>120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f>IF(O2940="吨",N2940*1000,IF(O2940="万立方米",N2940*10000,""))</f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113</v>
      </c>
      <c r="AH2940" s="2" t="s">
        <v>114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3931</v>
      </c>
      <c r="B2941" s="2" t="s">
        <v>3932</v>
      </c>
      <c r="C2941" s="2" t="s">
        <v>47</v>
      </c>
      <c r="D2941" s="2" t="s">
        <v>513</v>
      </c>
      <c r="E2941" s="2" t="s">
        <v>514</v>
      </c>
      <c r="F2941" s="2" t="s">
        <v>278</v>
      </c>
      <c r="G2941" s="2" t="s">
        <v>120</v>
      </c>
      <c r="H2941" s="2" t="s">
        <v>142</v>
      </c>
      <c r="I2941" s="2" t="s">
        <v>53</v>
      </c>
      <c r="J2941" s="2" t="s">
        <v>280</v>
      </c>
      <c r="K2941" s="2"/>
      <c r="L2941" s="2" t="s">
        <v>122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124</v>
      </c>
      <c r="X2941" s="2" t="s">
        <v>298</v>
      </c>
      <c r="Y2941" s="2" t="s">
        <v>299</v>
      </c>
      <c r="Z2941" s="2">
        <v>94.5</v>
      </c>
      <c r="AA2941" s="2"/>
      <c r="AB2941" s="2"/>
      <c r="AC2941" s="2"/>
      <c r="AD2941" s="2"/>
      <c r="AE2941" s="2" t="s">
        <v>271</v>
      </c>
      <c r="AF2941" s="2" t="s">
        <v>281</v>
      </c>
      <c r="AG2941" s="2" t="s">
        <v>431</v>
      </c>
      <c r="AH2941" s="2" t="s">
        <v>128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3933</v>
      </c>
      <c r="B2942" s="2" t="s">
        <v>3932</v>
      </c>
      <c r="C2942" s="2" t="s">
        <v>47</v>
      </c>
      <c r="D2942" s="2" t="s">
        <v>513</v>
      </c>
      <c r="E2942" s="2" t="s">
        <v>514</v>
      </c>
      <c r="F2942" s="2" t="s">
        <v>278</v>
      </c>
      <c r="G2942" s="2" t="s">
        <v>120</v>
      </c>
      <c r="H2942" s="2" t="s">
        <v>142</v>
      </c>
      <c r="I2942" s="2" t="s">
        <v>53</v>
      </c>
      <c r="J2942" s="2" t="s">
        <v>280</v>
      </c>
      <c r="K2942" s="2"/>
      <c r="L2942" s="2" t="s">
        <v>122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124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271</v>
      </c>
      <c r="AF2942" s="2" t="s">
        <v>281</v>
      </c>
      <c r="AG2942" s="2" t="s">
        <v>433</v>
      </c>
      <c r="AH2942" s="2" t="s">
        <v>128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3934</v>
      </c>
      <c r="B2943" s="2" t="s">
        <v>3932</v>
      </c>
      <c r="C2943" s="2" t="s">
        <v>47</v>
      </c>
      <c r="D2943" s="2" t="s">
        <v>513</v>
      </c>
      <c r="E2943" s="2" t="s">
        <v>514</v>
      </c>
      <c r="F2943" s="2" t="s">
        <v>278</v>
      </c>
      <c r="G2943" s="2" t="s">
        <v>120</v>
      </c>
      <c r="H2943" s="2" t="s">
        <v>142</v>
      </c>
      <c r="I2943" s="2" t="s">
        <v>53</v>
      </c>
      <c r="J2943" s="2" t="s">
        <v>280</v>
      </c>
      <c r="K2943" s="2"/>
      <c r="L2943" s="2" t="s">
        <v>122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124</v>
      </c>
      <c r="X2943" s="2" t="s">
        <v>304</v>
      </c>
      <c r="Y2943" s="2" t="s">
        <v>305</v>
      </c>
      <c r="Z2943" s="2">
        <v>30</v>
      </c>
      <c r="AA2943" s="2"/>
      <c r="AB2943" s="2"/>
      <c r="AC2943" s="2"/>
      <c r="AD2943" s="2"/>
      <c r="AE2943" s="2" t="s">
        <v>271</v>
      </c>
      <c r="AF2943" s="2" t="s">
        <v>281</v>
      </c>
      <c r="AG2943" s="2" t="s">
        <v>435</v>
      </c>
      <c r="AH2943" s="2" t="s">
        <v>128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3935</v>
      </c>
      <c r="B2944" s="2" t="s">
        <v>3932</v>
      </c>
      <c r="C2944" s="2" t="s">
        <v>47</v>
      </c>
      <c r="D2944" s="2" t="s">
        <v>513</v>
      </c>
      <c r="E2944" s="2" t="s">
        <v>514</v>
      </c>
      <c r="F2944" s="2" t="s">
        <v>278</v>
      </c>
      <c r="G2944" s="2" t="s">
        <v>120</v>
      </c>
      <c r="H2944" s="2" t="s">
        <v>142</v>
      </c>
      <c r="I2944" s="2" t="s">
        <v>53</v>
      </c>
      <c r="J2944" s="2" t="s">
        <v>280</v>
      </c>
      <c r="K2944" s="2"/>
      <c r="L2944" s="2" t="s">
        <v>122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124</v>
      </c>
      <c r="X2944" s="2" t="s">
        <v>298</v>
      </c>
      <c r="Y2944" s="2" t="s">
        <v>308</v>
      </c>
      <c r="Z2944" s="2">
        <v>94.5</v>
      </c>
      <c r="AA2944" s="2"/>
      <c r="AB2944" s="2"/>
      <c r="AC2944" s="2"/>
      <c r="AD2944" s="2"/>
      <c r="AE2944" s="2" t="s">
        <v>271</v>
      </c>
      <c r="AF2944" s="2" t="s">
        <v>281</v>
      </c>
      <c r="AG2944" s="2" t="s">
        <v>431</v>
      </c>
      <c r="AH2944" s="2" t="s">
        <v>128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3936</v>
      </c>
      <c r="B2945" s="2" t="s">
        <v>3932</v>
      </c>
      <c r="C2945" s="2" t="s">
        <v>47</v>
      </c>
      <c r="D2945" s="2" t="s">
        <v>513</v>
      </c>
      <c r="E2945" s="2" t="s">
        <v>514</v>
      </c>
      <c r="F2945" s="2" t="s">
        <v>278</v>
      </c>
      <c r="G2945" s="2" t="s">
        <v>120</v>
      </c>
      <c r="H2945" s="2" t="s">
        <v>142</v>
      </c>
      <c r="I2945" s="2" t="s">
        <v>53</v>
      </c>
      <c r="J2945" s="2" t="s">
        <v>280</v>
      </c>
      <c r="K2945" s="2"/>
      <c r="L2945" s="2" t="s">
        <v>122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124</v>
      </c>
      <c r="X2945" s="2" t="s">
        <v>298</v>
      </c>
      <c r="Y2945" s="2" t="s">
        <v>310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271</v>
      </c>
      <c r="AF2945" s="2" t="s">
        <v>281</v>
      </c>
      <c r="AG2945" s="2" t="s">
        <v>431</v>
      </c>
      <c r="AH2945" s="2" t="s">
        <v>128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3937</v>
      </c>
      <c r="B2946" s="2" t="s">
        <v>3932</v>
      </c>
      <c r="C2946" s="2" t="s">
        <v>47</v>
      </c>
      <c r="D2946" s="2" t="s">
        <v>513</v>
      </c>
      <c r="E2946" s="2" t="s">
        <v>514</v>
      </c>
      <c r="F2946" s="2" t="s">
        <v>278</v>
      </c>
      <c r="G2946" s="2" t="s">
        <v>120</v>
      </c>
      <c r="H2946" s="2" t="s">
        <v>142</v>
      </c>
      <c r="I2946" s="2" t="s">
        <v>53</v>
      </c>
      <c r="J2946" s="2" t="s">
        <v>280</v>
      </c>
      <c r="K2946" s="2"/>
      <c r="L2946" s="2" t="s">
        <v>122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124</v>
      </c>
      <c r="X2946" s="2" t="s">
        <v>298</v>
      </c>
      <c r="Y2946" s="2" t="s">
        <v>312</v>
      </c>
      <c r="Z2946" s="2">
        <v>94.5</v>
      </c>
      <c r="AA2946" s="2"/>
      <c r="AB2946" s="2"/>
      <c r="AC2946" s="2"/>
      <c r="AD2946" s="2"/>
      <c r="AE2946" s="2" t="s">
        <v>271</v>
      </c>
      <c r="AF2946" s="2" t="s">
        <v>281</v>
      </c>
      <c r="AG2946" s="2" t="s">
        <v>431</v>
      </c>
      <c r="AH2946" s="2" t="s">
        <v>128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3938</v>
      </c>
      <c r="B2947" s="2" t="s">
        <v>3932</v>
      </c>
      <c r="C2947" s="2" t="s">
        <v>47</v>
      </c>
      <c r="D2947" s="2" t="s">
        <v>513</v>
      </c>
      <c r="E2947" s="2" t="s">
        <v>514</v>
      </c>
      <c r="F2947" s="2" t="s">
        <v>278</v>
      </c>
      <c r="G2947" s="2" t="s">
        <v>120</v>
      </c>
      <c r="H2947" s="2" t="s">
        <v>142</v>
      </c>
      <c r="I2947" s="2" t="s">
        <v>53</v>
      </c>
      <c r="J2947" s="2" t="s">
        <v>280</v>
      </c>
      <c r="K2947" s="2"/>
      <c r="L2947" s="2" t="s">
        <v>122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124</v>
      </c>
      <c r="X2947" s="2" t="s">
        <v>314</v>
      </c>
      <c r="Y2947" s="2" t="s">
        <v>315</v>
      </c>
      <c r="Z2947" s="2">
        <v>80</v>
      </c>
      <c r="AA2947" s="2"/>
      <c r="AB2947" s="2"/>
      <c r="AC2947" s="2"/>
      <c r="AD2947" s="2"/>
      <c r="AE2947" s="2" t="s">
        <v>271</v>
      </c>
      <c r="AF2947" s="2" t="s">
        <v>281</v>
      </c>
      <c r="AG2947" s="2" t="s">
        <v>435</v>
      </c>
      <c r="AH2947" s="2" t="s">
        <v>128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3939</v>
      </c>
      <c r="B2948" s="2" t="s">
        <v>3932</v>
      </c>
      <c r="C2948" s="2" t="s">
        <v>47</v>
      </c>
      <c r="D2948" s="2" t="s">
        <v>513</v>
      </c>
      <c r="E2948" s="2" t="s">
        <v>514</v>
      </c>
      <c r="F2948" s="2" t="s">
        <v>278</v>
      </c>
      <c r="G2948" s="2" t="s">
        <v>120</v>
      </c>
      <c r="H2948" s="2" t="s">
        <v>142</v>
      </c>
      <c r="I2948" s="2" t="s">
        <v>53</v>
      </c>
      <c r="J2948" s="2" t="s">
        <v>280</v>
      </c>
      <c r="K2948" s="2"/>
      <c r="L2948" s="2" t="s">
        <v>122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124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271</v>
      </c>
      <c r="AF2948" s="2" t="s">
        <v>281</v>
      </c>
      <c r="AG2948" s="2" t="s">
        <v>433</v>
      </c>
      <c r="AH2948" s="2" t="s">
        <v>128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3940</v>
      </c>
      <c r="B2949" s="2" t="s">
        <v>3932</v>
      </c>
      <c r="C2949" s="2" t="s">
        <v>47</v>
      </c>
      <c r="D2949" s="2" t="s">
        <v>513</v>
      </c>
      <c r="E2949" s="2" t="s">
        <v>514</v>
      </c>
      <c r="F2949" s="2" t="s">
        <v>278</v>
      </c>
      <c r="G2949" s="2" t="s">
        <v>120</v>
      </c>
      <c r="H2949" s="2" t="s">
        <v>142</v>
      </c>
      <c r="I2949" s="2"/>
      <c r="J2949" s="2"/>
      <c r="K2949" s="2" t="s">
        <v>55</v>
      </c>
      <c r="L2949" s="2" t="s">
        <v>318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319</v>
      </c>
      <c r="T2949" s="2" t="s">
        <v>165</v>
      </c>
      <c r="U2949" s="4">
        <f>0.17</f>
        <v>0.17</v>
      </c>
      <c r="V2949" s="2" t="s">
        <v>111</v>
      </c>
      <c r="W2949" s="2" t="s">
        <v>319</v>
      </c>
      <c r="X2949" s="2" t="s">
        <v>318</v>
      </c>
      <c r="Y2949" s="2" t="s">
        <v>320</v>
      </c>
      <c r="Z2949" s="2">
        <v>0</v>
      </c>
      <c r="AA2949" s="2"/>
      <c r="AB2949" s="2"/>
      <c r="AC2949" s="2"/>
      <c r="AD2949" s="2"/>
      <c r="AE2949" s="2" t="s">
        <v>271</v>
      </c>
      <c r="AF2949" s="2" t="s">
        <v>272</v>
      </c>
      <c r="AG2949" s="2" t="s">
        <v>273</v>
      </c>
      <c r="AH2949" s="2" t="s">
        <v>168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3941</v>
      </c>
      <c r="B2950" s="2" t="s">
        <v>3942</v>
      </c>
      <c r="C2950" s="2" t="s">
        <v>47</v>
      </c>
      <c r="D2950" s="2" t="s">
        <v>429</v>
      </c>
      <c r="E2950" s="2" t="s">
        <v>254</v>
      </c>
      <c r="F2950" s="2" t="s">
        <v>278</v>
      </c>
      <c r="G2950" s="2" t="s">
        <v>120</v>
      </c>
      <c r="H2950" s="2" t="s">
        <v>418</v>
      </c>
      <c r="I2950" s="2" t="s">
        <v>53</v>
      </c>
      <c r="J2950" s="2" t="s">
        <v>280</v>
      </c>
      <c r="K2950" s="2"/>
      <c r="L2950" s="2" t="s">
        <v>122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124</v>
      </c>
      <c r="X2950" s="2" t="s">
        <v>298</v>
      </c>
      <c r="Y2950" s="2" t="s">
        <v>430</v>
      </c>
      <c r="Z2950" s="2">
        <v>94.5</v>
      </c>
      <c r="AA2950" s="2"/>
      <c r="AB2950" s="2"/>
      <c r="AC2950" s="2"/>
      <c r="AD2950" s="2"/>
      <c r="AE2950" s="2" t="s">
        <v>271</v>
      </c>
      <c r="AF2950" s="2" t="s">
        <v>281</v>
      </c>
      <c r="AG2950" s="2" t="s">
        <v>431</v>
      </c>
      <c r="AH2950" s="2" t="s">
        <v>128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3943</v>
      </c>
      <c r="B2951" s="2" t="s">
        <v>3942</v>
      </c>
      <c r="C2951" s="2" t="s">
        <v>47</v>
      </c>
      <c r="D2951" s="2" t="s">
        <v>429</v>
      </c>
      <c r="E2951" s="2" t="s">
        <v>254</v>
      </c>
      <c r="F2951" s="2" t="s">
        <v>278</v>
      </c>
      <c r="G2951" s="2" t="s">
        <v>120</v>
      </c>
      <c r="H2951" s="2" t="s">
        <v>418</v>
      </c>
      <c r="I2951" s="2" t="s">
        <v>53</v>
      </c>
      <c r="J2951" s="2" t="s">
        <v>280</v>
      </c>
      <c r="K2951" s="2"/>
      <c r="L2951" s="2" t="s">
        <v>122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124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271</v>
      </c>
      <c r="AF2951" s="2" t="s">
        <v>281</v>
      </c>
      <c r="AG2951" s="2" t="s">
        <v>433</v>
      </c>
      <c r="AH2951" s="2" t="s">
        <v>128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3944</v>
      </c>
      <c r="B2952" s="2" t="s">
        <v>3942</v>
      </c>
      <c r="C2952" s="2" t="s">
        <v>47</v>
      </c>
      <c r="D2952" s="2" t="s">
        <v>429</v>
      </c>
      <c r="E2952" s="2" t="s">
        <v>254</v>
      </c>
      <c r="F2952" s="2" t="s">
        <v>278</v>
      </c>
      <c r="G2952" s="2" t="s">
        <v>120</v>
      </c>
      <c r="H2952" s="2" t="s">
        <v>418</v>
      </c>
      <c r="I2952" s="2" t="s">
        <v>53</v>
      </c>
      <c r="J2952" s="2" t="s">
        <v>280</v>
      </c>
      <c r="K2952" s="2"/>
      <c r="L2952" s="2" t="s">
        <v>122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124</v>
      </c>
      <c r="X2952" s="2" t="s">
        <v>304</v>
      </c>
      <c r="Y2952" s="2" t="s">
        <v>305</v>
      </c>
      <c r="Z2952" s="2">
        <v>30</v>
      </c>
      <c r="AA2952" s="2"/>
      <c r="AB2952" s="2"/>
      <c r="AC2952" s="2"/>
      <c r="AD2952" s="2"/>
      <c r="AE2952" s="2" t="s">
        <v>271</v>
      </c>
      <c r="AF2952" s="2" t="s">
        <v>281</v>
      </c>
      <c r="AG2952" s="2" t="s">
        <v>435</v>
      </c>
      <c r="AH2952" s="2" t="s">
        <v>128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3945</v>
      </c>
      <c r="B2953" s="2" t="s">
        <v>3942</v>
      </c>
      <c r="C2953" s="2" t="s">
        <v>47</v>
      </c>
      <c r="D2953" s="2" t="s">
        <v>429</v>
      </c>
      <c r="E2953" s="2" t="s">
        <v>254</v>
      </c>
      <c r="F2953" s="2" t="s">
        <v>278</v>
      </c>
      <c r="G2953" s="2" t="s">
        <v>120</v>
      </c>
      <c r="H2953" s="2" t="s">
        <v>418</v>
      </c>
      <c r="I2953" s="2" t="s">
        <v>53</v>
      </c>
      <c r="J2953" s="2" t="s">
        <v>280</v>
      </c>
      <c r="K2953" s="2"/>
      <c r="L2953" s="2" t="s">
        <v>122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124</v>
      </c>
      <c r="X2953" s="2" t="s">
        <v>298</v>
      </c>
      <c r="Y2953" s="2" t="s">
        <v>437</v>
      </c>
      <c r="Z2953" s="2">
        <v>94.5</v>
      </c>
      <c r="AA2953" s="2"/>
      <c r="AB2953" s="2"/>
      <c r="AC2953" s="2"/>
      <c r="AD2953" s="2"/>
      <c r="AE2953" s="2" t="s">
        <v>271</v>
      </c>
      <c r="AF2953" s="2" t="s">
        <v>281</v>
      </c>
      <c r="AG2953" s="2" t="s">
        <v>431</v>
      </c>
      <c r="AH2953" s="2" t="s">
        <v>128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3946</v>
      </c>
      <c r="B2954" s="2" t="s">
        <v>3942</v>
      </c>
      <c r="C2954" s="2" t="s">
        <v>47</v>
      </c>
      <c r="D2954" s="2" t="s">
        <v>429</v>
      </c>
      <c r="E2954" s="2" t="s">
        <v>254</v>
      </c>
      <c r="F2954" s="2" t="s">
        <v>278</v>
      </c>
      <c r="G2954" s="2" t="s">
        <v>120</v>
      </c>
      <c r="H2954" s="2" t="s">
        <v>418</v>
      </c>
      <c r="I2954" s="2" t="s">
        <v>53</v>
      </c>
      <c r="J2954" s="2" t="s">
        <v>280</v>
      </c>
      <c r="K2954" s="2"/>
      <c r="L2954" s="2" t="s">
        <v>122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124</v>
      </c>
      <c r="X2954" s="2" t="s">
        <v>298</v>
      </c>
      <c r="Y2954" s="2" t="s">
        <v>310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271</v>
      </c>
      <c r="AF2954" s="2" t="s">
        <v>281</v>
      </c>
      <c r="AG2954" s="2" t="s">
        <v>431</v>
      </c>
      <c r="AH2954" s="2" t="s">
        <v>128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3947</v>
      </c>
      <c r="B2955" s="2" t="s">
        <v>3942</v>
      </c>
      <c r="C2955" s="2" t="s">
        <v>47</v>
      </c>
      <c r="D2955" s="2" t="s">
        <v>429</v>
      </c>
      <c r="E2955" s="2" t="s">
        <v>254</v>
      </c>
      <c r="F2955" s="2" t="s">
        <v>278</v>
      </c>
      <c r="G2955" s="2" t="s">
        <v>120</v>
      </c>
      <c r="H2955" s="2" t="s">
        <v>418</v>
      </c>
      <c r="I2955" s="2" t="s">
        <v>53</v>
      </c>
      <c r="J2955" s="2" t="s">
        <v>280</v>
      </c>
      <c r="K2955" s="2"/>
      <c r="L2955" s="2" t="s">
        <v>122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124</v>
      </c>
      <c r="X2955" s="2" t="s">
        <v>298</v>
      </c>
      <c r="Y2955" s="2" t="s">
        <v>440</v>
      </c>
      <c r="Z2955" s="2">
        <v>94.5</v>
      </c>
      <c r="AA2955" s="2"/>
      <c r="AB2955" s="2"/>
      <c r="AC2955" s="2"/>
      <c r="AD2955" s="2"/>
      <c r="AE2955" s="2" t="s">
        <v>271</v>
      </c>
      <c r="AF2955" s="2" t="s">
        <v>281</v>
      </c>
      <c r="AG2955" s="2" t="s">
        <v>431</v>
      </c>
      <c r="AH2955" s="2" t="s">
        <v>128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3948</v>
      </c>
      <c r="B2956" s="2" t="s">
        <v>3942</v>
      </c>
      <c r="C2956" s="2" t="s">
        <v>47</v>
      </c>
      <c r="D2956" s="2" t="s">
        <v>429</v>
      </c>
      <c r="E2956" s="2" t="s">
        <v>254</v>
      </c>
      <c r="F2956" s="2" t="s">
        <v>278</v>
      </c>
      <c r="G2956" s="2" t="s">
        <v>120</v>
      </c>
      <c r="H2956" s="2" t="s">
        <v>418</v>
      </c>
      <c r="I2956" s="2" t="s">
        <v>53</v>
      </c>
      <c r="J2956" s="2" t="s">
        <v>280</v>
      </c>
      <c r="K2956" s="2"/>
      <c r="L2956" s="2" t="s">
        <v>122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124</v>
      </c>
      <c r="X2956" s="2" t="s">
        <v>314</v>
      </c>
      <c r="Y2956" s="2" t="s">
        <v>315</v>
      </c>
      <c r="Z2956" s="2">
        <v>80</v>
      </c>
      <c r="AA2956" s="2"/>
      <c r="AB2956" s="2"/>
      <c r="AC2956" s="2"/>
      <c r="AD2956" s="2"/>
      <c r="AE2956" s="2" t="s">
        <v>271</v>
      </c>
      <c r="AF2956" s="2" t="s">
        <v>281</v>
      </c>
      <c r="AG2956" s="2" t="s">
        <v>435</v>
      </c>
      <c r="AH2956" s="2" t="s">
        <v>128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3949</v>
      </c>
      <c r="B2957" s="2" t="s">
        <v>3942</v>
      </c>
      <c r="C2957" s="2" t="s">
        <v>47</v>
      </c>
      <c r="D2957" s="2" t="s">
        <v>429</v>
      </c>
      <c r="E2957" s="2" t="s">
        <v>254</v>
      </c>
      <c r="F2957" s="2" t="s">
        <v>278</v>
      </c>
      <c r="G2957" s="2" t="s">
        <v>120</v>
      </c>
      <c r="H2957" s="2" t="s">
        <v>418</v>
      </c>
      <c r="I2957" s="2" t="s">
        <v>53</v>
      </c>
      <c r="J2957" s="2" t="s">
        <v>280</v>
      </c>
      <c r="K2957" s="2"/>
      <c r="L2957" s="2" t="s">
        <v>122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124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271</v>
      </c>
      <c r="AF2957" s="2" t="s">
        <v>281</v>
      </c>
      <c r="AG2957" s="2" t="s">
        <v>433</v>
      </c>
      <c r="AH2957" s="2" t="s">
        <v>128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3950</v>
      </c>
      <c r="B2958" s="2" t="s">
        <v>3942</v>
      </c>
      <c r="C2958" s="2" t="s">
        <v>47</v>
      </c>
      <c r="D2958" s="2" t="s">
        <v>429</v>
      </c>
      <c r="E2958" s="2" t="s">
        <v>254</v>
      </c>
      <c r="F2958" s="2" t="s">
        <v>278</v>
      </c>
      <c r="G2958" s="2" t="s">
        <v>120</v>
      </c>
      <c r="H2958" s="2" t="s">
        <v>418</v>
      </c>
      <c r="I2958" s="2"/>
      <c r="J2958" s="2"/>
      <c r="K2958" s="2" t="s">
        <v>55</v>
      </c>
      <c r="L2958" s="2" t="s">
        <v>318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319</v>
      </c>
      <c r="T2958" s="2" t="s">
        <v>165</v>
      </c>
      <c r="U2958" s="4">
        <f>0.17</f>
        <v>0.17</v>
      </c>
      <c r="V2958" s="2" t="s">
        <v>111</v>
      </c>
      <c r="W2958" s="2" t="s">
        <v>319</v>
      </c>
      <c r="X2958" s="2" t="s">
        <v>318</v>
      </c>
      <c r="Y2958" s="2" t="s">
        <v>320</v>
      </c>
      <c r="Z2958" s="2">
        <v>0</v>
      </c>
      <c r="AA2958" s="2"/>
      <c r="AB2958" s="2"/>
      <c r="AC2958" s="2"/>
      <c r="AD2958" s="2"/>
      <c r="AE2958" s="2" t="s">
        <v>271</v>
      </c>
      <c r="AF2958" s="2" t="s">
        <v>272</v>
      </c>
      <c r="AG2958" s="2" t="s">
        <v>273</v>
      </c>
      <c r="AH2958" s="2" t="s">
        <v>168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3951</v>
      </c>
      <c r="B2959" s="2" t="s">
        <v>3952</v>
      </c>
      <c r="C2959" s="2" t="s">
        <v>47</v>
      </c>
      <c r="D2959" s="2" t="s">
        <v>579</v>
      </c>
      <c r="E2959" s="2" t="s">
        <v>491</v>
      </c>
      <c r="F2959" s="2" t="s">
        <v>224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173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174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344</v>
      </c>
      <c r="Y2959" s="2" t="s">
        <v>580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66</v>
      </c>
      <c r="AF2959" s="2" t="s">
        <v>67</v>
      </c>
      <c r="AG2959" s="2" t="s">
        <v>327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3953</v>
      </c>
      <c r="B2960" s="2" t="s">
        <v>3952</v>
      </c>
      <c r="C2960" s="2" t="s">
        <v>47</v>
      </c>
      <c r="D2960" s="2" t="s">
        <v>579</v>
      </c>
      <c r="E2960" s="2" t="s">
        <v>491</v>
      </c>
      <c r="F2960" s="2" t="s">
        <v>224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173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179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66</v>
      </c>
      <c r="AF2960" s="2" t="s">
        <v>67</v>
      </c>
      <c r="AG2960" s="2" t="s">
        <v>329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3954</v>
      </c>
      <c r="B2961" s="2" t="s">
        <v>3952</v>
      </c>
      <c r="C2961" s="2" t="s">
        <v>47</v>
      </c>
      <c r="D2961" s="2" t="s">
        <v>579</v>
      </c>
      <c r="E2961" s="2" t="s">
        <v>491</v>
      </c>
      <c r="F2961" s="2" t="s">
        <v>224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173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182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149</v>
      </c>
      <c r="Y2961" s="2" t="s">
        <v>150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66</v>
      </c>
      <c r="AF2961" s="2" t="s">
        <v>67</v>
      </c>
      <c r="AG2961" s="2" t="s">
        <v>167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3955</v>
      </c>
      <c r="B2962" s="2" t="s">
        <v>3952</v>
      </c>
      <c r="C2962" s="2" t="s">
        <v>47</v>
      </c>
      <c r="D2962" s="2" t="s">
        <v>579</v>
      </c>
      <c r="E2962" s="2" t="s">
        <v>491</v>
      </c>
      <c r="F2962" s="2" t="s">
        <v>224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173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185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344</v>
      </c>
      <c r="Y2962" s="2" t="s">
        <v>584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66</v>
      </c>
      <c r="AF2962" s="2" t="s">
        <v>67</v>
      </c>
      <c r="AG2962" s="2" t="s">
        <v>327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3956</v>
      </c>
      <c r="B2963" s="2" t="s">
        <v>3952</v>
      </c>
      <c r="C2963" s="2" t="s">
        <v>47</v>
      </c>
      <c r="D2963" s="2" t="s">
        <v>579</v>
      </c>
      <c r="E2963" s="2" t="s">
        <v>491</v>
      </c>
      <c r="F2963" s="2" t="s">
        <v>224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173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188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344</v>
      </c>
      <c r="Y2963" s="2" t="s">
        <v>586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66</v>
      </c>
      <c r="AF2963" s="2" t="s">
        <v>67</v>
      </c>
      <c r="AG2963" s="2" t="s">
        <v>327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3957</v>
      </c>
      <c r="B2964" s="2" t="s">
        <v>3952</v>
      </c>
      <c r="C2964" s="2" t="s">
        <v>47</v>
      </c>
      <c r="D2964" s="2" t="s">
        <v>579</v>
      </c>
      <c r="E2964" s="2" t="s">
        <v>491</v>
      </c>
      <c r="F2964" s="2" t="s">
        <v>224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173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191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344</v>
      </c>
      <c r="Y2964" s="2" t="s">
        <v>588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66</v>
      </c>
      <c r="AF2964" s="2" t="s">
        <v>67</v>
      </c>
      <c r="AG2964" s="2" t="s">
        <v>327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3958</v>
      </c>
      <c r="B2965" s="2" t="s">
        <v>3952</v>
      </c>
      <c r="C2965" s="2" t="s">
        <v>47</v>
      </c>
      <c r="D2965" s="2" t="s">
        <v>579</v>
      </c>
      <c r="E2965" s="2" t="s">
        <v>491</v>
      </c>
      <c r="F2965" s="2" t="s">
        <v>224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173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194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314</v>
      </c>
      <c r="Y2965" s="2" t="s">
        <v>315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66</v>
      </c>
      <c r="AF2965" s="2" t="s">
        <v>67</v>
      </c>
      <c r="AG2965" s="2" t="s">
        <v>167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3959</v>
      </c>
      <c r="B2966" s="2" t="s">
        <v>3952</v>
      </c>
      <c r="C2966" s="2" t="s">
        <v>47</v>
      </c>
      <c r="D2966" s="2" t="s">
        <v>579</v>
      </c>
      <c r="E2966" s="2" t="s">
        <v>491</v>
      </c>
      <c r="F2966" s="2" t="s">
        <v>224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173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196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66</v>
      </c>
      <c r="AF2966" s="2" t="s">
        <v>67</v>
      </c>
      <c r="AG2966" s="2" t="s">
        <v>329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3960</v>
      </c>
      <c r="B2967" s="2" t="s">
        <v>3952</v>
      </c>
      <c r="C2967" s="2" t="s">
        <v>47</v>
      </c>
      <c r="D2967" s="2" t="s">
        <v>579</v>
      </c>
      <c r="E2967" s="2" t="s">
        <v>491</v>
      </c>
      <c r="F2967" s="2" t="s">
        <v>224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163</v>
      </c>
      <c r="M2967" s="2" t="s">
        <v>107</v>
      </c>
      <c r="N2967" s="3"/>
      <c r="O2967" s="3"/>
      <c r="P2967" s="4">
        <f>IF(O2967="吨",N2967*1000,IF(O2967="万立方米",N2967*10000,""))</f>
        <v>151921000.0</v>
      </c>
      <c r="Q2967" s="2" t="s">
        <v>108</v>
      </c>
      <c r="R2967" s="2" t="s">
        <v>109</v>
      </c>
      <c r="S2967" s="2" t="s">
        <v>164</v>
      </c>
      <c r="T2967" s="2" t="s">
        <v>165</v>
      </c>
      <c r="U2967" s="4">
        <f>0.16</f>
        <v>0.16</v>
      </c>
      <c r="V2967" s="2" t="s">
        <v>111</v>
      </c>
      <c r="W2967" s="2" t="s">
        <v>164</v>
      </c>
      <c r="X2967" s="2" t="s">
        <v>163</v>
      </c>
      <c r="Y2967" s="2" t="s">
        <v>166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66</v>
      </c>
      <c r="AF2967" s="2" t="s">
        <v>67</v>
      </c>
      <c r="AG2967" s="2" t="s">
        <v>167</v>
      </c>
      <c r="AH2967" s="2" t="s">
        <v>168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3961</v>
      </c>
      <c r="B2968" s="2" t="s">
        <v>3962</v>
      </c>
      <c r="C2968" s="2" t="s">
        <v>47</v>
      </c>
      <c r="D2968" s="2" t="s">
        <v>1105</v>
      </c>
      <c r="E2968" s="2" t="s">
        <v>1106</v>
      </c>
      <c r="F2968" s="2" t="s">
        <v>119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1107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1108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4">
        <f>P2968*U2968/1000000</f>
        <v>0.06507000000000002</v>
      </c>
      <c r="AD2968" s="4">
        <f>AC2968*(1-Z2968/100)</f>
        <v>0.06507000000000002</v>
      </c>
      <c r="AE2968" s="2" t="s">
        <v>66</v>
      </c>
      <c r="AF2968" s="2" t="s">
        <v>67</v>
      </c>
      <c r="AG2968" s="2" t="s">
        <v>233</v>
      </c>
      <c r="AH2968" s="2" t="s">
        <v>998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3963</v>
      </c>
      <c r="B2969" s="2" t="s">
        <v>3962</v>
      </c>
      <c r="C2969" s="2" t="s">
        <v>47</v>
      </c>
      <c r="D2969" s="2" t="s">
        <v>1105</v>
      </c>
      <c r="E2969" s="2" t="s">
        <v>1106</v>
      </c>
      <c r="F2969" s="2" t="s">
        <v>119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1107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1110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4">
        <f>P2969*U2969/1000000</f>
        <v>240.0</v>
      </c>
      <c r="AD2969" s="4">
        <f>AC2969*(1-Z2969/100)</f>
        <v>240.0</v>
      </c>
      <c r="AE2969" s="2" t="s">
        <v>66</v>
      </c>
      <c r="AF2969" s="2" t="s">
        <v>67</v>
      </c>
      <c r="AG2969" s="2" t="s">
        <v>236</v>
      </c>
      <c r="AH2969" s="2" t="s">
        <v>998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3964</v>
      </c>
      <c r="B2970" s="2" t="s">
        <v>3962</v>
      </c>
      <c r="C2970" s="2" t="s">
        <v>47</v>
      </c>
      <c r="D2970" s="2" t="s">
        <v>1105</v>
      </c>
      <c r="E2970" s="2" t="s">
        <v>1106</v>
      </c>
      <c r="F2970" s="2" t="s">
        <v>119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1107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1112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4">
        <f>P2970*U2970/1000000</f>
        <v>120.0</v>
      </c>
      <c r="AD2970" s="4">
        <f>AC2970*(1-Z2970/100)</f>
        <v>120.0</v>
      </c>
      <c r="AE2970" s="2" t="s">
        <v>66</v>
      </c>
      <c r="AF2970" s="2" t="s">
        <v>67</v>
      </c>
      <c r="AG2970" s="2" t="s">
        <v>233</v>
      </c>
      <c r="AH2970" s="2" t="s">
        <v>998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3965</v>
      </c>
      <c r="B2971" s="2" t="s">
        <v>3962</v>
      </c>
      <c r="C2971" s="2" t="s">
        <v>47</v>
      </c>
      <c r="D2971" s="2" t="s">
        <v>1105</v>
      </c>
      <c r="E2971" s="2" t="s">
        <v>1106</v>
      </c>
      <c r="F2971" s="2" t="s">
        <v>119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1107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1114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0.0</v>
      </c>
      <c r="AD2971" s="4">
        <f>AC2971*(1-Z2971/100)</f>
        <v>0.0</v>
      </c>
      <c r="AE2971" s="2" t="s">
        <v>66</v>
      </c>
      <c r="AF2971" s="2" t="s">
        <v>67</v>
      </c>
      <c r="AG2971" s="2" t="s">
        <v>233</v>
      </c>
      <c r="AH2971" s="2" t="s">
        <v>998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3966</v>
      </c>
      <c r="B2972" s="2" t="s">
        <v>3962</v>
      </c>
      <c r="C2972" s="2" t="s">
        <v>47</v>
      </c>
      <c r="D2972" s="2" t="s">
        <v>1105</v>
      </c>
      <c r="E2972" s="2" t="s">
        <v>1106</v>
      </c>
      <c r="F2972" s="2" t="s">
        <v>119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1107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1116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4">
        <f>P2972*U2972/1000000</f>
        <v>107.36550000000004</v>
      </c>
      <c r="AD2972" s="4">
        <f>AC2973*(1-AA2972/100)+(AC2972-AC2973)*(1-AB2972/100)</f>
        <v>107.36550000000005</v>
      </c>
      <c r="AE2972" s="2" t="s">
        <v>66</v>
      </c>
      <c r="AF2972" s="2" t="s">
        <v>67</v>
      </c>
      <c r="AG2972" s="2" t="s">
        <v>233</v>
      </c>
      <c r="AH2972" s="2" t="s">
        <v>998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3967</v>
      </c>
      <c r="B2973" s="2" t="s">
        <v>3962</v>
      </c>
      <c r="C2973" s="2" t="s">
        <v>47</v>
      </c>
      <c r="D2973" s="2" t="s">
        <v>1105</v>
      </c>
      <c r="E2973" s="2" t="s">
        <v>1106</v>
      </c>
      <c r="F2973" s="2" t="s">
        <v>119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1107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1118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32.53500000000002</v>
      </c>
      <c r="AD2973" s="4">
        <f>AC2973*(1-Z2973/100)</f>
        <v>32.53500000000002</v>
      </c>
      <c r="AE2973" s="2" t="s">
        <v>66</v>
      </c>
      <c r="AF2973" s="2" t="s">
        <v>67</v>
      </c>
      <c r="AG2973" s="2" t="s">
        <v>233</v>
      </c>
      <c r="AH2973" s="2" t="s">
        <v>998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3968</v>
      </c>
      <c r="B2974" s="2" t="s">
        <v>3962</v>
      </c>
      <c r="C2974" s="2" t="s">
        <v>47</v>
      </c>
      <c r="D2974" s="2" t="s">
        <v>1105</v>
      </c>
      <c r="E2974" s="2" t="s">
        <v>1106</v>
      </c>
      <c r="F2974" s="2" t="s">
        <v>119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1107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1120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178.5</v>
      </c>
      <c r="AD2974" s="4">
        <f>AC2974*(1-Z2974/100)</f>
        <v>178.5</v>
      </c>
      <c r="AE2974" s="2" t="s">
        <v>66</v>
      </c>
      <c r="AF2974" s="2" t="s">
        <v>67</v>
      </c>
      <c r="AG2974" s="2" t="s">
        <v>233</v>
      </c>
      <c r="AH2974" s="2" t="s">
        <v>998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3969</v>
      </c>
      <c r="B2975" s="2" t="s">
        <v>3962</v>
      </c>
      <c r="C2975" s="2" t="s">
        <v>47</v>
      </c>
      <c r="D2975" s="2" t="s">
        <v>1105</v>
      </c>
      <c r="E2975" s="2" t="s">
        <v>1106</v>
      </c>
      <c r="F2975" s="2" t="s">
        <v>119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1107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1122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4">
        <f>P2975*U2975/1000000</f>
        <v>5.4</v>
      </c>
      <c r="AD2975" s="4">
        <f>AC2975*(1-Z2975/100)</f>
        <v>5.4</v>
      </c>
      <c r="AE2975" s="2" t="s">
        <v>66</v>
      </c>
      <c r="AF2975" s="2" t="s">
        <v>67</v>
      </c>
      <c r="AG2975" s="2" t="s">
        <v>236</v>
      </c>
      <c r="AH2975" s="2" t="s">
        <v>998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3970</v>
      </c>
      <c r="B2976" s="2" t="s">
        <v>3962</v>
      </c>
      <c r="C2976" s="2" t="s">
        <v>47</v>
      </c>
      <c r="D2976" s="2" t="s">
        <v>1105</v>
      </c>
      <c r="E2976" s="2" t="s">
        <v>1106</v>
      </c>
      <c r="F2976" s="2" t="s">
        <v>119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f>IF(O2976="吨",N2976*1000,IF(O2976="万立方米",N2976*10000,""))</f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138</v>
      </c>
      <c r="AH2976" s="2" t="s">
        <v>114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3971</v>
      </c>
      <c r="B2977" s="2" t="s">
        <v>3972</v>
      </c>
      <c r="C2977" s="2" t="s">
        <v>47</v>
      </c>
      <c r="D2977" s="2" t="s">
        <v>3296</v>
      </c>
      <c r="E2977" s="2" t="s">
        <v>924</v>
      </c>
      <c r="F2977" s="2" t="s">
        <v>50</v>
      </c>
      <c r="G2977" s="2" t="s">
        <v>225</v>
      </c>
      <c r="H2977" s="2" t="s">
        <v>142</v>
      </c>
      <c r="I2977" s="2" t="s">
        <v>53</v>
      </c>
      <c r="J2977" s="2" t="s">
        <v>226</v>
      </c>
      <c r="K2977" s="2" t="s">
        <v>226</v>
      </c>
      <c r="L2977" s="2" t="s">
        <v>227</v>
      </c>
      <c r="M2977" s="2" t="s">
        <v>57</v>
      </c>
      <c r="N2977" s="3">
        <v>27249.786</v>
      </c>
      <c r="O2977" s="3" t="s">
        <v>228</v>
      </c>
      <c r="P2977" s="4">
        <f>IF(O2977="吨",N2977*1000,IF(O2977="万立方米",N2977*10000,""))</f>
        <v>272497860.0</v>
      </c>
      <c r="Q2977" s="2" t="s">
        <v>229</v>
      </c>
      <c r="R2977" s="2" t="s">
        <v>230</v>
      </c>
      <c r="S2977" s="2" t="s">
        <v>231</v>
      </c>
      <c r="T2977" s="2" t="s">
        <v>75</v>
      </c>
      <c r="U2977" s="4">
        <f>0.0</f>
        <v>0.0</v>
      </c>
      <c r="V2977" s="2" t="s">
        <v>232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4">
        <f>P2977*U2977/1000000</f>
        <v>0.0</v>
      </c>
      <c r="AD2977" s="4">
        <f>AC2977*(1-Z2977/100)</f>
        <v>0.0</v>
      </c>
      <c r="AE2977" s="2" t="s">
        <v>66</v>
      </c>
      <c r="AF2977" s="2" t="s">
        <v>67</v>
      </c>
      <c r="AG2977" s="2" t="s">
        <v>233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3973</v>
      </c>
      <c r="B2978" s="2" t="s">
        <v>3972</v>
      </c>
      <c r="C2978" s="2" t="s">
        <v>47</v>
      </c>
      <c r="D2978" s="2" t="s">
        <v>3296</v>
      </c>
      <c r="E2978" s="2" t="s">
        <v>924</v>
      </c>
      <c r="F2978" s="2" t="s">
        <v>50</v>
      </c>
      <c r="G2978" s="2" t="s">
        <v>225</v>
      </c>
      <c r="H2978" s="2" t="s">
        <v>142</v>
      </c>
      <c r="I2978" s="2" t="s">
        <v>53</v>
      </c>
      <c r="J2978" s="2" t="s">
        <v>226</v>
      </c>
      <c r="K2978" s="2" t="s">
        <v>226</v>
      </c>
      <c r="L2978" s="2" t="s">
        <v>227</v>
      </c>
      <c r="M2978" s="2" t="s">
        <v>73</v>
      </c>
      <c r="N2978" s="3">
        <v>27249.786</v>
      </c>
      <c r="O2978" s="3" t="s">
        <v>228</v>
      </c>
      <c r="P2978" s="4">
        <f>IF(O2978="吨",N2978*1000,IF(O2978="万立方米",N2978*10000,""))</f>
        <v>272497860.0</v>
      </c>
      <c r="Q2978" s="2" t="s">
        <v>229</v>
      </c>
      <c r="R2978" s="2" t="s">
        <v>230</v>
      </c>
      <c r="S2978" s="2" t="s">
        <v>235</v>
      </c>
      <c r="T2978" s="2" t="s">
        <v>75</v>
      </c>
      <c r="U2978" s="4">
        <f>1.3</f>
        <v>1.3</v>
      </c>
      <c r="V2978" s="2" t="s">
        <v>232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354.247218</v>
      </c>
      <c r="AD2978" s="4">
        <f>AC2978*(1-Z2978/100)</f>
        <v>354.247218</v>
      </c>
      <c r="AE2978" s="2" t="s">
        <v>66</v>
      </c>
      <c r="AF2978" s="2" t="s">
        <v>67</v>
      </c>
      <c r="AG2978" s="2" t="s">
        <v>236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3974</v>
      </c>
      <c r="B2979" s="2" t="s">
        <v>3972</v>
      </c>
      <c r="C2979" s="2" t="s">
        <v>47</v>
      </c>
      <c r="D2979" s="2" t="s">
        <v>3296</v>
      </c>
      <c r="E2979" s="2" t="s">
        <v>924</v>
      </c>
      <c r="F2979" s="2" t="s">
        <v>50</v>
      </c>
      <c r="G2979" s="2" t="s">
        <v>225</v>
      </c>
      <c r="H2979" s="2" t="s">
        <v>142</v>
      </c>
      <c r="I2979" s="2" t="s">
        <v>53</v>
      </c>
      <c r="J2979" s="2" t="s">
        <v>226</v>
      </c>
      <c r="K2979" s="2" t="s">
        <v>226</v>
      </c>
      <c r="L2979" s="2" t="s">
        <v>227</v>
      </c>
      <c r="M2979" s="2" t="s">
        <v>79</v>
      </c>
      <c r="N2979" s="3">
        <v>27249.786</v>
      </c>
      <c r="O2979" s="3" t="s">
        <v>228</v>
      </c>
      <c r="P2979" s="4">
        <f>IF(O2979="吨",N2979*1000,IF(O2979="万立方米",N2979*10000,""))</f>
        <v>272497860.0</v>
      </c>
      <c r="Q2979" s="2" t="s">
        <v>229</v>
      </c>
      <c r="R2979" s="2" t="s">
        <v>230</v>
      </c>
      <c r="S2979" s="2" t="s">
        <v>238</v>
      </c>
      <c r="T2979" s="2" t="s">
        <v>75</v>
      </c>
      <c r="U2979" s="4">
        <f>4.1</f>
        <v>4.1</v>
      </c>
      <c r="V2979" s="2" t="s">
        <v>232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4">
        <f>P2979*U2979/1000000</f>
        <v>1117.241226</v>
      </c>
      <c r="AD2979" s="4">
        <f>AC2979*(1-Z2979/100)</f>
        <v>871.4481562800001</v>
      </c>
      <c r="AE2979" s="2" t="s">
        <v>66</v>
      </c>
      <c r="AF2979" s="2" t="s">
        <v>67</v>
      </c>
      <c r="AG2979" s="2" t="s">
        <v>239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3975</v>
      </c>
      <c r="B2980" s="2" t="s">
        <v>3972</v>
      </c>
      <c r="C2980" s="2" t="s">
        <v>47</v>
      </c>
      <c r="D2980" s="2" t="s">
        <v>3296</v>
      </c>
      <c r="E2980" s="2" t="s">
        <v>924</v>
      </c>
      <c r="F2980" s="2" t="s">
        <v>50</v>
      </c>
      <c r="G2980" s="2" t="s">
        <v>225</v>
      </c>
      <c r="H2980" s="2" t="s">
        <v>142</v>
      </c>
      <c r="I2980" s="2" t="s">
        <v>53</v>
      </c>
      <c r="J2980" s="2" t="s">
        <v>226</v>
      </c>
      <c r="K2980" s="2" t="s">
        <v>226</v>
      </c>
      <c r="L2980" s="2" t="s">
        <v>227</v>
      </c>
      <c r="M2980" s="2" t="s">
        <v>87</v>
      </c>
      <c r="N2980" s="3">
        <v>27249.786</v>
      </c>
      <c r="O2980" s="3" t="s">
        <v>228</v>
      </c>
      <c r="P2980" s="4">
        <f>IF(O2980="吨",N2980*1000,IF(O2980="万立方米",N2980*10000,""))</f>
        <v>272497860.0</v>
      </c>
      <c r="Q2980" s="2" t="s">
        <v>229</v>
      </c>
      <c r="R2980" s="2" t="s">
        <v>230</v>
      </c>
      <c r="S2980" s="2" t="s">
        <v>241</v>
      </c>
      <c r="T2980" s="2" t="s">
        <v>75</v>
      </c>
      <c r="U2980" s="4">
        <f>0.0</f>
        <v>0.0</v>
      </c>
      <c r="V2980" s="2" t="s">
        <v>232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</v>
      </c>
      <c r="AD2980" s="4">
        <f>AC2980*(1-Z2980/100)</f>
        <v>0.0</v>
      </c>
      <c r="AE2980" s="2" t="s">
        <v>66</v>
      </c>
      <c r="AF2980" s="2" t="s">
        <v>67</v>
      </c>
      <c r="AG2980" s="2" t="s">
        <v>233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3976</v>
      </c>
      <c r="B2981" s="2" t="s">
        <v>3972</v>
      </c>
      <c r="C2981" s="2" t="s">
        <v>47</v>
      </c>
      <c r="D2981" s="2" t="s">
        <v>3296</v>
      </c>
      <c r="E2981" s="2" t="s">
        <v>924</v>
      </c>
      <c r="F2981" s="2" t="s">
        <v>50</v>
      </c>
      <c r="G2981" s="2" t="s">
        <v>225</v>
      </c>
      <c r="H2981" s="2" t="s">
        <v>142</v>
      </c>
      <c r="I2981" s="2" t="s">
        <v>53</v>
      </c>
      <c r="J2981" s="2" t="s">
        <v>226</v>
      </c>
      <c r="K2981" s="2" t="s">
        <v>226</v>
      </c>
      <c r="L2981" s="2" t="s">
        <v>227</v>
      </c>
      <c r="M2981" s="2" t="s">
        <v>91</v>
      </c>
      <c r="N2981" s="3">
        <v>27249.786</v>
      </c>
      <c r="O2981" s="3" t="s">
        <v>228</v>
      </c>
      <c r="P2981" s="4">
        <f>IF(O2981="吨",N2981*1000,IF(O2981="万立方米",N2981*10000,""))</f>
        <v>272497860.0</v>
      </c>
      <c r="Q2981" s="2" t="s">
        <v>229</v>
      </c>
      <c r="R2981" s="2" t="s">
        <v>230</v>
      </c>
      <c r="S2981" s="2" t="s">
        <v>243</v>
      </c>
      <c r="T2981" s="2" t="s">
        <v>75</v>
      </c>
      <c r="U2981" s="4">
        <f>0.03</f>
        <v>0.03</v>
      </c>
      <c r="V2981" s="2" t="s">
        <v>232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4">
        <f>P2981*U2981/1000000</f>
        <v>8.1749358</v>
      </c>
      <c r="AD2981" s="4">
        <f>AC2982*(1-AA2981/100)+(AC2981-AC2982)*(1-AB2981/100)</f>
        <v>8.1749358</v>
      </c>
      <c r="AE2981" s="2" t="s">
        <v>66</v>
      </c>
      <c r="AF2981" s="2" t="s">
        <v>67</v>
      </c>
      <c r="AG2981" s="2" t="s">
        <v>233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3977</v>
      </c>
      <c r="B2982" s="2" t="s">
        <v>3972</v>
      </c>
      <c r="C2982" s="2" t="s">
        <v>47</v>
      </c>
      <c r="D2982" s="2" t="s">
        <v>3296</v>
      </c>
      <c r="E2982" s="2" t="s">
        <v>924</v>
      </c>
      <c r="F2982" s="2" t="s">
        <v>50</v>
      </c>
      <c r="G2982" s="2" t="s">
        <v>225</v>
      </c>
      <c r="H2982" s="2" t="s">
        <v>142</v>
      </c>
      <c r="I2982" s="2" t="s">
        <v>53</v>
      </c>
      <c r="J2982" s="2" t="s">
        <v>226</v>
      </c>
      <c r="K2982" s="2" t="s">
        <v>226</v>
      </c>
      <c r="L2982" s="2" t="s">
        <v>227</v>
      </c>
      <c r="M2982" s="2" t="s">
        <v>95</v>
      </c>
      <c r="N2982" s="3">
        <v>27249.786</v>
      </c>
      <c r="O2982" s="3" t="s">
        <v>228</v>
      </c>
      <c r="P2982" s="4">
        <f>IF(O2982="吨",N2982*1000,IF(O2982="万立方米",N2982*10000,""))</f>
        <v>272497860.0</v>
      </c>
      <c r="Q2982" s="2" t="s">
        <v>229</v>
      </c>
      <c r="R2982" s="2" t="s">
        <v>230</v>
      </c>
      <c r="S2982" s="2" t="s">
        <v>245</v>
      </c>
      <c r="T2982" s="2" t="s">
        <v>75</v>
      </c>
      <c r="U2982" s="4">
        <f>0.03</f>
        <v>0.03</v>
      </c>
      <c r="V2982" s="2" t="s">
        <v>232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8.1749358</v>
      </c>
      <c r="AD2982" s="4">
        <f>AC2982*(1-Z2982/100)</f>
        <v>8.1749358</v>
      </c>
      <c r="AE2982" s="2" t="s">
        <v>66</v>
      </c>
      <c r="AF2982" s="2" t="s">
        <v>67</v>
      </c>
      <c r="AG2982" s="2" t="s">
        <v>233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3978</v>
      </c>
      <c r="B2983" s="2" t="s">
        <v>3972</v>
      </c>
      <c r="C2983" s="2" t="s">
        <v>47</v>
      </c>
      <c r="D2983" s="2" t="s">
        <v>3296</v>
      </c>
      <c r="E2983" s="2" t="s">
        <v>924</v>
      </c>
      <c r="F2983" s="2" t="s">
        <v>50</v>
      </c>
      <c r="G2983" s="2" t="s">
        <v>225</v>
      </c>
      <c r="H2983" s="2" t="s">
        <v>142</v>
      </c>
      <c r="I2983" s="2" t="s">
        <v>53</v>
      </c>
      <c r="J2983" s="2" t="s">
        <v>226</v>
      </c>
      <c r="K2983" s="2" t="s">
        <v>226</v>
      </c>
      <c r="L2983" s="2" t="s">
        <v>227</v>
      </c>
      <c r="M2983" s="2" t="s">
        <v>99</v>
      </c>
      <c r="N2983" s="3">
        <v>27249.786</v>
      </c>
      <c r="O2983" s="3" t="s">
        <v>228</v>
      </c>
      <c r="P2983" s="4">
        <f>IF(O2983="吨",N2983*1000,IF(O2983="万立方米",N2983*10000,""))</f>
        <v>272497860.0</v>
      </c>
      <c r="Q2983" s="2" t="s">
        <v>229</v>
      </c>
      <c r="R2983" s="2" t="s">
        <v>230</v>
      </c>
      <c r="S2983" s="2" t="s">
        <v>247</v>
      </c>
      <c r="T2983" s="2" t="s">
        <v>75</v>
      </c>
      <c r="U2983" s="4">
        <f>0.0</f>
        <v>0.0</v>
      </c>
      <c r="V2983" s="2" t="s">
        <v>232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66</v>
      </c>
      <c r="AF2983" s="2" t="s">
        <v>67</v>
      </c>
      <c r="AG2983" s="2" t="s">
        <v>233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3979</v>
      </c>
      <c r="B2984" s="2" t="s">
        <v>3972</v>
      </c>
      <c r="C2984" s="2" t="s">
        <v>47</v>
      </c>
      <c r="D2984" s="2" t="s">
        <v>3296</v>
      </c>
      <c r="E2984" s="2" t="s">
        <v>924</v>
      </c>
      <c r="F2984" s="2" t="s">
        <v>50</v>
      </c>
      <c r="G2984" s="2" t="s">
        <v>225</v>
      </c>
      <c r="H2984" s="2" t="s">
        <v>142</v>
      </c>
      <c r="I2984" s="2" t="s">
        <v>53</v>
      </c>
      <c r="J2984" s="2" t="s">
        <v>226</v>
      </c>
      <c r="K2984" s="2" t="s">
        <v>226</v>
      </c>
      <c r="L2984" s="2" t="s">
        <v>227</v>
      </c>
      <c r="M2984" s="2" t="s">
        <v>104</v>
      </c>
      <c r="N2984" s="3">
        <v>27249.786</v>
      </c>
      <c r="O2984" s="3" t="s">
        <v>228</v>
      </c>
      <c r="P2984" s="4">
        <f>IF(O2984="吨",N2984*1000,IF(O2984="万立方米",N2984*10000,""))</f>
        <v>272497860.0</v>
      </c>
      <c r="Q2984" s="2" t="s">
        <v>229</v>
      </c>
      <c r="R2984" s="2" t="s">
        <v>230</v>
      </c>
      <c r="S2984" s="2" t="s">
        <v>249</v>
      </c>
      <c r="T2984" s="2" t="s">
        <v>75</v>
      </c>
      <c r="U2984" s="4">
        <f>0.02</f>
        <v>0.02</v>
      </c>
      <c r="V2984" s="2" t="s">
        <v>232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 t="s">
        <v>236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3980</v>
      </c>
      <c r="B2985" s="2" t="s">
        <v>3972</v>
      </c>
      <c r="C2985" s="2" t="s">
        <v>47</v>
      </c>
      <c r="D2985" s="2" t="s">
        <v>3296</v>
      </c>
      <c r="E2985" s="2" t="s">
        <v>924</v>
      </c>
      <c r="F2985" s="2" t="s">
        <v>50</v>
      </c>
      <c r="G2985" s="2" t="s">
        <v>225</v>
      </c>
      <c r="H2985" s="2" t="s">
        <v>142</v>
      </c>
      <c r="I2985" s="2"/>
      <c r="J2985" s="2"/>
      <c r="K2985" s="2"/>
      <c r="L2985" s="2"/>
      <c r="M2985" s="2" t="s">
        <v>107</v>
      </c>
      <c r="N2985" s="3"/>
      <c r="O2985" s="3"/>
      <c r="P2985" s="4">
        <f>IF(O2985="吨",N2985*1000,IF(O2985="万立方米",N2985*10000,""))</f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138</v>
      </c>
      <c r="AH2985" s="2" t="s">
        <v>114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3981</v>
      </c>
      <c r="B2986" s="2" t="s">
        <v>3982</v>
      </c>
      <c r="C2986" s="2" t="s">
        <v>47</v>
      </c>
      <c r="D2986" s="2" t="s">
        <v>3983</v>
      </c>
      <c r="E2986" s="2" t="s">
        <v>491</v>
      </c>
      <c r="F2986" s="2" t="s">
        <v>50</v>
      </c>
      <c r="G2986" s="2" t="s">
        <v>225</v>
      </c>
      <c r="H2986" s="2" t="s">
        <v>52</v>
      </c>
      <c r="I2986" s="2" t="s">
        <v>53</v>
      </c>
      <c r="J2986" s="2" t="s">
        <v>226</v>
      </c>
      <c r="K2986" s="2" t="s">
        <v>226</v>
      </c>
      <c r="L2986" s="2" t="s">
        <v>227</v>
      </c>
      <c r="M2986" s="2" t="s">
        <v>57</v>
      </c>
      <c r="N2986" s="3">
        <v>2943.372</v>
      </c>
      <c r="O2986" s="3" t="s">
        <v>228</v>
      </c>
      <c r="P2986" s="4">
        <f>IF(O2986="吨",N2986*1000,IF(O2986="万立方米",N2986*10000,""))</f>
        <v>29433720.0</v>
      </c>
      <c r="Q2986" s="2" t="s">
        <v>229</v>
      </c>
      <c r="R2986" s="2" t="s">
        <v>230</v>
      </c>
      <c r="S2986" s="2" t="s">
        <v>231</v>
      </c>
      <c r="T2986" s="2" t="s">
        <v>75</v>
      </c>
      <c r="U2986" s="4">
        <f>0.0</f>
        <v>0.0</v>
      </c>
      <c r="V2986" s="2" t="s">
        <v>232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66</v>
      </c>
      <c r="AF2986" s="2" t="s">
        <v>67</v>
      </c>
      <c r="AG2986" s="2" t="s">
        <v>233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3984</v>
      </c>
      <c r="B2987" s="2" t="s">
        <v>3982</v>
      </c>
      <c r="C2987" s="2" t="s">
        <v>47</v>
      </c>
      <c r="D2987" s="2" t="s">
        <v>3983</v>
      </c>
      <c r="E2987" s="2" t="s">
        <v>491</v>
      </c>
      <c r="F2987" s="2" t="s">
        <v>50</v>
      </c>
      <c r="G2987" s="2" t="s">
        <v>225</v>
      </c>
      <c r="H2987" s="2" t="s">
        <v>52</v>
      </c>
      <c r="I2987" s="2" t="s">
        <v>53</v>
      </c>
      <c r="J2987" s="2" t="s">
        <v>226</v>
      </c>
      <c r="K2987" s="2" t="s">
        <v>226</v>
      </c>
      <c r="L2987" s="2" t="s">
        <v>227</v>
      </c>
      <c r="M2987" s="2" t="s">
        <v>73</v>
      </c>
      <c r="N2987" s="3">
        <v>2943.372</v>
      </c>
      <c r="O2987" s="3" t="s">
        <v>228</v>
      </c>
      <c r="P2987" s="4">
        <f>IF(O2987="吨",N2987*1000,IF(O2987="万立方米",N2987*10000,""))</f>
        <v>29433720.0</v>
      </c>
      <c r="Q2987" s="2" t="s">
        <v>229</v>
      </c>
      <c r="R2987" s="2" t="s">
        <v>230</v>
      </c>
      <c r="S2987" s="2" t="s">
        <v>235</v>
      </c>
      <c r="T2987" s="2" t="s">
        <v>75</v>
      </c>
      <c r="U2987" s="4">
        <f>1.3</f>
        <v>1.3</v>
      </c>
      <c r="V2987" s="2" t="s">
        <v>232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38.263836</v>
      </c>
      <c r="AD2987" s="4">
        <f>AC2987*(1-Z2987/100)</f>
        <v>38.263836</v>
      </c>
      <c r="AE2987" s="2" t="s">
        <v>66</v>
      </c>
      <c r="AF2987" s="2" t="s">
        <v>67</v>
      </c>
      <c r="AG2987" s="2" t="s">
        <v>236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3985</v>
      </c>
      <c r="B2988" s="2" t="s">
        <v>3982</v>
      </c>
      <c r="C2988" s="2" t="s">
        <v>47</v>
      </c>
      <c r="D2988" s="2" t="s">
        <v>3983</v>
      </c>
      <c r="E2988" s="2" t="s">
        <v>491</v>
      </c>
      <c r="F2988" s="2" t="s">
        <v>50</v>
      </c>
      <c r="G2988" s="2" t="s">
        <v>225</v>
      </c>
      <c r="H2988" s="2" t="s">
        <v>52</v>
      </c>
      <c r="I2988" s="2" t="s">
        <v>53</v>
      </c>
      <c r="J2988" s="2" t="s">
        <v>226</v>
      </c>
      <c r="K2988" s="2" t="s">
        <v>226</v>
      </c>
      <c r="L2988" s="2" t="s">
        <v>227</v>
      </c>
      <c r="M2988" s="2" t="s">
        <v>79</v>
      </c>
      <c r="N2988" s="3">
        <v>2943.372</v>
      </c>
      <c r="O2988" s="3" t="s">
        <v>228</v>
      </c>
      <c r="P2988" s="4">
        <f>IF(O2988="吨",N2988*1000,IF(O2988="万立方米",N2988*10000,""))</f>
        <v>29433720.0</v>
      </c>
      <c r="Q2988" s="2" t="s">
        <v>229</v>
      </c>
      <c r="R2988" s="2" t="s">
        <v>230</v>
      </c>
      <c r="S2988" s="2" t="s">
        <v>238</v>
      </c>
      <c r="T2988" s="2" t="s">
        <v>75</v>
      </c>
      <c r="U2988" s="4">
        <f>4.1</f>
        <v>4.1</v>
      </c>
      <c r="V2988" s="2" t="s">
        <v>232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4">
        <f>P2988*U2988/1000000</f>
        <v>120.67825199999999</v>
      </c>
      <c r="AD2988" s="4">
        <f>AC2988*(1-Z2988/100)</f>
        <v>94.12903655999999</v>
      </c>
      <c r="AE2988" s="2" t="s">
        <v>66</v>
      </c>
      <c r="AF2988" s="2" t="s">
        <v>67</v>
      </c>
      <c r="AG2988" s="2" t="s">
        <v>239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3986</v>
      </c>
      <c r="B2989" s="2" t="s">
        <v>3982</v>
      </c>
      <c r="C2989" s="2" t="s">
        <v>47</v>
      </c>
      <c r="D2989" s="2" t="s">
        <v>3983</v>
      </c>
      <c r="E2989" s="2" t="s">
        <v>491</v>
      </c>
      <c r="F2989" s="2" t="s">
        <v>50</v>
      </c>
      <c r="G2989" s="2" t="s">
        <v>225</v>
      </c>
      <c r="H2989" s="2" t="s">
        <v>52</v>
      </c>
      <c r="I2989" s="2" t="s">
        <v>53</v>
      </c>
      <c r="J2989" s="2" t="s">
        <v>226</v>
      </c>
      <c r="K2989" s="2" t="s">
        <v>226</v>
      </c>
      <c r="L2989" s="2" t="s">
        <v>227</v>
      </c>
      <c r="M2989" s="2" t="s">
        <v>87</v>
      </c>
      <c r="N2989" s="3">
        <v>2943.372</v>
      </c>
      <c r="O2989" s="3" t="s">
        <v>228</v>
      </c>
      <c r="P2989" s="4">
        <f>IF(O2989="吨",N2989*1000,IF(O2989="万立方米",N2989*10000,""))</f>
        <v>29433720.0</v>
      </c>
      <c r="Q2989" s="2" t="s">
        <v>229</v>
      </c>
      <c r="R2989" s="2" t="s">
        <v>230</v>
      </c>
      <c r="S2989" s="2" t="s">
        <v>241</v>
      </c>
      <c r="T2989" s="2" t="s">
        <v>75</v>
      </c>
      <c r="U2989" s="4">
        <f>0.0</f>
        <v>0.0</v>
      </c>
      <c r="V2989" s="2" t="s">
        <v>232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66</v>
      </c>
      <c r="AF2989" s="2" t="s">
        <v>67</v>
      </c>
      <c r="AG2989" s="2" t="s">
        <v>233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3987</v>
      </c>
      <c r="B2990" s="2" t="s">
        <v>3982</v>
      </c>
      <c r="C2990" s="2" t="s">
        <v>47</v>
      </c>
      <c r="D2990" s="2" t="s">
        <v>3983</v>
      </c>
      <c r="E2990" s="2" t="s">
        <v>491</v>
      </c>
      <c r="F2990" s="2" t="s">
        <v>50</v>
      </c>
      <c r="G2990" s="2" t="s">
        <v>225</v>
      </c>
      <c r="H2990" s="2" t="s">
        <v>52</v>
      </c>
      <c r="I2990" s="2" t="s">
        <v>53</v>
      </c>
      <c r="J2990" s="2" t="s">
        <v>226</v>
      </c>
      <c r="K2990" s="2" t="s">
        <v>226</v>
      </c>
      <c r="L2990" s="2" t="s">
        <v>227</v>
      </c>
      <c r="M2990" s="2" t="s">
        <v>91</v>
      </c>
      <c r="N2990" s="3">
        <v>2943.372</v>
      </c>
      <c r="O2990" s="3" t="s">
        <v>228</v>
      </c>
      <c r="P2990" s="4">
        <f>IF(O2990="吨",N2990*1000,IF(O2990="万立方米",N2990*10000,""))</f>
        <v>29433720.0</v>
      </c>
      <c r="Q2990" s="2" t="s">
        <v>229</v>
      </c>
      <c r="R2990" s="2" t="s">
        <v>230</v>
      </c>
      <c r="S2990" s="2" t="s">
        <v>243</v>
      </c>
      <c r="T2990" s="2" t="s">
        <v>75</v>
      </c>
      <c r="U2990" s="4">
        <f>0.03</f>
        <v>0.03</v>
      </c>
      <c r="V2990" s="2" t="s">
        <v>232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4">
        <f>P2990*U2990/1000000</f>
        <v>0.8830116</v>
      </c>
      <c r="AD2990" s="4">
        <f>AC2991*(1-AA2990/100)+(AC2990-AC2991)*(1-AB2990/100)</f>
        <v>0.8830116</v>
      </c>
      <c r="AE2990" s="2" t="s">
        <v>66</v>
      </c>
      <c r="AF2990" s="2" t="s">
        <v>67</v>
      </c>
      <c r="AG2990" s="2" t="s">
        <v>233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3988</v>
      </c>
      <c r="B2991" s="2" t="s">
        <v>3982</v>
      </c>
      <c r="C2991" s="2" t="s">
        <v>47</v>
      </c>
      <c r="D2991" s="2" t="s">
        <v>3983</v>
      </c>
      <c r="E2991" s="2" t="s">
        <v>491</v>
      </c>
      <c r="F2991" s="2" t="s">
        <v>50</v>
      </c>
      <c r="G2991" s="2" t="s">
        <v>225</v>
      </c>
      <c r="H2991" s="2" t="s">
        <v>52</v>
      </c>
      <c r="I2991" s="2" t="s">
        <v>53</v>
      </c>
      <c r="J2991" s="2" t="s">
        <v>226</v>
      </c>
      <c r="K2991" s="2" t="s">
        <v>226</v>
      </c>
      <c r="L2991" s="2" t="s">
        <v>227</v>
      </c>
      <c r="M2991" s="2" t="s">
        <v>95</v>
      </c>
      <c r="N2991" s="3">
        <v>2943.372</v>
      </c>
      <c r="O2991" s="3" t="s">
        <v>228</v>
      </c>
      <c r="P2991" s="4">
        <f>IF(O2991="吨",N2991*1000,IF(O2991="万立方米",N2991*10000,""))</f>
        <v>29433720.0</v>
      </c>
      <c r="Q2991" s="2" t="s">
        <v>229</v>
      </c>
      <c r="R2991" s="2" t="s">
        <v>230</v>
      </c>
      <c r="S2991" s="2" t="s">
        <v>245</v>
      </c>
      <c r="T2991" s="2" t="s">
        <v>75</v>
      </c>
      <c r="U2991" s="4">
        <f>0.03</f>
        <v>0.03</v>
      </c>
      <c r="V2991" s="2" t="s">
        <v>232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4">
        <f>P2991*U2991/1000000</f>
        <v>0.8830116</v>
      </c>
      <c r="AD2991" s="4">
        <f>AC2991*(1-Z2991/100)</f>
        <v>0.8830116</v>
      </c>
      <c r="AE2991" s="2" t="s">
        <v>66</v>
      </c>
      <c r="AF2991" s="2" t="s">
        <v>67</v>
      </c>
      <c r="AG2991" s="2" t="s">
        <v>233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3989</v>
      </c>
      <c r="B2992" s="2" t="s">
        <v>3982</v>
      </c>
      <c r="C2992" s="2" t="s">
        <v>47</v>
      </c>
      <c r="D2992" s="2" t="s">
        <v>3983</v>
      </c>
      <c r="E2992" s="2" t="s">
        <v>491</v>
      </c>
      <c r="F2992" s="2" t="s">
        <v>50</v>
      </c>
      <c r="G2992" s="2" t="s">
        <v>225</v>
      </c>
      <c r="H2992" s="2" t="s">
        <v>52</v>
      </c>
      <c r="I2992" s="2" t="s">
        <v>53</v>
      </c>
      <c r="J2992" s="2" t="s">
        <v>226</v>
      </c>
      <c r="K2992" s="2" t="s">
        <v>226</v>
      </c>
      <c r="L2992" s="2" t="s">
        <v>227</v>
      </c>
      <c r="M2992" s="2" t="s">
        <v>99</v>
      </c>
      <c r="N2992" s="3">
        <v>2943.372</v>
      </c>
      <c r="O2992" s="3" t="s">
        <v>228</v>
      </c>
      <c r="P2992" s="4">
        <f>IF(O2992="吨",N2992*1000,IF(O2992="万立方米",N2992*10000,""))</f>
        <v>29433720.0</v>
      </c>
      <c r="Q2992" s="2" t="s">
        <v>229</v>
      </c>
      <c r="R2992" s="2" t="s">
        <v>230</v>
      </c>
      <c r="S2992" s="2" t="s">
        <v>247</v>
      </c>
      <c r="T2992" s="2" t="s">
        <v>75</v>
      </c>
      <c r="U2992" s="4">
        <f>0.0</f>
        <v>0.0</v>
      </c>
      <c r="V2992" s="2" t="s">
        <v>232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66</v>
      </c>
      <c r="AF2992" s="2" t="s">
        <v>67</v>
      </c>
      <c r="AG2992" s="2" t="s">
        <v>233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3990</v>
      </c>
      <c r="B2993" s="2" t="s">
        <v>3982</v>
      </c>
      <c r="C2993" s="2" t="s">
        <v>47</v>
      </c>
      <c r="D2993" s="2" t="s">
        <v>3983</v>
      </c>
      <c r="E2993" s="2" t="s">
        <v>491</v>
      </c>
      <c r="F2993" s="2" t="s">
        <v>50</v>
      </c>
      <c r="G2993" s="2" t="s">
        <v>225</v>
      </c>
      <c r="H2993" s="2" t="s">
        <v>52</v>
      </c>
      <c r="I2993" s="2" t="s">
        <v>53</v>
      </c>
      <c r="J2993" s="2" t="s">
        <v>226</v>
      </c>
      <c r="K2993" s="2" t="s">
        <v>226</v>
      </c>
      <c r="L2993" s="2" t="s">
        <v>227</v>
      </c>
      <c r="M2993" s="2" t="s">
        <v>104</v>
      </c>
      <c r="N2993" s="3">
        <v>2943.372</v>
      </c>
      <c r="O2993" s="3" t="s">
        <v>228</v>
      </c>
      <c r="P2993" s="4">
        <f>IF(O2993="吨",N2993*1000,IF(O2993="万立方米",N2993*10000,""))</f>
        <v>29433720.0</v>
      </c>
      <c r="Q2993" s="2" t="s">
        <v>229</v>
      </c>
      <c r="R2993" s="2" t="s">
        <v>230</v>
      </c>
      <c r="S2993" s="2" t="s">
        <v>249</v>
      </c>
      <c r="T2993" s="2" t="s">
        <v>75</v>
      </c>
      <c r="U2993" s="4">
        <f>0.02</f>
        <v>0.02</v>
      </c>
      <c r="V2993" s="2" t="s">
        <v>232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 t="s">
        <v>236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3991</v>
      </c>
      <c r="B2994" s="2" t="s">
        <v>3982</v>
      </c>
      <c r="C2994" s="2" t="s">
        <v>47</v>
      </c>
      <c r="D2994" s="2" t="s">
        <v>3983</v>
      </c>
      <c r="E2994" s="2" t="s">
        <v>491</v>
      </c>
      <c r="F2994" s="2" t="s">
        <v>50</v>
      </c>
      <c r="G2994" s="2" t="s">
        <v>225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f>IF(O2994="吨",N2994*1000,IF(O2994="万立方米",N2994*10000,""))</f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138</v>
      </c>
      <c r="AH2994" s="2" t="s">
        <v>114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3992</v>
      </c>
      <c r="B2995" s="2" t="s">
        <v>3993</v>
      </c>
      <c r="C2995" s="2" t="s">
        <v>47</v>
      </c>
      <c r="D2995" s="2" t="s">
        <v>1287</v>
      </c>
      <c r="E2995" s="2" t="s">
        <v>118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4">
        <f>P2995*U2995/1000000</f>
        <v>22.798199025</v>
      </c>
      <c r="AD2995" s="4">
        <f>AC2995*(1-Z2995/100)</f>
        <v>22.798199025</v>
      </c>
      <c r="AE2995" s="2" t="s">
        <v>66</v>
      </c>
      <c r="AF2995" s="2" t="s">
        <v>67</v>
      </c>
      <c r="AG2995" s="2" t="s">
        <v>233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3994</v>
      </c>
      <c r="B2996" s="2" t="s">
        <v>3993</v>
      </c>
      <c r="C2996" s="2" t="s">
        <v>47</v>
      </c>
      <c r="D2996" s="2" t="s">
        <v>1287</v>
      </c>
      <c r="E2996" s="2" t="s">
        <v>118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4">
        <f>P2996*U2996/1000000</f>
        <v>4712.806</v>
      </c>
      <c r="AD2996" s="4">
        <f>AC2996*(1-Z2996/100)</f>
        <v>4712.806</v>
      </c>
      <c r="AE2996" s="2" t="s">
        <v>66</v>
      </c>
      <c r="AF2996" s="2" t="s">
        <v>67</v>
      </c>
      <c r="AG2996" s="2" t="s">
        <v>236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3995</v>
      </c>
      <c r="B2997" s="2" t="s">
        <v>3993</v>
      </c>
      <c r="C2997" s="2" t="s">
        <v>47</v>
      </c>
      <c r="D2997" s="2" t="s">
        <v>1287</v>
      </c>
      <c r="E2997" s="2" t="s">
        <v>118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4">
        <f>P2997*U2997/1000000</f>
        <v>16989.66563</v>
      </c>
      <c r="AD2997" s="4">
        <f>AC2997*(1-Z2997/100)</f>
        <v>13251.9391914</v>
      </c>
      <c r="AE2997" s="2" t="s">
        <v>66</v>
      </c>
      <c r="AF2997" s="2" t="s">
        <v>67</v>
      </c>
      <c r="AG2997" s="2" t="s">
        <v>239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3996</v>
      </c>
      <c r="B2998" s="2" t="s">
        <v>3993</v>
      </c>
      <c r="C2998" s="2" t="s">
        <v>47</v>
      </c>
      <c r="D2998" s="2" t="s">
        <v>1287</v>
      </c>
      <c r="E2998" s="2" t="s">
        <v>118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</v>
      </c>
      <c r="AD2998" s="4">
        <f>AC2998*(1-Z2998/100)</f>
        <v>0.0</v>
      </c>
      <c r="AE2998" s="2" t="s">
        <v>66</v>
      </c>
      <c r="AF2998" s="2" t="s">
        <v>67</v>
      </c>
      <c r="AG2998" s="2" t="s">
        <v>233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3997</v>
      </c>
      <c r="B2999" s="2" t="s">
        <v>3993</v>
      </c>
      <c r="C2999" s="2" t="s">
        <v>47</v>
      </c>
      <c r="D2999" s="2" t="s">
        <v>1287</v>
      </c>
      <c r="E2999" s="2" t="s">
        <v>118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4">
        <f>P2999*U2999/1000000</f>
        <v>43696.54813125</v>
      </c>
      <c r="AD2999" s="4">
        <f>AC3000*(1-AA2999/100)+(AC2999-AC3000)*(1-AB2999/100)</f>
        <v>43696.54813125</v>
      </c>
      <c r="AE2999" s="2" t="s">
        <v>66</v>
      </c>
      <c r="AF2999" s="2" t="s">
        <v>67</v>
      </c>
      <c r="AG2999" s="2" t="s">
        <v>233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3998</v>
      </c>
      <c r="B3000" s="2" t="s">
        <v>3993</v>
      </c>
      <c r="C3000" s="2" t="s">
        <v>47</v>
      </c>
      <c r="D3000" s="2" t="s">
        <v>1287</v>
      </c>
      <c r="E3000" s="2" t="s">
        <v>118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4">
        <f>P3000*U3000/1000000</f>
        <v>11399.099512499997</v>
      </c>
      <c r="AD3000" s="4">
        <f>AC3000*(1-Z3000/100)</f>
        <v>11399.099512499997</v>
      </c>
      <c r="AE3000" s="2" t="s">
        <v>66</v>
      </c>
      <c r="AF3000" s="2" t="s">
        <v>67</v>
      </c>
      <c r="AG3000" s="2" t="s">
        <v>233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3999</v>
      </c>
      <c r="B3001" s="2" t="s">
        <v>3993</v>
      </c>
      <c r="C3001" s="2" t="s">
        <v>47</v>
      </c>
      <c r="D3001" s="2" t="s">
        <v>1287</v>
      </c>
      <c r="E3001" s="2" t="s">
        <v>118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19628.83699</v>
      </c>
      <c r="AD3001" s="4">
        <f>AC3001*(1-Z3001/100)</f>
        <v>19628.83699</v>
      </c>
      <c r="AE3001" s="2" t="s">
        <v>66</v>
      </c>
      <c r="AF3001" s="2" t="s">
        <v>67</v>
      </c>
      <c r="AG3001" s="2" t="s">
        <v>233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4000</v>
      </c>
      <c r="B3002" s="2" t="s">
        <v>3993</v>
      </c>
      <c r="C3002" s="2" t="s">
        <v>47</v>
      </c>
      <c r="D3002" s="2" t="s">
        <v>1287</v>
      </c>
      <c r="E3002" s="2" t="s">
        <v>118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4">
        <f>P3002*U3002/1000000</f>
        <v>94.25612</v>
      </c>
      <c r="AD3002" s="4">
        <f>AC3002*(1-Z3002/100)</f>
        <v>94.25612</v>
      </c>
      <c r="AE3002" s="2" t="s">
        <v>66</v>
      </c>
      <c r="AF3002" s="2" t="s">
        <v>67</v>
      </c>
      <c r="AG3002" s="2" t="s">
        <v>236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4001</v>
      </c>
      <c r="B3003" s="2" t="s">
        <v>3993</v>
      </c>
      <c r="C3003" s="2" t="s">
        <v>47</v>
      </c>
      <c r="D3003" s="2" t="s">
        <v>1287</v>
      </c>
      <c r="E3003" s="2" t="s">
        <v>118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f>IF(O3003="吨",N3003*1000,IF(O3003="万立方米",N3003*10000,""))</f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138</v>
      </c>
      <c r="AH3003" s="2" t="s">
        <v>114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4002</v>
      </c>
      <c r="B3004" s="2" t="s">
        <v>4003</v>
      </c>
      <c r="C3004" s="2" t="s">
        <v>47</v>
      </c>
      <c r="D3004" s="2" t="s">
        <v>2771</v>
      </c>
      <c r="E3004" s="2" t="s">
        <v>760</v>
      </c>
      <c r="F3004" s="2" t="s">
        <v>278</v>
      </c>
      <c r="G3004" s="2" t="s">
        <v>120</v>
      </c>
      <c r="H3004" s="2" t="s">
        <v>142</v>
      </c>
      <c r="I3004" s="2" t="s">
        <v>53</v>
      </c>
      <c r="J3004" s="2" t="s">
        <v>280</v>
      </c>
      <c r="K3004" s="2"/>
      <c r="L3004" s="2" t="s">
        <v>122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124</v>
      </c>
      <c r="X3004" s="2" t="s">
        <v>298</v>
      </c>
      <c r="Y3004" s="2" t="s">
        <v>299</v>
      </c>
      <c r="Z3004" s="2">
        <v>94.5</v>
      </c>
      <c r="AA3004" s="2"/>
      <c r="AB3004" s="2"/>
      <c r="AC3004" s="2"/>
      <c r="AD3004" s="2"/>
      <c r="AE3004" s="2" t="s">
        <v>271</v>
      </c>
      <c r="AF3004" s="2" t="s">
        <v>281</v>
      </c>
      <c r="AG3004" s="2" t="s">
        <v>431</v>
      </c>
      <c r="AH3004" s="2" t="s">
        <v>128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4004</v>
      </c>
      <c r="B3005" s="2" t="s">
        <v>4003</v>
      </c>
      <c r="C3005" s="2" t="s">
        <v>47</v>
      </c>
      <c r="D3005" s="2" t="s">
        <v>2771</v>
      </c>
      <c r="E3005" s="2" t="s">
        <v>760</v>
      </c>
      <c r="F3005" s="2" t="s">
        <v>278</v>
      </c>
      <c r="G3005" s="2" t="s">
        <v>120</v>
      </c>
      <c r="H3005" s="2" t="s">
        <v>142</v>
      </c>
      <c r="I3005" s="2" t="s">
        <v>53</v>
      </c>
      <c r="J3005" s="2" t="s">
        <v>280</v>
      </c>
      <c r="K3005" s="2"/>
      <c r="L3005" s="2" t="s">
        <v>122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124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271</v>
      </c>
      <c r="AF3005" s="2" t="s">
        <v>281</v>
      </c>
      <c r="AG3005" s="2" t="s">
        <v>433</v>
      </c>
      <c r="AH3005" s="2" t="s">
        <v>128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4005</v>
      </c>
      <c r="B3006" s="2" t="s">
        <v>4003</v>
      </c>
      <c r="C3006" s="2" t="s">
        <v>47</v>
      </c>
      <c r="D3006" s="2" t="s">
        <v>2771</v>
      </c>
      <c r="E3006" s="2" t="s">
        <v>760</v>
      </c>
      <c r="F3006" s="2" t="s">
        <v>278</v>
      </c>
      <c r="G3006" s="2" t="s">
        <v>120</v>
      </c>
      <c r="H3006" s="2" t="s">
        <v>142</v>
      </c>
      <c r="I3006" s="2" t="s">
        <v>53</v>
      </c>
      <c r="J3006" s="2" t="s">
        <v>280</v>
      </c>
      <c r="K3006" s="2"/>
      <c r="L3006" s="2" t="s">
        <v>122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124</v>
      </c>
      <c r="X3006" s="2" t="s">
        <v>304</v>
      </c>
      <c r="Y3006" s="2" t="s">
        <v>305</v>
      </c>
      <c r="Z3006" s="2">
        <v>30</v>
      </c>
      <c r="AA3006" s="2"/>
      <c r="AB3006" s="2"/>
      <c r="AC3006" s="2"/>
      <c r="AD3006" s="2"/>
      <c r="AE3006" s="2" t="s">
        <v>271</v>
      </c>
      <c r="AF3006" s="2" t="s">
        <v>281</v>
      </c>
      <c r="AG3006" s="2" t="s">
        <v>435</v>
      </c>
      <c r="AH3006" s="2" t="s">
        <v>128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4006</v>
      </c>
      <c r="B3007" s="2" t="s">
        <v>4003</v>
      </c>
      <c r="C3007" s="2" t="s">
        <v>47</v>
      </c>
      <c r="D3007" s="2" t="s">
        <v>2771</v>
      </c>
      <c r="E3007" s="2" t="s">
        <v>760</v>
      </c>
      <c r="F3007" s="2" t="s">
        <v>278</v>
      </c>
      <c r="G3007" s="2" t="s">
        <v>120</v>
      </c>
      <c r="H3007" s="2" t="s">
        <v>142</v>
      </c>
      <c r="I3007" s="2" t="s">
        <v>53</v>
      </c>
      <c r="J3007" s="2" t="s">
        <v>280</v>
      </c>
      <c r="K3007" s="2"/>
      <c r="L3007" s="2" t="s">
        <v>122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124</v>
      </c>
      <c r="X3007" s="2" t="s">
        <v>298</v>
      </c>
      <c r="Y3007" s="2" t="s">
        <v>308</v>
      </c>
      <c r="Z3007" s="2">
        <v>94.5</v>
      </c>
      <c r="AA3007" s="2"/>
      <c r="AB3007" s="2"/>
      <c r="AC3007" s="2"/>
      <c r="AD3007" s="2"/>
      <c r="AE3007" s="2" t="s">
        <v>271</v>
      </c>
      <c r="AF3007" s="2" t="s">
        <v>281</v>
      </c>
      <c r="AG3007" s="2" t="s">
        <v>431</v>
      </c>
      <c r="AH3007" s="2" t="s">
        <v>128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4007</v>
      </c>
      <c r="B3008" s="2" t="s">
        <v>4003</v>
      </c>
      <c r="C3008" s="2" t="s">
        <v>47</v>
      </c>
      <c r="D3008" s="2" t="s">
        <v>2771</v>
      </c>
      <c r="E3008" s="2" t="s">
        <v>760</v>
      </c>
      <c r="F3008" s="2" t="s">
        <v>278</v>
      </c>
      <c r="G3008" s="2" t="s">
        <v>120</v>
      </c>
      <c r="H3008" s="2" t="s">
        <v>142</v>
      </c>
      <c r="I3008" s="2" t="s">
        <v>53</v>
      </c>
      <c r="J3008" s="2" t="s">
        <v>280</v>
      </c>
      <c r="K3008" s="2"/>
      <c r="L3008" s="2" t="s">
        <v>122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124</v>
      </c>
      <c r="X3008" s="2" t="s">
        <v>298</v>
      </c>
      <c r="Y3008" s="2" t="s">
        <v>310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271</v>
      </c>
      <c r="AF3008" s="2" t="s">
        <v>281</v>
      </c>
      <c r="AG3008" s="2" t="s">
        <v>431</v>
      </c>
      <c r="AH3008" s="2" t="s">
        <v>128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4008</v>
      </c>
      <c r="B3009" s="2" t="s">
        <v>4003</v>
      </c>
      <c r="C3009" s="2" t="s">
        <v>47</v>
      </c>
      <c r="D3009" s="2" t="s">
        <v>2771</v>
      </c>
      <c r="E3009" s="2" t="s">
        <v>760</v>
      </c>
      <c r="F3009" s="2" t="s">
        <v>278</v>
      </c>
      <c r="G3009" s="2" t="s">
        <v>120</v>
      </c>
      <c r="H3009" s="2" t="s">
        <v>142</v>
      </c>
      <c r="I3009" s="2" t="s">
        <v>53</v>
      </c>
      <c r="J3009" s="2" t="s">
        <v>280</v>
      </c>
      <c r="K3009" s="2"/>
      <c r="L3009" s="2" t="s">
        <v>122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124</v>
      </c>
      <c r="X3009" s="2" t="s">
        <v>298</v>
      </c>
      <c r="Y3009" s="2" t="s">
        <v>312</v>
      </c>
      <c r="Z3009" s="2">
        <v>94.5</v>
      </c>
      <c r="AA3009" s="2"/>
      <c r="AB3009" s="2"/>
      <c r="AC3009" s="2"/>
      <c r="AD3009" s="2"/>
      <c r="AE3009" s="2" t="s">
        <v>271</v>
      </c>
      <c r="AF3009" s="2" t="s">
        <v>281</v>
      </c>
      <c r="AG3009" s="2" t="s">
        <v>431</v>
      </c>
      <c r="AH3009" s="2" t="s">
        <v>128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4009</v>
      </c>
      <c r="B3010" s="2" t="s">
        <v>4003</v>
      </c>
      <c r="C3010" s="2" t="s">
        <v>47</v>
      </c>
      <c r="D3010" s="2" t="s">
        <v>2771</v>
      </c>
      <c r="E3010" s="2" t="s">
        <v>760</v>
      </c>
      <c r="F3010" s="2" t="s">
        <v>278</v>
      </c>
      <c r="G3010" s="2" t="s">
        <v>120</v>
      </c>
      <c r="H3010" s="2" t="s">
        <v>142</v>
      </c>
      <c r="I3010" s="2" t="s">
        <v>53</v>
      </c>
      <c r="J3010" s="2" t="s">
        <v>280</v>
      </c>
      <c r="K3010" s="2"/>
      <c r="L3010" s="2" t="s">
        <v>122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124</v>
      </c>
      <c r="X3010" s="2" t="s">
        <v>314</v>
      </c>
      <c r="Y3010" s="2" t="s">
        <v>315</v>
      </c>
      <c r="Z3010" s="2">
        <v>80</v>
      </c>
      <c r="AA3010" s="2"/>
      <c r="AB3010" s="2"/>
      <c r="AC3010" s="2"/>
      <c r="AD3010" s="2"/>
      <c r="AE3010" s="2" t="s">
        <v>271</v>
      </c>
      <c r="AF3010" s="2" t="s">
        <v>281</v>
      </c>
      <c r="AG3010" s="2" t="s">
        <v>435</v>
      </c>
      <c r="AH3010" s="2" t="s">
        <v>128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4010</v>
      </c>
      <c r="B3011" s="2" t="s">
        <v>4003</v>
      </c>
      <c r="C3011" s="2" t="s">
        <v>47</v>
      </c>
      <c r="D3011" s="2" t="s">
        <v>2771</v>
      </c>
      <c r="E3011" s="2" t="s">
        <v>760</v>
      </c>
      <c r="F3011" s="2" t="s">
        <v>278</v>
      </c>
      <c r="G3011" s="2" t="s">
        <v>120</v>
      </c>
      <c r="H3011" s="2" t="s">
        <v>142</v>
      </c>
      <c r="I3011" s="2" t="s">
        <v>53</v>
      </c>
      <c r="J3011" s="2" t="s">
        <v>280</v>
      </c>
      <c r="K3011" s="2"/>
      <c r="L3011" s="2" t="s">
        <v>122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124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271</v>
      </c>
      <c r="AF3011" s="2" t="s">
        <v>281</v>
      </c>
      <c r="AG3011" s="2" t="s">
        <v>433</v>
      </c>
      <c r="AH3011" s="2" t="s">
        <v>128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4011</v>
      </c>
      <c r="B3012" s="2" t="s">
        <v>4003</v>
      </c>
      <c r="C3012" s="2" t="s">
        <v>47</v>
      </c>
      <c r="D3012" s="2" t="s">
        <v>2771</v>
      </c>
      <c r="E3012" s="2" t="s">
        <v>760</v>
      </c>
      <c r="F3012" s="2" t="s">
        <v>278</v>
      </c>
      <c r="G3012" s="2" t="s">
        <v>120</v>
      </c>
      <c r="H3012" s="2" t="s">
        <v>142</v>
      </c>
      <c r="I3012" s="2"/>
      <c r="J3012" s="2"/>
      <c r="K3012" s="2" t="s">
        <v>55</v>
      </c>
      <c r="L3012" s="2" t="s">
        <v>318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319</v>
      </c>
      <c r="T3012" s="2" t="s">
        <v>165</v>
      </c>
      <c r="U3012" s="4">
        <f>0.17</f>
        <v>0.17</v>
      </c>
      <c r="V3012" s="2" t="s">
        <v>111</v>
      </c>
      <c r="W3012" s="2" t="s">
        <v>319</v>
      </c>
      <c r="X3012" s="2" t="s">
        <v>318</v>
      </c>
      <c r="Y3012" s="2" t="s">
        <v>320</v>
      </c>
      <c r="Z3012" s="2">
        <v>0</v>
      </c>
      <c r="AA3012" s="2"/>
      <c r="AB3012" s="2"/>
      <c r="AC3012" s="2"/>
      <c r="AD3012" s="2"/>
      <c r="AE3012" s="2" t="s">
        <v>271</v>
      </c>
      <c r="AF3012" s="2" t="s">
        <v>272</v>
      </c>
      <c r="AG3012" s="2" t="s">
        <v>273</v>
      </c>
      <c r="AH3012" s="2" t="s">
        <v>168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4012</v>
      </c>
      <c r="B3013" s="2" t="s">
        <v>4013</v>
      </c>
      <c r="C3013" s="2" t="s">
        <v>47</v>
      </c>
      <c r="D3013" s="2" t="s">
        <v>1855</v>
      </c>
      <c r="E3013" s="2" t="s">
        <v>924</v>
      </c>
      <c r="F3013" s="2" t="s">
        <v>278</v>
      </c>
      <c r="G3013" s="2" t="s">
        <v>120</v>
      </c>
      <c r="H3013" s="2" t="s">
        <v>560</v>
      </c>
      <c r="I3013" s="2" t="s">
        <v>53</v>
      </c>
      <c r="J3013" s="2" t="s">
        <v>280</v>
      </c>
      <c r="K3013" s="2"/>
      <c r="L3013" s="2" t="s">
        <v>122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124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271</v>
      </c>
      <c r="AF3013" s="2" t="s">
        <v>281</v>
      </c>
      <c r="AG3013" s="2" t="s">
        <v>880</v>
      </c>
      <c r="AH3013" s="2" t="s">
        <v>128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4014</v>
      </c>
      <c r="B3014" s="2" t="s">
        <v>4013</v>
      </c>
      <c r="C3014" s="2" t="s">
        <v>47</v>
      </c>
      <c r="D3014" s="2" t="s">
        <v>1855</v>
      </c>
      <c r="E3014" s="2" t="s">
        <v>924</v>
      </c>
      <c r="F3014" s="2" t="s">
        <v>278</v>
      </c>
      <c r="G3014" s="2" t="s">
        <v>120</v>
      </c>
      <c r="H3014" s="2" t="s">
        <v>560</v>
      </c>
      <c r="I3014" s="2" t="s">
        <v>53</v>
      </c>
      <c r="J3014" s="2" t="s">
        <v>280</v>
      </c>
      <c r="K3014" s="2"/>
      <c r="L3014" s="2" t="s">
        <v>122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124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271</v>
      </c>
      <c r="AF3014" s="2" t="s">
        <v>281</v>
      </c>
      <c r="AG3014" s="2" t="s">
        <v>882</v>
      </c>
      <c r="AH3014" s="2" t="s">
        <v>128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4015</v>
      </c>
      <c r="B3015" s="2" t="s">
        <v>4013</v>
      </c>
      <c r="C3015" s="2" t="s">
        <v>47</v>
      </c>
      <c r="D3015" s="2" t="s">
        <v>1855</v>
      </c>
      <c r="E3015" s="2" t="s">
        <v>924</v>
      </c>
      <c r="F3015" s="2" t="s">
        <v>278</v>
      </c>
      <c r="G3015" s="2" t="s">
        <v>120</v>
      </c>
      <c r="H3015" s="2" t="s">
        <v>560</v>
      </c>
      <c r="I3015" s="2" t="s">
        <v>53</v>
      </c>
      <c r="J3015" s="2" t="s">
        <v>280</v>
      </c>
      <c r="K3015" s="2"/>
      <c r="L3015" s="2" t="s">
        <v>122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124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271</v>
      </c>
      <c r="AF3015" s="2" t="s">
        <v>281</v>
      </c>
      <c r="AG3015" s="2" t="s">
        <v>1320</v>
      </c>
      <c r="AH3015" s="2" t="s">
        <v>128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4016</v>
      </c>
      <c r="B3016" s="2" t="s">
        <v>4013</v>
      </c>
      <c r="C3016" s="2" t="s">
        <v>47</v>
      </c>
      <c r="D3016" s="2" t="s">
        <v>1855</v>
      </c>
      <c r="E3016" s="2" t="s">
        <v>924</v>
      </c>
      <c r="F3016" s="2" t="s">
        <v>278</v>
      </c>
      <c r="G3016" s="2" t="s">
        <v>120</v>
      </c>
      <c r="H3016" s="2" t="s">
        <v>560</v>
      </c>
      <c r="I3016" s="2" t="s">
        <v>53</v>
      </c>
      <c r="J3016" s="2" t="s">
        <v>280</v>
      </c>
      <c r="K3016" s="2"/>
      <c r="L3016" s="2" t="s">
        <v>122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124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271</v>
      </c>
      <c r="AF3016" s="2" t="s">
        <v>281</v>
      </c>
      <c r="AG3016" s="2" t="s">
        <v>880</v>
      </c>
      <c r="AH3016" s="2" t="s">
        <v>128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4017</v>
      </c>
      <c r="B3017" s="2" t="s">
        <v>4013</v>
      </c>
      <c r="C3017" s="2" t="s">
        <v>47</v>
      </c>
      <c r="D3017" s="2" t="s">
        <v>1855</v>
      </c>
      <c r="E3017" s="2" t="s">
        <v>924</v>
      </c>
      <c r="F3017" s="2" t="s">
        <v>278</v>
      </c>
      <c r="G3017" s="2" t="s">
        <v>120</v>
      </c>
      <c r="H3017" s="2" t="s">
        <v>560</v>
      </c>
      <c r="I3017" s="2" t="s">
        <v>53</v>
      </c>
      <c r="J3017" s="2" t="s">
        <v>280</v>
      </c>
      <c r="K3017" s="2"/>
      <c r="L3017" s="2" t="s">
        <v>122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124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271</v>
      </c>
      <c r="AF3017" s="2" t="s">
        <v>281</v>
      </c>
      <c r="AG3017" s="2" t="s">
        <v>880</v>
      </c>
      <c r="AH3017" s="2" t="s">
        <v>128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4018</v>
      </c>
      <c r="B3018" s="2" t="s">
        <v>4013</v>
      </c>
      <c r="C3018" s="2" t="s">
        <v>47</v>
      </c>
      <c r="D3018" s="2" t="s">
        <v>1855</v>
      </c>
      <c r="E3018" s="2" t="s">
        <v>924</v>
      </c>
      <c r="F3018" s="2" t="s">
        <v>278</v>
      </c>
      <c r="G3018" s="2" t="s">
        <v>120</v>
      </c>
      <c r="H3018" s="2" t="s">
        <v>560</v>
      </c>
      <c r="I3018" s="2" t="s">
        <v>53</v>
      </c>
      <c r="J3018" s="2" t="s">
        <v>280</v>
      </c>
      <c r="K3018" s="2"/>
      <c r="L3018" s="2" t="s">
        <v>122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124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271</v>
      </c>
      <c r="AF3018" s="2" t="s">
        <v>281</v>
      </c>
      <c r="AG3018" s="2" t="s">
        <v>880</v>
      </c>
      <c r="AH3018" s="2" t="s">
        <v>128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4019</v>
      </c>
      <c r="B3019" s="2" t="s">
        <v>4013</v>
      </c>
      <c r="C3019" s="2" t="s">
        <v>47</v>
      </c>
      <c r="D3019" s="2" t="s">
        <v>1855</v>
      </c>
      <c r="E3019" s="2" t="s">
        <v>924</v>
      </c>
      <c r="F3019" s="2" t="s">
        <v>278</v>
      </c>
      <c r="G3019" s="2" t="s">
        <v>120</v>
      </c>
      <c r="H3019" s="2" t="s">
        <v>560</v>
      </c>
      <c r="I3019" s="2" t="s">
        <v>53</v>
      </c>
      <c r="J3019" s="2" t="s">
        <v>280</v>
      </c>
      <c r="K3019" s="2"/>
      <c r="L3019" s="2" t="s">
        <v>122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124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271</v>
      </c>
      <c r="AF3019" s="2" t="s">
        <v>281</v>
      </c>
      <c r="AG3019" s="2" t="s">
        <v>880</v>
      </c>
      <c r="AH3019" s="2" t="s">
        <v>128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4020</v>
      </c>
      <c r="B3020" s="2" t="s">
        <v>4013</v>
      </c>
      <c r="C3020" s="2" t="s">
        <v>47</v>
      </c>
      <c r="D3020" s="2" t="s">
        <v>1855</v>
      </c>
      <c r="E3020" s="2" t="s">
        <v>924</v>
      </c>
      <c r="F3020" s="2" t="s">
        <v>278</v>
      </c>
      <c r="G3020" s="2" t="s">
        <v>120</v>
      </c>
      <c r="H3020" s="2" t="s">
        <v>560</v>
      </c>
      <c r="I3020" s="2" t="s">
        <v>53</v>
      </c>
      <c r="J3020" s="2" t="s">
        <v>280</v>
      </c>
      <c r="K3020" s="2"/>
      <c r="L3020" s="2" t="s">
        <v>122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124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271</v>
      </c>
      <c r="AF3020" s="2" t="s">
        <v>281</v>
      </c>
      <c r="AG3020" s="2" t="s">
        <v>882</v>
      </c>
      <c r="AH3020" s="2" t="s">
        <v>128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4021</v>
      </c>
      <c r="B3021" s="2" t="s">
        <v>4013</v>
      </c>
      <c r="C3021" s="2" t="s">
        <v>47</v>
      </c>
      <c r="D3021" s="2" t="s">
        <v>1855</v>
      </c>
      <c r="E3021" s="2" t="s">
        <v>924</v>
      </c>
      <c r="F3021" s="2" t="s">
        <v>278</v>
      </c>
      <c r="G3021" s="2" t="s">
        <v>120</v>
      </c>
      <c r="H3021" s="2" t="s">
        <v>560</v>
      </c>
      <c r="I3021" s="2" t="s">
        <v>198</v>
      </c>
      <c r="J3021" s="2" t="s">
        <v>226</v>
      </c>
      <c r="K3021" s="2" t="s">
        <v>226</v>
      </c>
      <c r="L3021" s="2" t="s">
        <v>227</v>
      </c>
      <c r="M3021" s="2" t="s">
        <v>57</v>
      </c>
      <c r="N3021" s="3">
        <v>50.643</v>
      </c>
      <c r="O3021" s="3" t="s">
        <v>228</v>
      </c>
      <c r="P3021" s="4">
        <f>IF(O3021="吨",N3021*1000,IF(O3021="万立方米",N3021*10000,""))</f>
        <v>506430.0</v>
      </c>
      <c r="Q3021" s="2" t="s">
        <v>229</v>
      </c>
      <c r="R3021" s="2" t="s">
        <v>230</v>
      </c>
      <c r="S3021" s="2" t="s">
        <v>231</v>
      </c>
      <c r="T3021" s="2" t="s">
        <v>75</v>
      </c>
      <c r="U3021" s="4">
        <f>0.0</f>
        <v>0.0</v>
      </c>
      <c r="V3021" s="2" t="s">
        <v>232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4022</v>
      </c>
      <c r="B3022" s="2" t="s">
        <v>4013</v>
      </c>
      <c r="C3022" s="2" t="s">
        <v>47</v>
      </c>
      <c r="D3022" s="2" t="s">
        <v>1855</v>
      </c>
      <c r="E3022" s="2" t="s">
        <v>924</v>
      </c>
      <c r="F3022" s="2" t="s">
        <v>278</v>
      </c>
      <c r="G3022" s="2" t="s">
        <v>120</v>
      </c>
      <c r="H3022" s="2" t="s">
        <v>560</v>
      </c>
      <c r="I3022" s="2" t="s">
        <v>198</v>
      </c>
      <c r="J3022" s="2" t="s">
        <v>226</v>
      </c>
      <c r="K3022" s="2" t="s">
        <v>226</v>
      </c>
      <c r="L3022" s="2" t="s">
        <v>227</v>
      </c>
      <c r="M3022" s="2" t="s">
        <v>73</v>
      </c>
      <c r="N3022" s="3">
        <v>50.643</v>
      </c>
      <c r="O3022" s="3" t="s">
        <v>228</v>
      </c>
      <c r="P3022" s="4">
        <f>IF(O3022="吨",N3022*1000,IF(O3022="万立方米",N3022*10000,""))</f>
        <v>506430.0</v>
      </c>
      <c r="Q3022" s="2" t="s">
        <v>229</v>
      </c>
      <c r="R3022" s="2" t="s">
        <v>230</v>
      </c>
      <c r="S3022" s="2" t="s">
        <v>235</v>
      </c>
      <c r="T3022" s="2" t="s">
        <v>75</v>
      </c>
      <c r="U3022" s="4">
        <f>1.3</f>
        <v>1.3</v>
      </c>
      <c r="V3022" s="2" t="s">
        <v>232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4">
        <f>P3022*U3022/1000000</f>
        <v>0.658359</v>
      </c>
      <c r="AD3022" s="4">
        <f>AC3022*(1-Z3022/100)</f>
        <v>0.658359</v>
      </c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4023</v>
      </c>
      <c r="B3023" s="2" t="s">
        <v>4013</v>
      </c>
      <c r="C3023" s="2" t="s">
        <v>47</v>
      </c>
      <c r="D3023" s="2" t="s">
        <v>1855</v>
      </c>
      <c r="E3023" s="2" t="s">
        <v>924</v>
      </c>
      <c r="F3023" s="2" t="s">
        <v>278</v>
      </c>
      <c r="G3023" s="2" t="s">
        <v>120</v>
      </c>
      <c r="H3023" s="2" t="s">
        <v>560</v>
      </c>
      <c r="I3023" s="2" t="s">
        <v>198</v>
      </c>
      <c r="J3023" s="2" t="s">
        <v>226</v>
      </c>
      <c r="K3023" s="2" t="s">
        <v>226</v>
      </c>
      <c r="L3023" s="2" t="s">
        <v>227</v>
      </c>
      <c r="M3023" s="2" t="s">
        <v>79</v>
      </c>
      <c r="N3023" s="3">
        <v>50.643</v>
      </c>
      <c r="O3023" s="3" t="s">
        <v>228</v>
      </c>
      <c r="P3023" s="4">
        <f>IF(O3023="吨",N3023*1000,IF(O3023="万立方米",N3023*10000,""))</f>
        <v>506430.0</v>
      </c>
      <c r="Q3023" s="2" t="s">
        <v>229</v>
      </c>
      <c r="R3023" s="2" t="s">
        <v>230</v>
      </c>
      <c r="S3023" s="2" t="s">
        <v>238</v>
      </c>
      <c r="T3023" s="2" t="s">
        <v>75</v>
      </c>
      <c r="U3023" s="4">
        <f>4.1</f>
        <v>4.1</v>
      </c>
      <c r="V3023" s="2" t="s">
        <v>232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4">
        <f>P3023*U3023/1000000</f>
        <v>2.0763629999999997</v>
      </c>
      <c r="AD3023" s="4">
        <f>AC3023*(1-Z3023/100)</f>
        <v>1.61956314</v>
      </c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4024</v>
      </c>
      <c r="B3024" s="2" t="s">
        <v>4013</v>
      </c>
      <c r="C3024" s="2" t="s">
        <v>47</v>
      </c>
      <c r="D3024" s="2" t="s">
        <v>1855</v>
      </c>
      <c r="E3024" s="2" t="s">
        <v>924</v>
      </c>
      <c r="F3024" s="2" t="s">
        <v>278</v>
      </c>
      <c r="G3024" s="2" t="s">
        <v>120</v>
      </c>
      <c r="H3024" s="2" t="s">
        <v>560</v>
      </c>
      <c r="I3024" s="2" t="s">
        <v>198</v>
      </c>
      <c r="J3024" s="2" t="s">
        <v>226</v>
      </c>
      <c r="K3024" s="2" t="s">
        <v>226</v>
      </c>
      <c r="L3024" s="2" t="s">
        <v>227</v>
      </c>
      <c r="M3024" s="2" t="s">
        <v>87</v>
      </c>
      <c r="N3024" s="3">
        <v>50.643</v>
      </c>
      <c r="O3024" s="3" t="s">
        <v>228</v>
      </c>
      <c r="P3024" s="4">
        <f>IF(O3024="吨",N3024*1000,IF(O3024="万立方米",N3024*10000,""))</f>
        <v>506430.0</v>
      </c>
      <c r="Q3024" s="2" t="s">
        <v>229</v>
      </c>
      <c r="R3024" s="2" t="s">
        <v>230</v>
      </c>
      <c r="S3024" s="2" t="s">
        <v>241</v>
      </c>
      <c r="T3024" s="2" t="s">
        <v>75</v>
      </c>
      <c r="U3024" s="4">
        <f>0.0</f>
        <v>0.0</v>
      </c>
      <c r="V3024" s="2" t="s">
        <v>232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4025</v>
      </c>
      <c r="B3025" s="2" t="s">
        <v>4013</v>
      </c>
      <c r="C3025" s="2" t="s">
        <v>47</v>
      </c>
      <c r="D3025" s="2" t="s">
        <v>1855</v>
      </c>
      <c r="E3025" s="2" t="s">
        <v>924</v>
      </c>
      <c r="F3025" s="2" t="s">
        <v>278</v>
      </c>
      <c r="G3025" s="2" t="s">
        <v>120</v>
      </c>
      <c r="H3025" s="2" t="s">
        <v>560</v>
      </c>
      <c r="I3025" s="2" t="s">
        <v>198</v>
      </c>
      <c r="J3025" s="2" t="s">
        <v>226</v>
      </c>
      <c r="K3025" s="2" t="s">
        <v>226</v>
      </c>
      <c r="L3025" s="2" t="s">
        <v>227</v>
      </c>
      <c r="M3025" s="2" t="s">
        <v>91</v>
      </c>
      <c r="N3025" s="3">
        <v>50.643</v>
      </c>
      <c r="O3025" s="3" t="s">
        <v>228</v>
      </c>
      <c r="P3025" s="4">
        <f>IF(O3025="吨",N3025*1000,IF(O3025="万立方米",N3025*10000,""))</f>
        <v>506430.0</v>
      </c>
      <c r="Q3025" s="2" t="s">
        <v>229</v>
      </c>
      <c r="R3025" s="2" t="s">
        <v>230</v>
      </c>
      <c r="S3025" s="2" t="s">
        <v>243</v>
      </c>
      <c r="T3025" s="2" t="s">
        <v>75</v>
      </c>
      <c r="U3025" s="4">
        <f>0.03</f>
        <v>0.03</v>
      </c>
      <c r="V3025" s="2" t="s">
        <v>232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4">
        <f>P3025*U3025/1000000</f>
        <v>0.0151929</v>
      </c>
      <c r="AD3025" s="4">
        <f>AC3026*(1-AA3025/100)+(AC3025-AC3026)*(1-AB3025/100)</f>
        <v>0.0151929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4026</v>
      </c>
      <c r="B3026" s="2" t="s">
        <v>4013</v>
      </c>
      <c r="C3026" s="2" t="s">
        <v>47</v>
      </c>
      <c r="D3026" s="2" t="s">
        <v>1855</v>
      </c>
      <c r="E3026" s="2" t="s">
        <v>924</v>
      </c>
      <c r="F3026" s="2" t="s">
        <v>278</v>
      </c>
      <c r="G3026" s="2" t="s">
        <v>120</v>
      </c>
      <c r="H3026" s="2" t="s">
        <v>560</v>
      </c>
      <c r="I3026" s="2" t="s">
        <v>198</v>
      </c>
      <c r="J3026" s="2" t="s">
        <v>226</v>
      </c>
      <c r="K3026" s="2" t="s">
        <v>226</v>
      </c>
      <c r="L3026" s="2" t="s">
        <v>227</v>
      </c>
      <c r="M3026" s="2" t="s">
        <v>95</v>
      </c>
      <c r="N3026" s="3">
        <v>50.643</v>
      </c>
      <c r="O3026" s="3" t="s">
        <v>228</v>
      </c>
      <c r="P3026" s="4">
        <f>IF(O3026="吨",N3026*1000,IF(O3026="万立方米",N3026*10000,""))</f>
        <v>506430.0</v>
      </c>
      <c r="Q3026" s="2" t="s">
        <v>229</v>
      </c>
      <c r="R3026" s="2" t="s">
        <v>230</v>
      </c>
      <c r="S3026" s="2" t="s">
        <v>245</v>
      </c>
      <c r="T3026" s="2" t="s">
        <v>75</v>
      </c>
      <c r="U3026" s="4">
        <f>0.03</f>
        <v>0.03</v>
      </c>
      <c r="V3026" s="2" t="s">
        <v>232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0.0151929</v>
      </c>
      <c r="AD3026" s="4">
        <f>AC3026*(1-Z3026/100)</f>
        <v>0.0151929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4027</v>
      </c>
      <c r="B3027" s="2" t="s">
        <v>4013</v>
      </c>
      <c r="C3027" s="2" t="s">
        <v>47</v>
      </c>
      <c r="D3027" s="2" t="s">
        <v>1855</v>
      </c>
      <c r="E3027" s="2" t="s">
        <v>924</v>
      </c>
      <c r="F3027" s="2" t="s">
        <v>278</v>
      </c>
      <c r="G3027" s="2" t="s">
        <v>120</v>
      </c>
      <c r="H3027" s="2" t="s">
        <v>560</v>
      </c>
      <c r="I3027" s="2" t="s">
        <v>198</v>
      </c>
      <c r="J3027" s="2" t="s">
        <v>226</v>
      </c>
      <c r="K3027" s="2" t="s">
        <v>226</v>
      </c>
      <c r="L3027" s="2" t="s">
        <v>227</v>
      </c>
      <c r="M3027" s="2" t="s">
        <v>99</v>
      </c>
      <c r="N3027" s="3">
        <v>50.643</v>
      </c>
      <c r="O3027" s="3" t="s">
        <v>228</v>
      </c>
      <c r="P3027" s="4">
        <f>IF(O3027="吨",N3027*1000,IF(O3027="万立方米",N3027*10000,""))</f>
        <v>506430.0</v>
      </c>
      <c r="Q3027" s="2" t="s">
        <v>229</v>
      </c>
      <c r="R3027" s="2" t="s">
        <v>230</v>
      </c>
      <c r="S3027" s="2" t="s">
        <v>247</v>
      </c>
      <c r="T3027" s="2" t="s">
        <v>75</v>
      </c>
      <c r="U3027" s="4">
        <f>0.0</f>
        <v>0.0</v>
      </c>
      <c r="V3027" s="2" t="s">
        <v>232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4028</v>
      </c>
      <c r="B3028" s="2" t="s">
        <v>4013</v>
      </c>
      <c r="C3028" s="2" t="s">
        <v>47</v>
      </c>
      <c r="D3028" s="2" t="s">
        <v>1855</v>
      </c>
      <c r="E3028" s="2" t="s">
        <v>924</v>
      </c>
      <c r="F3028" s="2" t="s">
        <v>278</v>
      </c>
      <c r="G3028" s="2" t="s">
        <v>120</v>
      </c>
      <c r="H3028" s="2" t="s">
        <v>560</v>
      </c>
      <c r="I3028" s="2" t="s">
        <v>198</v>
      </c>
      <c r="J3028" s="2" t="s">
        <v>226</v>
      </c>
      <c r="K3028" s="2" t="s">
        <v>226</v>
      </c>
      <c r="L3028" s="2" t="s">
        <v>227</v>
      </c>
      <c r="M3028" s="2" t="s">
        <v>104</v>
      </c>
      <c r="N3028" s="3">
        <v>50.643</v>
      </c>
      <c r="O3028" s="3" t="s">
        <v>228</v>
      </c>
      <c r="P3028" s="4">
        <f>IF(O3028="吨",N3028*1000,IF(O3028="万立方米",N3028*10000,""))</f>
        <v>506430.0</v>
      </c>
      <c r="Q3028" s="2" t="s">
        <v>229</v>
      </c>
      <c r="R3028" s="2" t="s">
        <v>230</v>
      </c>
      <c r="S3028" s="2" t="s">
        <v>249</v>
      </c>
      <c r="T3028" s="2" t="s">
        <v>75</v>
      </c>
      <c r="U3028" s="4">
        <f>0.02</f>
        <v>0.02</v>
      </c>
      <c r="V3028" s="2" t="s">
        <v>232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4029</v>
      </c>
      <c r="B3029" s="2" t="s">
        <v>4013</v>
      </c>
      <c r="C3029" s="2" t="s">
        <v>47</v>
      </c>
      <c r="D3029" s="2" t="s">
        <v>1855</v>
      </c>
      <c r="E3029" s="2" t="s">
        <v>924</v>
      </c>
      <c r="F3029" s="2" t="s">
        <v>278</v>
      </c>
      <c r="G3029" s="2" t="s">
        <v>120</v>
      </c>
      <c r="H3029" s="2" t="s">
        <v>560</v>
      </c>
      <c r="I3029" s="2"/>
      <c r="J3029" s="2"/>
      <c r="K3029" s="2"/>
      <c r="L3029" s="2"/>
      <c r="M3029" s="2" t="s">
        <v>107</v>
      </c>
      <c r="N3029" s="3"/>
      <c r="O3029" s="3"/>
      <c r="P3029" s="4">
        <f>IF(O3029="吨",N3029*1000,IF(O3029="万立方米",N3029*10000,""))</f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113</v>
      </c>
      <c r="AH3029" s="2" t="s">
        <v>114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4030</v>
      </c>
      <c r="B3030" s="2" t="s">
        <v>4031</v>
      </c>
      <c r="C3030" s="2" t="s">
        <v>47</v>
      </c>
      <c r="D3030" s="2" t="s">
        <v>3709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1648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344</v>
      </c>
      <c r="Y3030" s="2" t="s">
        <v>345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66</v>
      </c>
      <c r="AF3030" s="2" t="s">
        <v>67</v>
      </c>
      <c r="AG3030" s="2" t="s">
        <v>327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4032</v>
      </c>
      <c r="B3031" s="2" t="s">
        <v>4031</v>
      </c>
      <c r="C3031" s="2" t="s">
        <v>47</v>
      </c>
      <c r="D3031" s="2" t="s">
        <v>3709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1648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66</v>
      </c>
      <c r="AF3031" s="2" t="s">
        <v>67</v>
      </c>
      <c r="AG3031" s="2" t="s">
        <v>329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4033</v>
      </c>
      <c r="B3032" s="2" t="s">
        <v>4031</v>
      </c>
      <c r="C3032" s="2" t="s">
        <v>47</v>
      </c>
      <c r="D3032" s="2" t="s">
        <v>3709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1648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149</v>
      </c>
      <c r="Y3032" s="2" t="s">
        <v>150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66</v>
      </c>
      <c r="AF3032" s="2" t="s">
        <v>67</v>
      </c>
      <c r="AG3032" s="2" t="s">
        <v>167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4034</v>
      </c>
      <c r="B3033" s="2" t="s">
        <v>4031</v>
      </c>
      <c r="C3033" s="2" t="s">
        <v>47</v>
      </c>
      <c r="D3033" s="2" t="s">
        <v>3709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1648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344</v>
      </c>
      <c r="Y3033" s="2" t="s">
        <v>349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327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4035</v>
      </c>
      <c r="B3034" s="2" t="s">
        <v>4031</v>
      </c>
      <c r="C3034" s="2" t="s">
        <v>47</v>
      </c>
      <c r="D3034" s="2" t="s">
        <v>3709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1648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344</v>
      </c>
      <c r="Y3034" s="2" t="s">
        <v>351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66</v>
      </c>
      <c r="AF3034" s="2" t="s">
        <v>67</v>
      </c>
      <c r="AG3034" s="2" t="s">
        <v>327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4036</v>
      </c>
      <c r="B3035" s="2" t="s">
        <v>4031</v>
      </c>
      <c r="C3035" s="2" t="s">
        <v>47</v>
      </c>
      <c r="D3035" s="2" t="s">
        <v>3709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1648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344</v>
      </c>
      <c r="Y3035" s="2" t="s">
        <v>353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66</v>
      </c>
      <c r="AF3035" s="2" t="s">
        <v>67</v>
      </c>
      <c r="AG3035" s="2" t="s">
        <v>327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4037</v>
      </c>
      <c r="B3036" s="2" t="s">
        <v>4031</v>
      </c>
      <c r="C3036" s="2" t="s">
        <v>47</v>
      </c>
      <c r="D3036" s="2" t="s">
        <v>3709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1648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314</v>
      </c>
      <c r="Y3036" s="2" t="s">
        <v>315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66</v>
      </c>
      <c r="AF3036" s="2" t="s">
        <v>67</v>
      </c>
      <c r="AG3036" s="2" t="s">
        <v>167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4038</v>
      </c>
      <c r="B3037" s="2" t="s">
        <v>4031</v>
      </c>
      <c r="C3037" s="2" t="s">
        <v>47</v>
      </c>
      <c r="D3037" s="2" t="s">
        <v>3709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1648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66</v>
      </c>
      <c r="AF3037" s="2" t="s">
        <v>67</v>
      </c>
      <c r="AG3037" s="2" t="s">
        <v>329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4039</v>
      </c>
      <c r="B3038" s="2" t="s">
        <v>4031</v>
      </c>
      <c r="C3038" s="2" t="s">
        <v>47</v>
      </c>
      <c r="D3038" s="2" t="s">
        <v>3709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198</v>
      </c>
      <c r="J3038" s="2" t="s">
        <v>357</v>
      </c>
      <c r="K3038" s="2" t="s">
        <v>357</v>
      </c>
      <c r="L3038" s="2" t="s">
        <v>200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358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344</v>
      </c>
      <c r="Y3038" s="2" t="s">
        <v>345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66</v>
      </c>
      <c r="AF3038" s="2" t="s">
        <v>67</v>
      </c>
      <c r="AG3038" s="2" t="s">
        <v>327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4040</v>
      </c>
      <c r="B3039" s="2" t="s">
        <v>4031</v>
      </c>
      <c r="C3039" s="2" t="s">
        <v>47</v>
      </c>
      <c r="D3039" s="2" t="s">
        <v>3709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198</v>
      </c>
      <c r="J3039" s="2" t="s">
        <v>357</v>
      </c>
      <c r="K3039" s="2" t="s">
        <v>357</v>
      </c>
      <c r="L3039" s="2" t="s">
        <v>200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360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66</v>
      </c>
      <c r="AF3039" s="2" t="s">
        <v>67</v>
      </c>
      <c r="AG3039" s="2" t="s">
        <v>329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4041</v>
      </c>
      <c r="B3040" s="2" t="s">
        <v>4031</v>
      </c>
      <c r="C3040" s="2" t="s">
        <v>47</v>
      </c>
      <c r="D3040" s="2" t="s">
        <v>3709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198</v>
      </c>
      <c r="J3040" s="2" t="s">
        <v>357</v>
      </c>
      <c r="K3040" s="2" t="s">
        <v>357</v>
      </c>
      <c r="L3040" s="2" t="s">
        <v>200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362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149</v>
      </c>
      <c r="Y3040" s="2" t="s">
        <v>150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66</v>
      </c>
      <c r="AF3040" s="2" t="s">
        <v>67</v>
      </c>
      <c r="AG3040" s="2" t="s">
        <v>167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4042</v>
      </c>
      <c r="B3041" s="2" t="s">
        <v>4031</v>
      </c>
      <c r="C3041" s="2" t="s">
        <v>47</v>
      </c>
      <c r="D3041" s="2" t="s">
        <v>3709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198</v>
      </c>
      <c r="J3041" s="2" t="s">
        <v>357</v>
      </c>
      <c r="K3041" s="2" t="s">
        <v>357</v>
      </c>
      <c r="L3041" s="2" t="s">
        <v>200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364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344</v>
      </c>
      <c r="Y3041" s="2" t="s">
        <v>349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66</v>
      </c>
      <c r="AF3041" s="2" t="s">
        <v>67</v>
      </c>
      <c r="AG3041" s="2" t="s">
        <v>327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4043</v>
      </c>
      <c r="B3042" s="2" t="s">
        <v>4031</v>
      </c>
      <c r="C3042" s="2" t="s">
        <v>47</v>
      </c>
      <c r="D3042" s="2" t="s">
        <v>3709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198</v>
      </c>
      <c r="J3042" s="2" t="s">
        <v>357</v>
      </c>
      <c r="K3042" s="2" t="s">
        <v>357</v>
      </c>
      <c r="L3042" s="2" t="s">
        <v>200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366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344</v>
      </c>
      <c r="Y3042" s="2" t="s">
        <v>351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66</v>
      </c>
      <c r="AF3042" s="2" t="s">
        <v>67</v>
      </c>
      <c r="AG3042" s="2" t="s">
        <v>327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4044</v>
      </c>
      <c r="B3043" s="2" t="s">
        <v>4031</v>
      </c>
      <c r="C3043" s="2" t="s">
        <v>47</v>
      </c>
      <c r="D3043" s="2" t="s">
        <v>3709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198</v>
      </c>
      <c r="J3043" s="2" t="s">
        <v>357</v>
      </c>
      <c r="K3043" s="2" t="s">
        <v>357</v>
      </c>
      <c r="L3043" s="2" t="s">
        <v>200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368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344</v>
      </c>
      <c r="Y3043" s="2" t="s">
        <v>353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66</v>
      </c>
      <c r="AF3043" s="2" t="s">
        <v>67</v>
      </c>
      <c r="AG3043" s="2" t="s">
        <v>327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4045</v>
      </c>
      <c r="B3044" s="2" t="s">
        <v>4031</v>
      </c>
      <c r="C3044" s="2" t="s">
        <v>47</v>
      </c>
      <c r="D3044" s="2" t="s">
        <v>3709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198</v>
      </c>
      <c r="J3044" s="2" t="s">
        <v>357</v>
      </c>
      <c r="K3044" s="2" t="s">
        <v>357</v>
      </c>
      <c r="L3044" s="2" t="s">
        <v>200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370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314</v>
      </c>
      <c r="Y3044" s="2" t="s">
        <v>315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66</v>
      </c>
      <c r="AF3044" s="2" t="s">
        <v>67</v>
      </c>
      <c r="AG3044" s="2" t="s">
        <v>167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4046</v>
      </c>
      <c r="B3045" s="2" t="s">
        <v>4031</v>
      </c>
      <c r="C3045" s="2" t="s">
        <v>47</v>
      </c>
      <c r="D3045" s="2" t="s">
        <v>3709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198</v>
      </c>
      <c r="J3045" s="2" t="s">
        <v>357</v>
      </c>
      <c r="K3045" s="2" t="s">
        <v>357</v>
      </c>
      <c r="L3045" s="2" t="s">
        <v>200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372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66</v>
      </c>
      <c r="AF3045" s="2" t="s">
        <v>67</v>
      </c>
      <c r="AG3045" s="2" t="s">
        <v>329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4047</v>
      </c>
      <c r="B3046" s="2" t="s">
        <v>4031</v>
      </c>
      <c r="C3046" s="2" t="s">
        <v>47</v>
      </c>
      <c r="D3046" s="2" t="s">
        <v>3709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163</v>
      </c>
      <c r="M3046" s="2" t="s">
        <v>107</v>
      </c>
      <c r="N3046" s="3"/>
      <c r="O3046" s="3"/>
      <c r="P3046" s="4">
        <f>IF(O3046="吨",N3046*1000,IF(O3046="万立方米",N3046*10000,""))</f>
        <v>2734873240.0</v>
      </c>
      <c r="Q3046" s="2" t="s">
        <v>108</v>
      </c>
      <c r="R3046" s="2" t="s">
        <v>109</v>
      </c>
      <c r="S3046" s="2" t="s">
        <v>164</v>
      </c>
      <c r="T3046" s="2" t="s">
        <v>165</v>
      </c>
      <c r="U3046" s="4">
        <f>0.16</f>
        <v>0.16</v>
      </c>
      <c r="V3046" s="2" t="s">
        <v>111</v>
      </c>
      <c r="W3046" s="2" t="s">
        <v>164</v>
      </c>
      <c r="X3046" s="2" t="s">
        <v>163</v>
      </c>
      <c r="Y3046" s="2" t="s">
        <v>166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66</v>
      </c>
      <c r="AF3046" s="2" t="s">
        <v>67</v>
      </c>
      <c r="AG3046" s="2" t="s">
        <v>167</v>
      </c>
      <c r="AH3046" s="2" t="s">
        <v>168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4048</v>
      </c>
      <c r="B3047" s="2" t="s">
        <v>4049</v>
      </c>
      <c r="C3047" s="2" t="s">
        <v>47</v>
      </c>
      <c r="D3047" s="2" t="s">
        <v>2568</v>
      </c>
      <c r="E3047" s="2" t="s">
        <v>254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4">
        <f>P3047*U3047/1000000</f>
        <v>15.490664156249998</v>
      </c>
      <c r="AD3047" s="4">
        <f>AC3047*(1-Z3047/100)</f>
        <v>15.490664156249998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4050</v>
      </c>
      <c r="B3048" s="2" t="s">
        <v>4049</v>
      </c>
      <c r="C3048" s="2" t="s">
        <v>47</v>
      </c>
      <c r="D3048" s="2" t="s">
        <v>2568</v>
      </c>
      <c r="E3048" s="2" t="s">
        <v>254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1547.1325</v>
      </c>
      <c r="AD3048" s="4">
        <f>AC3048*(1-Z3048/100)</f>
        <v>1547.1325</v>
      </c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4051</v>
      </c>
      <c r="B3049" s="2" t="s">
        <v>4049</v>
      </c>
      <c r="C3049" s="2" t="s">
        <v>47</v>
      </c>
      <c r="D3049" s="2" t="s">
        <v>2568</v>
      </c>
      <c r="E3049" s="2" t="s">
        <v>254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4">
        <f>P3049*U3049/1000000</f>
        <v>5577.4126625</v>
      </c>
      <c r="AD3049" s="4">
        <f>AC3049*(1-Z3049/100)</f>
        <v>4350.38187675</v>
      </c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4052</v>
      </c>
      <c r="B3050" s="2" t="s">
        <v>4049</v>
      </c>
      <c r="C3050" s="2" t="s">
        <v>47</v>
      </c>
      <c r="D3050" s="2" t="s">
        <v>2568</v>
      </c>
      <c r="E3050" s="2" t="s">
        <v>254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0.0</v>
      </c>
      <c r="AD3050" s="4">
        <f>AC3050*(1-Z3050/100)</f>
        <v>0.0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4053</v>
      </c>
      <c r="B3051" s="2" t="s">
        <v>4049</v>
      </c>
      <c r="C3051" s="2" t="s">
        <v>47</v>
      </c>
      <c r="D3051" s="2" t="s">
        <v>2568</v>
      </c>
      <c r="E3051" s="2" t="s">
        <v>254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4">
        <f>P3051*U3051/1000000</f>
        <v>29690.4396328125</v>
      </c>
      <c r="AD3051" s="4">
        <f>AC3052*(1-AA3051/100)+(AC3051-AC3052)*(1-AB3051/100)</f>
        <v>29690.4396328125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4054</v>
      </c>
      <c r="B3052" s="2" t="s">
        <v>4049</v>
      </c>
      <c r="C3052" s="2" t="s">
        <v>47</v>
      </c>
      <c r="D3052" s="2" t="s">
        <v>2568</v>
      </c>
      <c r="E3052" s="2" t="s">
        <v>254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7745.3320781249995</v>
      </c>
      <c r="AD3052" s="4">
        <f>AC3052*(1-Z3052/100)</f>
        <v>7745.3320781249995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4055</v>
      </c>
      <c r="B3053" s="2" t="s">
        <v>4049</v>
      </c>
      <c r="C3053" s="2" t="s">
        <v>47</v>
      </c>
      <c r="D3053" s="2" t="s">
        <v>2568</v>
      </c>
      <c r="E3053" s="2" t="s">
        <v>254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11007.074171249998</v>
      </c>
      <c r="AD3053" s="4">
        <f>AC3053*(1-Z3053/100)</f>
        <v>11007.074171249998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4056</v>
      </c>
      <c r="B3054" s="2" t="s">
        <v>4049</v>
      </c>
      <c r="C3054" s="2" t="s">
        <v>47</v>
      </c>
      <c r="D3054" s="2" t="s">
        <v>2568</v>
      </c>
      <c r="E3054" s="2" t="s">
        <v>254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30.94265</v>
      </c>
      <c r="AD3054" s="4">
        <f>AC3054*(1-Z3054/100)</f>
        <v>30.94265</v>
      </c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4057</v>
      </c>
      <c r="B3055" s="2" t="s">
        <v>4049</v>
      </c>
      <c r="C3055" s="2" t="s">
        <v>47</v>
      </c>
      <c r="D3055" s="2" t="s">
        <v>2568</v>
      </c>
      <c r="E3055" s="2" t="s">
        <v>254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f>IF(O3055="吨",N3055*1000,IF(O3055="万立方米",N3055*10000,""))</f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113</v>
      </c>
      <c r="AH3055" s="2" t="s">
        <v>114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4058</v>
      </c>
      <c r="B3056" s="2" t="s">
        <v>4059</v>
      </c>
      <c r="C3056" s="2" t="s">
        <v>47</v>
      </c>
      <c r="D3056" s="2" t="s">
        <v>1237</v>
      </c>
      <c r="E3056" s="2" t="s">
        <v>277</v>
      </c>
      <c r="F3056" s="2" t="s">
        <v>278</v>
      </c>
      <c r="G3056" s="2" t="s">
        <v>225</v>
      </c>
      <c r="H3056" s="2" t="s">
        <v>297</v>
      </c>
      <c r="I3056" s="2" t="s">
        <v>53</v>
      </c>
      <c r="J3056" s="2" t="s">
        <v>611</v>
      </c>
      <c r="K3056" s="2" t="s">
        <v>611</v>
      </c>
      <c r="L3056" s="2" t="s">
        <v>227</v>
      </c>
      <c r="M3056" s="2" t="s">
        <v>57</v>
      </c>
      <c r="N3056" s="3">
        <v>458.55</v>
      </c>
      <c r="O3056" s="3" t="s">
        <v>228</v>
      </c>
      <c r="P3056" s="4">
        <f>IF(O3056="吨",N3056*1000,IF(O3056="万立方米",N3056*10000,""))</f>
        <v>4585500.0</v>
      </c>
      <c r="Q3056" s="2" t="s">
        <v>229</v>
      </c>
      <c r="R3056" s="2" t="s">
        <v>230</v>
      </c>
      <c r="S3056" s="2" t="s">
        <v>612</v>
      </c>
      <c r="T3056" s="2" t="s">
        <v>75</v>
      </c>
      <c r="U3056" s="4">
        <f>0.0</f>
        <v>0.0</v>
      </c>
      <c r="V3056" s="2" t="s">
        <v>232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4">
        <f>P3056*U3056/1000000</f>
        <v>0.0</v>
      </c>
      <c r="AD3056" s="4">
        <f>AC3056*(1-Z3056/100)</f>
        <v>0.0</v>
      </c>
      <c r="AE3056" s="2" t="s">
        <v>66</v>
      </c>
      <c r="AF3056" s="2" t="s">
        <v>67</v>
      </c>
      <c r="AG3056" s="2" t="s">
        <v>233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4060</v>
      </c>
      <c r="B3057" s="2" t="s">
        <v>4059</v>
      </c>
      <c r="C3057" s="2" t="s">
        <v>47</v>
      </c>
      <c r="D3057" s="2" t="s">
        <v>1237</v>
      </c>
      <c r="E3057" s="2" t="s">
        <v>277</v>
      </c>
      <c r="F3057" s="2" t="s">
        <v>278</v>
      </c>
      <c r="G3057" s="2" t="s">
        <v>225</v>
      </c>
      <c r="H3057" s="2" t="s">
        <v>297</v>
      </c>
      <c r="I3057" s="2" t="s">
        <v>53</v>
      </c>
      <c r="J3057" s="2" t="s">
        <v>611</v>
      </c>
      <c r="K3057" s="2" t="s">
        <v>611</v>
      </c>
      <c r="L3057" s="2" t="s">
        <v>227</v>
      </c>
      <c r="M3057" s="2" t="s">
        <v>73</v>
      </c>
      <c r="N3057" s="3">
        <v>458.55</v>
      </c>
      <c r="O3057" s="3" t="s">
        <v>228</v>
      </c>
      <c r="P3057" s="4">
        <f>IF(O3057="吨",N3057*1000,IF(O3057="万立方米",N3057*10000,""))</f>
        <v>4585500.0</v>
      </c>
      <c r="Q3057" s="2" t="s">
        <v>229</v>
      </c>
      <c r="R3057" s="2" t="s">
        <v>230</v>
      </c>
      <c r="S3057" s="2" t="s">
        <v>614</v>
      </c>
      <c r="T3057" s="2" t="s">
        <v>75</v>
      </c>
      <c r="U3057" s="4">
        <f>1.3</f>
        <v>1.3</v>
      </c>
      <c r="V3057" s="2" t="s">
        <v>232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5.96115</v>
      </c>
      <c r="AD3057" s="4">
        <f>AC3057*(1-Z3057/100)</f>
        <v>5.96115</v>
      </c>
      <c r="AE3057" s="2" t="s">
        <v>66</v>
      </c>
      <c r="AF3057" s="2" t="s">
        <v>67</v>
      </c>
      <c r="AG3057" s="2" t="s">
        <v>236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4061</v>
      </c>
      <c r="B3058" s="2" t="s">
        <v>4059</v>
      </c>
      <c r="C3058" s="2" t="s">
        <v>47</v>
      </c>
      <c r="D3058" s="2" t="s">
        <v>1237</v>
      </c>
      <c r="E3058" s="2" t="s">
        <v>277</v>
      </c>
      <c r="F3058" s="2" t="s">
        <v>278</v>
      </c>
      <c r="G3058" s="2" t="s">
        <v>225</v>
      </c>
      <c r="H3058" s="2" t="s">
        <v>297</v>
      </c>
      <c r="I3058" s="2" t="s">
        <v>53</v>
      </c>
      <c r="J3058" s="2" t="s">
        <v>611</v>
      </c>
      <c r="K3058" s="2" t="s">
        <v>611</v>
      </c>
      <c r="L3058" s="2" t="s">
        <v>227</v>
      </c>
      <c r="M3058" s="2" t="s">
        <v>79</v>
      </c>
      <c r="N3058" s="3">
        <v>458.55</v>
      </c>
      <c r="O3058" s="3" t="s">
        <v>228</v>
      </c>
      <c r="P3058" s="4">
        <f>IF(O3058="吨",N3058*1000,IF(O3058="万立方米",N3058*10000,""))</f>
        <v>4585500.0</v>
      </c>
      <c r="Q3058" s="2" t="s">
        <v>229</v>
      </c>
      <c r="R3058" s="2" t="s">
        <v>230</v>
      </c>
      <c r="S3058" s="2" t="s">
        <v>616</v>
      </c>
      <c r="T3058" s="2" t="s">
        <v>75</v>
      </c>
      <c r="U3058" s="4">
        <f>1.35</f>
        <v>1.35</v>
      </c>
      <c r="V3058" s="2" t="s">
        <v>232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4">
        <f>P3058*U3058/1000000</f>
        <v>6.190425</v>
      </c>
      <c r="AD3058" s="4">
        <f>AC3058*(1-Z3058/100)</f>
        <v>4.8285315</v>
      </c>
      <c r="AE3058" s="2" t="s">
        <v>66</v>
      </c>
      <c r="AF3058" s="2" t="s">
        <v>67</v>
      </c>
      <c r="AG3058" s="2" t="s">
        <v>239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4062</v>
      </c>
      <c r="B3059" s="2" t="s">
        <v>4059</v>
      </c>
      <c r="C3059" s="2" t="s">
        <v>47</v>
      </c>
      <c r="D3059" s="2" t="s">
        <v>1237</v>
      </c>
      <c r="E3059" s="2" t="s">
        <v>277</v>
      </c>
      <c r="F3059" s="2" t="s">
        <v>278</v>
      </c>
      <c r="G3059" s="2" t="s">
        <v>225</v>
      </c>
      <c r="H3059" s="2" t="s">
        <v>297</v>
      </c>
      <c r="I3059" s="2" t="s">
        <v>53</v>
      </c>
      <c r="J3059" s="2" t="s">
        <v>611</v>
      </c>
      <c r="K3059" s="2" t="s">
        <v>611</v>
      </c>
      <c r="L3059" s="2" t="s">
        <v>227</v>
      </c>
      <c r="M3059" s="2" t="s">
        <v>87</v>
      </c>
      <c r="N3059" s="3">
        <v>458.55</v>
      </c>
      <c r="O3059" s="3" t="s">
        <v>228</v>
      </c>
      <c r="P3059" s="4">
        <f>IF(O3059="吨",N3059*1000,IF(O3059="万立方米",N3059*10000,""))</f>
        <v>4585500.0</v>
      </c>
      <c r="Q3059" s="2" t="s">
        <v>229</v>
      </c>
      <c r="R3059" s="2" t="s">
        <v>230</v>
      </c>
      <c r="S3059" s="2" t="s">
        <v>618</v>
      </c>
      <c r="T3059" s="2" t="s">
        <v>75</v>
      </c>
      <c r="U3059" s="4">
        <f>0.0</f>
        <v>0.0</v>
      </c>
      <c r="V3059" s="2" t="s">
        <v>232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</v>
      </c>
      <c r="AD3059" s="4">
        <f>AC3059*(1-Z3059/100)</f>
        <v>0.0</v>
      </c>
      <c r="AE3059" s="2" t="s">
        <v>66</v>
      </c>
      <c r="AF3059" s="2" t="s">
        <v>67</v>
      </c>
      <c r="AG3059" s="2" t="s">
        <v>233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4063</v>
      </c>
      <c r="B3060" s="2" t="s">
        <v>4059</v>
      </c>
      <c r="C3060" s="2" t="s">
        <v>47</v>
      </c>
      <c r="D3060" s="2" t="s">
        <v>1237</v>
      </c>
      <c r="E3060" s="2" t="s">
        <v>277</v>
      </c>
      <c r="F3060" s="2" t="s">
        <v>278</v>
      </c>
      <c r="G3060" s="2" t="s">
        <v>225</v>
      </c>
      <c r="H3060" s="2" t="s">
        <v>297</v>
      </c>
      <c r="I3060" s="2" t="s">
        <v>53</v>
      </c>
      <c r="J3060" s="2" t="s">
        <v>611</v>
      </c>
      <c r="K3060" s="2" t="s">
        <v>611</v>
      </c>
      <c r="L3060" s="2" t="s">
        <v>227</v>
      </c>
      <c r="M3060" s="2" t="s">
        <v>91</v>
      </c>
      <c r="N3060" s="3">
        <v>458.55</v>
      </c>
      <c r="O3060" s="3" t="s">
        <v>228</v>
      </c>
      <c r="P3060" s="4">
        <f>IF(O3060="吨",N3060*1000,IF(O3060="万立方米",N3060*10000,""))</f>
        <v>4585500.0</v>
      </c>
      <c r="Q3060" s="2" t="s">
        <v>229</v>
      </c>
      <c r="R3060" s="2" t="s">
        <v>230</v>
      </c>
      <c r="S3060" s="2" t="s">
        <v>620</v>
      </c>
      <c r="T3060" s="2" t="s">
        <v>75</v>
      </c>
      <c r="U3060" s="4">
        <f>0.03</f>
        <v>0.03</v>
      </c>
      <c r="V3060" s="2" t="s">
        <v>232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4">
        <f>P3060*U3060/1000000</f>
        <v>0.137565</v>
      </c>
      <c r="AD3060" s="4">
        <f>AC3061*(1-AA3060/100)+(AC3060-AC3061)*(1-AB3060/100)</f>
        <v>0.137565</v>
      </c>
      <c r="AE3060" s="2" t="s">
        <v>66</v>
      </c>
      <c r="AF3060" s="2" t="s">
        <v>67</v>
      </c>
      <c r="AG3060" s="2" t="s">
        <v>233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4064</v>
      </c>
      <c r="B3061" s="2" t="s">
        <v>4059</v>
      </c>
      <c r="C3061" s="2" t="s">
        <v>47</v>
      </c>
      <c r="D3061" s="2" t="s">
        <v>1237</v>
      </c>
      <c r="E3061" s="2" t="s">
        <v>277</v>
      </c>
      <c r="F3061" s="2" t="s">
        <v>278</v>
      </c>
      <c r="G3061" s="2" t="s">
        <v>225</v>
      </c>
      <c r="H3061" s="2" t="s">
        <v>297</v>
      </c>
      <c r="I3061" s="2" t="s">
        <v>53</v>
      </c>
      <c r="J3061" s="2" t="s">
        <v>611</v>
      </c>
      <c r="K3061" s="2" t="s">
        <v>611</v>
      </c>
      <c r="L3061" s="2" t="s">
        <v>227</v>
      </c>
      <c r="M3061" s="2" t="s">
        <v>95</v>
      </c>
      <c r="N3061" s="3">
        <v>458.55</v>
      </c>
      <c r="O3061" s="3" t="s">
        <v>228</v>
      </c>
      <c r="P3061" s="4">
        <f>IF(O3061="吨",N3061*1000,IF(O3061="万立方米",N3061*10000,""))</f>
        <v>4585500.0</v>
      </c>
      <c r="Q3061" s="2" t="s">
        <v>229</v>
      </c>
      <c r="R3061" s="2" t="s">
        <v>230</v>
      </c>
      <c r="S3061" s="2" t="s">
        <v>622</v>
      </c>
      <c r="T3061" s="2" t="s">
        <v>75</v>
      </c>
      <c r="U3061" s="4">
        <f>0.03</f>
        <v>0.03</v>
      </c>
      <c r="V3061" s="2" t="s">
        <v>232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0.137565</v>
      </c>
      <c r="AD3061" s="4">
        <f>AC3061*(1-Z3061/100)</f>
        <v>0.137565</v>
      </c>
      <c r="AE3061" s="2" t="s">
        <v>66</v>
      </c>
      <c r="AF3061" s="2" t="s">
        <v>67</v>
      </c>
      <c r="AG3061" s="2" t="s">
        <v>233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4065</v>
      </c>
      <c r="B3062" s="2" t="s">
        <v>4059</v>
      </c>
      <c r="C3062" s="2" t="s">
        <v>47</v>
      </c>
      <c r="D3062" s="2" t="s">
        <v>1237</v>
      </c>
      <c r="E3062" s="2" t="s">
        <v>277</v>
      </c>
      <c r="F3062" s="2" t="s">
        <v>278</v>
      </c>
      <c r="G3062" s="2" t="s">
        <v>225</v>
      </c>
      <c r="H3062" s="2" t="s">
        <v>297</v>
      </c>
      <c r="I3062" s="2" t="s">
        <v>53</v>
      </c>
      <c r="J3062" s="2" t="s">
        <v>611</v>
      </c>
      <c r="K3062" s="2" t="s">
        <v>611</v>
      </c>
      <c r="L3062" s="2" t="s">
        <v>227</v>
      </c>
      <c r="M3062" s="2" t="s">
        <v>99</v>
      </c>
      <c r="N3062" s="3">
        <v>458.55</v>
      </c>
      <c r="O3062" s="3" t="s">
        <v>228</v>
      </c>
      <c r="P3062" s="4">
        <f>IF(O3062="吨",N3062*1000,IF(O3062="万立方米",N3062*10000,""))</f>
        <v>4585500.0</v>
      </c>
      <c r="Q3062" s="2" t="s">
        <v>229</v>
      </c>
      <c r="R3062" s="2" t="s">
        <v>230</v>
      </c>
      <c r="S3062" s="2" t="s">
        <v>624</v>
      </c>
      <c r="T3062" s="2" t="s">
        <v>75</v>
      </c>
      <c r="U3062" s="4">
        <f>0.0</f>
        <v>0.0</v>
      </c>
      <c r="V3062" s="2" t="s">
        <v>232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233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4066</v>
      </c>
      <c r="B3063" s="2" t="s">
        <v>4059</v>
      </c>
      <c r="C3063" s="2" t="s">
        <v>47</v>
      </c>
      <c r="D3063" s="2" t="s">
        <v>1237</v>
      </c>
      <c r="E3063" s="2" t="s">
        <v>277</v>
      </c>
      <c r="F3063" s="2" t="s">
        <v>278</v>
      </c>
      <c r="G3063" s="2" t="s">
        <v>225</v>
      </c>
      <c r="H3063" s="2" t="s">
        <v>297</v>
      </c>
      <c r="I3063" s="2" t="s">
        <v>53</v>
      </c>
      <c r="J3063" s="2" t="s">
        <v>611</v>
      </c>
      <c r="K3063" s="2" t="s">
        <v>611</v>
      </c>
      <c r="L3063" s="2" t="s">
        <v>227</v>
      </c>
      <c r="M3063" s="2" t="s">
        <v>104</v>
      </c>
      <c r="N3063" s="3">
        <v>458.55</v>
      </c>
      <c r="O3063" s="3" t="s">
        <v>228</v>
      </c>
      <c r="P3063" s="4">
        <f>IF(O3063="吨",N3063*1000,IF(O3063="万立方米",N3063*10000,""))</f>
        <v>4585500.0</v>
      </c>
      <c r="Q3063" s="2" t="s">
        <v>229</v>
      </c>
      <c r="R3063" s="2" t="s">
        <v>230</v>
      </c>
      <c r="S3063" s="2" t="s">
        <v>626</v>
      </c>
      <c r="T3063" s="2" t="s">
        <v>75</v>
      </c>
      <c r="U3063" s="4">
        <f>0.02</f>
        <v>0.02</v>
      </c>
      <c r="V3063" s="2" t="s">
        <v>232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 t="s">
        <v>236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4067</v>
      </c>
      <c r="B3064" s="2" t="s">
        <v>4059</v>
      </c>
      <c r="C3064" s="2" t="s">
        <v>47</v>
      </c>
      <c r="D3064" s="2" t="s">
        <v>1237</v>
      </c>
      <c r="E3064" s="2" t="s">
        <v>277</v>
      </c>
      <c r="F3064" s="2" t="s">
        <v>278</v>
      </c>
      <c r="G3064" s="2" t="s">
        <v>225</v>
      </c>
      <c r="H3064" s="2" t="s">
        <v>297</v>
      </c>
      <c r="I3064" s="2"/>
      <c r="J3064" s="2"/>
      <c r="K3064" s="2"/>
      <c r="L3064" s="2"/>
      <c r="M3064" s="2" t="s">
        <v>107</v>
      </c>
      <c r="N3064" s="3"/>
      <c r="O3064" s="3"/>
      <c r="P3064" s="4">
        <f>IF(O3064="吨",N3064*1000,IF(O3064="万立方米",N3064*10000,""))</f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138</v>
      </c>
      <c r="AH3064" s="2" t="s">
        <v>114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4068</v>
      </c>
      <c r="B3065" s="2" t="s">
        <v>4069</v>
      </c>
      <c r="C3065" s="2" t="s">
        <v>47</v>
      </c>
      <c r="D3065" s="2" t="s">
        <v>776</v>
      </c>
      <c r="E3065" s="2" t="s">
        <v>526</v>
      </c>
      <c r="F3065" s="2" t="s">
        <v>278</v>
      </c>
      <c r="G3065" s="2" t="s">
        <v>120</v>
      </c>
      <c r="H3065" s="2" t="s">
        <v>297</v>
      </c>
      <c r="I3065" s="2" t="s">
        <v>53</v>
      </c>
      <c r="J3065" s="2" t="s">
        <v>280</v>
      </c>
      <c r="K3065" s="2"/>
      <c r="L3065" s="2" t="s">
        <v>122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124</v>
      </c>
      <c r="X3065" s="2" t="s">
        <v>298</v>
      </c>
      <c r="Y3065" s="2" t="s">
        <v>299</v>
      </c>
      <c r="Z3065" s="2">
        <v>94.5</v>
      </c>
      <c r="AA3065" s="2"/>
      <c r="AB3065" s="2"/>
      <c r="AC3065" s="2"/>
      <c r="AD3065" s="2"/>
      <c r="AE3065" s="2" t="s">
        <v>271</v>
      </c>
      <c r="AF3065" s="2" t="s">
        <v>281</v>
      </c>
      <c r="AG3065" s="2" t="s">
        <v>431</v>
      </c>
      <c r="AH3065" s="2" t="s">
        <v>128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4070</v>
      </c>
      <c r="B3066" s="2" t="s">
        <v>4069</v>
      </c>
      <c r="C3066" s="2" t="s">
        <v>47</v>
      </c>
      <c r="D3066" s="2" t="s">
        <v>776</v>
      </c>
      <c r="E3066" s="2" t="s">
        <v>526</v>
      </c>
      <c r="F3066" s="2" t="s">
        <v>278</v>
      </c>
      <c r="G3066" s="2" t="s">
        <v>120</v>
      </c>
      <c r="H3066" s="2" t="s">
        <v>297</v>
      </c>
      <c r="I3066" s="2" t="s">
        <v>53</v>
      </c>
      <c r="J3066" s="2" t="s">
        <v>280</v>
      </c>
      <c r="K3066" s="2"/>
      <c r="L3066" s="2" t="s">
        <v>122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124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271</v>
      </c>
      <c r="AF3066" s="2" t="s">
        <v>281</v>
      </c>
      <c r="AG3066" s="2" t="s">
        <v>433</v>
      </c>
      <c r="AH3066" s="2" t="s">
        <v>128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4071</v>
      </c>
      <c r="B3067" s="2" t="s">
        <v>4069</v>
      </c>
      <c r="C3067" s="2" t="s">
        <v>47</v>
      </c>
      <c r="D3067" s="2" t="s">
        <v>776</v>
      </c>
      <c r="E3067" s="2" t="s">
        <v>526</v>
      </c>
      <c r="F3067" s="2" t="s">
        <v>278</v>
      </c>
      <c r="G3067" s="2" t="s">
        <v>120</v>
      </c>
      <c r="H3067" s="2" t="s">
        <v>297</v>
      </c>
      <c r="I3067" s="2" t="s">
        <v>53</v>
      </c>
      <c r="J3067" s="2" t="s">
        <v>280</v>
      </c>
      <c r="K3067" s="2"/>
      <c r="L3067" s="2" t="s">
        <v>122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124</v>
      </c>
      <c r="X3067" s="2" t="s">
        <v>304</v>
      </c>
      <c r="Y3067" s="2" t="s">
        <v>305</v>
      </c>
      <c r="Z3067" s="2">
        <v>30</v>
      </c>
      <c r="AA3067" s="2"/>
      <c r="AB3067" s="2"/>
      <c r="AC3067" s="2"/>
      <c r="AD3067" s="2"/>
      <c r="AE3067" s="2" t="s">
        <v>271</v>
      </c>
      <c r="AF3067" s="2" t="s">
        <v>281</v>
      </c>
      <c r="AG3067" s="2" t="s">
        <v>435</v>
      </c>
      <c r="AH3067" s="2" t="s">
        <v>128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4072</v>
      </c>
      <c r="B3068" s="2" t="s">
        <v>4069</v>
      </c>
      <c r="C3068" s="2" t="s">
        <v>47</v>
      </c>
      <c r="D3068" s="2" t="s">
        <v>776</v>
      </c>
      <c r="E3068" s="2" t="s">
        <v>526</v>
      </c>
      <c r="F3068" s="2" t="s">
        <v>278</v>
      </c>
      <c r="G3068" s="2" t="s">
        <v>120</v>
      </c>
      <c r="H3068" s="2" t="s">
        <v>297</v>
      </c>
      <c r="I3068" s="2" t="s">
        <v>53</v>
      </c>
      <c r="J3068" s="2" t="s">
        <v>280</v>
      </c>
      <c r="K3068" s="2"/>
      <c r="L3068" s="2" t="s">
        <v>122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124</v>
      </c>
      <c r="X3068" s="2" t="s">
        <v>298</v>
      </c>
      <c r="Y3068" s="2" t="s">
        <v>308</v>
      </c>
      <c r="Z3068" s="2">
        <v>94.5</v>
      </c>
      <c r="AA3068" s="2"/>
      <c r="AB3068" s="2"/>
      <c r="AC3068" s="2"/>
      <c r="AD3068" s="2"/>
      <c r="AE3068" s="2" t="s">
        <v>271</v>
      </c>
      <c r="AF3068" s="2" t="s">
        <v>281</v>
      </c>
      <c r="AG3068" s="2" t="s">
        <v>431</v>
      </c>
      <c r="AH3068" s="2" t="s">
        <v>128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4073</v>
      </c>
      <c r="B3069" s="2" t="s">
        <v>4069</v>
      </c>
      <c r="C3069" s="2" t="s">
        <v>47</v>
      </c>
      <c r="D3069" s="2" t="s">
        <v>776</v>
      </c>
      <c r="E3069" s="2" t="s">
        <v>526</v>
      </c>
      <c r="F3069" s="2" t="s">
        <v>278</v>
      </c>
      <c r="G3069" s="2" t="s">
        <v>120</v>
      </c>
      <c r="H3069" s="2" t="s">
        <v>297</v>
      </c>
      <c r="I3069" s="2" t="s">
        <v>53</v>
      </c>
      <c r="J3069" s="2" t="s">
        <v>280</v>
      </c>
      <c r="K3069" s="2"/>
      <c r="L3069" s="2" t="s">
        <v>122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124</v>
      </c>
      <c r="X3069" s="2" t="s">
        <v>298</v>
      </c>
      <c r="Y3069" s="2" t="s">
        <v>310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271</v>
      </c>
      <c r="AF3069" s="2" t="s">
        <v>281</v>
      </c>
      <c r="AG3069" s="2" t="s">
        <v>431</v>
      </c>
      <c r="AH3069" s="2" t="s">
        <v>128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4074</v>
      </c>
      <c r="B3070" s="2" t="s">
        <v>4069</v>
      </c>
      <c r="C3070" s="2" t="s">
        <v>47</v>
      </c>
      <c r="D3070" s="2" t="s">
        <v>776</v>
      </c>
      <c r="E3070" s="2" t="s">
        <v>526</v>
      </c>
      <c r="F3070" s="2" t="s">
        <v>278</v>
      </c>
      <c r="G3070" s="2" t="s">
        <v>120</v>
      </c>
      <c r="H3070" s="2" t="s">
        <v>297</v>
      </c>
      <c r="I3070" s="2" t="s">
        <v>53</v>
      </c>
      <c r="J3070" s="2" t="s">
        <v>280</v>
      </c>
      <c r="K3070" s="2"/>
      <c r="L3070" s="2" t="s">
        <v>122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124</v>
      </c>
      <c r="X3070" s="2" t="s">
        <v>298</v>
      </c>
      <c r="Y3070" s="2" t="s">
        <v>312</v>
      </c>
      <c r="Z3070" s="2">
        <v>94.5</v>
      </c>
      <c r="AA3070" s="2"/>
      <c r="AB3070" s="2"/>
      <c r="AC3070" s="2"/>
      <c r="AD3070" s="2"/>
      <c r="AE3070" s="2" t="s">
        <v>271</v>
      </c>
      <c r="AF3070" s="2" t="s">
        <v>281</v>
      </c>
      <c r="AG3070" s="2" t="s">
        <v>431</v>
      </c>
      <c r="AH3070" s="2" t="s">
        <v>128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4075</v>
      </c>
      <c r="B3071" s="2" t="s">
        <v>4069</v>
      </c>
      <c r="C3071" s="2" t="s">
        <v>47</v>
      </c>
      <c r="D3071" s="2" t="s">
        <v>776</v>
      </c>
      <c r="E3071" s="2" t="s">
        <v>526</v>
      </c>
      <c r="F3071" s="2" t="s">
        <v>278</v>
      </c>
      <c r="G3071" s="2" t="s">
        <v>120</v>
      </c>
      <c r="H3071" s="2" t="s">
        <v>297</v>
      </c>
      <c r="I3071" s="2" t="s">
        <v>53</v>
      </c>
      <c r="J3071" s="2" t="s">
        <v>280</v>
      </c>
      <c r="K3071" s="2"/>
      <c r="L3071" s="2" t="s">
        <v>122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124</v>
      </c>
      <c r="X3071" s="2" t="s">
        <v>314</v>
      </c>
      <c r="Y3071" s="2" t="s">
        <v>315</v>
      </c>
      <c r="Z3071" s="2">
        <v>80</v>
      </c>
      <c r="AA3071" s="2"/>
      <c r="AB3071" s="2"/>
      <c r="AC3071" s="2"/>
      <c r="AD3071" s="2"/>
      <c r="AE3071" s="2" t="s">
        <v>271</v>
      </c>
      <c r="AF3071" s="2" t="s">
        <v>281</v>
      </c>
      <c r="AG3071" s="2" t="s">
        <v>435</v>
      </c>
      <c r="AH3071" s="2" t="s">
        <v>128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4076</v>
      </c>
      <c r="B3072" s="2" t="s">
        <v>4069</v>
      </c>
      <c r="C3072" s="2" t="s">
        <v>47</v>
      </c>
      <c r="D3072" s="2" t="s">
        <v>776</v>
      </c>
      <c r="E3072" s="2" t="s">
        <v>526</v>
      </c>
      <c r="F3072" s="2" t="s">
        <v>278</v>
      </c>
      <c r="G3072" s="2" t="s">
        <v>120</v>
      </c>
      <c r="H3072" s="2" t="s">
        <v>297</v>
      </c>
      <c r="I3072" s="2" t="s">
        <v>53</v>
      </c>
      <c r="J3072" s="2" t="s">
        <v>280</v>
      </c>
      <c r="K3072" s="2"/>
      <c r="L3072" s="2" t="s">
        <v>122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124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271</v>
      </c>
      <c r="AF3072" s="2" t="s">
        <v>281</v>
      </c>
      <c r="AG3072" s="2" t="s">
        <v>433</v>
      </c>
      <c r="AH3072" s="2" t="s">
        <v>128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4077</v>
      </c>
      <c r="B3073" s="2" t="s">
        <v>4069</v>
      </c>
      <c r="C3073" s="2" t="s">
        <v>47</v>
      </c>
      <c r="D3073" s="2" t="s">
        <v>776</v>
      </c>
      <c r="E3073" s="2" t="s">
        <v>526</v>
      </c>
      <c r="F3073" s="2" t="s">
        <v>278</v>
      </c>
      <c r="G3073" s="2" t="s">
        <v>120</v>
      </c>
      <c r="H3073" s="2" t="s">
        <v>297</v>
      </c>
      <c r="I3073" s="2"/>
      <c r="J3073" s="2"/>
      <c r="K3073" s="2" t="s">
        <v>55</v>
      </c>
      <c r="L3073" s="2" t="s">
        <v>318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319</v>
      </c>
      <c r="T3073" s="2" t="s">
        <v>165</v>
      </c>
      <c r="U3073" s="4">
        <f>0.17</f>
        <v>0.17</v>
      </c>
      <c r="V3073" s="2" t="s">
        <v>111</v>
      </c>
      <c r="W3073" s="2" t="s">
        <v>319</v>
      </c>
      <c r="X3073" s="2" t="s">
        <v>318</v>
      </c>
      <c r="Y3073" s="2" t="s">
        <v>320</v>
      </c>
      <c r="Z3073" s="2">
        <v>0</v>
      </c>
      <c r="AA3073" s="2"/>
      <c r="AB3073" s="2"/>
      <c r="AC3073" s="2"/>
      <c r="AD3073" s="2"/>
      <c r="AE3073" s="2" t="s">
        <v>271</v>
      </c>
      <c r="AF3073" s="2" t="s">
        <v>272</v>
      </c>
      <c r="AG3073" s="2" t="s">
        <v>273</v>
      </c>
      <c r="AH3073" s="2" t="s">
        <v>168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4078</v>
      </c>
      <c r="B3074" s="2" t="s">
        <v>4079</v>
      </c>
      <c r="C3074" s="2" t="s">
        <v>47</v>
      </c>
      <c r="D3074" s="2" t="s">
        <v>4080</v>
      </c>
      <c r="E3074" s="2" t="s">
        <v>924</v>
      </c>
      <c r="F3074" s="2" t="s">
        <v>278</v>
      </c>
      <c r="G3074" s="2" t="s">
        <v>735</v>
      </c>
      <c r="H3074" s="2" t="s">
        <v>142</v>
      </c>
      <c r="I3074" s="2" t="s">
        <v>53</v>
      </c>
      <c r="J3074" s="2" t="s">
        <v>280</v>
      </c>
      <c r="K3074" s="2"/>
      <c r="L3074" s="2" t="s">
        <v>122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124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271</v>
      </c>
      <c r="AF3074" s="2" t="s">
        <v>281</v>
      </c>
      <c r="AG3074" s="2" t="s">
        <v>282</v>
      </c>
      <c r="AH3074" s="2" t="s">
        <v>128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4081</v>
      </c>
      <c r="B3075" s="2" t="s">
        <v>4079</v>
      </c>
      <c r="C3075" s="2" t="s">
        <v>47</v>
      </c>
      <c r="D3075" s="2" t="s">
        <v>4080</v>
      </c>
      <c r="E3075" s="2" t="s">
        <v>924</v>
      </c>
      <c r="F3075" s="2" t="s">
        <v>278</v>
      </c>
      <c r="G3075" s="2" t="s">
        <v>735</v>
      </c>
      <c r="H3075" s="2" t="s">
        <v>142</v>
      </c>
      <c r="I3075" s="2" t="s">
        <v>53</v>
      </c>
      <c r="J3075" s="2" t="s">
        <v>280</v>
      </c>
      <c r="K3075" s="2"/>
      <c r="L3075" s="2" t="s">
        <v>122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124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271</v>
      </c>
      <c r="AF3075" s="2" t="s">
        <v>281</v>
      </c>
      <c r="AG3075" s="2" t="s">
        <v>284</v>
      </c>
      <c r="AH3075" s="2" t="s">
        <v>128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4082</v>
      </c>
      <c r="B3076" s="2" t="s">
        <v>4079</v>
      </c>
      <c r="C3076" s="2" t="s">
        <v>47</v>
      </c>
      <c r="D3076" s="2" t="s">
        <v>4080</v>
      </c>
      <c r="E3076" s="2" t="s">
        <v>924</v>
      </c>
      <c r="F3076" s="2" t="s">
        <v>278</v>
      </c>
      <c r="G3076" s="2" t="s">
        <v>735</v>
      </c>
      <c r="H3076" s="2" t="s">
        <v>142</v>
      </c>
      <c r="I3076" s="2" t="s">
        <v>53</v>
      </c>
      <c r="J3076" s="2" t="s">
        <v>280</v>
      </c>
      <c r="K3076" s="2"/>
      <c r="L3076" s="2" t="s">
        <v>122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124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271</v>
      </c>
      <c r="AF3076" s="2" t="s">
        <v>281</v>
      </c>
      <c r="AG3076" s="2" t="s">
        <v>282</v>
      </c>
      <c r="AH3076" s="2" t="s">
        <v>128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4083</v>
      </c>
      <c r="B3077" s="2" t="s">
        <v>4079</v>
      </c>
      <c r="C3077" s="2" t="s">
        <v>47</v>
      </c>
      <c r="D3077" s="2" t="s">
        <v>4080</v>
      </c>
      <c r="E3077" s="2" t="s">
        <v>924</v>
      </c>
      <c r="F3077" s="2" t="s">
        <v>278</v>
      </c>
      <c r="G3077" s="2" t="s">
        <v>735</v>
      </c>
      <c r="H3077" s="2" t="s">
        <v>142</v>
      </c>
      <c r="I3077" s="2" t="s">
        <v>53</v>
      </c>
      <c r="J3077" s="2" t="s">
        <v>280</v>
      </c>
      <c r="K3077" s="2"/>
      <c r="L3077" s="2" t="s">
        <v>122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124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271</v>
      </c>
      <c r="AF3077" s="2" t="s">
        <v>281</v>
      </c>
      <c r="AG3077" s="2" t="s">
        <v>282</v>
      </c>
      <c r="AH3077" s="2" t="s">
        <v>128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4084</v>
      </c>
      <c r="B3078" s="2" t="s">
        <v>4079</v>
      </c>
      <c r="C3078" s="2" t="s">
        <v>47</v>
      </c>
      <c r="D3078" s="2" t="s">
        <v>4080</v>
      </c>
      <c r="E3078" s="2" t="s">
        <v>924</v>
      </c>
      <c r="F3078" s="2" t="s">
        <v>278</v>
      </c>
      <c r="G3078" s="2" t="s">
        <v>735</v>
      </c>
      <c r="H3078" s="2" t="s">
        <v>142</v>
      </c>
      <c r="I3078" s="2" t="s">
        <v>53</v>
      </c>
      <c r="J3078" s="2" t="s">
        <v>280</v>
      </c>
      <c r="K3078" s="2"/>
      <c r="L3078" s="2" t="s">
        <v>122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124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271</v>
      </c>
      <c r="AF3078" s="2" t="s">
        <v>281</v>
      </c>
      <c r="AG3078" s="2" t="s">
        <v>282</v>
      </c>
      <c r="AH3078" s="2" t="s">
        <v>128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4085</v>
      </c>
      <c r="B3079" s="2" t="s">
        <v>4079</v>
      </c>
      <c r="C3079" s="2" t="s">
        <v>47</v>
      </c>
      <c r="D3079" s="2" t="s">
        <v>4080</v>
      </c>
      <c r="E3079" s="2" t="s">
        <v>924</v>
      </c>
      <c r="F3079" s="2" t="s">
        <v>278</v>
      </c>
      <c r="G3079" s="2" t="s">
        <v>735</v>
      </c>
      <c r="H3079" s="2" t="s">
        <v>142</v>
      </c>
      <c r="I3079" s="2" t="s">
        <v>53</v>
      </c>
      <c r="J3079" s="2" t="s">
        <v>280</v>
      </c>
      <c r="K3079" s="2"/>
      <c r="L3079" s="2" t="s">
        <v>122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124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271</v>
      </c>
      <c r="AF3079" s="2" t="s">
        <v>281</v>
      </c>
      <c r="AG3079" s="2" t="s">
        <v>282</v>
      </c>
      <c r="AH3079" s="2" t="s">
        <v>128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4086</v>
      </c>
      <c r="B3080" s="2" t="s">
        <v>4079</v>
      </c>
      <c r="C3080" s="2" t="s">
        <v>47</v>
      </c>
      <c r="D3080" s="2" t="s">
        <v>4080</v>
      </c>
      <c r="E3080" s="2" t="s">
        <v>924</v>
      </c>
      <c r="F3080" s="2" t="s">
        <v>278</v>
      </c>
      <c r="G3080" s="2" t="s">
        <v>735</v>
      </c>
      <c r="H3080" s="2" t="s">
        <v>142</v>
      </c>
      <c r="I3080" s="2" t="s">
        <v>53</v>
      </c>
      <c r="J3080" s="2" t="s">
        <v>280</v>
      </c>
      <c r="K3080" s="2"/>
      <c r="L3080" s="2" t="s">
        <v>122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124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271</v>
      </c>
      <c r="AF3080" s="2" t="s">
        <v>281</v>
      </c>
      <c r="AG3080" s="2" t="s">
        <v>282</v>
      </c>
      <c r="AH3080" s="2" t="s">
        <v>128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4087</v>
      </c>
      <c r="B3081" s="2" t="s">
        <v>4079</v>
      </c>
      <c r="C3081" s="2" t="s">
        <v>47</v>
      </c>
      <c r="D3081" s="2" t="s">
        <v>4080</v>
      </c>
      <c r="E3081" s="2" t="s">
        <v>924</v>
      </c>
      <c r="F3081" s="2" t="s">
        <v>278</v>
      </c>
      <c r="G3081" s="2" t="s">
        <v>735</v>
      </c>
      <c r="H3081" s="2" t="s">
        <v>142</v>
      </c>
      <c r="I3081" s="2" t="s">
        <v>53</v>
      </c>
      <c r="J3081" s="2" t="s">
        <v>280</v>
      </c>
      <c r="K3081" s="2"/>
      <c r="L3081" s="2" t="s">
        <v>122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124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271</v>
      </c>
      <c r="AF3081" s="2" t="s">
        <v>281</v>
      </c>
      <c r="AG3081" s="2" t="s">
        <v>284</v>
      </c>
      <c r="AH3081" s="2" t="s">
        <v>128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4088</v>
      </c>
      <c r="B3082" s="2" t="s">
        <v>4079</v>
      </c>
      <c r="C3082" s="2" t="s">
        <v>47</v>
      </c>
      <c r="D3082" s="2" t="s">
        <v>4080</v>
      </c>
      <c r="E3082" s="2" t="s">
        <v>924</v>
      </c>
      <c r="F3082" s="2" t="s">
        <v>278</v>
      </c>
      <c r="G3082" s="2" t="s">
        <v>735</v>
      </c>
      <c r="H3082" s="2" t="s">
        <v>142</v>
      </c>
      <c r="I3082" s="2" t="s">
        <v>198</v>
      </c>
      <c r="J3082" s="2" t="s">
        <v>357</v>
      </c>
      <c r="K3082" s="2" t="s">
        <v>357</v>
      </c>
      <c r="L3082" s="2" t="s">
        <v>200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358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0.0005245499999999999</v>
      </c>
      <c r="AD3082" s="4">
        <f>AC3082*(1-Z3082/100)</f>
        <v>0.0005245499999999999</v>
      </c>
      <c r="AE3082" s="2" t="s">
        <v>66</v>
      </c>
      <c r="AF3082" s="2" t="s">
        <v>67</v>
      </c>
      <c r="AG3082" s="2" t="s">
        <v>233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4089</v>
      </c>
      <c r="B3083" s="2" t="s">
        <v>4079</v>
      </c>
      <c r="C3083" s="2" t="s">
        <v>47</v>
      </c>
      <c r="D3083" s="2" t="s">
        <v>4080</v>
      </c>
      <c r="E3083" s="2" t="s">
        <v>924</v>
      </c>
      <c r="F3083" s="2" t="s">
        <v>278</v>
      </c>
      <c r="G3083" s="2" t="s">
        <v>735</v>
      </c>
      <c r="H3083" s="2" t="s">
        <v>142</v>
      </c>
      <c r="I3083" s="2" t="s">
        <v>198</v>
      </c>
      <c r="J3083" s="2" t="s">
        <v>357</v>
      </c>
      <c r="K3083" s="2" t="s">
        <v>357</v>
      </c>
      <c r="L3083" s="2" t="s">
        <v>200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360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4">
        <f>P3083*U3083/1000000</f>
        <v>0.031473</v>
      </c>
      <c r="AD3083" s="4">
        <f>AC3083*(1-Z3083/100)</f>
        <v>0.031473</v>
      </c>
      <c r="AE3083" s="2" t="s">
        <v>66</v>
      </c>
      <c r="AF3083" s="2" t="s">
        <v>67</v>
      </c>
      <c r="AG3083" s="2" t="s">
        <v>236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4090</v>
      </c>
      <c r="B3084" s="2" t="s">
        <v>4079</v>
      </c>
      <c r="C3084" s="2" t="s">
        <v>47</v>
      </c>
      <c r="D3084" s="2" t="s">
        <v>4080</v>
      </c>
      <c r="E3084" s="2" t="s">
        <v>924</v>
      </c>
      <c r="F3084" s="2" t="s">
        <v>278</v>
      </c>
      <c r="G3084" s="2" t="s">
        <v>735</v>
      </c>
      <c r="H3084" s="2" t="s">
        <v>142</v>
      </c>
      <c r="I3084" s="2" t="s">
        <v>198</v>
      </c>
      <c r="J3084" s="2" t="s">
        <v>357</v>
      </c>
      <c r="K3084" s="2" t="s">
        <v>357</v>
      </c>
      <c r="L3084" s="2" t="s">
        <v>200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362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0.388167</v>
      </c>
      <c r="AD3084" s="4">
        <f>AC3084*(1-Z3084/100)</f>
        <v>0.388167</v>
      </c>
      <c r="AE3084" s="2" t="s">
        <v>66</v>
      </c>
      <c r="AF3084" s="2" t="s">
        <v>67</v>
      </c>
      <c r="AG3084" s="2" t="s">
        <v>233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4091</v>
      </c>
      <c r="B3085" s="2" t="s">
        <v>4079</v>
      </c>
      <c r="C3085" s="2" t="s">
        <v>47</v>
      </c>
      <c r="D3085" s="2" t="s">
        <v>4080</v>
      </c>
      <c r="E3085" s="2" t="s">
        <v>924</v>
      </c>
      <c r="F3085" s="2" t="s">
        <v>278</v>
      </c>
      <c r="G3085" s="2" t="s">
        <v>735</v>
      </c>
      <c r="H3085" s="2" t="s">
        <v>142</v>
      </c>
      <c r="I3085" s="2" t="s">
        <v>198</v>
      </c>
      <c r="J3085" s="2" t="s">
        <v>357</v>
      </c>
      <c r="K3085" s="2" t="s">
        <v>357</v>
      </c>
      <c r="L3085" s="2" t="s">
        <v>200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364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4">
        <f>P3085*U3085/1000000</f>
        <v>0.0020981999999999997</v>
      </c>
      <c r="AD3085" s="4">
        <f>AC3085*(1-Z3085/100)</f>
        <v>0.0020981999999999997</v>
      </c>
      <c r="AE3085" s="2" t="s">
        <v>66</v>
      </c>
      <c r="AF3085" s="2" t="s">
        <v>67</v>
      </c>
      <c r="AG3085" s="2" t="s">
        <v>233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4092</v>
      </c>
      <c r="B3086" s="2" t="s">
        <v>4079</v>
      </c>
      <c r="C3086" s="2" t="s">
        <v>47</v>
      </c>
      <c r="D3086" s="2" t="s">
        <v>4080</v>
      </c>
      <c r="E3086" s="2" t="s">
        <v>924</v>
      </c>
      <c r="F3086" s="2" t="s">
        <v>278</v>
      </c>
      <c r="G3086" s="2" t="s">
        <v>735</v>
      </c>
      <c r="H3086" s="2" t="s">
        <v>142</v>
      </c>
      <c r="I3086" s="2" t="s">
        <v>198</v>
      </c>
      <c r="J3086" s="2" t="s">
        <v>357</v>
      </c>
      <c r="K3086" s="2" t="s">
        <v>357</v>
      </c>
      <c r="L3086" s="2" t="s">
        <v>200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366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4">
        <f>P3086*U3086/1000000</f>
        <v>0.0262275</v>
      </c>
      <c r="AD3086" s="4">
        <f>AC3087*(1-AA3086/100)+(AC3086-AC3087)*(1-AB3086/100)</f>
        <v>0.0262275</v>
      </c>
      <c r="AE3086" s="2" t="s">
        <v>66</v>
      </c>
      <c r="AF3086" s="2" t="s">
        <v>67</v>
      </c>
      <c r="AG3086" s="2" t="s">
        <v>233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4093</v>
      </c>
      <c r="B3087" s="2" t="s">
        <v>4079</v>
      </c>
      <c r="C3087" s="2" t="s">
        <v>47</v>
      </c>
      <c r="D3087" s="2" t="s">
        <v>4080</v>
      </c>
      <c r="E3087" s="2" t="s">
        <v>924</v>
      </c>
      <c r="F3087" s="2" t="s">
        <v>278</v>
      </c>
      <c r="G3087" s="2" t="s">
        <v>735</v>
      </c>
      <c r="H3087" s="2" t="s">
        <v>142</v>
      </c>
      <c r="I3087" s="2" t="s">
        <v>198</v>
      </c>
      <c r="J3087" s="2" t="s">
        <v>357</v>
      </c>
      <c r="K3087" s="2" t="s">
        <v>357</v>
      </c>
      <c r="L3087" s="2" t="s">
        <v>200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368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0.0262275</v>
      </c>
      <c r="AD3087" s="4">
        <f>AC3087*(1-Z3087/100)</f>
        <v>0.0262275</v>
      </c>
      <c r="AE3087" s="2" t="s">
        <v>66</v>
      </c>
      <c r="AF3087" s="2" t="s">
        <v>67</v>
      </c>
      <c r="AG3087" s="2" t="s">
        <v>233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4094</v>
      </c>
      <c r="B3088" s="2" t="s">
        <v>4079</v>
      </c>
      <c r="C3088" s="2" t="s">
        <v>47</v>
      </c>
      <c r="D3088" s="2" t="s">
        <v>4080</v>
      </c>
      <c r="E3088" s="2" t="s">
        <v>924</v>
      </c>
      <c r="F3088" s="2" t="s">
        <v>278</v>
      </c>
      <c r="G3088" s="2" t="s">
        <v>735</v>
      </c>
      <c r="H3088" s="2" t="s">
        <v>142</v>
      </c>
      <c r="I3088" s="2" t="s">
        <v>198</v>
      </c>
      <c r="J3088" s="2" t="s">
        <v>357</v>
      </c>
      <c r="K3088" s="2" t="s">
        <v>357</v>
      </c>
      <c r="L3088" s="2" t="s">
        <v>200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370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0.157365</v>
      </c>
      <c r="AD3088" s="4">
        <f>AC3088*(1-Z3088/100)</f>
        <v>0.157365</v>
      </c>
      <c r="AE3088" s="2" t="s">
        <v>66</v>
      </c>
      <c r="AF3088" s="2" t="s">
        <v>67</v>
      </c>
      <c r="AG3088" s="2" t="s">
        <v>233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4095</v>
      </c>
      <c r="B3089" s="2" t="s">
        <v>4079</v>
      </c>
      <c r="C3089" s="2" t="s">
        <v>47</v>
      </c>
      <c r="D3089" s="2" t="s">
        <v>4080</v>
      </c>
      <c r="E3089" s="2" t="s">
        <v>924</v>
      </c>
      <c r="F3089" s="2" t="s">
        <v>278</v>
      </c>
      <c r="G3089" s="2" t="s">
        <v>735</v>
      </c>
      <c r="H3089" s="2" t="s">
        <v>142</v>
      </c>
      <c r="I3089" s="2" t="s">
        <v>198</v>
      </c>
      <c r="J3089" s="2" t="s">
        <v>357</v>
      </c>
      <c r="K3089" s="2" t="s">
        <v>357</v>
      </c>
      <c r="L3089" s="2" t="s">
        <v>200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372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0.00681915</v>
      </c>
      <c r="AD3089" s="4">
        <f>AC3089*(1-Z3089/100)</f>
        <v>0.00681915</v>
      </c>
      <c r="AE3089" s="2" t="s">
        <v>66</v>
      </c>
      <c r="AF3089" s="2" t="s">
        <v>67</v>
      </c>
      <c r="AG3089" s="2" t="s">
        <v>236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4096</v>
      </c>
      <c r="B3090" s="2" t="s">
        <v>4079</v>
      </c>
      <c r="C3090" s="2" t="s">
        <v>47</v>
      </c>
      <c r="D3090" s="2" t="s">
        <v>4080</v>
      </c>
      <c r="E3090" s="2" t="s">
        <v>924</v>
      </c>
      <c r="F3090" s="2" t="s">
        <v>278</v>
      </c>
      <c r="G3090" s="2" t="s">
        <v>735</v>
      </c>
      <c r="H3090" s="2" t="s">
        <v>142</v>
      </c>
      <c r="I3090" s="2"/>
      <c r="J3090" s="2"/>
      <c r="K3090" s="2"/>
      <c r="L3090" s="2"/>
      <c r="M3090" s="2" t="s">
        <v>107</v>
      </c>
      <c r="N3090" s="3"/>
      <c r="O3090" s="3"/>
      <c r="P3090" s="4">
        <f>IF(O3090="吨",N3090*1000,IF(O3090="万立方米",N3090*10000,""))</f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138</v>
      </c>
      <c r="AH3090" s="2" t="s">
        <v>114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4097</v>
      </c>
      <c r="B3091" s="2" t="s">
        <v>4098</v>
      </c>
      <c r="C3091" s="2" t="s">
        <v>47</v>
      </c>
      <c r="D3091" s="2" t="s">
        <v>2236</v>
      </c>
      <c r="E3091" s="2" t="s">
        <v>526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143</v>
      </c>
      <c r="Y3091" s="2" t="s">
        <v>326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66</v>
      </c>
      <c r="AF3091" s="2" t="s">
        <v>67</v>
      </c>
      <c r="AG3091" s="2" t="s">
        <v>327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4099</v>
      </c>
      <c r="B3092" s="2" t="s">
        <v>4098</v>
      </c>
      <c r="C3092" s="2" t="s">
        <v>47</v>
      </c>
      <c r="D3092" s="2" t="s">
        <v>2236</v>
      </c>
      <c r="E3092" s="2" t="s">
        <v>526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66</v>
      </c>
      <c r="AF3092" s="2" t="s">
        <v>67</v>
      </c>
      <c r="AG3092" s="2" t="s">
        <v>329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4100</v>
      </c>
      <c r="B3093" s="2" t="s">
        <v>4098</v>
      </c>
      <c r="C3093" s="2" t="s">
        <v>47</v>
      </c>
      <c r="D3093" s="2" t="s">
        <v>2236</v>
      </c>
      <c r="E3093" s="2" t="s">
        <v>526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149</v>
      </c>
      <c r="Y3093" s="2" t="s">
        <v>150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66</v>
      </c>
      <c r="AF3093" s="2" t="s">
        <v>67</v>
      </c>
      <c r="AG3093" s="2" t="s">
        <v>167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4101</v>
      </c>
      <c r="B3094" s="2" t="s">
        <v>4098</v>
      </c>
      <c r="C3094" s="2" t="s">
        <v>47</v>
      </c>
      <c r="D3094" s="2" t="s">
        <v>2236</v>
      </c>
      <c r="E3094" s="2" t="s">
        <v>526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143</v>
      </c>
      <c r="Y3094" s="2" t="s">
        <v>332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66</v>
      </c>
      <c r="AF3094" s="2" t="s">
        <v>67</v>
      </c>
      <c r="AG3094" s="2" t="s">
        <v>327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4102</v>
      </c>
      <c r="B3095" s="2" t="s">
        <v>4098</v>
      </c>
      <c r="C3095" s="2" t="s">
        <v>47</v>
      </c>
      <c r="D3095" s="2" t="s">
        <v>2236</v>
      </c>
      <c r="E3095" s="2" t="s">
        <v>526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143</v>
      </c>
      <c r="Y3095" s="2" t="s">
        <v>334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66</v>
      </c>
      <c r="AF3095" s="2" t="s">
        <v>67</v>
      </c>
      <c r="AG3095" s="2" t="s">
        <v>327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4103</v>
      </c>
      <c r="B3096" s="2" t="s">
        <v>4098</v>
      </c>
      <c r="C3096" s="2" t="s">
        <v>47</v>
      </c>
      <c r="D3096" s="2" t="s">
        <v>2236</v>
      </c>
      <c r="E3096" s="2" t="s">
        <v>526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143</v>
      </c>
      <c r="Y3096" s="2" t="s">
        <v>336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66</v>
      </c>
      <c r="AF3096" s="2" t="s">
        <v>67</v>
      </c>
      <c r="AG3096" s="2" t="s">
        <v>327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4104</v>
      </c>
      <c r="B3097" s="2" t="s">
        <v>4098</v>
      </c>
      <c r="C3097" s="2" t="s">
        <v>47</v>
      </c>
      <c r="D3097" s="2" t="s">
        <v>2236</v>
      </c>
      <c r="E3097" s="2" t="s">
        <v>526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314</v>
      </c>
      <c r="Y3097" s="2" t="s">
        <v>315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66</v>
      </c>
      <c r="AF3097" s="2" t="s">
        <v>67</v>
      </c>
      <c r="AG3097" s="2" t="s">
        <v>167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4105</v>
      </c>
      <c r="B3098" s="2" t="s">
        <v>4098</v>
      </c>
      <c r="C3098" s="2" t="s">
        <v>47</v>
      </c>
      <c r="D3098" s="2" t="s">
        <v>2236</v>
      </c>
      <c r="E3098" s="2" t="s">
        <v>526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66</v>
      </c>
      <c r="AF3098" s="2" t="s">
        <v>67</v>
      </c>
      <c r="AG3098" s="2" t="s">
        <v>329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4106</v>
      </c>
      <c r="B3099" s="2" t="s">
        <v>4098</v>
      </c>
      <c r="C3099" s="2" t="s">
        <v>47</v>
      </c>
      <c r="D3099" s="2" t="s">
        <v>2236</v>
      </c>
      <c r="E3099" s="2" t="s">
        <v>526</v>
      </c>
      <c r="F3099" s="2" t="s">
        <v>50</v>
      </c>
      <c r="G3099" s="2" t="s">
        <v>51</v>
      </c>
      <c r="H3099" s="2" t="s">
        <v>52</v>
      </c>
      <c r="I3099" s="2" t="s">
        <v>198</v>
      </c>
      <c r="J3099" s="2" t="s">
        <v>357</v>
      </c>
      <c r="K3099" s="2" t="s">
        <v>357</v>
      </c>
      <c r="L3099" s="2" t="s">
        <v>200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358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143</v>
      </c>
      <c r="Y3099" s="2" t="s">
        <v>326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66</v>
      </c>
      <c r="AF3099" s="2" t="s">
        <v>67</v>
      </c>
      <c r="AG3099" s="2" t="s">
        <v>327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4107</v>
      </c>
      <c r="B3100" s="2" t="s">
        <v>4098</v>
      </c>
      <c r="C3100" s="2" t="s">
        <v>47</v>
      </c>
      <c r="D3100" s="2" t="s">
        <v>2236</v>
      </c>
      <c r="E3100" s="2" t="s">
        <v>526</v>
      </c>
      <c r="F3100" s="2" t="s">
        <v>50</v>
      </c>
      <c r="G3100" s="2" t="s">
        <v>51</v>
      </c>
      <c r="H3100" s="2" t="s">
        <v>52</v>
      </c>
      <c r="I3100" s="2" t="s">
        <v>198</v>
      </c>
      <c r="J3100" s="2" t="s">
        <v>357</v>
      </c>
      <c r="K3100" s="2" t="s">
        <v>357</v>
      </c>
      <c r="L3100" s="2" t="s">
        <v>200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360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66</v>
      </c>
      <c r="AF3100" s="2" t="s">
        <v>67</v>
      </c>
      <c r="AG3100" s="2" t="s">
        <v>329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4108</v>
      </c>
      <c r="B3101" s="2" t="s">
        <v>4098</v>
      </c>
      <c r="C3101" s="2" t="s">
        <v>47</v>
      </c>
      <c r="D3101" s="2" t="s">
        <v>2236</v>
      </c>
      <c r="E3101" s="2" t="s">
        <v>526</v>
      </c>
      <c r="F3101" s="2" t="s">
        <v>50</v>
      </c>
      <c r="G3101" s="2" t="s">
        <v>51</v>
      </c>
      <c r="H3101" s="2" t="s">
        <v>52</v>
      </c>
      <c r="I3101" s="2" t="s">
        <v>198</v>
      </c>
      <c r="J3101" s="2" t="s">
        <v>357</v>
      </c>
      <c r="K3101" s="2" t="s">
        <v>357</v>
      </c>
      <c r="L3101" s="2" t="s">
        <v>200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362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149</v>
      </c>
      <c r="Y3101" s="2" t="s">
        <v>150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66</v>
      </c>
      <c r="AF3101" s="2" t="s">
        <v>67</v>
      </c>
      <c r="AG3101" s="2" t="s">
        <v>167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4109</v>
      </c>
      <c r="B3102" s="2" t="s">
        <v>4098</v>
      </c>
      <c r="C3102" s="2" t="s">
        <v>47</v>
      </c>
      <c r="D3102" s="2" t="s">
        <v>2236</v>
      </c>
      <c r="E3102" s="2" t="s">
        <v>526</v>
      </c>
      <c r="F3102" s="2" t="s">
        <v>50</v>
      </c>
      <c r="G3102" s="2" t="s">
        <v>51</v>
      </c>
      <c r="H3102" s="2" t="s">
        <v>52</v>
      </c>
      <c r="I3102" s="2" t="s">
        <v>198</v>
      </c>
      <c r="J3102" s="2" t="s">
        <v>357</v>
      </c>
      <c r="K3102" s="2" t="s">
        <v>357</v>
      </c>
      <c r="L3102" s="2" t="s">
        <v>200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364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143</v>
      </c>
      <c r="Y3102" s="2" t="s">
        <v>332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66</v>
      </c>
      <c r="AF3102" s="2" t="s">
        <v>67</v>
      </c>
      <c r="AG3102" s="2" t="s">
        <v>327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4110</v>
      </c>
      <c r="B3103" s="2" t="s">
        <v>4098</v>
      </c>
      <c r="C3103" s="2" t="s">
        <v>47</v>
      </c>
      <c r="D3103" s="2" t="s">
        <v>2236</v>
      </c>
      <c r="E3103" s="2" t="s">
        <v>526</v>
      </c>
      <c r="F3103" s="2" t="s">
        <v>50</v>
      </c>
      <c r="G3103" s="2" t="s">
        <v>51</v>
      </c>
      <c r="H3103" s="2" t="s">
        <v>52</v>
      </c>
      <c r="I3103" s="2" t="s">
        <v>198</v>
      </c>
      <c r="J3103" s="2" t="s">
        <v>357</v>
      </c>
      <c r="K3103" s="2" t="s">
        <v>357</v>
      </c>
      <c r="L3103" s="2" t="s">
        <v>200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366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143</v>
      </c>
      <c r="Y3103" s="2" t="s">
        <v>334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66</v>
      </c>
      <c r="AF3103" s="2" t="s">
        <v>67</v>
      </c>
      <c r="AG3103" s="2" t="s">
        <v>327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4111</v>
      </c>
      <c r="B3104" s="2" t="s">
        <v>4098</v>
      </c>
      <c r="C3104" s="2" t="s">
        <v>47</v>
      </c>
      <c r="D3104" s="2" t="s">
        <v>2236</v>
      </c>
      <c r="E3104" s="2" t="s">
        <v>526</v>
      </c>
      <c r="F3104" s="2" t="s">
        <v>50</v>
      </c>
      <c r="G3104" s="2" t="s">
        <v>51</v>
      </c>
      <c r="H3104" s="2" t="s">
        <v>52</v>
      </c>
      <c r="I3104" s="2" t="s">
        <v>198</v>
      </c>
      <c r="J3104" s="2" t="s">
        <v>357</v>
      </c>
      <c r="K3104" s="2" t="s">
        <v>357</v>
      </c>
      <c r="L3104" s="2" t="s">
        <v>200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368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143</v>
      </c>
      <c r="Y3104" s="2" t="s">
        <v>336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66</v>
      </c>
      <c r="AF3104" s="2" t="s">
        <v>67</v>
      </c>
      <c r="AG3104" s="2" t="s">
        <v>327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4112</v>
      </c>
      <c r="B3105" s="2" t="s">
        <v>4098</v>
      </c>
      <c r="C3105" s="2" t="s">
        <v>47</v>
      </c>
      <c r="D3105" s="2" t="s">
        <v>2236</v>
      </c>
      <c r="E3105" s="2" t="s">
        <v>526</v>
      </c>
      <c r="F3105" s="2" t="s">
        <v>50</v>
      </c>
      <c r="G3105" s="2" t="s">
        <v>51</v>
      </c>
      <c r="H3105" s="2" t="s">
        <v>52</v>
      </c>
      <c r="I3105" s="2" t="s">
        <v>198</v>
      </c>
      <c r="J3105" s="2" t="s">
        <v>357</v>
      </c>
      <c r="K3105" s="2" t="s">
        <v>357</v>
      </c>
      <c r="L3105" s="2" t="s">
        <v>200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370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314</v>
      </c>
      <c r="Y3105" s="2" t="s">
        <v>315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66</v>
      </c>
      <c r="AF3105" s="2" t="s">
        <v>67</v>
      </c>
      <c r="AG3105" s="2" t="s">
        <v>167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4113</v>
      </c>
      <c r="B3106" s="2" t="s">
        <v>4098</v>
      </c>
      <c r="C3106" s="2" t="s">
        <v>47</v>
      </c>
      <c r="D3106" s="2" t="s">
        <v>2236</v>
      </c>
      <c r="E3106" s="2" t="s">
        <v>526</v>
      </c>
      <c r="F3106" s="2" t="s">
        <v>50</v>
      </c>
      <c r="G3106" s="2" t="s">
        <v>51</v>
      </c>
      <c r="H3106" s="2" t="s">
        <v>52</v>
      </c>
      <c r="I3106" s="2" t="s">
        <v>198</v>
      </c>
      <c r="J3106" s="2" t="s">
        <v>357</v>
      </c>
      <c r="K3106" s="2" t="s">
        <v>357</v>
      </c>
      <c r="L3106" s="2" t="s">
        <v>200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372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66</v>
      </c>
      <c r="AF3106" s="2" t="s">
        <v>67</v>
      </c>
      <c r="AG3106" s="2" t="s">
        <v>329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4114</v>
      </c>
      <c r="B3107" s="2" t="s">
        <v>4098</v>
      </c>
      <c r="C3107" s="2" t="s">
        <v>47</v>
      </c>
      <c r="D3107" s="2" t="s">
        <v>2236</v>
      </c>
      <c r="E3107" s="2" t="s">
        <v>526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163</v>
      </c>
      <c r="M3107" s="2" t="s">
        <v>107</v>
      </c>
      <c r="N3107" s="3"/>
      <c r="O3107" s="3"/>
      <c r="P3107" s="4">
        <f>IF(O3107="吨",N3107*1000,IF(O3107="万立方米",N3107*10000,""))</f>
        <v>1111102000.0</v>
      </c>
      <c r="Q3107" s="2" t="s">
        <v>108</v>
      </c>
      <c r="R3107" s="2" t="s">
        <v>109</v>
      </c>
      <c r="S3107" s="2" t="s">
        <v>164</v>
      </c>
      <c r="T3107" s="2" t="s">
        <v>165</v>
      </c>
      <c r="U3107" s="4">
        <f>0.16</f>
        <v>0.16</v>
      </c>
      <c r="V3107" s="2" t="s">
        <v>111</v>
      </c>
      <c r="W3107" s="2" t="s">
        <v>164</v>
      </c>
      <c r="X3107" s="2" t="s">
        <v>163</v>
      </c>
      <c r="Y3107" s="2" t="s">
        <v>166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66</v>
      </c>
      <c r="AF3107" s="2" t="s">
        <v>67</v>
      </c>
      <c r="AG3107" s="2" t="s">
        <v>167</v>
      </c>
      <c r="AH3107" s="2" t="s">
        <v>168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4115</v>
      </c>
      <c r="B3108" s="2" t="s">
        <v>4116</v>
      </c>
      <c r="C3108" s="2" t="s">
        <v>47</v>
      </c>
      <c r="D3108" s="2" t="s">
        <v>4117</v>
      </c>
      <c r="E3108" s="2" t="s">
        <v>325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343</v>
      </c>
      <c r="K3108" s="2" t="s">
        <v>55</v>
      </c>
      <c r="L3108" s="2" t="s">
        <v>173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174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4.886599122511681</v>
      </c>
      <c r="AD3108" s="4">
        <f>AC3108*(1-Z3108/100)</f>
        <v>4.886599122511681</v>
      </c>
      <c r="AE3108" s="2" t="s">
        <v>66</v>
      </c>
      <c r="AF3108" s="2" t="s">
        <v>67</v>
      </c>
      <c r="AG3108" s="2" t="s">
        <v>233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4118</v>
      </c>
      <c r="B3109" s="2" t="s">
        <v>4116</v>
      </c>
      <c r="C3109" s="2" t="s">
        <v>47</v>
      </c>
      <c r="D3109" s="2" t="s">
        <v>4117</v>
      </c>
      <c r="E3109" s="2" t="s">
        <v>325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343</v>
      </c>
      <c r="K3109" s="2" t="s">
        <v>55</v>
      </c>
      <c r="L3109" s="2" t="s">
        <v>173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179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243.758586</v>
      </c>
      <c r="AD3109" s="4">
        <f>AC3109*(1-Z3109/100)</f>
        <v>243.758586</v>
      </c>
      <c r="AE3109" s="2" t="s">
        <v>66</v>
      </c>
      <c r="AF3109" s="2" t="s">
        <v>67</v>
      </c>
      <c r="AG3109" s="2" t="s">
        <v>236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4119</v>
      </c>
      <c r="B3110" s="2" t="s">
        <v>4116</v>
      </c>
      <c r="C3110" s="2" t="s">
        <v>47</v>
      </c>
      <c r="D3110" s="2" t="s">
        <v>4117</v>
      </c>
      <c r="E3110" s="2" t="s">
        <v>325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343</v>
      </c>
      <c r="K3110" s="2" t="s">
        <v>55</v>
      </c>
      <c r="L3110" s="2" t="s">
        <v>173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182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4">
        <f>P3110*U3110/1000000</f>
        <v>1092.0384652800003</v>
      </c>
      <c r="AD3110" s="4">
        <f>AC3110*(1-Z3110/100)</f>
        <v>1092.0384652800003</v>
      </c>
      <c r="AE3110" s="2" t="s">
        <v>66</v>
      </c>
      <c r="AF3110" s="2" t="s">
        <v>67</v>
      </c>
      <c r="AG3110" s="2" t="s">
        <v>233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4120</v>
      </c>
      <c r="B3111" s="2" t="s">
        <v>4116</v>
      </c>
      <c r="C3111" s="2" t="s">
        <v>47</v>
      </c>
      <c r="D3111" s="2" t="s">
        <v>4117</v>
      </c>
      <c r="E3111" s="2" t="s">
        <v>325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343</v>
      </c>
      <c r="K3111" s="2" t="s">
        <v>55</v>
      </c>
      <c r="L3111" s="2" t="s">
        <v>173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185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233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4121</v>
      </c>
      <c r="B3112" s="2" t="s">
        <v>4116</v>
      </c>
      <c r="C3112" s="2" t="s">
        <v>47</v>
      </c>
      <c r="D3112" s="2" t="s">
        <v>4117</v>
      </c>
      <c r="E3112" s="2" t="s">
        <v>325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343</v>
      </c>
      <c r="K3112" s="2" t="s">
        <v>55</v>
      </c>
      <c r="L3112" s="2" t="s">
        <v>173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188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10122.24103948848</v>
      </c>
      <c r="AD3112" s="4">
        <f>AC3113*(1-AA3112/100)+(AC3112-AC3113)*(1-AB3112/100)</f>
        <v>10122.24103948848</v>
      </c>
      <c r="AE3112" s="2" t="s">
        <v>66</v>
      </c>
      <c r="AF3112" s="2" t="s">
        <v>67</v>
      </c>
      <c r="AG3112" s="2" t="s">
        <v>233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4122</v>
      </c>
      <c r="B3113" s="2" t="s">
        <v>4116</v>
      </c>
      <c r="C3113" s="2" t="s">
        <v>47</v>
      </c>
      <c r="D3113" s="2" t="s">
        <v>4117</v>
      </c>
      <c r="E3113" s="2" t="s">
        <v>325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343</v>
      </c>
      <c r="K3113" s="2" t="s">
        <v>55</v>
      </c>
      <c r="L3113" s="2" t="s">
        <v>173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191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2443.29956125584</v>
      </c>
      <c r="AD3113" s="4">
        <f>AC3113*(1-Z3113/100)</f>
        <v>2443.29956125584</v>
      </c>
      <c r="AE3113" s="2" t="s">
        <v>66</v>
      </c>
      <c r="AF3113" s="2" t="s">
        <v>67</v>
      </c>
      <c r="AG3113" s="2" t="s">
        <v>233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4123</v>
      </c>
      <c r="B3114" s="2" t="s">
        <v>4116</v>
      </c>
      <c r="C3114" s="2" t="s">
        <v>47</v>
      </c>
      <c r="D3114" s="2" t="s">
        <v>4117</v>
      </c>
      <c r="E3114" s="2" t="s">
        <v>325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343</v>
      </c>
      <c r="K3114" s="2" t="s">
        <v>55</v>
      </c>
      <c r="L3114" s="2" t="s">
        <v>173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194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3273.67780998</v>
      </c>
      <c r="AD3114" s="4">
        <f>AC3114*(1-Z3114/100)</f>
        <v>3273.67780998</v>
      </c>
      <c r="AE3114" s="2" t="s">
        <v>66</v>
      </c>
      <c r="AF3114" s="2" t="s">
        <v>67</v>
      </c>
      <c r="AG3114" s="2" t="s">
        <v>233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4124</v>
      </c>
      <c r="B3115" s="2" t="s">
        <v>4116</v>
      </c>
      <c r="C3115" s="2" t="s">
        <v>47</v>
      </c>
      <c r="D3115" s="2" t="s">
        <v>4117</v>
      </c>
      <c r="E3115" s="2" t="s">
        <v>325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343</v>
      </c>
      <c r="K3115" s="2" t="s">
        <v>55</v>
      </c>
      <c r="L3115" s="2" t="s">
        <v>173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196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4.87517172</v>
      </c>
      <c r="AD3115" s="4">
        <f>AC3115*(1-Z3115/100)</f>
        <v>4.87517172</v>
      </c>
      <c r="AE3115" s="2" t="s">
        <v>66</v>
      </c>
      <c r="AF3115" s="2" t="s">
        <v>67</v>
      </c>
      <c r="AG3115" s="2" t="s">
        <v>236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4125</v>
      </c>
      <c r="B3116" s="2" t="s">
        <v>4116</v>
      </c>
      <c r="C3116" s="2" t="s">
        <v>47</v>
      </c>
      <c r="D3116" s="2" t="s">
        <v>4117</v>
      </c>
      <c r="E3116" s="2" t="s">
        <v>325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f>IF(O3116="吨",N3116*1000,IF(O3116="万立方米",N3116*10000,""))</f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138</v>
      </c>
      <c r="AH3116" s="2" t="s">
        <v>114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4126</v>
      </c>
      <c r="B3117" s="2" t="s">
        <v>4127</v>
      </c>
      <c r="C3117" s="2" t="s">
        <v>47</v>
      </c>
      <c r="D3117" s="2" t="s">
        <v>559</v>
      </c>
      <c r="E3117" s="2" t="s">
        <v>277</v>
      </c>
      <c r="F3117" s="2" t="s">
        <v>278</v>
      </c>
      <c r="G3117" s="2" t="s">
        <v>120</v>
      </c>
      <c r="H3117" s="2" t="s">
        <v>142</v>
      </c>
      <c r="I3117" s="2" t="s">
        <v>53</v>
      </c>
      <c r="J3117" s="2" t="s">
        <v>280</v>
      </c>
      <c r="K3117" s="2"/>
      <c r="L3117" s="2" t="s">
        <v>122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124</v>
      </c>
      <c r="X3117" s="2" t="s">
        <v>298</v>
      </c>
      <c r="Y3117" s="2" t="s">
        <v>299</v>
      </c>
      <c r="Z3117" s="2">
        <v>94.5</v>
      </c>
      <c r="AA3117" s="2"/>
      <c r="AB3117" s="2"/>
      <c r="AC3117" s="2"/>
      <c r="AD3117" s="2"/>
      <c r="AE3117" s="2" t="s">
        <v>271</v>
      </c>
      <c r="AF3117" s="2" t="s">
        <v>281</v>
      </c>
      <c r="AG3117" s="2" t="s">
        <v>431</v>
      </c>
      <c r="AH3117" s="2" t="s">
        <v>128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4128</v>
      </c>
      <c r="B3118" s="2" t="s">
        <v>4127</v>
      </c>
      <c r="C3118" s="2" t="s">
        <v>47</v>
      </c>
      <c r="D3118" s="2" t="s">
        <v>559</v>
      </c>
      <c r="E3118" s="2" t="s">
        <v>277</v>
      </c>
      <c r="F3118" s="2" t="s">
        <v>278</v>
      </c>
      <c r="G3118" s="2" t="s">
        <v>120</v>
      </c>
      <c r="H3118" s="2" t="s">
        <v>142</v>
      </c>
      <c r="I3118" s="2" t="s">
        <v>53</v>
      </c>
      <c r="J3118" s="2" t="s">
        <v>280</v>
      </c>
      <c r="K3118" s="2"/>
      <c r="L3118" s="2" t="s">
        <v>122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124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271</v>
      </c>
      <c r="AF3118" s="2" t="s">
        <v>281</v>
      </c>
      <c r="AG3118" s="2" t="s">
        <v>433</v>
      </c>
      <c r="AH3118" s="2" t="s">
        <v>128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4129</v>
      </c>
      <c r="B3119" s="2" t="s">
        <v>4127</v>
      </c>
      <c r="C3119" s="2" t="s">
        <v>47</v>
      </c>
      <c r="D3119" s="2" t="s">
        <v>559</v>
      </c>
      <c r="E3119" s="2" t="s">
        <v>277</v>
      </c>
      <c r="F3119" s="2" t="s">
        <v>278</v>
      </c>
      <c r="G3119" s="2" t="s">
        <v>120</v>
      </c>
      <c r="H3119" s="2" t="s">
        <v>142</v>
      </c>
      <c r="I3119" s="2" t="s">
        <v>53</v>
      </c>
      <c r="J3119" s="2" t="s">
        <v>280</v>
      </c>
      <c r="K3119" s="2"/>
      <c r="L3119" s="2" t="s">
        <v>122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124</v>
      </c>
      <c r="X3119" s="2" t="s">
        <v>304</v>
      </c>
      <c r="Y3119" s="2" t="s">
        <v>305</v>
      </c>
      <c r="Z3119" s="2">
        <v>30</v>
      </c>
      <c r="AA3119" s="2"/>
      <c r="AB3119" s="2"/>
      <c r="AC3119" s="2"/>
      <c r="AD3119" s="2"/>
      <c r="AE3119" s="2" t="s">
        <v>271</v>
      </c>
      <c r="AF3119" s="2" t="s">
        <v>281</v>
      </c>
      <c r="AG3119" s="2" t="s">
        <v>435</v>
      </c>
      <c r="AH3119" s="2" t="s">
        <v>128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4130</v>
      </c>
      <c r="B3120" s="2" t="s">
        <v>4127</v>
      </c>
      <c r="C3120" s="2" t="s">
        <v>47</v>
      </c>
      <c r="D3120" s="2" t="s">
        <v>559</v>
      </c>
      <c r="E3120" s="2" t="s">
        <v>277</v>
      </c>
      <c r="F3120" s="2" t="s">
        <v>278</v>
      </c>
      <c r="G3120" s="2" t="s">
        <v>120</v>
      </c>
      <c r="H3120" s="2" t="s">
        <v>142</v>
      </c>
      <c r="I3120" s="2" t="s">
        <v>53</v>
      </c>
      <c r="J3120" s="2" t="s">
        <v>280</v>
      </c>
      <c r="K3120" s="2"/>
      <c r="L3120" s="2" t="s">
        <v>122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124</v>
      </c>
      <c r="X3120" s="2" t="s">
        <v>298</v>
      </c>
      <c r="Y3120" s="2" t="s">
        <v>308</v>
      </c>
      <c r="Z3120" s="2">
        <v>94.5</v>
      </c>
      <c r="AA3120" s="2"/>
      <c r="AB3120" s="2"/>
      <c r="AC3120" s="2"/>
      <c r="AD3120" s="2"/>
      <c r="AE3120" s="2" t="s">
        <v>271</v>
      </c>
      <c r="AF3120" s="2" t="s">
        <v>281</v>
      </c>
      <c r="AG3120" s="2" t="s">
        <v>431</v>
      </c>
      <c r="AH3120" s="2" t="s">
        <v>128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4131</v>
      </c>
      <c r="B3121" s="2" t="s">
        <v>4127</v>
      </c>
      <c r="C3121" s="2" t="s">
        <v>47</v>
      </c>
      <c r="D3121" s="2" t="s">
        <v>559</v>
      </c>
      <c r="E3121" s="2" t="s">
        <v>277</v>
      </c>
      <c r="F3121" s="2" t="s">
        <v>278</v>
      </c>
      <c r="G3121" s="2" t="s">
        <v>120</v>
      </c>
      <c r="H3121" s="2" t="s">
        <v>142</v>
      </c>
      <c r="I3121" s="2" t="s">
        <v>53</v>
      </c>
      <c r="J3121" s="2" t="s">
        <v>280</v>
      </c>
      <c r="K3121" s="2"/>
      <c r="L3121" s="2" t="s">
        <v>122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124</v>
      </c>
      <c r="X3121" s="2" t="s">
        <v>298</v>
      </c>
      <c r="Y3121" s="2" t="s">
        <v>310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271</v>
      </c>
      <c r="AF3121" s="2" t="s">
        <v>281</v>
      </c>
      <c r="AG3121" s="2" t="s">
        <v>431</v>
      </c>
      <c r="AH3121" s="2" t="s">
        <v>128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4132</v>
      </c>
      <c r="B3122" s="2" t="s">
        <v>4127</v>
      </c>
      <c r="C3122" s="2" t="s">
        <v>47</v>
      </c>
      <c r="D3122" s="2" t="s">
        <v>559</v>
      </c>
      <c r="E3122" s="2" t="s">
        <v>277</v>
      </c>
      <c r="F3122" s="2" t="s">
        <v>278</v>
      </c>
      <c r="G3122" s="2" t="s">
        <v>120</v>
      </c>
      <c r="H3122" s="2" t="s">
        <v>142</v>
      </c>
      <c r="I3122" s="2" t="s">
        <v>53</v>
      </c>
      <c r="J3122" s="2" t="s">
        <v>280</v>
      </c>
      <c r="K3122" s="2"/>
      <c r="L3122" s="2" t="s">
        <v>122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124</v>
      </c>
      <c r="X3122" s="2" t="s">
        <v>298</v>
      </c>
      <c r="Y3122" s="2" t="s">
        <v>312</v>
      </c>
      <c r="Z3122" s="2">
        <v>94.5</v>
      </c>
      <c r="AA3122" s="2"/>
      <c r="AB3122" s="2"/>
      <c r="AC3122" s="2"/>
      <c r="AD3122" s="2"/>
      <c r="AE3122" s="2" t="s">
        <v>271</v>
      </c>
      <c r="AF3122" s="2" t="s">
        <v>281</v>
      </c>
      <c r="AG3122" s="2" t="s">
        <v>431</v>
      </c>
      <c r="AH3122" s="2" t="s">
        <v>128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4133</v>
      </c>
      <c r="B3123" s="2" t="s">
        <v>4127</v>
      </c>
      <c r="C3123" s="2" t="s">
        <v>47</v>
      </c>
      <c r="D3123" s="2" t="s">
        <v>559</v>
      </c>
      <c r="E3123" s="2" t="s">
        <v>277</v>
      </c>
      <c r="F3123" s="2" t="s">
        <v>278</v>
      </c>
      <c r="G3123" s="2" t="s">
        <v>120</v>
      </c>
      <c r="H3123" s="2" t="s">
        <v>142</v>
      </c>
      <c r="I3123" s="2" t="s">
        <v>53</v>
      </c>
      <c r="J3123" s="2" t="s">
        <v>280</v>
      </c>
      <c r="K3123" s="2"/>
      <c r="L3123" s="2" t="s">
        <v>122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124</v>
      </c>
      <c r="X3123" s="2" t="s">
        <v>314</v>
      </c>
      <c r="Y3123" s="2" t="s">
        <v>315</v>
      </c>
      <c r="Z3123" s="2">
        <v>80</v>
      </c>
      <c r="AA3123" s="2"/>
      <c r="AB3123" s="2"/>
      <c r="AC3123" s="2"/>
      <c r="AD3123" s="2"/>
      <c r="AE3123" s="2" t="s">
        <v>271</v>
      </c>
      <c r="AF3123" s="2" t="s">
        <v>281</v>
      </c>
      <c r="AG3123" s="2" t="s">
        <v>435</v>
      </c>
      <c r="AH3123" s="2" t="s">
        <v>128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4134</v>
      </c>
      <c r="B3124" s="2" t="s">
        <v>4127</v>
      </c>
      <c r="C3124" s="2" t="s">
        <v>47</v>
      </c>
      <c r="D3124" s="2" t="s">
        <v>559</v>
      </c>
      <c r="E3124" s="2" t="s">
        <v>277</v>
      </c>
      <c r="F3124" s="2" t="s">
        <v>278</v>
      </c>
      <c r="G3124" s="2" t="s">
        <v>120</v>
      </c>
      <c r="H3124" s="2" t="s">
        <v>142</v>
      </c>
      <c r="I3124" s="2" t="s">
        <v>53</v>
      </c>
      <c r="J3124" s="2" t="s">
        <v>280</v>
      </c>
      <c r="K3124" s="2"/>
      <c r="L3124" s="2" t="s">
        <v>122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124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271</v>
      </c>
      <c r="AF3124" s="2" t="s">
        <v>281</v>
      </c>
      <c r="AG3124" s="2" t="s">
        <v>433</v>
      </c>
      <c r="AH3124" s="2" t="s">
        <v>128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4135</v>
      </c>
      <c r="B3125" s="2" t="s">
        <v>4127</v>
      </c>
      <c r="C3125" s="2" t="s">
        <v>47</v>
      </c>
      <c r="D3125" s="2" t="s">
        <v>559</v>
      </c>
      <c r="E3125" s="2" t="s">
        <v>277</v>
      </c>
      <c r="F3125" s="2" t="s">
        <v>278</v>
      </c>
      <c r="G3125" s="2" t="s">
        <v>120</v>
      </c>
      <c r="H3125" s="2" t="s">
        <v>142</v>
      </c>
      <c r="I3125" s="2" t="s">
        <v>198</v>
      </c>
      <c r="J3125" s="2" t="s">
        <v>357</v>
      </c>
      <c r="K3125" s="2" t="s">
        <v>357</v>
      </c>
      <c r="L3125" s="2" t="s">
        <v>200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358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298</v>
      </c>
      <c r="Y3125" s="2" t="s">
        <v>299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66</v>
      </c>
      <c r="AF3125" s="2" t="s">
        <v>67</v>
      </c>
      <c r="AG3125" s="2" t="s">
        <v>327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4136</v>
      </c>
      <c r="B3126" s="2" t="s">
        <v>4127</v>
      </c>
      <c r="C3126" s="2" t="s">
        <v>47</v>
      </c>
      <c r="D3126" s="2" t="s">
        <v>559</v>
      </c>
      <c r="E3126" s="2" t="s">
        <v>277</v>
      </c>
      <c r="F3126" s="2" t="s">
        <v>278</v>
      </c>
      <c r="G3126" s="2" t="s">
        <v>120</v>
      </c>
      <c r="H3126" s="2" t="s">
        <v>142</v>
      </c>
      <c r="I3126" s="2" t="s">
        <v>198</v>
      </c>
      <c r="J3126" s="2" t="s">
        <v>357</v>
      </c>
      <c r="K3126" s="2" t="s">
        <v>357</v>
      </c>
      <c r="L3126" s="2" t="s">
        <v>200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360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66</v>
      </c>
      <c r="AF3126" s="2" t="s">
        <v>67</v>
      </c>
      <c r="AG3126" s="2" t="s">
        <v>329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4137</v>
      </c>
      <c r="B3127" s="2" t="s">
        <v>4127</v>
      </c>
      <c r="C3127" s="2" t="s">
        <v>47</v>
      </c>
      <c r="D3127" s="2" t="s">
        <v>559</v>
      </c>
      <c r="E3127" s="2" t="s">
        <v>277</v>
      </c>
      <c r="F3127" s="2" t="s">
        <v>278</v>
      </c>
      <c r="G3127" s="2" t="s">
        <v>120</v>
      </c>
      <c r="H3127" s="2" t="s">
        <v>142</v>
      </c>
      <c r="I3127" s="2" t="s">
        <v>198</v>
      </c>
      <c r="J3127" s="2" t="s">
        <v>357</v>
      </c>
      <c r="K3127" s="2" t="s">
        <v>357</v>
      </c>
      <c r="L3127" s="2" t="s">
        <v>200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362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304</v>
      </c>
      <c r="Y3127" s="2" t="s">
        <v>305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66</v>
      </c>
      <c r="AF3127" s="2" t="s">
        <v>67</v>
      </c>
      <c r="AG3127" s="2" t="s">
        <v>167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4138</v>
      </c>
      <c r="B3128" s="2" t="s">
        <v>4127</v>
      </c>
      <c r="C3128" s="2" t="s">
        <v>47</v>
      </c>
      <c r="D3128" s="2" t="s">
        <v>559</v>
      </c>
      <c r="E3128" s="2" t="s">
        <v>277</v>
      </c>
      <c r="F3128" s="2" t="s">
        <v>278</v>
      </c>
      <c r="G3128" s="2" t="s">
        <v>120</v>
      </c>
      <c r="H3128" s="2" t="s">
        <v>142</v>
      </c>
      <c r="I3128" s="2" t="s">
        <v>198</v>
      </c>
      <c r="J3128" s="2" t="s">
        <v>357</v>
      </c>
      <c r="K3128" s="2" t="s">
        <v>357</v>
      </c>
      <c r="L3128" s="2" t="s">
        <v>200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364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298</v>
      </c>
      <c r="Y3128" s="2" t="s">
        <v>308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66</v>
      </c>
      <c r="AF3128" s="2" t="s">
        <v>67</v>
      </c>
      <c r="AG3128" s="2" t="s">
        <v>327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4139</v>
      </c>
      <c r="B3129" s="2" t="s">
        <v>4127</v>
      </c>
      <c r="C3129" s="2" t="s">
        <v>47</v>
      </c>
      <c r="D3129" s="2" t="s">
        <v>559</v>
      </c>
      <c r="E3129" s="2" t="s">
        <v>277</v>
      </c>
      <c r="F3129" s="2" t="s">
        <v>278</v>
      </c>
      <c r="G3129" s="2" t="s">
        <v>120</v>
      </c>
      <c r="H3129" s="2" t="s">
        <v>142</v>
      </c>
      <c r="I3129" s="2" t="s">
        <v>198</v>
      </c>
      <c r="J3129" s="2" t="s">
        <v>357</v>
      </c>
      <c r="K3129" s="2" t="s">
        <v>357</v>
      </c>
      <c r="L3129" s="2" t="s">
        <v>200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366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298</v>
      </c>
      <c r="Y3129" s="2" t="s">
        <v>310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66</v>
      </c>
      <c r="AF3129" s="2" t="s">
        <v>67</v>
      </c>
      <c r="AG3129" s="2" t="s">
        <v>327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4140</v>
      </c>
      <c r="B3130" s="2" t="s">
        <v>4127</v>
      </c>
      <c r="C3130" s="2" t="s">
        <v>47</v>
      </c>
      <c r="D3130" s="2" t="s">
        <v>559</v>
      </c>
      <c r="E3130" s="2" t="s">
        <v>277</v>
      </c>
      <c r="F3130" s="2" t="s">
        <v>278</v>
      </c>
      <c r="G3130" s="2" t="s">
        <v>120</v>
      </c>
      <c r="H3130" s="2" t="s">
        <v>142</v>
      </c>
      <c r="I3130" s="2" t="s">
        <v>198</v>
      </c>
      <c r="J3130" s="2" t="s">
        <v>357</v>
      </c>
      <c r="K3130" s="2" t="s">
        <v>357</v>
      </c>
      <c r="L3130" s="2" t="s">
        <v>200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368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298</v>
      </c>
      <c r="Y3130" s="2" t="s">
        <v>312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66</v>
      </c>
      <c r="AF3130" s="2" t="s">
        <v>67</v>
      </c>
      <c r="AG3130" s="2" t="s">
        <v>327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4141</v>
      </c>
      <c r="B3131" s="2" t="s">
        <v>4127</v>
      </c>
      <c r="C3131" s="2" t="s">
        <v>47</v>
      </c>
      <c r="D3131" s="2" t="s">
        <v>559</v>
      </c>
      <c r="E3131" s="2" t="s">
        <v>277</v>
      </c>
      <c r="F3131" s="2" t="s">
        <v>278</v>
      </c>
      <c r="G3131" s="2" t="s">
        <v>120</v>
      </c>
      <c r="H3131" s="2" t="s">
        <v>142</v>
      </c>
      <c r="I3131" s="2" t="s">
        <v>198</v>
      </c>
      <c r="J3131" s="2" t="s">
        <v>357</v>
      </c>
      <c r="K3131" s="2" t="s">
        <v>357</v>
      </c>
      <c r="L3131" s="2" t="s">
        <v>200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370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314</v>
      </c>
      <c r="Y3131" s="2" t="s">
        <v>315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66</v>
      </c>
      <c r="AF3131" s="2" t="s">
        <v>67</v>
      </c>
      <c r="AG3131" s="2" t="s">
        <v>167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4142</v>
      </c>
      <c r="B3132" s="2" t="s">
        <v>4127</v>
      </c>
      <c r="C3132" s="2" t="s">
        <v>47</v>
      </c>
      <c r="D3132" s="2" t="s">
        <v>559</v>
      </c>
      <c r="E3132" s="2" t="s">
        <v>277</v>
      </c>
      <c r="F3132" s="2" t="s">
        <v>278</v>
      </c>
      <c r="G3132" s="2" t="s">
        <v>120</v>
      </c>
      <c r="H3132" s="2" t="s">
        <v>142</v>
      </c>
      <c r="I3132" s="2" t="s">
        <v>198</v>
      </c>
      <c r="J3132" s="2" t="s">
        <v>357</v>
      </c>
      <c r="K3132" s="2" t="s">
        <v>357</v>
      </c>
      <c r="L3132" s="2" t="s">
        <v>200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372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66</v>
      </c>
      <c r="AF3132" s="2" t="s">
        <v>67</v>
      </c>
      <c r="AG3132" s="2" t="s">
        <v>329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4143</v>
      </c>
      <c r="B3133" s="2" t="s">
        <v>4127</v>
      </c>
      <c r="C3133" s="2" t="s">
        <v>47</v>
      </c>
      <c r="D3133" s="2" t="s">
        <v>559</v>
      </c>
      <c r="E3133" s="2" t="s">
        <v>277</v>
      </c>
      <c r="F3133" s="2" t="s">
        <v>278</v>
      </c>
      <c r="G3133" s="2" t="s">
        <v>120</v>
      </c>
      <c r="H3133" s="2" t="s">
        <v>142</v>
      </c>
      <c r="I3133" s="2"/>
      <c r="J3133" s="2"/>
      <c r="K3133" s="2" t="s">
        <v>55</v>
      </c>
      <c r="L3133" s="2" t="s">
        <v>318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319</v>
      </c>
      <c r="T3133" s="2" t="s">
        <v>165</v>
      </c>
      <c r="U3133" s="4">
        <f>0.17</f>
        <v>0.17</v>
      </c>
      <c r="V3133" s="2" t="s">
        <v>111</v>
      </c>
      <c r="W3133" s="2" t="s">
        <v>319</v>
      </c>
      <c r="X3133" s="2" t="s">
        <v>318</v>
      </c>
      <c r="Y3133" s="2" t="s">
        <v>320</v>
      </c>
      <c r="Z3133" s="2">
        <v>0</v>
      </c>
      <c r="AA3133" s="2"/>
      <c r="AB3133" s="2"/>
      <c r="AC3133" s="2"/>
      <c r="AD3133" s="2"/>
      <c r="AE3133" s="2" t="s">
        <v>271</v>
      </c>
      <c r="AF3133" s="2" t="s">
        <v>272</v>
      </c>
      <c r="AG3133" s="2" t="s">
        <v>273</v>
      </c>
      <c r="AH3133" s="2" t="s">
        <v>168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4144</v>
      </c>
      <c r="B3134" s="2" t="s">
        <v>4145</v>
      </c>
      <c r="C3134" s="2" t="s">
        <v>47</v>
      </c>
      <c r="D3134" s="2" t="s">
        <v>672</v>
      </c>
      <c r="E3134" s="2" t="s">
        <v>296</v>
      </c>
      <c r="F3134" s="2" t="s">
        <v>278</v>
      </c>
      <c r="G3134" s="2" t="s">
        <v>120</v>
      </c>
      <c r="H3134" s="2" t="s">
        <v>297</v>
      </c>
      <c r="I3134" s="2" t="s">
        <v>53</v>
      </c>
      <c r="J3134" s="2" t="s">
        <v>280</v>
      </c>
      <c r="K3134" s="2"/>
      <c r="L3134" s="2" t="s">
        <v>122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124</v>
      </c>
      <c r="X3134" s="2" t="s">
        <v>314</v>
      </c>
      <c r="Y3134" s="2" t="s">
        <v>673</v>
      </c>
      <c r="Z3134" s="2">
        <v>57</v>
      </c>
      <c r="AA3134" s="2"/>
      <c r="AB3134" s="2"/>
      <c r="AC3134" s="2"/>
      <c r="AD3134" s="2"/>
      <c r="AE3134" s="2" t="s">
        <v>271</v>
      </c>
      <c r="AF3134" s="2" t="s">
        <v>281</v>
      </c>
      <c r="AG3134" s="2" t="s">
        <v>674</v>
      </c>
      <c r="AH3134" s="2" t="s">
        <v>128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4146</v>
      </c>
      <c r="B3135" s="2" t="s">
        <v>4145</v>
      </c>
      <c r="C3135" s="2" t="s">
        <v>47</v>
      </c>
      <c r="D3135" s="2" t="s">
        <v>672</v>
      </c>
      <c r="E3135" s="2" t="s">
        <v>296</v>
      </c>
      <c r="F3135" s="2" t="s">
        <v>278</v>
      </c>
      <c r="G3135" s="2" t="s">
        <v>120</v>
      </c>
      <c r="H3135" s="2" t="s">
        <v>297</v>
      </c>
      <c r="I3135" s="2" t="s">
        <v>53</v>
      </c>
      <c r="J3135" s="2" t="s">
        <v>280</v>
      </c>
      <c r="K3135" s="2"/>
      <c r="L3135" s="2" t="s">
        <v>122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124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271</v>
      </c>
      <c r="AF3135" s="2" t="s">
        <v>281</v>
      </c>
      <c r="AG3135" s="2" t="s">
        <v>676</v>
      </c>
      <c r="AH3135" s="2" t="s">
        <v>128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4147</v>
      </c>
      <c r="B3136" s="2" t="s">
        <v>4145</v>
      </c>
      <c r="C3136" s="2" t="s">
        <v>47</v>
      </c>
      <c r="D3136" s="2" t="s">
        <v>672</v>
      </c>
      <c r="E3136" s="2" t="s">
        <v>296</v>
      </c>
      <c r="F3136" s="2" t="s">
        <v>278</v>
      </c>
      <c r="G3136" s="2" t="s">
        <v>120</v>
      </c>
      <c r="H3136" s="2" t="s">
        <v>297</v>
      </c>
      <c r="I3136" s="2" t="s">
        <v>53</v>
      </c>
      <c r="J3136" s="2" t="s">
        <v>280</v>
      </c>
      <c r="K3136" s="2"/>
      <c r="L3136" s="2" t="s">
        <v>122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124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271</v>
      </c>
      <c r="AF3136" s="2" t="s">
        <v>281</v>
      </c>
      <c r="AG3136" s="2" t="s">
        <v>674</v>
      </c>
      <c r="AH3136" s="2" t="s">
        <v>128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4148</v>
      </c>
      <c r="B3137" s="2" t="s">
        <v>4145</v>
      </c>
      <c r="C3137" s="2" t="s">
        <v>47</v>
      </c>
      <c r="D3137" s="2" t="s">
        <v>672</v>
      </c>
      <c r="E3137" s="2" t="s">
        <v>296</v>
      </c>
      <c r="F3137" s="2" t="s">
        <v>278</v>
      </c>
      <c r="G3137" s="2" t="s">
        <v>120</v>
      </c>
      <c r="H3137" s="2" t="s">
        <v>297</v>
      </c>
      <c r="I3137" s="2" t="s">
        <v>53</v>
      </c>
      <c r="J3137" s="2" t="s">
        <v>280</v>
      </c>
      <c r="K3137" s="2"/>
      <c r="L3137" s="2" t="s">
        <v>122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124</v>
      </c>
      <c r="X3137" s="2" t="s">
        <v>314</v>
      </c>
      <c r="Y3137" s="2" t="s">
        <v>679</v>
      </c>
      <c r="Z3137" s="2">
        <v>57</v>
      </c>
      <c r="AA3137" s="2"/>
      <c r="AB3137" s="2"/>
      <c r="AC3137" s="2"/>
      <c r="AD3137" s="2"/>
      <c r="AE3137" s="2" t="s">
        <v>271</v>
      </c>
      <c r="AF3137" s="2" t="s">
        <v>281</v>
      </c>
      <c r="AG3137" s="2" t="s">
        <v>674</v>
      </c>
      <c r="AH3137" s="2" t="s">
        <v>128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4149</v>
      </c>
      <c r="B3138" s="2" t="s">
        <v>4145</v>
      </c>
      <c r="C3138" s="2" t="s">
        <v>47</v>
      </c>
      <c r="D3138" s="2" t="s">
        <v>672</v>
      </c>
      <c r="E3138" s="2" t="s">
        <v>296</v>
      </c>
      <c r="F3138" s="2" t="s">
        <v>278</v>
      </c>
      <c r="G3138" s="2" t="s">
        <v>120</v>
      </c>
      <c r="H3138" s="2" t="s">
        <v>297</v>
      </c>
      <c r="I3138" s="2" t="s">
        <v>53</v>
      </c>
      <c r="J3138" s="2" t="s">
        <v>280</v>
      </c>
      <c r="K3138" s="2"/>
      <c r="L3138" s="2" t="s">
        <v>122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124</v>
      </c>
      <c r="X3138" s="2" t="s">
        <v>314</v>
      </c>
      <c r="Y3138" s="2" t="s">
        <v>681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271</v>
      </c>
      <c r="AF3138" s="2" t="s">
        <v>281</v>
      </c>
      <c r="AG3138" s="2" t="s">
        <v>674</v>
      </c>
      <c r="AH3138" s="2" t="s">
        <v>128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4150</v>
      </c>
      <c r="B3139" s="2" t="s">
        <v>4145</v>
      </c>
      <c r="C3139" s="2" t="s">
        <v>47</v>
      </c>
      <c r="D3139" s="2" t="s">
        <v>672</v>
      </c>
      <c r="E3139" s="2" t="s">
        <v>296</v>
      </c>
      <c r="F3139" s="2" t="s">
        <v>278</v>
      </c>
      <c r="G3139" s="2" t="s">
        <v>120</v>
      </c>
      <c r="H3139" s="2" t="s">
        <v>297</v>
      </c>
      <c r="I3139" s="2" t="s">
        <v>53</v>
      </c>
      <c r="J3139" s="2" t="s">
        <v>280</v>
      </c>
      <c r="K3139" s="2"/>
      <c r="L3139" s="2" t="s">
        <v>122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124</v>
      </c>
      <c r="X3139" s="2" t="s">
        <v>314</v>
      </c>
      <c r="Y3139" s="2" t="s">
        <v>683</v>
      </c>
      <c r="Z3139" s="2">
        <v>57</v>
      </c>
      <c r="AA3139" s="2"/>
      <c r="AB3139" s="2"/>
      <c r="AC3139" s="2"/>
      <c r="AD3139" s="2"/>
      <c r="AE3139" s="2" t="s">
        <v>271</v>
      </c>
      <c r="AF3139" s="2" t="s">
        <v>281</v>
      </c>
      <c r="AG3139" s="2" t="s">
        <v>674</v>
      </c>
      <c r="AH3139" s="2" t="s">
        <v>128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4151</v>
      </c>
      <c r="B3140" s="2" t="s">
        <v>4145</v>
      </c>
      <c r="C3140" s="2" t="s">
        <v>47</v>
      </c>
      <c r="D3140" s="2" t="s">
        <v>672</v>
      </c>
      <c r="E3140" s="2" t="s">
        <v>296</v>
      </c>
      <c r="F3140" s="2" t="s">
        <v>278</v>
      </c>
      <c r="G3140" s="2" t="s">
        <v>120</v>
      </c>
      <c r="H3140" s="2" t="s">
        <v>297</v>
      </c>
      <c r="I3140" s="2" t="s">
        <v>53</v>
      </c>
      <c r="J3140" s="2" t="s">
        <v>280</v>
      </c>
      <c r="K3140" s="2"/>
      <c r="L3140" s="2" t="s">
        <v>122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124</v>
      </c>
      <c r="X3140" s="2" t="s">
        <v>314</v>
      </c>
      <c r="Y3140" s="2" t="s">
        <v>315</v>
      </c>
      <c r="Z3140" s="2">
        <v>80</v>
      </c>
      <c r="AA3140" s="2"/>
      <c r="AB3140" s="2"/>
      <c r="AC3140" s="2"/>
      <c r="AD3140" s="2"/>
      <c r="AE3140" s="2" t="s">
        <v>271</v>
      </c>
      <c r="AF3140" s="2" t="s">
        <v>281</v>
      </c>
      <c r="AG3140" s="2" t="s">
        <v>674</v>
      </c>
      <c r="AH3140" s="2" t="s">
        <v>128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4152</v>
      </c>
      <c r="B3141" s="2" t="s">
        <v>4145</v>
      </c>
      <c r="C3141" s="2" t="s">
        <v>47</v>
      </c>
      <c r="D3141" s="2" t="s">
        <v>672</v>
      </c>
      <c r="E3141" s="2" t="s">
        <v>296</v>
      </c>
      <c r="F3141" s="2" t="s">
        <v>278</v>
      </c>
      <c r="G3141" s="2" t="s">
        <v>120</v>
      </c>
      <c r="H3141" s="2" t="s">
        <v>297</v>
      </c>
      <c r="I3141" s="2" t="s">
        <v>53</v>
      </c>
      <c r="J3141" s="2" t="s">
        <v>280</v>
      </c>
      <c r="K3141" s="2"/>
      <c r="L3141" s="2" t="s">
        <v>122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124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271</v>
      </c>
      <c r="AF3141" s="2" t="s">
        <v>281</v>
      </c>
      <c r="AG3141" s="2" t="s">
        <v>676</v>
      </c>
      <c r="AH3141" s="2" t="s">
        <v>128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4153</v>
      </c>
      <c r="B3142" s="2" t="s">
        <v>4145</v>
      </c>
      <c r="C3142" s="2" t="s">
        <v>47</v>
      </c>
      <c r="D3142" s="2" t="s">
        <v>672</v>
      </c>
      <c r="E3142" s="2" t="s">
        <v>296</v>
      </c>
      <c r="F3142" s="2" t="s">
        <v>278</v>
      </c>
      <c r="G3142" s="2" t="s">
        <v>120</v>
      </c>
      <c r="H3142" s="2" t="s">
        <v>297</v>
      </c>
      <c r="I3142" s="2"/>
      <c r="J3142" s="2"/>
      <c r="K3142" s="2"/>
      <c r="L3142" s="2"/>
      <c r="M3142" s="2" t="s">
        <v>107</v>
      </c>
      <c r="N3142" s="3"/>
      <c r="O3142" s="3"/>
      <c r="P3142" s="4">
        <f>IF(O3142="吨",N3142*1000,IF(O3142="万立方米",N3142*10000,""))</f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217</v>
      </c>
      <c r="X3142" s="2"/>
      <c r="Y3142" s="2" t="s">
        <v>65</v>
      </c>
      <c r="Z3142" s="2">
        <v>0</v>
      </c>
      <c r="AA3142" s="2"/>
      <c r="AB3142" s="2"/>
      <c r="AC3142" s="4">
        <f>P3142*U3142/1000000</f>
        <v>0.0</v>
      </c>
      <c r="AD3142" s="4">
        <f>AC3142*(1-Z3142/100)</f>
        <v>0.0</v>
      </c>
      <c r="AE3142" s="2" t="s">
        <v>125</v>
      </c>
      <c r="AF3142" s="2" t="s">
        <v>218</v>
      </c>
      <c r="AG3142" s="2" t="s">
        <v>219</v>
      </c>
      <c r="AH3142" s="2" t="s">
        <v>114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4154</v>
      </c>
      <c r="B3143" s="2" t="s">
        <v>4155</v>
      </c>
      <c r="C3143" s="2" t="s">
        <v>47</v>
      </c>
      <c r="D3143" s="2" t="s">
        <v>2846</v>
      </c>
      <c r="E3143" s="2" t="s">
        <v>984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343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32.72698336824</v>
      </c>
      <c r="AD3143" s="4">
        <f>AC3143*(1-Z3143/100)</f>
        <v>32.72698336824</v>
      </c>
      <c r="AE3143" s="2" t="s">
        <v>66</v>
      </c>
      <c r="AF3143" s="2" t="s">
        <v>67</v>
      </c>
      <c r="AG3143" s="2" t="s">
        <v>233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4156</v>
      </c>
      <c r="B3144" s="2" t="s">
        <v>4155</v>
      </c>
      <c r="C3144" s="2" t="s">
        <v>47</v>
      </c>
      <c r="D3144" s="2" t="s">
        <v>2846</v>
      </c>
      <c r="E3144" s="2" t="s">
        <v>984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343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5092.90124</v>
      </c>
      <c r="AD3144" s="4">
        <f>AC3144*(1-Z3144/100)</f>
        <v>5092.90124</v>
      </c>
      <c r="AE3144" s="2" t="s">
        <v>66</v>
      </c>
      <c r="AF3144" s="2" t="s">
        <v>67</v>
      </c>
      <c r="AG3144" s="2" t="s">
        <v>236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4157</v>
      </c>
      <c r="B3145" s="2" t="s">
        <v>4155</v>
      </c>
      <c r="C3145" s="2" t="s">
        <v>47</v>
      </c>
      <c r="D3145" s="2" t="s">
        <v>2846</v>
      </c>
      <c r="E3145" s="2" t="s">
        <v>984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343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4">
        <f>P3145*U3145/1000000</f>
        <v>18359.908970200002</v>
      </c>
      <c r="AD3145" s="4">
        <f>AC3145*(1-Z3145/100)</f>
        <v>14320.728996756003</v>
      </c>
      <c r="AE3145" s="2" t="s">
        <v>66</v>
      </c>
      <c r="AF3145" s="2" t="s">
        <v>67</v>
      </c>
      <c r="AG3145" s="2" t="s">
        <v>239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4158</v>
      </c>
      <c r="B3146" s="2" t="s">
        <v>4155</v>
      </c>
      <c r="C3146" s="2" t="s">
        <v>47</v>
      </c>
      <c r="D3146" s="2" t="s">
        <v>2846</v>
      </c>
      <c r="E3146" s="2" t="s">
        <v>984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343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0.0</v>
      </c>
      <c r="AD3146" s="4">
        <f>AC3146*(1-Z3146/100)</f>
        <v>0.0</v>
      </c>
      <c r="AE3146" s="2" t="s">
        <v>66</v>
      </c>
      <c r="AF3146" s="2" t="s">
        <v>67</v>
      </c>
      <c r="AG3146" s="2" t="s">
        <v>233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4159</v>
      </c>
      <c r="B3147" s="2" t="s">
        <v>4155</v>
      </c>
      <c r="C3147" s="2" t="s">
        <v>47</v>
      </c>
      <c r="D3147" s="2" t="s">
        <v>2846</v>
      </c>
      <c r="E3147" s="2" t="s">
        <v>984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343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4">
        <f>P3147*U3147/1000000</f>
        <v>62726.71812246</v>
      </c>
      <c r="AD3147" s="4">
        <f>AC3148*(1-AA3147/100)+(AC3147-AC3148)*(1-AB3147/100)</f>
        <v>62726.718122460006</v>
      </c>
      <c r="AE3147" s="2" t="s">
        <v>66</v>
      </c>
      <c r="AF3147" s="2" t="s">
        <v>67</v>
      </c>
      <c r="AG3147" s="2" t="s">
        <v>233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4160</v>
      </c>
      <c r="B3148" s="2" t="s">
        <v>4155</v>
      </c>
      <c r="C3148" s="2" t="s">
        <v>47</v>
      </c>
      <c r="D3148" s="2" t="s">
        <v>2846</v>
      </c>
      <c r="E3148" s="2" t="s">
        <v>984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343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4">
        <f>P3148*U3148/1000000</f>
        <v>16363.49168412</v>
      </c>
      <c r="AD3148" s="4">
        <f>AC3148*(1-Z3148/100)</f>
        <v>16363.49168412</v>
      </c>
      <c r="AE3148" s="2" t="s">
        <v>66</v>
      </c>
      <c r="AF3148" s="2" t="s">
        <v>67</v>
      </c>
      <c r="AG3148" s="2" t="s">
        <v>233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4161</v>
      </c>
      <c r="B3149" s="2" t="s">
        <v>4155</v>
      </c>
      <c r="C3149" s="2" t="s">
        <v>47</v>
      </c>
      <c r="D3149" s="2" t="s">
        <v>2846</v>
      </c>
      <c r="E3149" s="2" t="s">
        <v>984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343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19480.347243</v>
      </c>
      <c r="AD3149" s="4">
        <f>AC3149*(1-Z3149/100)</f>
        <v>19480.347243</v>
      </c>
      <c r="AE3149" s="2" t="s">
        <v>66</v>
      </c>
      <c r="AF3149" s="2" t="s">
        <v>67</v>
      </c>
      <c r="AG3149" s="2" t="s">
        <v>233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4162</v>
      </c>
      <c r="B3150" s="2" t="s">
        <v>4155</v>
      </c>
      <c r="C3150" s="2" t="s">
        <v>47</v>
      </c>
      <c r="D3150" s="2" t="s">
        <v>2846</v>
      </c>
      <c r="E3150" s="2" t="s">
        <v>984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343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101.8580248</v>
      </c>
      <c r="AD3150" s="4">
        <f>AC3150*(1-Z3150/100)</f>
        <v>101.8580248</v>
      </c>
      <c r="AE3150" s="2" t="s">
        <v>66</v>
      </c>
      <c r="AF3150" s="2" t="s">
        <v>67</v>
      </c>
      <c r="AG3150" s="2" t="s">
        <v>236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4163</v>
      </c>
      <c r="B3151" s="2" t="s">
        <v>4155</v>
      </c>
      <c r="C3151" s="2" t="s">
        <v>47</v>
      </c>
      <c r="D3151" s="2" t="s">
        <v>2846</v>
      </c>
      <c r="E3151" s="2" t="s">
        <v>984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f>IF(O3151="吨",N3151*1000,IF(O3151="万立方米",N3151*10000,""))</f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138</v>
      </c>
      <c r="AH3151" s="2" t="s">
        <v>114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4164</v>
      </c>
      <c r="B3152" s="2" t="s">
        <v>4165</v>
      </c>
      <c r="C3152" s="2" t="s">
        <v>47</v>
      </c>
      <c r="D3152" s="2" t="s">
        <v>1488</v>
      </c>
      <c r="E3152" s="2" t="s">
        <v>447</v>
      </c>
      <c r="F3152" s="2" t="s">
        <v>278</v>
      </c>
      <c r="G3152" s="2" t="s">
        <v>120</v>
      </c>
      <c r="H3152" s="2" t="s">
        <v>52</v>
      </c>
      <c r="I3152" s="2" t="s">
        <v>53</v>
      </c>
      <c r="J3152" s="2" t="s">
        <v>280</v>
      </c>
      <c r="K3152" s="2"/>
      <c r="L3152" s="2" t="s">
        <v>122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124</v>
      </c>
      <c r="X3152" s="2" t="s">
        <v>298</v>
      </c>
      <c r="Y3152" s="2" t="s">
        <v>1489</v>
      </c>
      <c r="Z3152" s="2">
        <v>94.5</v>
      </c>
      <c r="AA3152" s="2"/>
      <c r="AB3152" s="2"/>
      <c r="AC3152" s="2"/>
      <c r="AD3152" s="2"/>
      <c r="AE3152" s="2" t="s">
        <v>271</v>
      </c>
      <c r="AF3152" s="2" t="s">
        <v>281</v>
      </c>
      <c r="AG3152" s="2" t="s">
        <v>431</v>
      </c>
      <c r="AH3152" s="2" t="s">
        <v>128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4166</v>
      </c>
      <c r="B3153" s="2" t="s">
        <v>4165</v>
      </c>
      <c r="C3153" s="2" t="s">
        <v>47</v>
      </c>
      <c r="D3153" s="2" t="s">
        <v>1488</v>
      </c>
      <c r="E3153" s="2" t="s">
        <v>447</v>
      </c>
      <c r="F3153" s="2" t="s">
        <v>278</v>
      </c>
      <c r="G3153" s="2" t="s">
        <v>120</v>
      </c>
      <c r="H3153" s="2" t="s">
        <v>52</v>
      </c>
      <c r="I3153" s="2" t="s">
        <v>53</v>
      </c>
      <c r="J3153" s="2" t="s">
        <v>280</v>
      </c>
      <c r="K3153" s="2"/>
      <c r="L3153" s="2" t="s">
        <v>122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124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271</v>
      </c>
      <c r="AF3153" s="2" t="s">
        <v>281</v>
      </c>
      <c r="AG3153" s="2" t="s">
        <v>433</v>
      </c>
      <c r="AH3153" s="2" t="s">
        <v>128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4167</v>
      </c>
      <c r="B3154" s="2" t="s">
        <v>4165</v>
      </c>
      <c r="C3154" s="2" t="s">
        <v>47</v>
      </c>
      <c r="D3154" s="2" t="s">
        <v>1488</v>
      </c>
      <c r="E3154" s="2" t="s">
        <v>447</v>
      </c>
      <c r="F3154" s="2" t="s">
        <v>278</v>
      </c>
      <c r="G3154" s="2" t="s">
        <v>120</v>
      </c>
      <c r="H3154" s="2" t="s">
        <v>52</v>
      </c>
      <c r="I3154" s="2" t="s">
        <v>53</v>
      </c>
      <c r="J3154" s="2" t="s">
        <v>280</v>
      </c>
      <c r="K3154" s="2"/>
      <c r="L3154" s="2" t="s">
        <v>122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124</v>
      </c>
      <c r="X3154" s="2" t="s">
        <v>149</v>
      </c>
      <c r="Y3154" s="2" t="s">
        <v>150</v>
      </c>
      <c r="Z3154" s="2">
        <v>64</v>
      </c>
      <c r="AA3154" s="2"/>
      <c r="AB3154" s="2"/>
      <c r="AC3154" s="2"/>
      <c r="AD3154" s="2"/>
      <c r="AE3154" s="2" t="s">
        <v>271</v>
      </c>
      <c r="AF3154" s="2" t="s">
        <v>281</v>
      </c>
      <c r="AG3154" s="2" t="s">
        <v>435</v>
      </c>
      <c r="AH3154" s="2" t="s">
        <v>128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4168</v>
      </c>
      <c r="B3155" s="2" t="s">
        <v>4165</v>
      </c>
      <c r="C3155" s="2" t="s">
        <v>47</v>
      </c>
      <c r="D3155" s="2" t="s">
        <v>1488</v>
      </c>
      <c r="E3155" s="2" t="s">
        <v>447</v>
      </c>
      <c r="F3155" s="2" t="s">
        <v>278</v>
      </c>
      <c r="G3155" s="2" t="s">
        <v>120</v>
      </c>
      <c r="H3155" s="2" t="s">
        <v>52</v>
      </c>
      <c r="I3155" s="2" t="s">
        <v>53</v>
      </c>
      <c r="J3155" s="2" t="s">
        <v>280</v>
      </c>
      <c r="K3155" s="2"/>
      <c r="L3155" s="2" t="s">
        <v>122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124</v>
      </c>
      <c r="X3155" s="2" t="s">
        <v>298</v>
      </c>
      <c r="Y3155" s="2" t="s">
        <v>1493</v>
      </c>
      <c r="Z3155" s="2">
        <v>94.5</v>
      </c>
      <c r="AA3155" s="2"/>
      <c r="AB3155" s="2"/>
      <c r="AC3155" s="2"/>
      <c r="AD3155" s="2"/>
      <c r="AE3155" s="2" t="s">
        <v>271</v>
      </c>
      <c r="AF3155" s="2" t="s">
        <v>281</v>
      </c>
      <c r="AG3155" s="2" t="s">
        <v>431</v>
      </c>
      <c r="AH3155" s="2" t="s">
        <v>128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4169</v>
      </c>
      <c r="B3156" s="2" t="s">
        <v>4165</v>
      </c>
      <c r="C3156" s="2" t="s">
        <v>47</v>
      </c>
      <c r="D3156" s="2" t="s">
        <v>1488</v>
      </c>
      <c r="E3156" s="2" t="s">
        <v>447</v>
      </c>
      <c r="F3156" s="2" t="s">
        <v>278</v>
      </c>
      <c r="G3156" s="2" t="s">
        <v>120</v>
      </c>
      <c r="H3156" s="2" t="s">
        <v>52</v>
      </c>
      <c r="I3156" s="2" t="s">
        <v>53</v>
      </c>
      <c r="J3156" s="2" t="s">
        <v>280</v>
      </c>
      <c r="K3156" s="2"/>
      <c r="L3156" s="2" t="s">
        <v>122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124</v>
      </c>
      <c r="X3156" s="2" t="s">
        <v>298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271</v>
      </c>
      <c r="AF3156" s="2" t="s">
        <v>281</v>
      </c>
      <c r="AG3156" s="2" t="s">
        <v>431</v>
      </c>
      <c r="AH3156" s="2" t="s">
        <v>128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4170</v>
      </c>
      <c r="B3157" s="2" t="s">
        <v>4165</v>
      </c>
      <c r="C3157" s="2" t="s">
        <v>47</v>
      </c>
      <c r="D3157" s="2" t="s">
        <v>1488</v>
      </c>
      <c r="E3157" s="2" t="s">
        <v>447</v>
      </c>
      <c r="F3157" s="2" t="s">
        <v>278</v>
      </c>
      <c r="G3157" s="2" t="s">
        <v>120</v>
      </c>
      <c r="H3157" s="2" t="s">
        <v>52</v>
      </c>
      <c r="I3157" s="2" t="s">
        <v>53</v>
      </c>
      <c r="J3157" s="2" t="s">
        <v>280</v>
      </c>
      <c r="K3157" s="2"/>
      <c r="L3157" s="2" t="s">
        <v>122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124</v>
      </c>
      <c r="X3157" s="2" t="s">
        <v>298</v>
      </c>
      <c r="Y3157" s="2" t="s">
        <v>1496</v>
      </c>
      <c r="Z3157" s="2">
        <v>94.5</v>
      </c>
      <c r="AA3157" s="2"/>
      <c r="AB3157" s="2"/>
      <c r="AC3157" s="2"/>
      <c r="AD3157" s="2"/>
      <c r="AE3157" s="2" t="s">
        <v>271</v>
      </c>
      <c r="AF3157" s="2" t="s">
        <v>281</v>
      </c>
      <c r="AG3157" s="2" t="s">
        <v>431</v>
      </c>
      <c r="AH3157" s="2" t="s">
        <v>128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4171</v>
      </c>
      <c r="B3158" s="2" t="s">
        <v>4165</v>
      </c>
      <c r="C3158" s="2" t="s">
        <v>47</v>
      </c>
      <c r="D3158" s="2" t="s">
        <v>1488</v>
      </c>
      <c r="E3158" s="2" t="s">
        <v>447</v>
      </c>
      <c r="F3158" s="2" t="s">
        <v>278</v>
      </c>
      <c r="G3158" s="2" t="s">
        <v>120</v>
      </c>
      <c r="H3158" s="2" t="s">
        <v>52</v>
      </c>
      <c r="I3158" s="2" t="s">
        <v>53</v>
      </c>
      <c r="J3158" s="2" t="s">
        <v>280</v>
      </c>
      <c r="K3158" s="2"/>
      <c r="L3158" s="2" t="s">
        <v>122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124</v>
      </c>
      <c r="X3158" s="2" t="s">
        <v>314</v>
      </c>
      <c r="Y3158" s="2" t="s">
        <v>315</v>
      </c>
      <c r="Z3158" s="2">
        <v>80</v>
      </c>
      <c r="AA3158" s="2"/>
      <c r="AB3158" s="2"/>
      <c r="AC3158" s="2"/>
      <c r="AD3158" s="2"/>
      <c r="AE3158" s="2" t="s">
        <v>271</v>
      </c>
      <c r="AF3158" s="2" t="s">
        <v>281</v>
      </c>
      <c r="AG3158" s="2" t="s">
        <v>435</v>
      </c>
      <c r="AH3158" s="2" t="s">
        <v>128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4172</v>
      </c>
      <c r="B3159" s="2" t="s">
        <v>4165</v>
      </c>
      <c r="C3159" s="2" t="s">
        <v>47</v>
      </c>
      <c r="D3159" s="2" t="s">
        <v>1488</v>
      </c>
      <c r="E3159" s="2" t="s">
        <v>447</v>
      </c>
      <c r="F3159" s="2" t="s">
        <v>278</v>
      </c>
      <c r="G3159" s="2" t="s">
        <v>120</v>
      </c>
      <c r="H3159" s="2" t="s">
        <v>52</v>
      </c>
      <c r="I3159" s="2" t="s">
        <v>53</v>
      </c>
      <c r="J3159" s="2" t="s">
        <v>280</v>
      </c>
      <c r="K3159" s="2"/>
      <c r="L3159" s="2" t="s">
        <v>122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124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271</v>
      </c>
      <c r="AF3159" s="2" t="s">
        <v>281</v>
      </c>
      <c r="AG3159" s="2" t="s">
        <v>433</v>
      </c>
      <c r="AH3159" s="2" t="s">
        <v>128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4173</v>
      </c>
      <c r="B3160" s="2" t="s">
        <v>4165</v>
      </c>
      <c r="C3160" s="2" t="s">
        <v>47</v>
      </c>
      <c r="D3160" s="2" t="s">
        <v>1488</v>
      </c>
      <c r="E3160" s="2" t="s">
        <v>447</v>
      </c>
      <c r="F3160" s="2" t="s">
        <v>278</v>
      </c>
      <c r="G3160" s="2" t="s">
        <v>120</v>
      </c>
      <c r="H3160" s="2" t="s">
        <v>52</v>
      </c>
      <c r="I3160" s="2"/>
      <c r="J3160" s="2"/>
      <c r="K3160" s="2" t="s">
        <v>55</v>
      </c>
      <c r="L3160" s="2" t="s">
        <v>163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164</v>
      </c>
      <c r="T3160" s="2" t="s">
        <v>165</v>
      </c>
      <c r="U3160" s="4">
        <f>0.16</f>
        <v>0.16</v>
      </c>
      <c r="V3160" s="2" t="s">
        <v>111</v>
      </c>
      <c r="W3160" s="2" t="s">
        <v>164</v>
      </c>
      <c r="X3160" s="2" t="s">
        <v>163</v>
      </c>
      <c r="Y3160" s="2" t="s">
        <v>166</v>
      </c>
      <c r="Z3160" s="2">
        <v>0</v>
      </c>
      <c r="AA3160" s="2"/>
      <c r="AB3160" s="2"/>
      <c r="AC3160" s="2"/>
      <c r="AD3160" s="2"/>
      <c r="AE3160" s="2" t="s">
        <v>271</v>
      </c>
      <c r="AF3160" s="2" t="s">
        <v>272</v>
      </c>
      <c r="AG3160" s="2" t="s">
        <v>273</v>
      </c>
      <c r="AH3160" s="2" t="s">
        <v>168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4174</v>
      </c>
      <c r="B3161" s="2" t="s">
        <v>4175</v>
      </c>
      <c r="C3161" s="2" t="s">
        <v>47</v>
      </c>
      <c r="D3161" s="2" t="s">
        <v>3474</v>
      </c>
      <c r="E3161" s="2" t="s">
        <v>1106</v>
      </c>
      <c r="F3161" s="2" t="s">
        <v>224</v>
      </c>
      <c r="G3161" s="2" t="s">
        <v>227</v>
      </c>
      <c r="H3161" s="2" t="s">
        <v>418</v>
      </c>
      <c r="I3161" s="2" t="s">
        <v>53</v>
      </c>
      <c r="J3161" s="2" t="s">
        <v>226</v>
      </c>
      <c r="K3161" s="2" t="s">
        <v>226</v>
      </c>
      <c r="L3161" s="2" t="s">
        <v>227</v>
      </c>
      <c r="M3161" s="2" t="s">
        <v>57</v>
      </c>
      <c r="N3161" s="3">
        <v>26680.447</v>
      </c>
      <c r="O3161" s="3" t="s">
        <v>228</v>
      </c>
      <c r="P3161" s="4">
        <f>IF(O3161="吨",N3161*1000,IF(O3161="万立方米",N3161*10000,""))</f>
        <v>266804470.0</v>
      </c>
      <c r="Q3161" s="2" t="s">
        <v>229</v>
      </c>
      <c r="R3161" s="2" t="s">
        <v>230</v>
      </c>
      <c r="S3161" s="2" t="s">
        <v>231</v>
      </c>
      <c r="T3161" s="2" t="s">
        <v>75</v>
      </c>
      <c r="U3161" s="4">
        <f>0.0</f>
        <v>0.0</v>
      </c>
      <c r="V3161" s="2" t="s">
        <v>232</v>
      </c>
      <c r="W3161" s="2" t="s">
        <v>76</v>
      </c>
      <c r="X3161" s="2" t="s">
        <v>255</v>
      </c>
      <c r="Y3161" s="2" t="s">
        <v>256</v>
      </c>
      <c r="Z3161" s="2">
        <v>57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257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4176</v>
      </c>
      <c r="B3162" s="2" t="s">
        <v>4175</v>
      </c>
      <c r="C3162" s="2" t="s">
        <v>47</v>
      </c>
      <c r="D3162" s="2" t="s">
        <v>3474</v>
      </c>
      <c r="E3162" s="2" t="s">
        <v>1106</v>
      </c>
      <c r="F3162" s="2" t="s">
        <v>224</v>
      </c>
      <c r="G3162" s="2" t="s">
        <v>227</v>
      </c>
      <c r="H3162" s="2" t="s">
        <v>418</v>
      </c>
      <c r="I3162" s="2" t="s">
        <v>53</v>
      </c>
      <c r="J3162" s="2" t="s">
        <v>226</v>
      </c>
      <c r="K3162" s="2" t="s">
        <v>226</v>
      </c>
      <c r="L3162" s="2" t="s">
        <v>227</v>
      </c>
      <c r="M3162" s="2" t="s">
        <v>73</v>
      </c>
      <c r="N3162" s="3">
        <v>26680.447</v>
      </c>
      <c r="O3162" s="3" t="s">
        <v>228</v>
      </c>
      <c r="P3162" s="4">
        <f>IF(O3162="吨",N3162*1000,IF(O3162="万立方米",N3162*10000,""))</f>
        <v>266804470.0</v>
      </c>
      <c r="Q3162" s="2" t="s">
        <v>229</v>
      </c>
      <c r="R3162" s="2" t="s">
        <v>230</v>
      </c>
      <c r="S3162" s="2" t="s">
        <v>235</v>
      </c>
      <c r="T3162" s="2" t="s">
        <v>75</v>
      </c>
      <c r="U3162" s="4">
        <f>1.3</f>
        <v>1.3</v>
      </c>
      <c r="V3162" s="2" t="s">
        <v>232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346.845811</v>
      </c>
      <c r="AD3162" s="4">
        <f>AC3162*(1-Z3162/100)</f>
        <v>346.845811</v>
      </c>
      <c r="AE3162" s="2" t="s">
        <v>66</v>
      </c>
      <c r="AF3162" s="2" t="s">
        <v>67</v>
      </c>
      <c r="AG3162" s="2" t="s">
        <v>259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4177</v>
      </c>
      <c r="B3163" s="2" t="s">
        <v>4175</v>
      </c>
      <c r="C3163" s="2" t="s">
        <v>47</v>
      </c>
      <c r="D3163" s="2" t="s">
        <v>3474</v>
      </c>
      <c r="E3163" s="2" t="s">
        <v>1106</v>
      </c>
      <c r="F3163" s="2" t="s">
        <v>224</v>
      </c>
      <c r="G3163" s="2" t="s">
        <v>227</v>
      </c>
      <c r="H3163" s="2" t="s">
        <v>418</v>
      </c>
      <c r="I3163" s="2" t="s">
        <v>53</v>
      </c>
      <c r="J3163" s="2" t="s">
        <v>226</v>
      </c>
      <c r="K3163" s="2" t="s">
        <v>226</v>
      </c>
      <c r="L3163" s="2" t="s">
        <v>227</v>
      </c>
      <c r="M3163" s="2" t="s">
        <v>79</v>
      </c>
      <c r="N3163" s="3">
        <v>26680.447</v>
      </c>
      <c r="O3163" s="3" t="s">
        <v>228</v>
      </c>
      <c r="P3163" s="4">
        <f>IF(O3163="吨",N3163*1000,IF(O3163="万立方米",N3163*10000,""))</f>
        <v>266804470.0</v>
      </c>
      <c r="Q3163" s="2" t="s">
        <v>229</v>
      </c>
      <c r="R3163" s="2" t="s">
        <v>230</v>
      </c>
      <c r="S3163" s="2" t="s">
        <v>238</v>
      </c>
      <c r="T3163" s="2" t="s">
        <v>75</v>
      </c>
      <c r="U3163" s="4">
        <f>4.1</f>
        <v>4.1</v>
      </c>
      <c r="V3163" s="2" t="s">
        <v>232</v>
      </c>
      <c r="W3163" s="2" t="s">
        <v>76</v>
      </c>
      <c r="X3163" s="2" t="s">
        <v>149</v>
      </c>
      <c r="Y3163" s="2" t="s">
        <v>150</v>
      </c>
      <c r="Z3163" s="2">
        <v>64</v>
      </c>
      <c r="AA3163" s="2"/>
      <c r="AB3163" s="2"/>
      <c r="AC3163" s="4">
        <f>P3163*U3163/1000000</f>
        <v>1093.898327</v>
      </c>
      <c r="AD3163" s="4">
        <f>AC3163*(1-Z3163/100)</f>
        <v>393.80339772</v>
      </c>
      <c r="AE3163" s="2" t="s">
        <v>66</v>
      </c>
      <c r="AF3163" s="2" t="s">
        <v>67</v>
      </c>
      <c r="AG3163" s="2" t="s">
        <v>257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4178</v>
      </c>
      <c r="B3164" s="2" t="s">
        <v>4175</v>
      </c>
      <c r="C3164" s="2" t="s">
        <v>47</v>
      </c>
      <c r="D3164" s="2" t="s">
        <v>3474</v>
      </c>
      <c r="E3164" s="2" t="s">
        <v>1106</v>
      </c>
      <c r="F3164" s="2" t="s">
        <v>224</v>
      </c>
      <c r="G3164" s="2" t="s">
        <v>227</v>
      </c>
      <c r="H3164" s="2" t="s">
        <v>418</v>
      </c>
      <c r="I3164" s="2" t="s">
        <v>53</v>
      </c>
      <c r="J3164" s="2" t="s">
        <v>226</v>
      </c>
      <c r="K3164" s="2" t="s">
        <v>226</v>
      </c>
      <c r="L3164" s="2" t="s">
        <v>227</v>
      </c>
      <c r="M3164" s="2" t="s">
        <v>87</v>
      </c>
      <c r="N3164" s="3">
        <v>26680.447</v>
      </c>
      <c r="O3164" s="3" t="s">
        <v>228</v>
      </c>
      <c r="P3164" s="4">
        <f>IF(O3164="吨",N3164*1000,IF(O3164="万立方米",N3164*10000,""))</f>
        <v>266804470.0</v>
      </c>
      <c r="Q3164" s="2" t="s">
        <v>229</v>
      </c>
      <c r="R3164" s="2" t="s">
        <v>230</v>
      </c>
      <c r="S3164" s="2" t="s">
        <v>241</v>
      </c>
      <c r="T3164" s="2" t="s">
        <v>75</v>
      </c>
      <c r="U3164" s="4">
        <f>0.0</f>
        <v>0.0</v>
      </c>
      <c r="V3164" s="2" t="s">
        <v>232</v>
      </c>
      <c r="W3164" s="2" t="s">
        <v>76</v>
      </c>
      <c r="X3164" s="2" t="s">
        <v>255</v>
      </c>
      <c r="Y3164" s="2" t="s">
        <v>262</v>
      </c>
      <c r="Z3164" s="2">
        <v>57</v>
      </c>
      <c r="AA3164" s="2"/>
      <c r="AB3164" s="2"/>
      <c r="AC3164" s="4">
        <f>P3164*U3164/1000000</f>
        <v>0.0</v>
      </c>
      <c r="AD3164" s="4">
        <f>AC3164*(1-Z3164/100)</f>
        <v>0.0</v>
      </c>
      <c r="AE3164" s="2" t="s">
        <v>66</v>
      </c>
      <c r="AF3164" s="2" t="s">
        <v>67</v>
      </c>
      <c r="AG3164" s="2" t="s">
        <v>257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4179</v>
      </c>
      <c r="B3165" s="2" t="s">
        <v>4175</v>
      </c>
      <c r="C3165" s="2" t="s">
        <v>47</v>
      </c>
      <c r="D3165" s="2" t="s">
        <v>3474</v>
      </c>
      <c r="E3165" s="2" t="s">
        <v>1106</v>
      </c>
      <c r="F3165" s="2" t="s">
        <v>224</v>
      </c>
      <c r="G3165" s="2" t="s">
        <v>227</v>
      </c>
      <c r="H3165" s="2" t="s">
        <v>418</v>
      </c>
      <c r="I3165" s="2" t="s">
        <v>53</v>
      </c>
      <c r="J3165" s="2" t="s">
        <v>226</v>
      </c>
      <c r="K3165" s="2" t="s">
        <v>226</v>
      </c>
      <c r="L3165" s="2" t="s">
        <v>227</v>
      </c>
      <c r="M3165" s="2" t="s">
        <v>91</v>
      </c>
      <c r="N3165" s="3">
        <v>26680.447</v>
      </c>
      <c r="O3165" s="3" t="s">
        <v>228</v>
      </c>
      <c r="P3165" s="4">
        <f>IF(O3165="吨",N3165*1000,IF(O3165="万立方米",N3165*10000,""))</f>
        <v>266804470.0</v>
      </c>
      <c r="Q3165" s="2" t="s">
        <v>229</v>
      </c>
      <c r="R3165" s="2" t="s">
        <v>230</v>
      </c>
      <c r="S3165" s="2" t="s">
        <v>243</v>
      </c>
      <c r="T3165" s="2" t="s">
        <v>75</v>
      </c>
      <c r="U3165" s="4">
        <f>0.03</f>
        <v>0.03</v>
      </c>
      <c r="V3165" s="2" t="s">
        <v>232</v>
      </c>
      <c r="W3165" s="2" t="s">
        <v>76</v>
      </c>
      <c r="X3165" s="2" t="s">
        <v>255</v>
      </c>
      <c r="Y3165" s="2" t="s">
        <v>264</v>
      </c>
      <c r="Z3165" s="2">
        <v>75</v>
      </c>
      <c r="AA3165" s="2">
        <v>57</v>
      </c>
      <c r="AB3165" s="2">
        <v>75</v>
      </c>
      <c r="AC3165" s="4">
        <f>P3165*U3165/1000000</f>
        <v>8.0041341</v>
      </c>
      <c r="AD3165" s="4">
        <f>AC3166*(1-AA3165/100)+(AC3165-AC3166)*(1-AB3165/100)</f>
        <v>3.4417776630000003</v>
      </c>
      <c r="AE3165" s="2" t="s">
        <v>66</v>
      </c>
      <c r="AF3165" s="2" t="s">
        <v>67</v>
      </c>
      <c r="AG3165" s="2" t="s">
        <v>257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4180</v>
      </c>
      <c r="B3166" s="2" t="s">
        <v>4175</v>
      </c>
      <c r="C3166" s="2" t="s">
        <v>47</v>
      </c>
      <c r="D3166" s="2" t="s">
        <v>3474</v>
      </c>
      <c r="E3166" s="2" t="s">
        <v>1106</v>
      </c>
      <c r="F3166" s="2" t="s">
        <v>224</v>
      </c>
      <c r="G3166" s="2" t="s">
        <v>227</v>
      </c>
      <c r="H3166" s="2" t="s">
        <v>418</v>
      </c>
      <c r="I3166" s="2" t="s">
        <v>53</v>
      </c>
      <c r="J3166" s="2" t="s">
        <v>226</v>
      </c>
      <c r="K3166" s="2" t="s">
        <v>226</v>
      </c>
      <c r="L3166" s="2" t="s">
        <v>227</v>
      </c>
      <c r="M3166" s="2" t="s">
        <v>95</v>
      </c>
      <c r="N3166" s="3">
        <v>26680.447</v>
      </c>
      <c r="O3166" s="3" t="s">
        <v>228</v>
      </c>
      <c r="P3166" s="4">
        <f>IF(O3166="吨",N3166*1000,IF(O3166="万立方米",N3166*10000,""))</f>
        <v>266804470.0</v>
      </c>
      <c r="Q3166" s="2" t="s">
        <v>229</v>
      </c>
      <c r="R3166" s="2" t="s">
        <v>230</v>
      </c>
      <c r="S3166" s="2" t="s">
        <v>245</v>
      </c>
      <c r="T3166" s="2" t="s">
        <v>75</v>
      </c>
      <c r="U3166" s="4">
        <f>0.03</f>
        <v>0.03</v>
      </c>
      <c r="V3166" s="2" t="s">
        <v>232</v>
      </c>
      <c r="W3166" s="2" t="s">
        <v>76</v>
      </c>
      <c r="X3166" s="2" t="s">
        <v>255</v>
      </c>
      <c r="Y3166" s="2" t="s">
        <v>266</v>
      </c>
      <c r="Z3166" s="2">
        <v>57</v>
      </c>
      <c r="AA3166" s="2"/>
      <c r="AB3166" s="2"/>
      <c r="AC3166" s="4">
        <f>P3166*U3166/1000000</f>
        <v>8.0041341</v>
      </c>
      <c r="AD3166" s="4">
        <f>AC3166*(1-Z3166/100)</f>
        <v>3.4417776630000003</v>
      </c>
      <c r="AE3166" s="2" t="s">
        <v>66</v>
      </c>
      <c r="AF3166" s="2" t="s">
        <v>67</v>
      </c>
      <c r="AG3166" s="2" t="s">
        <v>257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4181</v>
      </c>
      <c r="B3167" s="2" t="s">
        <v>4175</v>
      </c>
      <c r="C3167" s="2" t="s">
        <v>47</v>
      </c>
      <c r="D3167" s="2" t="s">
        <v>3474</v>
      </c>
      <c r="E3167" s="2" t="s">
        <v>1106</v>
      </c>
      <c r="F3167" s="2" t="s">
        <v>224</v>
      </c>
      <c r="G3167" s="2" t="s">
        <v>227</v>
      </c>
      <c r="H3167" s="2" t="s">
        <v>418</v>
      </c>
      <c r="I3167" s="2" t="s">
        <v>53</v>
      </c>
      <c r="J3167" s="2" t="s">
        <v>226</v>
      </c>
      <c r="K3167" s="2" t="s">
        <v>226</v>
      </c>
      <c r="L3167" s="2" t="s">
        <v>227</v>
      </c>
      <c r="M3167" s="2" t="s">
        <v>99</v>
      </c>
      <c r="N3167" s="3">
        <v>26680.447</v>
      </c>
      <c r="O3167" s="3" t="s">
        <v>228</v>
      </c>
      <c r="P3167" s="4">
        <f>IF(O3167="吨",N3167*1000,IF(O3167="万立方米",N3167*10000,""))</f>
        <v>266804470.0</v>
      </c>
      <c r="Q3167" s="2" t="s">
        <v>229</v>
      </c>
      <c r="R3167" s="2" t="s">
        <v>230</v>
      </c>
      <c r="S3167" s="2" t="s">
        <v>247</v>
      </c>
      <c r="T3167" s="2" t="s">
        <v>75</v>
      </c>
      <c r="U3167" s="4">
        <f>0.0</f>
        <v>0.0</v>
      </c>
      <c r="V3167" s="2" t="s">
        <v>232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</v>
      </c>
      <c r="AD3167" s="4">
        <f>AC3167*(1-Z3167/100)</f>
        <v>0.0</v>
      </c>
      <c r="AE3167" s="2" t="s">
        <v>66</v>
      </c>
      <c r="AF3167" s="2" t="s">
        <v>67</v>
      </c>
      <c r="AG3167" s="2" t="s">
        <v>268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4182</v>
      </c>
      <c r="B3168" s="2" t="s">
        <v>4175</v>
      </c>
      <c r="C3168" s="2" t="s">
        <v>47</v>
      </c>
      <c r="D3168" s="2" t="s">
        <v>3474</v>
      </c>
      <c r="E3168" s="2" t="s">
        <v>1106</v>
      </c>
      <c r="F3168" s="2" t="s">
        <v>224</v>
      </c>
      <c r="G3168" s="2" t="s">
        <v>227</v>
      </c>
      <c r="H3168" s="2" t="s">
        <v>418</v>
      </c>
      <c r="I3168" s="2" t="s">
        <v>53</v>
      </c>
      <c r="J3168" s="2" t="s">
        <v>226</v>
      </c>
      <c r="K3168" s="2" t="s">
        <v>226</v>
      </c>
      <c r="L3168" s="2" t="s">
        <v>227</v>
      </c>
      <c r="M3168" s="2" t="s">
        <v>104</v>
      </c>
      <c r="N3168" s="3">
        <v>26680.447</v>
      </c>
      <c r="O3168" s="3" t="s">
        <v>228</v>
      </c>
      <c r="P3168" s="4">
        <f>IF(O3168="吨",N3168*1000,IF(O3168="万立方米",N3168*10000,""))</f>
        <v>266804470.0</v>
      </c>
      <c r="Q3168" s="2" t="s">
        <v>229</v>
      </c>
      <c r="R3168" s="2" t="s">
        <v>230</v>
      </c>
      <c r="S3168" s="2" t="s">
        <v>249</v>
      </c>
      <c r="T3168" s="2" t="s">
        <v>75</v>
      </c>
      <c r="U3168" s="4">
        <f>0.02</f>
        <v>0.02</v>
      </c>
      <c r="V3168" s="2" t="s">
        <v>232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259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4183</v>
      </c>
      <c r="B3169" s="2" t="s">
        <v>4175</v>
      </c>
      <c r="C3169" s="2" t="s">
        <v>47</v>
      </c>
      <c r="D3169" s="2" t="s">
        <v>3474</v>
      </c>
      <c r="E3169" s="2" t="s">
        <v>1106</v>
      </c>
      <c r="F3169" s="2" t="s">
        <v>224</v>
      </c>
      <c r="G3169" s="2" t="s">
        <v>227</v>
      </c>
      <c r="H3169" s="2" t="s">
        <v>418</v>
      </c>
      <c r="I3169" s="2"/>
      <c r="J3169" s="2"/>
      <c r="K3169" s="2" t="s">
        <v>55</v>
      </c>
      <c r="L3169" s="2" t="s">
        <v>163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164</v>
      </c>
      <c r="T3169" s="2" t="s">
        <v>165</v>
      </c>
      <c r="U3169" s="4">
        <f>0.16</f>
        <v>0.16</v>
      </c>
      <c r="V3169" s="2" t="s">
        <v>111</v>
      </c>
      <c r="W3169" s="2" t="s">
        <v>164</v>
      </c>
      <c r="X3169" s="2" t="s">
        <v>163</v>
      </c>
      <c r="Y3169" s="2" t="s">
        <v>166</v>
      </c>
      <c r="Z3169" s="2">
        <v>0</v>
      </c>
      <c r="AA3169" s="2"/>
      <c r="AB3169" s="2"/>
      <c r="AC3169" s="2"/>
      <c r="AD3169" s="2"/>
      <c r="AE3169" s="2" t="s">
        <v>271</v>
      </c>
      <c r="AF3169" s="2" t="s">
        <v>272</v>
      </c>
      <c r="AG3169" s="2" t="s">
        <v>273</v>
      </c>
      <c r="AH3169" s="2" t="s">
        <v>168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4184</v>
      </c>
      <c r="B3170" s="2" t="s">
        <v>4185</v>
      </c>
      <c r="C3170" s="2" t="s">
        <v>47</v>
      </c>
      <c r="D3170" s="2" t="s">
        <v>864</v>
      </c>
      <c r="E3170" s="2" t="s">
        <v>514</v>
      </c>
      <c r="F3170" s="2" t="s">
        <v>278</v>
      </c>
      <c r="G3170" s="2" t="s">
        <v>120</v>
      </c>
      <c r="H3170" s="2" t="s">
        <v>52</v>
      </c>
      <c r="I3170" s="2" t="s">
        <v>53</v>
      </c>
      <c r="J3170" s="2" t="s">
        <v>280</v>
      </c>
      <c r="K3170" s="2"/>
      <c r="L3170" s="2" t="s">
        <v>122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124</v>
      </c>
      <c r="X3170" s="2" t="s">
        <v>298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271</v>
      </c>
      <c r="AF3170" s="2" t="s">
        <v>281</v>
      </c>
      <c r="AG3170" s="2" t="s">
        <v>431</v>
      </c>
      <c r="AH3170" s="2" t="s">
        <v>128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4186</v>
      </c>
      <c r="B3171" s="2" t="s">
        <v>4185</v>
      </c>
      <c r="C3171" s="2" t="s">
        <v>47</v>
      </c>
      <c r="D3171" s="2" t="s">
        <v>864</v>
      </c>
      <c r="E3171" s="2" t="s">
        <v>514</v>
      </c>
      <c r="F3171" s="2" t="s">
        <v>278</v>
      </c>
      <c r="G3171" s="2" t="s">
        <v>120</v>
      </c>
      <c r="H3171" s="2" t="s">
        <v>52</v>
      </c>
      <c r="I3171" s="2" t="s">
        <v>53</v>
      </c>
      <c r="J3171" s="2" t="s">
        <v>280</v>
      </c>
      <c r="K3171" s="2"/>
      <c r="L3171" s="2" t="s">
        <v>122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124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271</v>
      </c>
      <c r="AF3171" s="2" t="s">
        <v>281</v>
      </c>
      <c r="AG3171" s="2" t="s">
        <v>433</v>
      </c>
      <c r="AH3171" s="2" t="s">
        <v>128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4187</v>
      </c>
      <c r="B3172" s="2" t="s">
        <v>4185</v>
      </c>
      <c r="C3172" s="2" t="s">
        <v>47</v>
      </c>
      <c r="D3172" s="2" t="s">
        <v>864</v>
      </c>
      <c r="E3172" s="2" t="s">
        <v>514</v>
      </c>
      <c r="F3172" s="2" t="s">
        <v>278</v>
      </c>
      <c r="G3172" s="2" t="s">
        <v>120</v>
      </c>
      <c r="H3172" s="2" t="s">
        <v>52</v>
      </c>
      <c r="I3172" s="2" t="s">
        <v>53</v>
      </c>
      <c r="J3172" s="2" t="s">
        <v>280</v>
      </c>
      <c r="K3172" s="2"/>
      <c r="L3172" s="2" t="s">
        <v>122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124</v>
      </c>
      <c r="X3172" s="2" t="s">
        <v>149</v>
      </c>
      <c r="Y3172" s="2" t="s">
        <v>150</v>
      </c>
      <c r="Z3172" s="2">
        <v>64</v>
      </c>
      <c r="AA3172" s="2"/>
      <c r="AB3172" s="2"/>
      <c r="AC3172" s="2"/>
      <c r="AD3172" s="2"/>
      <c r="AE3172" s="2" t="s">
        <v>271</v>
      </c>
      <c r="AF3172" s="2" t="s">
        <v>281</v>
      </c>
      <c r="AG3172" s="2" t="s">
        <v>435</v>
      </c>
      <c r="AH3172" s="2" t="s">
        <v>128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4188</v>
      </c>
      <c r="B3173" s="2" t="s">
        <v>4185</v>
      </c>
      <c r="C3173" s="2" t="s">
        <v>47</v>
      </c>
      <c r="D3173" s="2" t="s">
        <v>864</v>
      </c>
      <c r="E3173" s="2" t="s">
        <v>514</v>
      </c>
      <c r="F3173" s="2" t="s">
        <v>278</v>
      </c>
      <c r="G3173" s="2" t="s">
        <v>120</v>
      </c>
      <c r="H3173" s="2" t="s">
        <v>52</v>
      </c>
      <c r="I3173" s="2" t="s">
        <v>53</v>
      </c>
      <c r="J3173" s="2" t="s">
        <v>280</v>
      </c>
      <c r="K3173" s="2"/>
      <c r="L3173" s="2" t="s">
        <v>122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124</v>
      </c>
      <c r="X3173" s="2" t="s">
        <v>298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271</v>
      </c>
      <c r="AF3173" s="2" t="s">
        <v>281</v>
      </c>
      <c r="AG3173" s="2" t="s">
        <v>431</v>
      </c>
      <c r="AH3173" s="2" t="s">
        <v>128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4189</v>
      </c>
      <c r="B3174" s="2" t="s">
        <v>4185</v>
      </c>
      <c r="C3174" s="2" t="s">
        <v>47</v>
      </c>
      <c r="D3174" s="2" t="s">
        <v>864</v>
      </c>
      <c r="E3174" s="2" t="s">
        <v>514</v>
      </c>
      <c r="F3174" s="2" t="s">
        <v>278</v>
      </c>
      <c r="G3174" s="2" t="s">
        <v>120</v>
      </c>
      <c r="H3174" s="2" t="s">
        <v>52</v>
      </c>
      <c r="I3174" s="2" t="s">
        <v>53</v>
      </c>
      <c r="J3174" s="2" t="s">
        <v>280</v>
      </c>
      <c r="K3174" s="2"/>
      <c r="L3174" s="2" t="s">
        <v>122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124</v>
      </c>
      <c r="X3174" s="2" t="s">
        <v>298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271</v>
      </c>
      <c r="AF3174" s="2" t="s">
        <v>281</v>
      </c>
      <c r="AG3174" s="2" t="s">
        <v>431</v>
      </c>
      <c r="AH3174" s="2" t="s">
        <v>128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4190</v>
      </c>
      <c r="B3175" s="2" t="s">
        <v>4185</v>
      </c>
      <c r="C3175" s="2" t="s">
        <v>47</v>
      </c>
      <c r="D3175" s="2" t="s">
        <v>864</v>
      </c>
      <c r="E3175" s="2" t="s">
        <v>514</v>
      </c>
      <c r="F3175" s="2" t="s">
        <v>278</v>
      </c>
      <c r="G3175" s="2" t="s">
        <v>120</v>
      </c>
      <c r="H3175" s="2" t="s">
        <v>52</v>
      </c>
      <c r="I3175" s="2" t="s">
        <v>53</v>
      </c>
      <c r="J3175" s="2" t="s">
        <v>280</v>
      </c>
      <c r="K3175" s="2"/>
      <c r="L3175" s="2" t="s">
        <v>122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124</v>
      </c>
      <c r="X3175" s="2" t="s">
        <v>298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271</v>
      </c>
      <c r="AF3175" s="2" t="s">
        <v>281</v>
      </c>
      <c r="AG3175" s="2" t="s">
        <v>431</v>
      </c>
      <c r="AH3175" s="2" t="s">
        <v>128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4191</v>
      </c>
      <c r="B3176" s="2" t="s">
        <v>4185</v>
      </c>
      <c r="C3176" s="2" t="s">
        <v>47</v>
      </c>
      <c r="D3176" s="2" t="s">
        <v>864</v>
      </c>
      <c r="E3176" s="2" t="s">
        <v>514</v>
      </c>
      <c r="F3176" s="2" t="s">
        <v>278</v>
      </c>
      <c r="G3176" s="2" t="s">
        <v>120</v>
      </c>
      <c r="H3176" s="2" t="s">
        <v>52</v>
      </c>
      <c r="I3176" s="2" t="s">
        <v>53</v>
      </c>
      <c r="J3176" s="2" t="s">
        <v>280</v>
      </c>
      <c r="K3176" s="2"/>
      <c r="L3176" s="2" t="s">
        <v>122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124</v>
      </c>
      <c r="X3176" s="2" t="s">
        <v>314</v>
      </c>
      <c r="Y3176" s="2" t="s">
        <v>315</v>
      </c>
      <c r="Z3176" s="2">
        <v>80</v>
      </c>
      <c r="AA3176" s="2"/>
      <c r="AB3176" s="2"/>
      <c r="AC3176" s="2"/>
      <c r="AD3176" s="2"/>
      <c r="AE3176" s="2" t="s">
        <v>271</v>
      </c>
      <c r="AF3176" s="2" t="s">
        <v>281</v>
      </c>
      <c r="AG3176" s="2" t="s">
        <v>435</v>
      </c>
      <c r="AH3176" s="2" t="s">
        <v>128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4192</v>
      </c>
      <c r="B3177" s="2" t="s">
        <v>4185</v>
      </c>
      <c r="C3177" s="2" t="s">
        <v>47</v>
      </c>
      <c r="D3177" s="2" t="s">
        <v>864</v>
      </c>
      <c r="E3177" s="2" t="s">
        <v>514</v>
      </c>
      <c r="F3177" s="2" t="s">
        <v>278</v>
      </c>
      <c r="G3177" s="2" t="s">
        <v>120</v>
      </c>
      <c r="H3177" s="2" t="s">
        <v>52</v>
      </c>
      <c r="I3177" s="2" t="s">
        <v>53</v>
      </c>
      <c r="J3177" s="2" t="s">
        <v>280</v>
      </c>
      <c r="K3177" s="2"/>
      <c r="L3177" s="2" t="s">
        <v>122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124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271</v>
      </c>
      <c r="AF3177" s="2" t="s">
        <v>281</v>
      </c>
      <c r="AG3177" s="2" t="s">
        <v>433</v>
      </c>
      <c r="AH3177" s="2" t="s">
        <v>128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4193</v>
      </c>
      <c r="B3178" s="2" t="s">
        <v>4185</v>
      </c>
      <c r="C3178" s="2" t="s">
        <v>47</v>
      </c>
      <c r="D3178" s="2" t="s">
        <v>864</v>
      </c>
      <c r="E3178" s="2" t="s">
        <v>514</v>
      </c>
      <c r="F3178" s="2" t="s">
        <v>278</v>
      </c>
      <c r="G3178" s="2" t="s">
        <v>120</v>
      </c>
      <c r="H3178" s="2" t="s">
        <v>52</v>
      </c>
      <c r="I3178" s="2"/>
      <c r="J3178" s="2"/>
      <c r="K3178" s="2" t="s">
        <v>55</v>
      </c>
      <c r="L3178" s="2" t="s">
        <v>163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164</v>
      </c>
      <c r="T3178" s="2" t="s">
        <v>165</v>
      </c>
      <c r="U3178" s="4">
        <f>0.16</f>
        <v>0.16</v>
      </c>
      <c r="V3178" s="2" t="s">
        <v>111</v>
      </c>
      <c r="W3178" s="2" t="s">
        <v>164</v>
      </c>
      <c r="X3178" s="2" t="s">
        <v>163</v>
      </c>
      <c r="Y3178" s="2" t="s">
        <v>166</v>
      </c>
      <c r="Z3178" s="2">
        <v>0</v>
      </c>
      <c r="AA3178" s="2"/>
      <c r="AB3178" s="2"/>
      <c r="AC3178" s="2"/>
      <c r="AD3178" s="2"/>
      <c r="AE3178" s="2" t="s">
        <v>271</v>
      </c>
      <c r="AF3178" s="2" t="s">
        <v>272</v>
      </c>
      <c r="AG3178" s="2" t="s">
        <v>273</v>
      </c>
      <c r="AH3178" s="2" t="s">
        <v>168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4194</v>
      </c>
      <c r="B3179" s="2" t="s">
        <v>4195</v>
      </c>
      <c r="C3179" s="2" t="s">
        <v>47</v>
      </c>
      <c r="D3179" s="2" t="s">
        <v>4196</v>
      </c>
      <c r="E3179" s="2" t="s">
        <v>924</v>
      </c>
      <c r="F3179" s="2" t="s">
        <v>50</v>
      </c>
      <c r="G3179" s="2" t="s">
        <v>225</v>
      </c>
      <c r="H3179" s="2" t="s">
        <v>297</v>
      </c>
      <c r="I3179" s="2" t="s">
        <v>53</v>
      </c>
      <c r="J3179" s="2" t="s">
        <v>226</v>
      </c>
      <c r="K3179" s="2" t="s">
        <v>226</v>
      </c>
      <c r="L3179" s="2" t="s">
        <v>227</v>
      </c>
      <c r="M3179" s="2" t="s">
        <v>57</v>
      </c>
      <c r="N3179" s="3">
        <v>10232.385</v>
      </c>
      <c r="O3179" s="3" t="s">
        <v>228</v>
      </c>
      <c r="P3179" s="4">
        <f>IF(O3179="吨",N3179*1000,IF(O3179="万立方米",N3179*10000,""))</f>
        <v>102323850.0</v>
      </c>
      <c r="Q3179" s="2" t="s">
        <v>229</v>
      </c>
      <c r="R3179" s="2" t="s">
        <v>230</v>
      </c>
      <c r="S3179" s="2" t="s">
        <v>231</v>
      </c>
      <c r="T3179" s="2" t="s">
        <v>75</v>
      </c>
      <c r="U3179" s="4">
        <f>0.0</f>
        <v>0.0</v>
      </c>
      <c r="V3179" s="2" t="s">
        <v>232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233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4197</v>
      </c>
      <c r="B3180" s="2" t="s">
        <v>4195</v>
      </c>
      <c r="C3180" s="2" t="s">
        <v>47</v>
      </c>
      <c r="D3180" s="2" t="s">
        <v>4196</v>
      </c>
      <c r="E3180" s="2" t="s">
        <v>924</v>
      </c>
      <c r="F3180" s="2" t="s">
        <v>50</v>
      </c>
      <c r="G3180" s="2" t="s">
        <v>225</v>
      </c>
      <c r="H3180" s="2" t="s">
        <v>297</v>
      </c>
      <c r="I3180" s="2" t="s">
        <v>53</v>
      </c>
      <c r="J3180" s="2" t="s">
        <v>226</v>
      </c>
      <c r="K3180" s="2" t="s">
        <v>226</v>
      </c>
      <c r="L3180" s="2" t="s">
        <v>227</v>
      </c>
      <c r="M3180" s="2" t="s">
        <v>73</v>
      </c>
      <c r="N3180" s="3">
        <v>10232.385</v>
      </c>
      <c r="O3180" s="3" t="s">
        <v>228</v>
      </c>
      <c r="P3180" s="4">
        <f>IF(O3180="吨",N3180*1000,IF(O3180="万立方米",N3180*10000,""))</f>
        <v>102323850.0</v>
      </c>
      <c r="Q3180" s="2" t="s">
        <v>229</v>
      </c>
      <c r="R3180" s="2" t="s">
        <v>230</v>
      </c>
      <c r="S3180" s="2" t="s">
        <v>235</v>
      </c>
      <c r="T3180" s="2" t="s">
        <v>75</v>
      </c>
      <c r="U3180" s="4">
        <f>1.3</f>
        <v>1.3</v>
      </c>
      <c r="V3180" s="2" t="s">
        <v>232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133.021005</v>
      </c>
      <c r="AD3180" s="4">
        <f>AC3180*(1-Z3180/100)</f>
        <v>133.021005</v>
      </c>
      <c r="AE3180" s="2" t="s">
        <v>66</v>
      </c>
      <c r="AF3180" s="2" t="s">
        <v>67</v>
      </c>
      <c r="AG3180" s="2" t="s">
        <v>236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4198</v>
      </c>
      <c r="B3181" s="2" t="s">
        <v>4195</v>
      </c>
      <c r="C3181" s="2" t="s">
        <v>47</v>
      </c>
      <c r="D3181" s="2" t="s">
        <v>4196</v>
      </c>
      <c r="E3181" s="2" t="s">
        <v>924</v>
      </c>
      <c r="F3181" s="2" t="s">
        <v>50</v>
      </c>
      <c r="G3181" s="2" t="s">
        <v>225</v>
      </c>
      <c r="H3181" s="2" t="s">
        <v>297</v>
      </c>
      <c r="I3181" s="2" t="s">
        <v>53</v>
      </c>
      <c r="J3181" s="2" t="s">
        <v>226</v>
      </c>
      <c r="K3181" s="2" t="s">
        <v>226</v>
      </c>
      <c r="L3181" s="2" t="s">
        <v>227</v>
      </c>
      <c r="M3181" s="2" t="s">
        <v>79</v>
      </c>
      <c r="N3181" s="3">
        <v>10232.385</v>
      </c>
      <c r="O3181" s="3" t="s">
        <v>228</v>
      </c>
      <c r="P3181" s="4">
        <f>IF(O3181="吨",N3181*1000,IF(O3181="万立方米",N3181*10000,""))</f>
        <v>102323850.0</v>
      </c>
      <c r="Q3181" s="2" t="s">
        <v>229</v>
      </c>
      <c r="R3181" s="2" t="s">
        <v>230</v>
      </c>
      <c r="S3181" s="2" t="s">
        <v>238</v>
      </c>
      <c r="T3181" s="2" t="s">
        <v>75</v>
      </c>
      <c r="U3181" s="4">
        <f>4.1</f>
        <v>4.1</v>
      </c>
      <c r="V3181" s="2" t="s">
        <v>232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4">
        <f>P3181*U3181/1000000</f>
        <v>419.52778499999994</v>
      </c>
      <c r="AD3181" s="4">
        <f>AC3181*(1-Z3181/100)</f>
        <v>327.23167229999996</v>
      </c>
      <c r="AE3181" s="2" t="s">
        <v>66</v>
      </c>
      <c r="AF3181" s="2" t="s">
        <v>67</v>
      </c>
      <c r="AG3181" s="2" t="s">
        <v>239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4199</v>
      </c>
      <c r="B3182" s="2" t="s">
        <v>4195</v>
      </c>
      <c r="C3182" s="2" t="s">
        <v>47</v>
      </c>
      <c r="D3182" s="2" t="s">
        <v>4196</v>
      </c>
      <c r="E3182" s="2" t="s">
        <v>924</v>
      </c>
      <c r="F3182" s="2" t="s">
        <v>50</v>
      </c>
      <c r="G3182" s="2" t="s">
        <v>225</v>
      </c>
      <c r="H3182" s="2" t="s">
        <v>297</v>
      </c>
      <c r="I3182" s="2" t="s">
        <v>53</v>
      </c>
      <c r="J3182" s="2" t="s">
        <v>226</v>
      </c>
      <c r="K3182" s="2" t="s">
        <v>226</v>
      </c>
      <c r="L3182" s="2" t="s">
        <v>227</v>
      </c>
      <c r="M3182" s="2" t="s">
        <v>87</v>
      </c>
      <c r="N3182" s="3">
        <v>10232.385</v>
      </c>
      <c r="O3182" s="3" t="s">
        <v>228</v>
      </c>
      <c r="P3182" s="4">
        <f>IF(O3182="吨",N3182*1000,IF(O3182="万立方米",N3182*10000,""))</f>
        <v>102323850.0</v>
      </c>
      <c r="Q3182" s="2" t="s">
        <v>229</v>
      </c>
      <c r="R3182" s="2" t="s">
        <v>230</v>
      </c>
      <c r="S3182" s="2" t="s">
        <v>241</v>
      </c>
      <c r="T3182" s="2" t="s">
        <v>75</v>
      </c>
      <c r="U3182" s="4">
        <f>0.0</f>
        <v>0.0</v>
      </c>
      <c r="V3182" s="2" t="s">
        <v>232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4">
        <f>P3182*U3182/1000000</f>
        <v>0.0</v>
      </c>
      <c r="AD3182" s="4">
        <f>AC3182*(1-Z3182/100)</f>
        <v>0.0</v>
      </c>
      <c r="AE3182" s="2" t="s">
        <v>66</v>
      </c>
      <c r="AF3182" s="2" t="s">
        <v>67</v>
      </c>
      <c r="AG3182" s="2" t="s">
        <v>233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4200</v>
      </c>
      <c r="B3183" s="2" t="s">
        <v>4195</v>
      </c>
      <c r="C3183" s="2" t="s">
        <v>47</v>
      </c>
      <c r="D3183" s="2" t="s">
        <v>4196</v>
      </c>
      <c r="E3183" s="2" t="s">
        <v>924</v>
      </c>
      <c r="F3183" s="2" t="s">
        <v>50</v>
      </c>
      <c r="G3183" s="2" t="s">
        <v>225</v>
      </c>
      <c r="H3183" s="2" t="s">
        <v>297</v>
      </c>
      <c r="I3183" s="2" t="s">
        <v>53</v>
      </c>
      <c r="J3183" s="2" t="s">
        <v>226</v>
      </c>
      <c r="K3183" s="2" t="s">
        <v>226</v>
      </c>
      <c r="L3183" s="2" t="s">
        <v>227</v>
      </c>
      <c r="M3183" s="2" t="s">
        <v>91</v>
      </c>
      <c r="N3183" s="3">
        <v>10232.385</v>
      </c>
      <c r="O3183" s="3" t="s">
        <v>228</v>
      </c>
      <c r="P3183" s="4">
        <f>IF(O3183="吨",N3183*1000,IF(O3183="万立方米",N3183*10000,""))</f>
        <v>102323850.0</v>
      </c>
      <c r="Q3183" s="2" t="s">
        <v>229</v>
      </c>
      <c r="R3183" s="2" t="s">
        <v>230</v>
      </c>
      <c r="S3183" s="2" t="s">
        <v>243</v>
      </c>
      <c r="T3183" s="2" t="s">
        <v>75</v>
      </c>
      <c r="U3183" s="4">
        <f>0.03</f>
        <v>0.03</v>
      </c>
      <c r="V3183" s="2" t="s">
        <v>232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4">
        <f>P3183*U3183/1000000</f>
        <v>3.0697155</v>
      </c>
      <c r="AD3183" s="4">
        <f>AC3184*(1-AA3183/100)+(AC3183-AC3184)*(1-AB3183/100)</f>
        <v>3.0697155</v>
      </c>
      <c r="AE3183" s="2" t="s">
        <v>66</v>
      </c>
      <c r="AF3183" s="2" t="s">
        <v>67</v>
      </c>
      <c r="AG3183" s="2" t="s">
        <v>233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4201</v>
      </c>
      <c r="B3184" s="2" t="s">
        <v>4195</v>
      </c>
      <c r="C3184" s="2" t="s">
        <v>47</v>
      </c>
      <c r="D3184" s="2" t="s">
        <v>4196</v>
      </c>
      <c r="E3184" s="2" t="s">
        <v>924</v>
      </c>
      <c r="F3184" s="2" t="s">
        <v>50</v>
      </c>
      <c r="G3184" s="2" t="s">
        <v>225</v>
      </c>
      <c r="H3184" s="2" t="s">
        <v>297</v>
      </c>
      <c r="I3184" s="2" t="s">
        <v>53</v>
      </c>
      <c r="J3184" s="2" t="s">
        <v>226</v>
      </c>
      <c r="K3184" s="2" t="s">
        <v>226</v>
      </c>
      <c r="L3184" s="2" t="s">
        <v>227</v>
      </c>
      <c r="M3184" s="2" t="s">
        <v>95</v>
      </c>
      <c r="N3184" s="3">
        <v>10232.385</v>
      </c>
      <c r="O3184" s="3" t="s">
        <v>228</v>
      </c>
      <c r="P3184" s="4">
        <f>IF(O3184="吨",N3184*1000,IF(O3184="万立方米",N3184*10000,""))</f>
        <v>102323850.0</v>
      </c>
      <c r="Q3184" s="2" t="s">
        <v>229</v>
      </c>
      <c r="R3184" s="2" t="s">
        <v>230</v>
      </c>
      <c r="S3184" s="2" t="s">
        <v>245</v>
      </c>
      <c r="T3184" s="2" t="s">
        <v>75</v>
      </c>
      <c r="U3184" s="4">
        <f>0.03</f>
        <v>0.03</v>
      </c>
      <c r="V3184" s="2" t="s">
        <v>232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4">
        <f>P3184*U3184/1000000</f>
        <v>3.0697155</v>
      </c>
      <c r="AD3184" s="4">
        <f>AC3184*(1-Z3184/100)</f>
        <v>3.0697155</v>
      </c>
      <c r="AE3184" s="2" t="s">
        <v>66</v>
      </c>
      <c r="AF3184" s="2" t="s">
        <v>67</v>
      </c>
      <c r="AG3184" s="2" t="s">
        <v>233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4202</v>
      </c>
      <c r="B3185" s="2" t="s">
        <v>4195</v>
      </c>
      <c r="C3185" s="2" t="s">
        <v>47</v>
      </c>
      <c r="D3185" s="2" t="s">
        <v>4196</v>
      </c>
      <c r="E3185" s="2" t="s">
        <v>924</v>
      </c>
      <c r="F3185" s="2" t="s">
        <v>50</v>
      </c>
      <c r="G3185" s="2" t="s">
        <v>225</v>
      </c>
      <c r="H3185" s="2" t="s">
        <v>297</v>
      </c>
      <c r="I3185" s="2" t="s">
        <v>53</v>
      </c>
      <c r="J3185" s="2" t="s">
        <v>226</v>
      </c>
      <c r="K3185" s="2" t="s">
        <v>226</v>
      </c>
      <c r="L3185" s="2" t="s">
        <v>227</v>
      </c>
      <c r="M3185" s="2" t="s">
        <v>99</v>
      </c>
      <c r="N3185" s="3">
        <v>10232.385</v>
      </c>
      <c r="O3185" s="3" t="s">
        <v>228</v>
      </c>
      <c r="P3185" s="4">
        <f>IF(O3185="吨",N3185*1000,IF(O3185="万立方米",N3185*10000,""))</f>
        <v>102323850.0</v>
      </c>
      <c r="Q3185" s="2" t="s">
        <v>229</v>
      </c>
      <c r="R3185" s="2" t="s">
        <v>230</v>
      </c>
      <c r="S3185" s="2" t="s">
        <v>247</v>
      </c>
      <c r="T3185" s="2" t="s">
        <v>75</v>
      </c>
      <c r="U3185" s="4">
        <f>0.0</f>
        <v>0.0</v>
      </c>
      <c r="V3185" s="2" t="s">
        <v>232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0.0</v>
      </c>
      <c r="AD3185" s="4">
        <f>AC3185*(1-Z3185/100)</f>
        <v>0.0</v>
      </c>
      <c r="AE3185" s="2" t="s">
        <v>66</v>
      </c>
      <c r="AF3185" s="2" t="s">
        <v>67</v>
      </c>
      <c r="AG3185" s="2" t="s">
        <v>233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4203</v>
      </c>
      <c r="B3186" s="2" t="s">
        <v>4195</v>
      </c>
      <c r="C3186" s="2" t="s">
        <v>47</v>
      </c>
      <c r="D3186" s="2" t="s">
        <v>4196</v>
      </c>
      <c r="E3186" s="2" t="s">
        <v>924</v>
      </c>
      <c r="F3186" s="2" t="s">
        <v>50</v>
      </c>
      <c r="G3186" s="2" t="s">
        <v>225</v>
      </c>
      <c r="H3186" s="2" t="s">
        <v>297</v>
      </c>
      <c r="I3186" s="2" t="s">
        <v>53</v>
      </c>
      <c r="J3186" s="2" t="s">
        <v>226</v>
      </c>
      <c r="K3186" s="2" t="s">
        <v>226</v>
      </c>
      <c r="L3186" s="2" t="s">
        <v>227</v>
      </c>
      <c r="M3186" s="2" t="s">
        <v>104</v>
      </c>
      <c r="N3186" s="3">
        <v>10232.385</v>
      </c>
      <c r="O3186" s="3" t="s">
        <v>228</v>
      </c>
      <c r="P3186" s="4">
        <f>IF(O3186="吨",N3186*1000,IF(O3186="万立方米",N3186*10000,""))</f>
        <v>102323850.0</v>
      </c>
      <c r="Q3186" s="2" t="s">
        <v>229</v>
      </c>
      <c r="R3186" s="2" t="s">
        <v>230</v>
      </c>
      <c r="S3186" s="2" t="s">
        <v>249</v>
      </c>
      <c r="T3186" s="2" t="s">
        <v>75</v>
      </c>
      <c r="U3186" s="4">
        <f>0.02</f>
        <v>0.02</v>
      </c>
      <c r="V3186" s="2" t="s">
        <v>232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 t="s">
        <v>236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4204</v>
      </c>
      <c r="B3187" s="2" t="s">
        <v>4195</v>
      </c>
      <c r="C3187" s="2" t="s">
        <v>47</v>
      </c>
      <c r="D3187" s="2" t="s">
        <v>4196</v>
      </c>
      <c r="E3187" s="2" t="s">
        <v>924</v>
      </c>
      <c r="F3187" s="2" t="s">
        <v>50</v>
      </c>
      <c r="G3187" s="2" t="s">
        <v>225</v>
      </c>
      <c r="H3187" s="2" t="s">
        <v>297</v>
      </c>
      <c r="I3187" s="2"/>
      <c r="J3187" s="2"/>
      <c r="K3187" s="2"/>
      <c r="L3187" s="2"/>
      <c r="M3187" s="2" t="s">
        <v>107</v>
      </c>
      <c r="N3187" s="3"/>
      <c r="O3187" s="3"/>
      <c r="P3187" s="4">
        <f>IF(O3187="吨",N3187*1000,IF(O3187="万立方米",N3187*10000,""))</f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138</v>
      </c>
      <c r="AH3187" s="2" t="s">
        <v>114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4205</v>
      </c>
      <c r="B3188" s="2" t="s">
        <v>4206</v>
      </c>
      <c r="C3188" s="2" t="s">
        <v>47</v>
      </c>
      <c r="D3188" s="2" t="s">
        <v>4207</v>
      </c>
      <c r="E3188" s="2" t="s">
        <v>277</v>
      </c>
      <c r="F3188" s="2" t="s">
        <v>224</v>
      </c>
      <c r="G3188" s="2" t="s">
        <v>51</v>
      </c>
      <c r="H3188" s="2" t="s">
        <v>142</v>
      </c>
      <c r="I3188" s="2" t="s">
        <v>53</v>
      </c>
      <c r="J3188" s="2" t="s">
        <v>343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344</v>
      </c>
      <c r="Y3188" s="2" t="s">
        <v>580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66</v>
      </c>
      <c r="AF3188" s="2" t="s">
        <v>67</v>
      </c>
      <c r="AG3188" s="2" t="s">
        <v>327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4208</v>
      </c>
      <c r="B3189" s="2" t="s">
        <v>4206</v>
      </c>
      <c r="C3189" s="2" t="s">
        <v>47</v>
      </c>
      <c r="D3189" s="2" t="s">
        <v>4207</v>
      </c>
      <c r="E3189" s="2" t="s">
        <v>277</v>
      </c>
      <c r="F3189" s="2" t="s">
        <v>224</v>
      </c>
      <c r="G3189" s="2" t="s">
        <v>51</v>
      </c>
      <c r="H3189" s="2" t="s">
        <v>142</v>
      </c>
      <c r="I3189" s="2" t="s">
        <v>53</v>
      </c>
      <c r="J3189" s="2" t="s">
        <v>343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66</v>
      </c>
      <c r="AF3189" s="2" t="s">
        <v>67</v>
      </c>
      <c r="AG3189" s="2" t="s">
        <v>329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4209</v>
      </c>
      <c r="B3190" s="2" t="s">
        <v>4206</v>
      </c>
      <c r="C3190" s="2" t="s">
        <v>47</v>
      </c>
      <c r="D3190" s="2" t="s">
        <v>4207</v>
      </c>
      <c r="E3190" s="2" t="s">
        <v>277</v>
      </c>
      <c r="F3190" s="2" t="s">
        <v>224</v>
      </c>
      <c r="G3190" s="2" t="s">
        <v>51</v>
      </c>
      <c r="H3190" s="2" t="s">
        <v>142</v>
      </c>
      <c r="I3190" s="2" t="s">
        <v>53</v>
      </c>
      <c r="J3190" s="2" t="s">
        <v>343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149</v>
      </c>
      <c r="Y3190" s="2" t="s">
        <v>150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66</v>
      </c>
      <c r="AF3190" s="2" t="s">
        <v>67</v>
      </c>
      <c r="AG3190" s="2" t="s">
        <v>167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4210</v>
      </c>
      <c r="B3191" s="2" t="s">
        <v>4206</v>
      </c>
      <c r="C3191" s="2" t="s">
        <v>47</v>
      </c>
      <c r="D3191" s="2" t="s">
        <v>4207</v>
      </c>
      <c r="E3191" s="2" t="s">
        <v>277</v>
      </c>
      <c r="F3191" s="2" t="s">
        <v>224</v>
      </c>
      <c r="G3191" s="2" t="s">
        <v>51</v>
      </c>
      <c r="H3191" s="2" t="s">
        <v>142</v>
      </c>
      <c r="I3191" s="2" t="s">
        <v>53</v>
      </c>
      <c r="J3191" s="2" t="s">
        <v>343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344</v>
      </c>
      <c r="Y3191" s="2" t="s">
        <v>584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66</v>
      </c>
      <c r="AF3191" s="2" t="s">
        <v>67</v>
      </c>
      <c r="AG3191" s="2" t="s">
        <v>327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4211</v>
      </c>
      <c r="B3192" s="2" t="s">
        <v>4206</v>
      </c>
      <c r="C3192" s="2" t="s">
        <v>47</v>
      </c>
      <c r="D3192" s="2" t="s">
        <v>4207</v>
      </c>
      <c r="E3192" s="2" t="s">
        <v>277</v>
      </c>
      <c r="F3192" s="2" t="s">
        <v>224</v>
      </c>
      <c r="G3192" s="2" t="s">
        <v>51</v>
      </c>
      <c r="H3192" s="2" t="s">
        <v>142</v>
      </c>
      <c r="I3192" s="2" t="s">
        <v>53</v>
      </c>
      <c r="J3192" s="2" t="s">
        <v>343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344</v>
      </c>
      <c r="Y3192" s="2" t="s">
        <v>586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66</v>
      </c>
      <c r="AF3192" s="2" t="s">
        <v>67</v>
      </c>
      <c r="AG3192" s="2" t="s">
        <v>327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4212</v>
      </c>
      <c r="B3193" s="2" t="s">
        <v>4206</v>
      </c>
      <c r="C3193" s="2" t="s">
        <v>47</v>
      </c>
      <c r="D3193" s="2" t="s">
        <v>4207</v>
      </c>
      <c r="E3193" s="2" t="s">
        <v>277</v>
      </c>
      <c r="F3193" s="2" t="s">
        <v>224</v>
      </c>
      <c r="G3193" s="2" t="s">
        <v>51</v>
      </c>
      <c r="H3193" s="2" t="s">
        <v>142</v>
      </c>
      <c r="I3193" s="2" t="s">
        <v>53</v>
      </c>
      <c r="J3193" s="2" t="s">
        <v>343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344</v>
      </c>
      <c r="Y3193" s="2" t="s">
        <v>588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66</v>
      </c>
      <c r="AF3193" s="2" t="s">
        <v>67</v>
      </c>
      <c r="AG3193" s="2" t="s">
        <v>327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4213</v>
      </c>
      <c r="B3194" s="2" t="s">
        <v>4206</v>
      </c>
      <c r="C3194" s="2" t="s">
        <v>47</v>
      </c>
      <c r="D3194" s="2" t="s">
        <v>4207</v>
      </c>
      <c r="E3194" s="2" t="s">
        <v>277</v>
      </c>
      <c r="F3194" s="2" t="s">
        <v>224</v>
      </c>
      <c r="G3194" s="2" t="s">
        <v>51</v>
      </c>
      <c r="H3194" s="2" t="s">
        <v>142</v>
      </c>
      <c r="I3194" s="2" t="s">
        <v>53</v>
      </c>
      <c r="J3194" s="2" t="s">
        <v>343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314</v>
      </c>
      <c r="Y3194" s="2" t="s">
        <v>315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66</v>
      </c>
      <c r="AF3194" s="2" t="s">
        <v>67</v>
      </c>
      <c r="AG3194" s="2" t="s">
        <v>167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4214</v>
      </c>
      <c r="B3195" s="2" t="s">
        <v>4206</v>
      </c>
      <c r="C3195" s="2" t="s">
        <v>47</v>
      </c>
      <c r="D3195" s="2" t="s">
        <v>4207</v>
      </c>
      <c r="E3195" s="2" t="s">
        <v>277</v>
      </c>
      <c r="F3195" s="2" t="s">
        <v>224</v>
      </c>
      <c r="G3195" s="2" t="s">
        <v>51</v>
      </c>
      <c r="H3195" s="2" t="s">
        <v>142</v>
      </c>
      <c r="I3195" s="2" t="s">
        <v>53</v>
      </c>
      <c r="J3195" s="2" t="s">
        <v>343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66</v>
      </c>
      <c r="AF3195" s="2" t="s">
        <v>67</v>
      </c>
      <c r="AG3195" s="2" t="s">
        <v>329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4215</v>
      </c>
      <c r="B3196" s="2" t="s">
        <v>4206</v>
      </c>
      <c r="C3196" s="2" t="s">
        <v>47</v>
      </c>
      <c r="D3196" s="2" t="s">
        <v>4207</v>
      </c>
      <c r="E3196" s="2" t="s">
        <v>277</v>
      </c>
      <c r="F3196" s="2" t="s">
        <v>224</v>
      </c>
      <c r="G3196" s="2" t="s">
        <v>51</v>
      </c>
      <c r="H3196" s="2" t="s">
        <v>142</v>
      </c>
      <c r="I3196" s="2"/>
      <c r="J3196" s="2"/>
      <c r="K3196" s="2" t="s">
        <v>55</v>
      </c>
      <c r="L3196" s="2" t="s">
        <v>163</v>
      </c>
      <c r="M3196" s="2" t="s">
        <v>107</v>
      </c>
      <c r="N3196" s="3"/>
      <c r="O3196" s="3"/>
      <c r="P3196" s="4">
        <f>IF(O3196="吨",N3196*1000,IF(O3196="万立方米",N3196*10000,""))</f>
        <v>812692700.0</v>
      </c>
      <c r="Q3196" s="2" t="s">
        <v>108</v>
      </c>
      <c r="R3196" s="2" t="s">
        <v>109</v>
      </c>
      <c r="S3196" s="2" t="s">
        <v>164</v>
      </c>
      <c r="T3196" s="2" t="s">
        <v>165</v>
      </c>
      <c r="U3196" s="4">
        <f>0.16</f>
        <v>0.16</v>
      </c>
      <c r="V3196" s="2" t="s">
        <v>111</v>
      </c>
      <c r="W3196" s="2" t="s">
        <v>164</v>
      </c>
      <c r="X3196" s="2" t="s">
        <v>163</v>
      </c>
      <c r="Y3196" s="2" t="s">
        <v>166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66</v>
      </c>
      <c r="AF3196" s="2" t="s">
        <v>67</v>
      </c>
      <c r="AG3196" s="2" t="s">
        <v>167</v>
      </c>
      <c r="AH3196" s="2" t="s">
        <v>168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4216</v>
      </c>
      <c r="B3197" s="2" t="s">
        <v>4217</v>
      </c>
      <c r="C3197" s="2" t="s">
        <v>47</v>
      </c>
      <c r="D3197" s="2" t="s">
        <v>1753</v>
      </c>
      <c r="E3197" s="2" t="s">
        <v>1754</v>
      </c>
      <c r="F3197" s="2" t="s">
        <v>50</v>
      </c>
      <c r="G3197" s="2" t="s">
        <v>51</v>
      </c>
      <c r="H3197" s="2" t="s">
        <v>142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4.110794685</v>
      </c>
      <c r="AD3197" s="4">
        <f>AC3197*(1-Z3197/100)</f>
        <v>4.110794685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4218</v>
      </c>
      <c r="B3198" s="2" t="s">
        <v>4217</v>
      </c>
      <c r="C3198" s="2" t="s">
        <v>47</v>
      </c>
      <c r="D3198" s="2" t="s">
        <v>1753</v>
      </c>
      <c r="E3198" s="2" t="s">
        <v>1754</v>
      </c>
      <c r="F3198" s="2" t="s">
        <v>50</v>
      </c>
      <c r="G3198" s="2" t="s">
        <v>51</v>
      </c>
      <c r="H3198" s="2" t="s">
        <v>142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390.89</v>
      </c>
      <c r="AD3198" s="4">
        <f>AC3198*(1-Z3198/100)</f>
        <v>390.89</v>
      </c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4219</v>
      </c>
      <c r="B3199" s="2" t="s">
        <v>4217</v>
      </c>
      <c r="C3199" s="2" t="s">
        <v>47</v>
      </c>
      <c r="D3199" s="2" t="s">
        <v>1753</v>
      </c>
      <c r="E3199" s="2" t="s">
        <v>1754</v>
      </c>
      <c r="F3199" s="2" t="s">
        <v>50</v>
      </c>
      <c r="G3199" s="2" t="s">
        <v>51</v>
      </c>
      <c r="H3199" s="2" t="s">
        <v>142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4">
        <f>P3199*U3199/1000000</f>
        <v>1600.69455</v>
      </c>
      <c r="AD3199" s="4">
        <f>AC3199*(1-Z3199/100)</f>
        <v>1248.541749</v>
      </c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4220</v>
      </c>
      <c r="B3200" s="2" t="s">
        <v>4217</v>
      </c>
      <c r="C3200" s="2" t="s">
        <v>47</v>
      </c>
      <c r="D3200" s="2" t="s">
        <v>1753</v>
      </c>
      <c r="E3200" s="2" t="s">
        <v>1754</v>
      </c>
      <c r="F3200" s="2" t="s">
        <v>50</v>
      </c>
      <c r="G3200" s="2" t="s">
        <v>51</v>
      </c>
      <c r="H3200" s="2" t="s">
        <v>142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0.0</v>
      </c>
      <c r="AD3200" s="4">
        <f>AC3200*(1-Z3200/100)</f>
        <v>0.0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4221</v>
      </c>
      <c r="B3201" s="2" t="s">
        <v>4217</v>
      </c>
      <c r="C3201" s="2" t="s">
        <v>47</v>
      </c>
      <c r="D3201" s="2" t="s">
        <v>1753</v>
      </c>
      <c r="E3201" s="2" t="s">
        <v>1754</v>
      </c>
      <c r="F3201" s="2" t="s">
        <v>50</v>
      </c>
      <c r="G3201" s="2" t="s">
        <v>51</v>
      </c>
      <c r="H3201" s="2" t="s">
        <v>142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4">
        <f>P3201*U3201/1000000</f>
        <v>7879.0231462500005</v>
      </c>
      <c r="AD3201" s="4">
        <f>AC3202*(1-AA3201/100)+(AC3201-AC3202)*(1-AB3201/100)</f>
        <v>7879.0231462500005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4222</v>
      </c>
      <c r="B3202" s="2" t="s">
        <v>4217</v>
      </c>
      <c r="C3202" s="2" t="s">
        <v>47</v>
      </c>
      <c r="D3202" s="2" t="s">
        <v>1753</v>
      </c>
      <c r="E3202" s="2" t="s">
        <v>1754</v>
      </c>
      <c r="F3202" s="2" t="s">
        <v>50</v>
      </c>
      <c r="G3202" s="2" t="s">
        <v>51</v>
      </c>
      <c r="H3202" s="2" t="s">
        <v>142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4">
        <f>P3202*U3202/1000000</f>
        <v>2055.3973425000004</v>
      </c>
      <c r="AD3202" s="4">
        <f>AC3202*(1-Z3202/100)</f>
        <v>2055.3973425000004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4223</v>
      </c>
      <c r="B3203" s="2" t="s">
        <v>4217</v>
      </c>
      <c r="C3203" s="2" t="s">
        <v>47</v>
      </c>
      <c r="D3203" s="2" t="s">
        <v>1753</v>
      </c>
      <c r="E3203" s="2" t="s">
        <v>1754</v>
      </c>
      <c r="F3203" s="2" t="s">
        <v>50</v>
      </c>
      <c r="G3203" s="2" t="s">
        <v>51</v>
      </c>
      <c r="H3203" s="2" t="s">
        <v>142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3023.53415</v>
      </c>
      <c r="AD3203" s="4">
        <f>AC3203*(1-Z3203/100)</f>
        <v>3023.53415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4224</v>
      </c>
      <c r="B3204" s="2" t="s">
        <v>4217</v>
      </c>
      <c r="C3204" s="2" t="s">
        <v>47</v>
      </c>
      <c r="D3204" s="2" t="s">
        <v>1753</v>
      </c>
      <c r="E3204" s="2" t="s">
        <v>1754</v>
      </c>
      <c r="F3204" s="2" t="s">
        <v>50</v>
      </c>
      <c r="G3204" s="2" t="s">
        <v>51</v>
      </c>
      <c r="H3204" s="2" t="s">
        <v>142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7.8178</v>
      </c>
      <c r="AD3204" s="4">
        <f>AC3204*(1-Z3204/100)</f>
        <v>7.8178</v>
      </c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4225</v>
      </c>
      <c r="B3205" s="2" t="s">
        <v>4217</v>
      </c>
      <c r="C3205" s="2" t="s">
        <v>47</v>
      </c>
      <c r="D3205" s="2" t="s">
        <v>1753</v>
      </c>
      <c r="E3205" s="2" t="s">
        <v>1754</v>
      </c>
      <c r="F3205" s="2" t="s">
        <v>50</v>
      </c>
      <c r="G3205" s="2" t="s">
        <v>51</v>
      </c>
      <c r="H3205" s="2" t="s">
        <v>142</v>
      </c>
      <c r="I3205" s="2"/>
      <c r="J3205" s="2"/>
      <c r="K3205" s="2"/>
      <c r="L3205" s="2"/>
      <c r="M3205" s="2" t="s">
        <v>107</v>
      </c>
      <c r="N3205" s="3"/>
      <c r="O3205" s="3"/>
      <c r="P3205" s="4">
        <f>IF(O3205="吨",N3205*1000,IF(O3205="万立方米",N3205*10000,""))</f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113</v>
      </c>
      <c r="AH3205" s="2" t="s">
        <v>114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4226</v>
      </c>
      <c r="B3206" s="2" t="s">
        <v>4227</v>
      </c>
      <c r="C3206" s="2" t="s">
        <v>47</v>
      </c>
      <c r="D3206" s="2" t="s">
        <v>4228</v>
      </c>
      <c r="E3206" s="2" t="s">
        <v>254</v>
      </c>
      <c r="F3206" s="2" t="s">
        <v>119</v>
      </c>
      <c r="G3206" s="2" t="s">
        <v>120</v>
      </c>
      <c r="H3206" s="2" t="s">
        <v>52</v>
      </c>
      <c r="I3206" s="2" t="s">
        <v>53</v>
      </c>
      <c r="J3206" s="2" t="s">
        <v>121</v>
      </c>
      <c r="K3206" s="2"/>
      <c r="L3206" s="2" t="s">
        <v>122</v>
      </c>
      <c r="M3206" s="2" t="s">
        <v>57</v>
      </c>
      <c r="N3206" s="3">
        <v>3988</v>
      </c>
      <c r="O3206" s="3" t="s">
        <v>123</v>
      </c>
      <c r="P3206" s="2"/>
      <c r="Q3206" s="2"/>
      <c r="R3206" s="2"/>
      <c r="S3206" s="2"/>
      <c r="T3206" s="2"/>
      <c r="U3206" s="2"/>
      <c r="V3206" s="2"/>
      <c r="W3206" s="2" t="s">
        <v>124</v>
      </c>
      <c r="X3206" s="2"/>
      <c r="Y3206" s="2" t="s">
        <v>65</v>
      </c>
      <c r="Z3206" s="2">
        <v>0</v>
      </c>
      <c r="AA3206" s="2"/>
      <c r="AB3206" s="2"/>
      <c r="AC3206" s="4">
        <f>P3206*U3206/1000000</f>
        <v>0.0</v>
      </c>
      <c r="AD3206" s="4">
        <f>AC3206*(1-Z3206/100)</f>
        <v>0.0</v>
      </c>
      <c r="AE3206" s="2" t="s">
        <v>125</v>
      </c>
      <c r="AF3206" s="2" t="s">
        <v>126</v>
      </c>
      <c r="AG3206" s="2" t="s">
        <v>127</v>
      </c>
      <c r="AH3206" s="2" t="s">
        <v>128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4229</v>
      </c>
      <c r="B3207" s="2" t="s">
        <v>4227</v>
      </c>
      <c r="C3207" s="2" t="s">
        <v>47</v>
      </c>
      <c r="D3207" s="2" t="s">
        <v>4228</v>
      </c>
      <c r="E3207" s="2" t="s">
        <v>254</v>
      </c>
      <c r="F3207" s="2" t="s">
        <v>119</v>
      </c>
      <c r="G3207" s="2" t="s">
        <v>120</v>
      </c>
      <c r="H3207" s="2" t="s">
        <v>52</v>
      </c>
      <c r="I3207" s="2" t="s">
        <v>53</v>
      </c>
      <c r="J3207" s="2" t="s">
        <v>121</v>
      </c>
      <c r="K3207" s="2"/>
      <c r="L3207" s="2" t="s">
        <v>122</v>
      </c>
      <c r="M3207" s="2" t="s">
        <v>73</v>
      </c>
      <c r="N3207" s="3">
        <v>3988</v>
      </c>
      <c r="O3207" s="3" t="s">
        <v>123</v>
      </c>
      <c r="P3207" s="2"/>
      <c r="Q3207" s="2"/>
      <c r="R3207" s="2"/>
      <c r="S3207" s="2"/>
      <c r="T3207" s="2"/>
      <c r="U3207" s="2"/>
      <c r="V3207" s="2"/>
      <c r="W3207" s="2" t="s">
        <v>124</v>
      </c>
      <c r="X3207" s="2"/>
      <c r="Y3207" s="2" t="s">
        <v>65</v>
      </c>
      <c r="Z3207" s="2">
        <v>0</v>
      </c>
      <c r="AA3207" s="2"/>
      <c r="AB3207" s="2"/>
      <c r="AC3207" s="4">
        <f>P3207*U3207/1000000</f>
        <v>0.0</v>
      </c>
      <c r="AD3207" s="4">
        <f>AC3207*(1-Z3207/100)</f>
        <v>0.0</v>
      </c>
      <c r="AE3207" s="2" t="s">
        <v>125</v>
      </c>
      <c r="AF3207" s="2" t="s">
        <v>126</v>
      </c>
      <c r="AG3207" s="2" t="s">
        <v>130</v>
      </c>
      <c r="AH3207" s="2" t="s">
        <v>128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4230</v>
      </c>
      <c r="B3208" s="2" t="s">
        <v>4227</v>
      </c>
      <c r="C3208" s="2" t="s">
        <v>47</v>
      </c>
      <c r="D3208" s="2" t="s">
        <v>4228</v>
      </c>
      <c r="E3208" s="2" t="s">
        <v>254</v>
      </c>
      <c r="F3208" s="2" t="s">
        <v>119</v>
      </c>
      <c r="G3208" s="2" t="s">
        <v>120</v>
      </c>
      <c r="H3208" s="2" t="s">
        <v>52</v>
      </c>
      <c r="I3208" s="2" t="s">
        <v>53</v>
      </c>
      <c r="J3208" s="2" t="s">
        <v>121</v>
      </c>
      <c r="K3208" s="2"/>
      <c r="L3208" s="2" t="s">
        <v>122</v>
      </c>
      <c r="M3208" s="2" t="s">
        <v>79</v>
      </c>
      <c r="N3208" s="3">
        <v>3988</v>
      </c>
      <c r="O3208" s="3" t="s">
        <v>123</v>
      </c>
      <c r="P3208" s="2"/>
      <c r="Q3208" s="2"/>
      <c r="R3208" s="2"/>
      <c r="S3208" s="2"/>
      <c r="T3208" s="2"/>
      <c r="U3208" s="2"/>
      <c r="V3208" s="2"/>
      <c r="W3208" s="2" t="s">
        <v>124</v>
      </c>
      <c r="X3208" s="2" t="s">
        <v>83</v>
      </c>
      <c r="Y3208" s="2" t="s">
        <v>84</v>
      </c>
      <c r="Z3208" s="2">
        <v>22</v>
      </c>
      <c r="AA3208" s="2"/>
      <c r="AB3208" s="2"/>
      <c r="AC3208" s="4">
        <f>P3208*U3208/1000000</f>
        <v>0.0</v>
      </c>
      <c r="AD3208" s="4">
        <f>AC3208*(1-Z3208/100)</f>
        <v>0.0</v>
      </c>
      <c r="AE3208" s="2" t="s">
        <v>125</v>
      </c>
      <c r="AF3208" s="2" t="s">
        <v>126</v>
      </c>
      <c r="AG3208" s="2" t="s">
        <v>1096</v>
      </c>
      <c r="AH3208" s="2" t="s">
        <v>128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4231</v>
      </c>
      <c r="B3209" s="2" t="s">
        <v>4227</v>
      </c>
      <c r="C3209" s="2" t="s">
        <v>47</v>
      </c>
      <c r="D3209" s="2" t="s">
        <v>4228</v>
      </c>
      <c r="E3209" s="2" t="s">
        <v>254</v>
      </c>
      <c r="F3209" s="2" t="s">
        <v>119</v>
      </c>
      <c r="G3209" s="2" t="s">
        <v>120</v>
      </c>
      <c r="H3209" s="2" t="s">
        <v>52</v>
      </c>
      <c r="I3209" s="2" t="s">
        <v>53</v>
      </c>
      <c r="J3209" s="2" t="s">
        <v>121</v>
      </c>
      <c r="K3209" s="2"/>
      <c r="L3209" s="2" t="s">
        <v>122</v>
      </c>
      <c r="M3209" s="2" t="s">
        <v>87</v>
      </c>
      <c r="N3209" s="3">
        <v>3988</v>
      </c>
      <c r="O3209" s="3" t="s">
        <v>123</v>
      </c>
      <c r="P3209" s="2"/>
      <c r="Q3209" s="2"/>
      <c r="R3209" s="2"/>
      <c r="S3209" s="2"/>
      <c r="T3209" s="2"/>
      <c r="U3209" s="2"/>
      <c r="V3209" s="2"/>
      <c r="W3209" s="2" t="s">
        <v>124</v>
      </c>
      <c r="X3209" s="2"/>
      <c r="Y3209" s="2" t="s">
        <v>65</v>
      </c>
      <c r="Z3209" s="2">
        <v>0</v>
      </c>
      <c r="AA3209" s="2"/>
      <c r="AB3209" s="2"/>
      <c r="AC3209" s="4">
        <f>P3209*U3209/1000000</f>
        <v>0.0</v>
      </c>
      <c r="AD3209" s="4">
        <f>AC3209*(1-Z3209/100)</f>
        <v>0.0</v>
      </c>
      <c r="AE3209" s="2" t="s">
        <v>125</v>
      </c>
      <c r="AF3209" s="2" t="s">
        <v>126</v>
      </c>
      <c r="AG3209" s="2" t="s">
        <v>127</v>
      </c>
      <c r="AH3209" s="2" t="s">
        <v>128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4232</v>
      </c>
      <c r="B3210" s="2" t="s">
        <v>4227</v>
      </c>
      <c r="C3210" s="2" t="s">
        <v>47</v>
      </c>
      <c r="D3210" s="2" t="s">
        <v>4228</v>
      </c>
      <c r="E3210" s="2" t="s">
        <v>254</v>
      </c>
      <c r="F3210" s="2" t="s">
        <v>119</v>
      </c>
      <c r="G3210" s="2" t="s">
        <v>120</v>
      </c>
      <c r="H3210" s="2" t="s">
        <v>52</v>
      </c>
      <c r="I3210" s="2" t="s">
        <v>53</v>
      </c>
      <c r="J3210" s="2" t="s">
        <v>121</v>
      </c>
      <c r="K3210" s="2"/>
      <c r="L3210" s="2" t="s">
        <v>122</v>
      </c>
      <c r="M3210" s="2" t="s">
        <v>91</v>
      </c>
      <c r="N3210" s="3">
        <v>3988</v>
      </c>
      <c r="O3210" s="3" t="s">
        <v>123</v>
      </c>
      <c r="P3210" s="2"/>
      <c r="Q3210" s="2"/>
      <c r="R3210" s="2"/>
      <c r="S3210" s="2"/>
      <c r="T3210" s="2"/>
      <c r="U3210" s="2"/>
      <c r="V3210" s="2"/>
      <c r="W3210" s="2" t="s">
        <v>124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4">
        <f>P3210*U3210/1000000</f>
        <v>0.0</v>
      </c>
      <c r="AD3210" s="4">
        <f>AC3211*(1-AA3210/100)+(AC3210-AC3211)*(1-AB3210/100)</f>
        <v>0.0</v>
      </c>
      <c r="AE3210" s="2" t="s">
        <v>125</v>
      </c>
      <c r="AF3210" s="2" t="s">
        <v>126</v>
      </c>
      <c r="AG3210" s="2" t="s">
        <v>127</v>
      </c>
      <c r="AH3210" s="2" t="s">
        <v>128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4233</v>
      </c>
      <c r="B3211" s="2" t="s">
        <v>4227</v>
      </c>
      <c r="C3211" s="2" t="s">
        <v>47</v>
      </c>
      <c r="D3211" s="2" t="s">
        <v>4228</v>
      </c>
      <c r="E3211" s="2" t="s">
        <v>254</v>
      </c>
      <c r="F3211" s="2" t="s">
        <v>119</v>
      </c>
      <c r="G3211" s="2" t="s">
        <v>120</v>
      </c>
      <c r="H3211" s="2" t="s">
        <v>52</v>
      </c>
      <c r="I3211" s="2" t="s">
        <v>53</v>
      </c>
      <c r="J3211" s="2" t="s">
        <v>121</v>
      </c>
      <c r="K3211" s="2"/>
      <c r="L3211" s="2" t="s">
        <v>122</v>
      </c>
      <c r="M3211" s="2" t="s">
        <v>95</v>
      </c>
      <c r="N3211" s="3">
        <v>3988</v>
      </c>
      <c r="O3211" s="3" t="s">
        <v>123</v>
      </c>
      <c r="P3211" s="2"/>
      <c r="Q3211" s="2"/>
      <c r="R3211" s="2"/>
      <c r="S3211" s="2"/>
      <c r="T3211" s="2"/>
      <c r="U3211" s="2"/>
      <c r="V3211" s="2"/>
      <c r="W3211" s="2" t="s">
        <v>124</v>
      </c>
      <c r="X3211" s="2"/>
      <c r="Y3211" s="2" t="s">
        <v>65</v>
      </c>
      <c r="Z3211" s="2">
        <v>0</v>
      </c>
      <c r="AA3211" s="2"/>
      <c r="AB3211" s="2"/>
      <c r="AC3211" s="4">
        <f>P3211*U3211/1000000</f>
        <v>0.0</v>
      </c>
      <c r="AD3211" s="4">
        <f>AC3211*(1-Z3211/100)</f>
        <v>0.0</v>
      </c>
      <c r="AE3211" s="2" t="s">
        <v>125</v>
      </c>
      <c r="AF3211" s="2" t="s">
        <v>126</v>
      </c>
      <c r="AG3211" s="2" t="s">
        <v>127</v>
      </c>
      <c r="AH3211" s="2" t="s">
        <v>128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4234</v>
      </c>
      <c r="B3212" s="2" t="s">
        <v>4227</v>
      </c>
      <c r="C3212" s="2" t="s">
        <v>47</v>
      </c>
      <c r="D3212" s="2" t="s">
        <v>4228</v>
      </c>
      <c r="E3212" s="2" t="s">
        <v>254</v>
      </c>
      <c r="F3212" s="2" t="s">
        <v>119</v>
      </c>
      <c r="G3212" s="2" t="s">
        <v>120</v>
      </c>
      <c r="H3212" s="2" t="s">
        <v>52</v>
      </c>
      <c r="I3212" s="2" t="s">
        <v>53</v>
      </c>
      <c r="J3212" s="2" t="s">
        <v>121</v>
      </c>
      <c r="K3212" s="2"/>
      <c r="L3212" s="2" t="s">
        <v>122</v>
      </c>
      <c r="M3212" s="2" t="s">
        <v>99</v>
      </c>
      <c r="N3212" s="3">
        <v>3988</v>
      </c>
      <c r="O3212" s="3" t="s">
        <v>123</v>
      </c>
      <c r="P3212" s="2"/>
      <c r="Q3212" s="2"/>
      <c r="R3212" s="2"/>
      <c r="S3212" s="2"/>
      <c r="T3212" s="2"/>
      <c r="U3212" s="2"/>
      <c r="V3212" s="2"/>
      <c r="W3212" s="2" t="s">
        <v>124</v>
      </c>
      <c r="X3212" s="2"/>
      <c r="Y3212" s="2" t="s">
        <v>65</v>
      </c>
      <c r="Z3212" s="2">
        <v>0</v>
      </c>
      <c r="AA3212" s="2"/>
      <c r="AB3212" s="2"/>
      <c r="AC3212" s="4">
        <f>P3212*U3212/1000000</f>
        <v>0.0</v>
      </c>
      <c r="AD3212" s="4">
        <f>AC3212*(1-Z3212/100)</f>
        <v>0.0</v>
      </c>
      <c r="AE3212" s="2" t="s">
        <v>125</v>
      </c>
      <c r="AF3212" s="2" t="s">
        <v>126</v>
      </c>
      <c r="AG3212" s="2" t="s">
        <v>127</v>
      </c>
      <c r="AH3212" s="2" t="s">
        <v>128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4235</v>
      </c>
      <c r="B3213" s="2" t="s">
        <v>4227</v>
      </c>
      <c r="C3213" s="2" t="s">
        <v>47</v>
      </c>
      <c r="D3213" s="2" t="s">
        <v>4228</v>
      </c>
      <c r="E3213" s="2" t="s">
        <v>254</v>
      </c>
      <c r="F3213" s="2" t="s">
        <v>119</v>
      </c>
      <c r="G3213" s="2" t="s">
        <v>120</v>
      </c>
      <c r="H3213" s="2" t="s">
        <v>52</v>
      </c>
      <c r="I3213" s="2" t="s">
        <v>53</v>
      </c>
      <c r="J3213" s="2" t="s">
        <v>121</v>
      </c>
      <c r="K3213" s="2"/>
      <c r="L3213" s="2" t="s">
        <v>122</v>
      </c>
      <c r="M3213" s="2" t="s">
        <v>104</v>
      </c>
      <c r="N3213" s="3">
        <v>3988</v>
      </c>
      <c r="O3213" s="3" t="s">
        <v>123</v>
      </c>
      <c r="P3213" s="2"/>
      <c r="Q3213" s="2"/>
      <c r="R3213" s="2"/>
      <c r="S3213" s="2"/>
      <c r="T3213" s="2"/>
      <c r="U3213" s="2"/>
      <c r="V3213" s="2"/>
      <c r="W3213" s="2" t="s">
        <v>124</v>
      </c>
      <c r="X3213" s="2"/>
      <c r="Y3213" s="2" t="s">
        <v>65</v>
      </c>
      <c r="Z3213" s="2">
        <v>0</v>
      </c>
      <c r="AA3213" s="2"/>
      <c r="AB3213" s="2"/>
      <c r="AC3213" s="4">
        <f>P3213*U3213/1000000</f>
        <v>0.0</v>
      </c>
      <c r="AD3213" s="4">
        <f>AC3213*(1-Z3213/100)</f>
        <v>0.0</v>
      </c>
      <c r="AE3213" s="2" t="s">
        <v>125</v>
      </c>
      <c r="AF3213" s="2" t="s">
        <v>126</v>
      </c>
      <c r="AG3213" s="2" t="s">
        <v>130</v>
      </c>
      <c r="AH3213" s="2" t="s">
        <v>128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4236</v>
      </c>
      <c r="B3214" s="2" t="s">
        <v>4227</v>
      </c>
      <c r="C3214" s="2" t="s">
        <v>47</v>
      </c>
      <c r="D3214" s="2" t="s">
        <v>4228</v>
      </c>
      <c r="E3214" s="2" t="s">
        <v>254</v>
      </c>
      <c r="F3214" s="2" t="s">
        <v>119</v>
      </c>
      <c r="G3214" s="2" t="s">
        <v>120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f>IF(O3214="吨",N3214*1000,IF(O3214="万立方米",N3214*10000,""))</f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138</v>
      </c>
      <c r="AH3214" s="2" t="s">
        <v>114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4237</v>
      </c>
      <c r="B3215" s="2" t="s">
        <v>4238</v>
      </c>
      <c r="C3215" s="2" t="s">
        <v>47</v>
      </c>
      <c r="D3215" s="2" t="s">
        <v>4239</v>
      </c>
      <c r="E3215" s="2" t="s">
        <v>514</v>
      </c>
      <c r="F3215" s="2" t="s">
        <v>119</v>
      </c>
      <c r="G3215" s="2" t="s">
        <v>227</v>
      </c>
      <c r="H3215" s="2" t="s">
        <v>142</v>
      </c>
      <c r="I3215" s="2" t="s">
        <v>53</v>
      </c>
      <c r="J3215" s="2" t="s">
        <v>1667</v>
      </c>
      <c r="K3215" s="2" t="s">
        <v>1667</v>
      </c>
      <c r="L3215" s="2" t="s">
        <v>227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2110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0.0133208</v>
      </c>
      <c r="AD3215" s="4">
        <f>AC3215*(1-Z3215/100)</f>
        <v>0.0133208</v>
      </c>
      <c r="AE3215" s="2" t="s">
        <v>66</v>
      </c>
      <c r="AF3215" s="2" t="s">
        <v>67</v>
      </c>
      <c r="AG3215" s="2" t="s">
        <v>233</v>
      </c>
      <c r="AH3215" s="2" t="s">
        <v>449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4240</v>
      </c>
      <c r="B3216" s="2" t="s">
        <v>4238</v>
      </c>
      <c r="C3216" s="2" t="s">
        <v>47</v>
      </c>
      <c r="D3216" s="2" t="s">
        <v>4239</v>
      </c>
      <c r="E3216" s="2" t="s">
        <v>514</v>
      </c>
      <c r="F3216" s="2" t="s">
        <v>119</v>
      </c>
      <c r="G3216" s="2" t="s">
        <v>227</v>
      </c>
      <c r="H3216" s="2" t="s">
        <v>142</v>
      </c>
      <c r="I3216" s="2" t="s">
        <v>53</v>
      </c>
      <c r="J3216" s="2" t="s">
        <v>1667</v>
      </c>
      <c r="K3216" s="2" t="s">
        <v>1667</v>
      </c>
      <c r="L3216" s="2" t="s">
        <v>227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2112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0.2397744</v>
      </c>
      <c r="AD3216" s="4">
        <f>AC3216*(1-Z3216/100)</f>
        <v>0.2397744</v>
      </c>
      <c r="AE3216" s="2" t="s">
        <v>66</v>
      </c>
      <c r="AF3216" s="2" t="s">
        <v>67</v>
      </c>
      <c r="AG3216" s="2" t="s">
        <v>236</v>
      </c>
      <c r="AH3216" s="2" t="s">
        <v>449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4241</v>
      </c>
      <c r="B3217" s="2" t="s">
        <v>4238</v>
      </c>
      <c r="C3217" s="2" t="s">
        <v>47</v>
      </c>
      <c r="D3217" s="2" t="s">
        <v>4239</v>
      </c>
      <c r="E3217" s="2" t="s">
        <v>514</v>
      </c>
      <c r="F3217" s="2" t="s">
        <v>119</v>
      </c>
      <c r="G3217" s="2" t="s">
        <v>227</v>
      </c>
      <c r="H3217" s="2" t="s">
        <v>142</v>
      </c>
      <c r="I3217" s="2" t="s">
        <v>53</v>
      </c>
      <c r="J3217" s="2" t="s">
        <v>1667</v>
      </c>
      <c r="K3217" s="2" t="s">
        <v>1667</v>
      </c>
      <c r="L3217" s="2" t="s">
        <v>227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2114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4">
        <f>P3217*U3217/1000000</f>
        <v>2.4909896000000002</v>
      </c>
      <c r="AD3217" s="4">
        <f>AC3217*(1-Z3217/100)</f>
        <v>1.9429718880000002</v>
      </c>
      <c r="AE3217" s="2" t="s">
        <v>66</v>
      </c>
      <c r="AF3217" s="2" t="s">
        <v>67</v>
      </c>
      <c r="AG3217" s="2" t="s">
        <v>239</v>
      </c>
      <c r="AH3217" s="2" t="s">
        <v>449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4242</v>
      </c>
      <c r="B3218" s="2" t="s">
        <v>4238</v>
      </c>
      <c r="C3218" s="2" t="s">
        <v>47</v>
      </c>
      <c r="D3218" s="2" t="s">
        <v>4239</v>
      </c>
      <c r="E3218" s="2" t="s">
        <v>514</v>
      </c>
      <c r="F3218" s="2" t="s">
        <v>119</v>
      </c>
      <c r="G3218" s="2" t="s">
        <v>227</v>
      </c>
      <c r="H3218" s="2" t="s">
        <v>142</v>
      </c>
      <c r="I3218" s="2" t="s">
        <v>53</v>
      </c>
      <c r="J3218" s="2" t="s">
        <v>1667</v>
      </c>
      <c r="K3218" s="2" t="s">
        <v>1667</v>
      </c>
      <c r="L3218" s="2" t="s">
        <v>227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2116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4">
        <f>P3218*U3218/1000000</f>
        <v>0.0599436</v>
      </c>
      <c r="AD3218" s="4">
        <f>AC3218*(1-Z3218/100)</f>
        <v>0.0599436</v>
      </c>
      <c r="AE3218" s="2" t="s">
        <v>66</v>
      </c>
      <c r="AF3218" s="2" t="s">
        <v>67</v>
      </c>
      <c r="AG3218" s="2" t="s">
        <v>233</v>
      </c>
      <c r="AH3218" s="2" t="s">
        <v>449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4243</v>
      </c>
      <c r="B3219" s="2" t="s">
        <v>4238</v>
      </c>
      <c r="C3219" s="2" t="s">
        <v>47</v>
      </c>
      <c r="D3219" s="2" t="s">
        <v>4239</v>
      </c>
      <c r="E3219" s="2" t="s">
        <v>514</v>
      </c>
      <c r="F3219" s="2" t="s">
        <v>119</v>
      </c>
      <c r="G3219" s="2" t="s">
        <v>227</v>
      </c>
      <c r="H3219" s="2" t="s">
        <v>142</v>
      </c>
      <c r="I3219" s="2" t="s">
        <v>53</v>
      </c>
      <c r="J3219" s="2" t="s">
        <v>1667</v>
      </c>
      <c r="K3219" s="2" t="s">
        <v>1667</v>
      </c>
      <c r="L3219" s="2" t="s">
        <v>227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2118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4">
        <f>P3219*U3219/1000000</f>
        <v>0.1132268</v>
      </c>
      <c r="AD3219" s="4">
        <f>AC3220*(1-AA3219/100)+(AC3219-AC3220)*(1-AB3219/100)</f>
        <v>0.1132268</v>
      </c>
      <c r="AE3219" s="2" t="s">
        <v>66</v>
      </c>
      <c r="AF3219" s="2" t="s">
        <v>67</v>
      </c>
      <c r="AG3219" s="2" t="s">
        <v>233</v>
      </c>
      <c r="AH3219" s="2" t="s">
        <v>449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4244</v>
      </c>
      <c r="B3220" s="2" t="s">
        <v>4238</v>
      </c>
      <c r="C3220" s="2" t="s">
        <v>47</v>
      </c>
      <c r="D3220" s="2" t="s">
        <v>4239</v>
      </c>
      <c r="E3220" s="2" t="s">
        <v>514</v>
      </c>
      <c r="F3220" s="2" t="s">
        <v>119</v>
      </c>
      <c r="G3220" s="2" t="s">
        <v>227</v>
      </c>
      <c r="H3220" s="2" t="s">
        <v>142</v>
      </c>
      <c r="I3220" s="2" t="s">
        <v>53</v>
      </c>
      <c r="J3220" s="2" t="s">
        <v>1667</v>
      </c>
      <c r="K3220" s="2" t="s">
        <v>1667</v>
      </c>
      <c r="L3220" s="2" t="s">
        <v>227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2120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4">
        <f>P3220*U3220/1000000</f>
        <v>0.1132268</v>
      </c>
      <c r="AD3220" s="4">
        <f>AC3220*(1-Z3220/100)</f>
        <v>0.1132268</v>
      </c>
      <c r="AE3220" s="2" t="s">
        <v>66</v>
      </c>
      <c r="AF3220" s="2" t="s">
        <v>67</v>
      </c>
      <c r="AG3220" s="2" t="s">
        <v>233</v>
      </c>
      <c r="AH3220" s="2" t="s">
        <v>449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4245</v>
      </c>
      <c r="B3221" s="2" t="s">
        <v>4238</v>
      </c>
      <c r="C3221" s="2" t="s">
        <v>47</v>
      </c>
      <c r="D3221" s="2" t="s">
        <v>4239</v>
      </c>
      <c r="E3221" s="2" t="s">
        <v>514</v>
      </c>
      <c r="F3221" s="2" t="s">
        <v>119</v>
      </c>
      <c r="G3221" s="2" t="s">
        <v>227</v>
      </c>
      <c r="H3221" s="2" t="s">
        <v>142</v>
      </c>
      <c r="I3221" s="2" t="s">
        <v>53</v>
      </c>
      <c r="J3221" s="2" t="s">
        <v>1667</v>
      </c>
      <c r="K3221" s="2" t="s">
        <v>1667</v>
      </c>
      <c r="L3221" s="2" t="s">
        <v>227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2122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</v>
      </c>
      <c r="AD3221" s="4">
        <f>AC3221*(1-Z3221/100)</f>
        <v>0.0</v>
      </c>
      <c r="AE3221" s="2" t="s">
        <v>66</v>
      </c>
      <c r="AF3221" s="2" t="s">
        <v>67</v>
      </c>
      <c r="AG3221" s="2" t="s">
        <v>233</v>
      </c>
      <c r="AH3221" s="2" t="s">
        <v>449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4246</v>
      </c>
      <c r="B3222" s="2" t="s">
        <v>4238</v>
      </c>
      <c r="C3222" s="2" t="s">
        <v>47</v>
      </c>
      <c r="D3222" s="2" t="s">
        <v>4239</v>
      </c>
      <c r="E3222" s="2" t="s">
        <v>514</v>
      </c>
      <c r="F3222" s="2" t="s">
        <v>119</v>
      </c>
      <c r="G3222" s="2" t="s">
        <v>227</v>
      </c>
      <c r="H3222" s="2" t="s">
        <v>142</v>
      </c>
      <c r="I3222" s="2" t="s">
        <v>53</v>
      </c>
      <c r="J3222" s="2" t="s">
        <v>1667</v>
      </c>
      <c r="K3222" s="2" t="s">
        <v>1667</v>
      </c>
      <c r="L3222" s="2" t="s">
        <v>227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2124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21.97932</v>
      </c>
      <c r="AD3222" s="4">
        <f>AC3222*(1-Z3222/100)</f>
        <v>21.97932</v>
      </c>
      <c r="AE3222" s="2" t="s">
        <v>66</v>
      </c>
      <c r="AF3222" s="2" t="s">
        <v>67</v>
      </c>
      <c r="AG3222" s="2" t="s">
        <v>236</v>
      </c>
      <c r="AH3222" s="2" t="s">
        <v>449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4247</v>
      </c>
      <c r="B3223" s="2" t="s">
        <v>4238</v>
      </c>
      <c r="C3223" s="2" t="s">
        <v>47</v>
      </c>
      <c r="D3223" s="2" t="s">
        <v>4239</v>
      </c>
      <c r="E3223" s="2" t="s">
        <v>514</v>
      </c>
      <c r="F3223" s="2" t="s">
        <v>119</v>
      </c>
      <c r="G3223" s="2" t="s">
        <v>227</v>
      </c>
      <c r="H3223" s="2" t="s">
        <v>142</v>
      </c>
      <c r="I3223" s="2"/>
      <c r="J3223" s="2"/>
      <c r="K3223" s="2"/>
      <c r="L3223" s="2"/>
      <c r="M3223" s="2" t="s">
        <v>107</v>
      </c>
      <c r="N3223" s="3"/>
      <c r="O3223" s="3"/>
      <c r="P3223" s="4">
        <f>IF(O3223="吨",N3223*1000,IF(O3223="万立方米",N3223*10000,""))</f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138</v>
      </c>
      <c r="AH3223" s="2" t="s">
        <v>114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4248</v>
      </c>
      <c r="B3224" s="2" t="s">
        <v>4249</v>
      </c>
      <c r="C3224" s="2" t="s">
        <v>47</v>
      </c>
      <c r="D3224" s="2" t="s">
        <v>1459</v>
      </c>
      <c r="E3224" s="2" t="s">
        <v>491</v>
      </c>
      <c r="F3224" s="2" t="s">
        <v>278</v>
      </c>
      <c r="G3224" s="2" t="s">
        <v>120</v>
      </c>
      <c r="H3224" s="2" t="s">
        <v>52</v>
      </c>
      <c r="I3224" s="2" t="s">
        <v>53</v>
      </c>
      <c r="J3224" s="2" t="s">
        <v>280</v>
      </c>
      <c r="K3224" s="2"/>
      <c r="L3224" s="2" t="s">
        <v>122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124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271</v>
      </c>
      <c r="AF3224" s="2" t="s">
        <v>281</v>
      </c>
      <c r="AG3224" s="2" t="s">
        <v>282</v>
      </c>
      <c r="AH3224" s="2" t="s">
        <v>128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4250</v>
      </c>
      <c r="B3225" s="2" t="s">
        <v>4249</v>
      </c>
      <c r="C3225" s="2" t="s">
        <v>47</v>
      </c>
      <c r="D3225" s="2" t="s">
        <v>1459</v>
      </c>
      <c r="E3225" s="2" t="s">
        <v>491</v>
      </c>
      <c r="F3225" s="2" t="s">
        <v>278</v>
      </c>
      <c r="G3225" s="2" t="s">
        <v>120</v>
      </c>
      <c r="H3225" s="2" t="s">
        <v>52</v>
      </c>
      <c r="I3225" s="2" t="s">
        <v>53</v>
      </c>
      <c r="J3225" s="2" t="s">
        <v>280</v>
      </c>
      <c r="K3225" s="2"/>
      <c r="L3225" s="2" t="s">
        <v>122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124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271</v>
      </c>
      <c r="AF3225" s="2" t="s">
        <v>281</v>
      </c>
      <c r="AG3225" s="2" t="s">
        <v>284</v>
      </c>
      <c r="AH3225" s="2" t="s">
        <v>128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4251</v>
      </c>
      <c r="B3226" s="2" t="s">
        <v>4249</v>
      </c>
      <c r="C3226" s="2" t="s">
        <v>47</v>
      </c>
      <c r="D3226" s="2" t="s">
        <v>1459</v>
      </c>
      <c r="E3226" s="2" t="s">
        <v>491</v>
      </c>
      <c r="F3226" s="2" t="s">
        <v>278</v>
      </c>
      <c r="G3226" s="2" t="s">
        <v>120</v>
      </c>
      <c r="H3226" s="2" t="s">
        <v>52</v>
      </c>
      <c r="I3226" s="2" t="s">
        <v>53</v>
      </c>
      <c r="J3226" s="2" t="s">
        <v>280</v>
      </c>
      <c r="K3226" s="2"/>
      <c r="L3226" s="2" t="s">
        <v>122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124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271</v>
      </c>
      <c r="AF3226" s="2" t="s">
        <v>281</v>
      </c>
      <c r="AG3226" s="2" t="s">
        <v>286</v>
      </c>
      <c r="AH3226" s="2" t="s">
        <v>128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4252</v>
      </c>
      <c r="B3227" s="2" t="s">
        <v>4249</v>
      </c>
      <c r="C3227" s="2" t="s">
        <v>47</v>
      </c>
      <c r="D3227" s="2" t="s">
        <v>1459</v>
      </c>
      <c r="E3227" s="2" t="s">
        <v>491</v>
      </c>
      <c r="F3227" s="2" t="s">
        <v>278</v>
      </c>
      <c r="G3227" s="2" t="s">
        <v>120</v>
      </c>
      <c r="H3227" s="2" t="s">
        <v>52</v>
      </c>
      <c r="I3227" s="2" t="s">
        <v>53</v>
      </c>
      <c r="J3227" s="2" t="s">
        <v>280</v>
      </c>
      <c r="K3227" s="2"/>
      <c r="L3227" s="2" t="s">
        <v>122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124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271</v>
      </c>
      <c r="AF3227" s="2" t="s">
        <v>281</v>
      </c>
      <c r="AG3227" s="2" t="s">
        <v>282</v>
      </c>
      <c r="AH3227" s="2" t="s">
        <v>128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4253</v>
      </c>
      <c r="B3228" s="2" t="s">
        <v>4249</v>
      </c>
      <c r="C3228" s="2" t="s">
        <v>47</v>
      </c>
      <c r="D3228" s="2" t="s">
        <v>1459</v>
      </c>
      <c r="E3228" s="2" t="s">
        <v>491</v>
      </c>
      <c r="F3228" s="2" t="s">
        <v>278</v>
      </c>
      <c r="G3228" s="2" t="s">
        <v>120</v>
      </c>
      <c r="H3228" s="2" t="s">
        <v>52</v>
      </c>
      <c r="I3228" s="2" t="s">
        <v>53</v>
      </c>
      <c r="J3228" s="2" t="s">
        <v>280</v>
      </c>
      <c r="K3228" s="2"/>
      <c r="L3228" s="2" t="s">
        <v>122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124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271</v>
      </c>
      <c r="AF3228" s="2" t="s">
        <v>281</v>
      </c>
      <c r="AG3228" s="2" t="s">
        <v>282</v>
      </c>
      <c r="AH3228" s="2" t="s">
        <v>128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4254</v>
      </c>
      <c r="B3229" s="2" t="s">
        <v>4249</v>
      </c>
      <c r="C3229" s="2" t="s">
        <v>47</v>
      </c>
      <c r="D3229" s="2" t="s">
        <v>1459</v>
      </c>
      <c r="E3229" s="2" t="s">
        <v>491</v>
      </c>
      <c r="F3229" s="2" t="s">
        <v>278</v>
      </c>
      <c r="G3229" s="2" t="s">
        <v>120</v>
      </c>
      <c r="H3229" s="2" t="s">
        <v>52</v>
      </c>
      <c r="I3229" s="2" t="s">
        <v>53</v>
      </c>
      <c r="J3229" s="2" t="s">
        <v>280</v>
      </c>
      <c r="K3229" s="2"/>
      <c r="L3229" s="2" t="s">
        <v>122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124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271</v>
      </c>
      <c r="AF3229" s="2" t="s">
        <v>281</v>
      </c>
      <c r="AG3229" s="2" t="s">
        <v>282</v>
      </c>
      <c r="AH3229" s="2" t="s">
        <v>128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4255</v>
      </c>
      <c r="B3230" s="2" t="s">
        <v>4249</v>
      </c>
      <c r="C3230" s="2" t="s">
        <v>47</v>
      </c>
      <c r="D3230" s="2" t="s">
        <v>1459</v>
      </c>
      <c r="E3230" s="2" t="s">
        <v>491</v>
      </c>
      <c r="F3230" s="2" t="s">
        <v>278</v>
      </c>
      <c r="G3230" s="2" t="s">
        <v>120</v>
      </c>
      <c r="H3230" s="2" t="s">
        <v>52</v>
      </c>
      <c r="I3230" s="2" t="s">
        <v>53</v>
      </c>
      <c r="J3230" s="2" t="s">
        <v>280</v>
      </c>
      <c r="K3230" s="2"/>
      <c r="L3230" s="2" t="s">
        <v>122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124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271</v>
      </c>
      <c r="AF3230" s="2" t="s">
        <v>281</v>
      </c>
      <c r="AG3230" s="2" t="s">
        <v>282</v>
      </c>
      <c r="AH3230" s="2" t="s">
        <v>128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4256</v>
      </c>
      <c r="B3231" s="2" t="s">
        <v>4249</v>
      </c>
      <c r="C3231" s="2" t="s">
        <v>47</v>
      </c>
      <c r="D3231" s="2" t="s">
        <v>1459</v>
      </c>
      <c r="E3231" s="2" t="s">
        <v>491</v>
      </c>
      <c r="F3231" s="2" t="s">
        <v>278</v>
      </c>
      <c r="G3231" s="2" t="s">
        <v>120</v>
      </c>
      <c r="H3231" s="2" t="s">
        <v>52</v>
      </c>
      <c r="I3231" s="2" t="s">
        <v>53</v>
      </c>
      <c r="J3231" s="2" t="s">
        <v>280</v>
      </c>
      <c r="K3231" s="2"/>
      <c r="L3231" s="2" t="s">
        <v>122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124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271</v>
      </c>
      <c r="AF3231" s="2" t="s">
        <v>281</v>
      </c>
      <c r="AG3231" s="2" t="s">
        <v>284</v>
      </c>
      <c r="AH3231" s="2" t="s">
        <v>128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4257</v>
      </c>
      <c r="B3232" s="2" t="s">
        <v>4249</v>
      </c>
      <c r="C3232" s="2" t="s">
        <v>47</v>
      </c>
      <c r="D3232" s="2" t="s">
        <v>1459</v>
      </c>
      <c r="E3232" s="2" t="s">
        <v>491</v>
      </c>
      <c r="F3232" s="2" t="s">
        <v>278</v>
      </c>
      <c r="G3232" s="2" t="s">
        <v>120</v>
      </c>
      <c r="H3232" s="2" t="s">
        <v>52</v>
      </c>
      <c r="I3232" s="2" t="s">
        <v>198</v>
      </c>
      <c r="J3232" s="2" t="s">
        <v>226</v>
      </c>
      <c r="K3232" s="2" t="s">
        <v>226</v>
      </c>
      <c r="L3232" s="2" t="s">
        <v>227</v>
      </c>
      <c r="M3232" s="2" t="s">
        <v>57</v>
      </c>
      <c r="N3232" s="3">
        <v>7.889</v>
      </c>
      <c r="O3232" s="3" t="s">
        <v>228</v>
      </c>
      <c r="P3232" s="4">
        <f>IF(O3232="吨",N3232*1000,IF(O3232="万立方米",N3232*10000,""))</f>
        <v>78890.0</v>
      </c>
      <c r="Q3232" s="2" t="s">
        <v>229</v>
      </c>
      <c r="R3232" s="2" t="s">
        <v>230</v>
      </c>
      <c r="S3232" s="2" t="s">
        <v>231</v>
      </c>
      <c r="T3232" s="2" t="s">
        <v>75</v>
      </c>
      <c r="U3232" s="4">
        <f>0.0</f>
        <v>0.0</v>
      </c>
      <c r="V3232" s="2" t="s">
        <v>232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</v>
      </c>
      <c r="AD3232" s="4">
        <f>AC3232*(1-Z3232/100)</f>
        <v>0.0</v>
      </c>
      <c r="AE3232" s="2" t="s">
        <v>66</v>
      </c>
      <c r="AF3232" s="2" t="s">
        <v>67</v>
      </c>
      <c r="AG3232" s="2" t="s">
        <v>233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4258</v>
      </c>
      <c r="B3233" s="2" t="s">
        <v>4249</v>
      </c>
      <c r="C3233" s="2" t="s">
        <v>47</v>
      </c>
      <c r="D3233" s="2" t="s">
        <v>1459</v>
      </c>
      <c r="E3233" s="2" t="s">
        <v>491</v>
      </c>
      <c r="F3233" s="2" t="s">
        <v>278</v>
      </c>
      <c r="G3233" s="2" t="s">
        <v>120</v>
      </c>
      <c r="H3233" s="2" t="s">
        <v>52</v>
      </c>
      <c r="I3233" s="2" t="s">
        <v>198</v>
      </c>
      <c r="J3233" s="2" t="s">
        <v>226</v>
      </c>
      <c r="K3233" s="2" t="s">
        <v>226</v>
      </c>
      <c r="L3233" s="2" t="s">
        <v>227</v>
      </c>
      <c r="M3233" s="2" t="s">
        <v>73</v>
      </c>
      <c r="N3233" s="3">
        <v>7.889</v>
      </c>
      <c r="O3233" s="3" t="s">
        <v>228</v>
      </c>
      <c r="P3233" s="4">
        <f>IF(O3233="吨",N3233*1000,IF(O3233="万立方米",N3233*10000,""))</f>
        <v>78890.0</v>
      </c>
      <c r="Q3233" s="2" t="s">
        <v>229</v>
      </c>
      <c r="R3233" s="2" t="s">
        <v>230</v>
      </c>
      <c r="S3233" s="2" t="s">
        <v>235</v>
      </c>
      <c r="T3233" s="2" t="s">
        <v>75</v>
      </c>
      <c r="U3233" s="4">
        <f>1.3</f>
        <v>1.3</v>
      </c>
      <c r="V3233" s="2" t="s">
        <v>232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0.102557</v>
      </c>
      <c r="AD3233" s="4">
        <f>AC3233*(1-Z3233/100)</f>
        <v>0.102557</v>
      </c>
      <c r="AE3233" s="2" t="s">
        <v>66</v>
      </c>
      <c r="AF3233" s="2" t="s">
        <v>67</v>
      </c>
      <c r="AG3233" s="2" t="s">
        <v>236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4259</v>
      </c>
      <c r="B3234" s="2" t="s">
        <v>4249</v>
      </c>
      <c r="C3234" s="2" t="s">
        <v>47</v>
      </c>
      <c r="D3234" s="2" t="s">
        <v>1459</v>
      </c>
      <c r="E3234" s="2" t="s">
        <v>491</v>
      </c>
      <c r="F3234" s="2" t="s">
        <v>278</v>
      </c>
      <c r="G3234" s="2" t="s">
        <v>120</v>
      </c>
      <c r="H3234" s="2" t="s">
        <v>52</v>
      </c>
      <c r="I3234" s="2" t="s">
        <v>198</v>
      </c>
      <c r="J3234" s="2" t="s">
        <v>226</v>
      </c>
      <c r="K3234" s="2" t="s">
        <v>226</v>
      </c>
      <c r="L3234" s="2" t="s">
        <v>227</v>
      </c>
      <c r="M3234" s="2" t="s">
        <v>79</v>
      </c>
      <c r="N3234" s="3">
        <v>7.889</v>
      </c>
      <c r="O3234" s="3" t="s">
        <v>228</v>
      </c>
      <c r="P3234" s="4">
        <f>IF(O3234="吨",N3234*1000,IF(O3234="万立方米",N3234*10000,""))</f>
        <v>78890.0</v>
      </c>
      <c r="Q3234" s="2" t="s">
        <v>229</v>
      </c>
      <c r="R3234" s="2" t="s">
        <v>230</v>
      </c>
      <c r="S3234" s="2" t="s">
        <v>238</v>
      </c>
      <c r="T3234" s="2" t="s">
        <v>75</v>
      </c>
      <c r="U3234" s="4">
        <f>4.1</f>
        <v>4.1</v>
      </c>
      <c r="V3234" s="2" t="s">
        <v>232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4">
        <f>P3234*U3234/1000000</f>
        <v>0.323449</v>
      </c>
      <c r="AD3234" s="4">
        <f>AC3234*(1-Z3234/100)</f>
        <v>0.25229022</v>
      </c>
      <c r="AE3234" s="2" t="s">
        <v>66</v>
      </c>
      <c r="AF3234" s="2" t="s">
        <v>67</v>
      </c>
      <c r="AG3234" s="2" t="s">
        <v>239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4260</v>
      </c>
      <c r="B3235" s="2" t="s">
        <v>4249</v>
      </c>
      <c r="C3235" s="2" t="s">
        <v>47</v>
      </c>
      <c r="D3235" s="2" t="s">
        <v>1459</v>
      </c>
      <c r="E3235" s="2" t="s">
        <v>491</v>
      </c>
      <c r="F3235" s="2" t="s">
        <v>278</v>
      </c>
      <c r="G3235" s="2" t="s">
        <v>120</v>
      </c>
      <c r="H3235" s="2" t="s">
        <v>52</v>
      </c>
      <c r="I3235" s="2" t="s">
        <v>198</v>
      </c>
      <c r="J3235" s="2" t="s">
        <v>226</v>
      </c>
      <c r="K3235" s="2" t="s">
        <v>226</v>
      </c>
      <c r="L3235" s="2" t="s">
        <v>227</v>
      </c>
      <c r="M3235" s="2" t="s">
        <v>87</v>
      </c>
      <c r="N3235" s="3">
        <v>7.889</v>
      </c>
      <c r="O3235" s="3" t="s">
        <v>228</v>
      </c>
      <c r="P3235" s="4">
        <f>IF(O3235="吨",N3235*1000,IF(O3235="万立方米",N3235*10000,""))</f>
        <v>78890.0</v>
      </c>
      <c r="Q3235" s="2" t="s">
        <v>229</v>
      </c>
      <c r="R3235" s="2" t="s">
        <v>230</v>
      </c>
      <c r="S3235" s="2" t="s">
        <v>241</v>
      </c>
      <c r="T3235" s="2" t="s">
        <v>75</v>
      </c>
      <c r="U3235" s="4">
        <f>0.0</f>
        <v>0.0</v>
      </c>
      <c r="V3235" s="2" t="s">
        <v>232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0.0</v>
      </c>
      <c r="AD3235" s="4">
        <f>AC3235*(1-Z3235/100)</f>
        <v>0.0</v>
      </c>
      <c r="AE3235" s="2" t="s">
        <v>66</v>
      </c>
      <c r="AF3235" s="2" t="s">
        <v>67</v>
      </c>
      <c r="AG3235" s="2" t="s">
        <v>233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4261</v>
      </c>
      <c r="B3236" s="2" t="s">
        <v>4249</v>
      </c>
      <c r="C3236" s="2" t="s">
        <v>47</v>
      </c>
      <c r="D3236" s="2" t="s">
        <v>1459</v>
      </c>
      <c r="E3236" s="2" t="s">
        <v>491</v>
      </c>
      <c r="F3236" s="2" t="s">
        <v>278</v>
      </c>
      <c r="G3236" s="2" t="s">
        <v>120</v>
      </c>
      <c r="H3236" s="2" t="s">
        <v>52</v>
      </c>
      <c r="I3236" s="2" t="s">
        <v>198</v>
      </c>
      <c r="J3236" s="2" t="s">
        <v>226</v>
      </c>
      <c r="K3236" s="2" t="s">
        <v>226</v>
      </c>
      <c r="L3236" s="2" t="s">
        <v>227</v>
      </c>
      <c r="M3236" s="2" t="s">
        <v>91</v>
      </c>
      <c r="N3236" s="3">
        <v>7.889</v>
      </c>
      <c r="O3236" s="3" t="s">
        <v>228</v>
      </c>
      <c r="P3236" s="4">
        <f>IF(O3236="吨",N3236*1000,IF(O3236="万立方米",N3236*10000,""))</f>
        <v>78890.0</v>
      </c>
      <c r="Q3236" s="2" t="s">
        <v>229</v>
      </c>
      <c r="R3236" s="2" t="s">
        <v>230</v>
      </c>
      <c r="S3236" s="2" t="s">
        <v>243</v>
      </c>
      <c r="T3236" s="2" t="s">
        <v>75</v>
      </c>
      <c r="U3236" s="4">
        <f>0.03</f>
        <v>0.03</v>
      </c>
      <c r="V3236" s="2" t="s">
        <v>232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4">
        <f>P3236*U3236/1000000</f>
        <v>0.0023667</v>
      </c>
      <c r="AD3236" s="4">
        <f>AC3237*(1-AA3236/100)+(AC3236-AC3237)*(1-AB3236/100)</f>
        <v>0.0023667</v>
      </c>
      <c r="AE3236" s="2" t="s">
        <v>66</v>
      </c>
      <c r="AF3236" s="2" t="s">
        <v>67</v>
      </c>
      <c r="AG3236" s="2" t="s">
        <v>233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4262</v>
      </c>
      <c r="B3237" s="2" t="s">
        <v>4249</v>
      </c>
      <c r="C3237" s="2" t="s">
        <v>47</v>
      </c>
      <c r="D3237" s="2" t="s">
        <v>1459</v>
      </c>
      <c r="E3237" s="2" t="s">
        <v>491</v>
      </c>
      <c r="F3237" s="2" t="s">
        <v>278</v>
      </c>
      <c r="G3237" s="2" t="s">
        <v>120</v>
      </c>
      <c r="H3237" s="2" t="s">
        <v>52</v>
      </c>
      <c r="I3237" s="2" t="s">
        <v>198</v>
      </c>
      <c r="J3237" s="2" t="s">
        <v>226</v>
      </c>
      <c r="K3237" s="2" t="s">
        <v>226</v>
      </c>
      <c r="L3237" s="2" t="s">
        <v>227</v>
      </c>
      <c r="M3237" s="2" t="s">
        <v>95</v>
      </c>
      <c r="N3237" s="3">
        <v>7.889</v>
      </c>
      <c r="O3237" s="3" t="s">
        <v>228</v>
      </c>
      <c r="P3237" s="4">
        <f>IF(O3237="吨",N3237*1000,IF(O3237="万立方米",N3237*10000,""))</f>
        <v>78890.0</v>
      </c>
      <c r="Q3237" s="2" t="s">
        <v>229</v>
      </c>
      <c r="R3237" s="2" t="s">
        <v>230</v>
      </c>
      <c r="S3237" s="2" t="s">
        <v>245</v>
      </c>
      <c r="T3237" s="2" t="s">
        <v>75</v>
      </c>
      <c r="U3237" s="4">
        <f>0.03</f>
        <v>0.03</v>
      </c>
      <c r="V3237" s="2" t="s">
        <v>232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0.0023667</v>
      </c>
      <c r="AD3237" s="4">
        <f>AC3237*(1-Z3237/100)</f>
        <v>0.0023667</v>
      </c>
      <c r="AE3237" s="2" t="s">
        <v>66</v>
      </c>
      <c r="AF3237" s="2" t="s">
        <v>67</v>
      </c>
      <c r="AG3237" s="2" t="s">
        <v>233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4263</v>
      </c>
      <c r="B3238" s="2" t="s">
        <v>4249</v>
      </c>
      <c r="C3238" s="2" t="s">
        <v>47</v>
      </c>
      <c r="D3238" s="2" t="s">
        <v>1459</v>
      </c>
      <c r="E3238" s="2" t="s">
        <v>491</v>
      </c>
      <c r="F3238" s="2" t="s">
        <v>278</v>
      </c>
      <c r="G3238" s="2" t="s">
        <v>120</v>
      </c>
      <c r="H3238" s="2" t="s">
        <v>52</v>
      </c>
      <c r="I3238" s="2" t="s">
        <v>198</v>
      </c>
      <c r="J3238" s="2" t="s">
        <v>226</v>
      </c>
      <c r="K3238" s="2" t="s">
        <v>226</v>
      </c>
      <c r="L3238" s="2" t="s">
        <v>227</v>
      </c>
      <c r="M3238" s="2" t="s">
        <v>99</v>
      </c>
      <c r="N3238" s="3">
        <v>7.889</v>
      </c>
      <c r="O3238" s="3" t="s">
        <v>228</v>
      </c>
      <c r="P3238" s="4">
        <f>IF(O3238="吨",N3238*1000,IF(O3238="万立方米",N3238*10000,""))</f>
        <v>78890.0</v>
      </c>
      <c r="Q3238" s="2" t="s">
        <v>229</v>
      </c>
      <c r="R3238" s="2" t="s">
        <v>230</v>
      </c>
      <c r="S3238" s="2" t="s">
        <v>247</v>
      </c>
      <c r="T3238" s="2" t="s">
        <v>75</v>
      </c>
      <c r="U3238" s="4">
        <f>0.0</f>
        <v>0.0</v>
      </c>
      <c r="V3238" s="2" t="s">
        <v>232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4">
        <f>P3238*U3238/1000000</f>
        <v>0.0</v>
      </c>
      <c r="AD3238" s="4">
        <f>AC3238*(1-Z3238/100)</f>
        <v>0.0</v>
      </c>
      <c r="AE3238" s="2" t="s">
        <v>66</v>
      </c>
      <c r="AF3238" s="2" t="s">
        <v>67</v>
      </c>
      <c r="AG3238" s="2" t="s">
        <v>233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4264</v>
      </c>
      <c r="B3239" s="2" t="s">
        <v>4249</v>
      </c>
      <c r="C3239" s="2" t="s">
        <v>47</v>
      </c>
      <c r="D3239" s="2" t="s">
        <v>1459</v>
      </c>
      <c r="E3239" s="2" t="s">
        <v>491</v>
      </c>
      <c r="F3239" s="2" t="s">
        <v>278</v>
      </c>
      <c r="G3239" s="2" t="s">
        <v>120</v>
      </c>
      <c r="H3239" s="2" t="s">
        <v>52</v>
      </c>
      <c r="I3239" s="2" t="s">
        <v>198</v>
      </c>
      <c r="J3239" s="2" t="s">
        <v>226</v>
      </c>
      <c r="K3239" s="2" t="s">
        <v>226</v>
      </c>
      <c r="L3239" s="2" t="s">
        <v>227</v>
      </c>
      <c r="M3239" s="2" t="s">
        <v>104</v>
      </c>
      <c r="N3239" s="3">
        <v>7.889</v>
      </c>
      <c r="O3239" s="3" t="s">
        <v>228</v>
      </c>
      <c r="P3239" s="4">
        <f>IF(O3239="吨",N3239*1000,IF(O3239="万立方米",N3239*10000,""))</f>
        <v>78890.0</v>
      </c>
      <c r="Q3239" s="2" t="s">
        <v>229</v>
      </c>
      <c r="R3239" s="2" t="s">
        <v>230</v>
      </c>
      <c r="S3239" s="2" t="s">
        <v>249</v>
      </c>
      <c r="T3239" s="2" t="s">
        <v>75</v>
      </c>
      <c r="U3239" s="4">
        <f>0.02</f>
        <v>0.02</v>
      </c>
      <c r="V3239" s="2" t="s">
        <v>232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 t="s">
        <v>236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4265</v>
      </c>
      <c r="B3240" s="2" t="s">
        <v>4249</v>
      </c>
      <c r="C3240" s="2" t="s">
        <v>47</v>
      </c>
      <c r="D3240" s="2" t="s">
        <v>1459</v>
      </c>
      <c r="E3240" s="2" t="s">
        <v>491</v>
      </c>
      <c r="F3240" s="2" t="s">
        <v>278</v>
      </c>
      <c r="G3240" s="2" t="s">
        <v>120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f>IF(O3240="吨",N3240*1000,IF(O3240="万立方米",N3240*10000,""))</f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138</v>
      </c>
      <c r="AH3240" s="2" t="s">
        <v>114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4266</v>
      </c>
      <c r="B3241" s="2" t="s">
        <v>4267</v>
      </c>
      <c r="C3241" s="2" t="s">
        <v>47</v>
      </c>
      <c r="D3241" s="2" t="s">
        <v>4268</v>
      </c>
      <c r="E3241" s="2" t="s">
        <v>526</v>
      </c>
      <c r="F3241" s="2" t="s">
        <v>224</v>
      </c>
      <c r="G3241" s="2" t="s">
        <v>227</v>
      </c>
      <c r="H3241" s="2" t="s">
        <v>142</v>
      </c>
      <c r="I3241" s="2" t="s">
        <v>53</v>
      </c>
      <c r="J3241" s="2" t="s">
        <v>226</v>
      </c>
      <c r="K3241" s="2" t="s">
        <v>226</v>
      </c>
      <c r="L3241" s="2" t="s">
        <v>227</v>
      </c>
      <c r="M3241" s="2" t="s">
        <v>57</v>
      </c>
      <c r="N3241" s="3">
        <v>41533</v>
      </c>
      <c r="O3241" s="3" t="s">
        <v>228</v>
      </c>
      <c r="P3241" s="4">
        <f>IF(O3241="吨",N3241*1000,IF(O3241="万立方米",N3241*10000,""))</f>
        <v>415330000.0</v>
      </c>
      <c r="Q3241" s="2" t="s">
        <v>229</v>
      </c>
      <c r="R3241" s="2" t="s">
        <v>230</v>
      </c>
      <c r="S3241" s="2" t="s">
        <v>231</v>
      </c>
      <c r="T3241" s="2" t="s">
        <v>75</v>
      </c>
      <c r="U3241" s="4">
        <f>0.0</f>
        <v>0.0</v>
      </c>
      <c r="V3241" s="2" t="s">
        <v>232</v>
      </c>
      <c r="W3241" s="2" t="s">
        <v>76</v>
      </c>
      <c r="X3241" s="2" t="s">
        <v>255</v>
      </c>
      <c r="Y3241" s="2" t="s">
        <v>256</v>
      </c>
      <c r="Z3241" s="2">
        <v>57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66</v>
      </c>
      <c r="AF3241" s="2" t="s">
        <v>67</v>
      </c>
      <c r="AG3241" s="2" t="s">
        <v>257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4269</v>
      </c>
      <c r="B3242" s="2" t="s">
        <v>4267</v>
      </c>
      <c r="C3242" s="2" t="s">
        <v>47</v>
      </c>
      <c r="D3242" s="2" t="s">
        <v>4268</v>
      </c>
      <c r="E3242" s="2" t="s">
        <v>526</v>
      </c>
      <c r="F3242" s="2" t="s">
        <v>224</v>
      </c>
      <c r="G3242" s="2" t="s">
        <v>227</v>
      </c>
      <c r="H3242" s="2" t="s">
        <v>142</v>
      </c>
      <c r="I3242" s="2" t="s">
        <v>53</v>
      </c>
      <c r="J3242" s="2" t="s">
        <v>226</v>
      </c>
      <c r="K3242" s="2" t="s">
        <v>226</v>
      </c>
      <c r="L3242" s="2" t="s">
        <v>227</v>
      </c>
      <c r="M3242" s="2" t="s">
        <v>73</v>
      </c>
      <c r="N3242" s="3">
        <v>41533</v>
      </c>
      <c r="O3242" s="3" t="s">
        <v>228</v>
      </c>
      <c r="P3242" s="4">
        <f>IF(O3242="吨",N3242*1000,IF(O3242="万立方米",N3242*10000,""))</f>
        <v>415330000.0</v>
      </c>
      <c r="Q3242" s="2" t="s">
        <v>229</v>
      </c>
      <c r="R3242" s="2" t="s">
        <v>230</v>
      </c>
      <c r="S3242" s="2" t="s">
        <v>235</v>
      </c>
      <c r="T3242" s="2" t="s">
        <v>75</v>
      </c>
      <c r="U3242" s="4">
        <f>1.3</f>
        <v>1.3</v>
      </c>
      <c r="V3242" s="2" t="s">
        <v>232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539.929</v>
      </c>
      <c r="AD3242" s="4">
        <f>AC3242*(1-Z3242/100)</f>
        <v>539.929</v>
      </c>
      <c r="AE3242" s="2" t="s">
        <v>66</v>
      </c>
      <c r="AF3242" s="2" t="s">
        <v>67</v>
      </c>
      <c r="AG3242" s="2" t="s">
        <v>259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4270</v>
      </c>
      <c r="B3243" s="2" t="s">
        <v>4267</v>
      </c>
      <c r="C3243" s="2" t="s">
        <v>47</v>
      </c>
      <c r="D3243" s="2" t="s">
        <v>4268</v>
      </c>
      <c r="E3243" s="2" t="s">
        <v>526</v>
      </c>
      <c r="F3243" s="2" t="s">
        <v>224</v>
      </c>
      <c r="G3243" s="2" t="s">
        <v>227</v>
      </c>
      <c r="H3243" s="2" t="s">
        <v>142</v>
      </c>
      <c r="I3243" s="2" t="s">
        <v>53</v>
      </c>
      <c r="J3243" s="2" t="s">
        <v>226</v>
      </c>
      <c r="K3243" s="2" t="s">
        <v>226</v>
      </c>
      <c r="L3243" s="2" t="s">
        <v>227</v>
      </c>
      <c r="M3243" s="2" t="s">
        <v>79</v>
      </c>
      <c r="N3243" s="3">
        <v>41533</v>
      </c>
      <c r="O3243" s="3" t="s">
        <v>228</v>
      </c>
      <c r="P3243" s="4">
        <f>IF(O3243="吨",N3243*1000,IF(O3243="万立方米",N3243*10000,""))</f>
        <v>415330000.0</v>
      </c>
      <c r="Q3243" s="2" t="s">
        <v>229</v>
      </c>
      <c r="R3243" s="2" t="s">
        <v>230</v>
      </c>
      <c r="S3243" s="2" t="s">
        <v>238</v>
      </c>
      <c r="T3243" s="2" t="s">
        <v>75</v>
      </c>
      <c r="U3243" s="4">
        <f>4.1</f>
        <v>4.1</v>
      </c>
      <c r="V3243" s="2" t="s">
        <v>232</v>
      </c>
      <c r="W3243" s="2" t="s">
        <v>76</v>
      </c>
      <c r="X3243" s="2" t="s">
        <v>149</v>
      </c>
      <c r="Y3243" s="2" t="s">
        <v>150</v>
      </c>
      <c r="Z3243" s="2">
        <v>64</v>
      </c>
      <c r="AA3243" s="2"/>
      <c r="AB3243" s="2"/>
      <c r="AC3243" s="4">
        <f>P3243*U3243/1000000</f>
        <v>1702.8529999999998</v>
      </c>
      <c r="AD3243" s="4">
        <f>AC3243*(1-Z3243/100)</f>
        <v>613.02708</v>
      </c>
      <c r="AE3243" s="2" t="s">
        <v>66</v>
      </c>
      <c r="AF3243" s="2" t="s">
        <v>67</v>
      </c>
      <c r="AG3243" s="2" t="s">
        <v>257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4271</v>
      </c>
      <c r="B3244" s="2" t="s">
        <v>4267</v>
      </c>
      <c r="C3244" s="2" t="s">
        <v>47</v>
      </c>
      <c r="D3244" s="2" t="s">
        <v>4268</v>
      </c>
      <c r="E3244" s="2" t="s">
        <v>526</v>
      </c>
      <c r="F3244" s="2" t="s">
        <v>224</v>
      </c>
      <c r="G3244" s="2" t="s">
        <v>227</v>
      </c>
      <c r="H3244" s="2" t="s">
        <v>142</v>
      </c>
      <c r="I3244" s="2" t="s">
        <v>53</v>
      </c>
      <c r="J3244" s="2" t="s">
        <v>226</v>
      </c>
      <c r="K3244" s="2" t="s">
        <v>226</v>
      </c>
      <c r="L3244" s="2" t="s">
        <v>227</v>
      </c>
      <c r="M3244" s="2" t="s">
        <v>87</v>
      </c>
      <c r="N3244" s="3">
        <v>41533</v>
      </c>
      <c r="O3244" s="3" t="s">
        <v>228</v>
      </c>
      <c r="P3244" s="4">
        <f>IF(O3244="吨",N3244*1000,IF(O3244="万立方米",N3244*10000,""))</f>
        <v>415330000.0</v>
      </c>
      <c r="Q3244" s="2" t="s">
        <v>229</v>
      </c>
      <c r="R3244" s="2" t="s">
        <v>230</v>
      </c>
      <c r="S3244" s="2" t="s">
        <v>241</v>
      </c>
      <c r="T3244" s="2" t="s">
        <v>75</v>
      </c>
      <c r="U3244" s="4">
        <f>0.0</f>
        <v>0.0</v>
      </c>
      <c r="V3244" s="2" t="s">
        <v>232</v>
      </c>
      <c r="W3244" s="2" t="s">
        <v>76</v>
      </c>
      <c r="X3244" s="2" t="s">
        <v>255</v>
      </c>
      <c r="Y3244" s="2" t="s">
        <v>262</v>
      </c>
      <c r="Z3244" s="2">
        <v>57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66</v>
      </c>
      <c r="AF3244" s="2" t="s">
        <v>67</v>
      </c>
      <c r="AG3244" s="2" t="s">
        <v>257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4272</v>
      </c>
      <c r="B3245" s="2" t="s">
        <v>4267</v>
      </c>
      <c r="C3245" s="2" t="s">
        <v>47</v>
      </c>
      <c r="D3245" s="2" t="s">
        <v>4268</v>
      </c>
      <c r="E3245" s="2" t="s">
        <v>526</v>
      </c>
      <c r="F3245" s="2" t="s">
        <v>224</v>
      </c>
      <c r="G3245" s="2" t="s">
        <v>227</v>
      </c>
      <c r="H3245" s="2" t="s">
        <v>142</v>
      </c>
      <c r="I3245" s="2" t="s">
        <v>53</v>
      </c>
      <c r="J3245" s="2" t="s">
        <v>226</v>
      </c>
      <c r="K3245" s="2" t="s">
        <v>226</v>
      </c>
      <c r="L3245" s="2" t="s">
        <v>227</v>
      </c>
      <c r="M3245" s="2" t="s">
        <v>91</v>
      </c>
      <c r="N3245" s="3">
        <v>41533</v>
      </c>
      <c r="O3245" s="3" t="s">
        <v>228</v>
      </c>
      <c r="P3245" s="4">
        <f>IF(O3245="吨",N3245*1000,IF(O3245="万立方米",N3245*10000,""))</f>
        <v>415330000.0</v>
      </c>
      <c r="Q3245" s="2" t="s">
        <v>229</v>
      </c>
      <c r="R3245" s="2" t="s">
        <v>230</v>
      </c>
      <c r="S3245" s="2" t="s">
        <v>243</v>
      </c>
      <c r="T3245" s="2" t="s">
        <v>75</v>
      </c>
      <c r="U3245" s="4">
        <f>0.03</f>
        <v>0.03</v>
      </c>
      <c r="V3245" s="2" t="s">
        <v>232</v>
      </c>
      <c r="W3245" s="2" t="s">
        <v>76</v>
      </c>
      <c r="X3245" s="2" t="s">
        <v>255</v>
      </c>
      <c r="Y3245" s="2" t="s">
        <v>264</v>
      </c>
      <c r="Z3245" s="2">
        <v>75</v>
      </c>
      <c r="AA3245" s="2">
        <v>57</v>
      </c>
      <c r="AB3245" s="2">
        <v>75</v>
      </c>
      <c r="AC3245" s="4">
        <f>P3245*U3245/1000000</f>
        <v>12.4599</v>
      </c>
      <c r="AD3245" s="4">
        <f>AC3246*(1-AA3245/100)+(AC3245-AC3246)*(1-AB3245/100)</f>
        <v>5.357757</v>
      </c>
      <c r="AE3245" s="2" t="s">
        <v>66</v>
      </c>
      <c r="AF3245" s="2" t="s">
        <v>67</v>
      </c>
      <c r="AG3245" s="2" t="s">
        <v>257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4273</v>
      </c>
      <c r="B3246" s="2" t="s">
        <v>4267</v>
      </c>
      <c r="C3246" s="2" t="s">
        <v>47</v>
      </c>
      <c r="D3246" s="2" t="s">
        <v>4268</v>
      </c>
      <c r="E3246" s="2" t="s">
        <v>526</v>
      </c>
      <c r="F3246" s="2" t="s">
        <v>224</v>
      </c>
      <c r="G3246" s="2" t="s">
        <v>227</v>
      </c>
      <c r="H3246" s="2" t="s">
        <v>142</v>
      </c>
      <c r="I3246" s="2" t="s">
        <v>53</v>
      </c>
      <c r="J3246" s="2" t="s">
        <v>226</v>
      </c>
      <c r="K3246" s="2" t="s">
        <v>226</v>
      </c>
      <c r="L3246" s="2" t="s">
        <v>227</v>
      </c>
      <c r="M3246" s="2" t="s">
        <v>95</v>
      </c>
      <c r="N3246" s="3">
        <v>41533</v>
      </c>
      <c r="O3246" s="3" t="s">
        <v>228</v>
      </c>
      <c r="P3246" s="4">
        <f>IF(O3246="吨",N3246*1000,IF(O3246="万立方米",N3246*10000,""))</f>
        <v>415330000.0</v>
      </c>
      <c r="Q3246" s="2" t="s">
        <v>229</v>
      </c>
      <c r="R3246" s="2" t="s">
        <v>230</v>
      </c>
      <c r="S3246" s="2" t="s">
        <v>245</v>
      </c>
      <c r="T3246" s="2" t="s">
        <v>75</v>
      </c>
      <c r="U3246" s="4">
        <f>0.03</f>
        <v>0.03</v>
      </c>
      <c r="V3246" s="2" t="s">
        <v>232</v>
      </c>
      <c r="W3246" s="2" t="s">
        <v>76</v>
      </c>
      <c r="X3246" s="2" t="s">
        <v>255</v>
      </c>
      <c r="Y3246" s="2" t="s">
        <v>266</v>
      </c>
      <c r="Z3246" s="2">
        <v>57</v>
      </c>
      <c r="AA3246" s="2"/>
      <c r="AB3246" s="2"/>
      <c r="AC3246" s="4">
        <f>P3246*U3246/1000000</f>
        <v>12.4599</v>
      </c>
      <c r="AD3246" s="4">
        <f>AC3246*(1-Z3246/100)</f>
        <v>5.357757</v>
      </c>
      <c r="AE3246" s="2" t="s">
        <v>66</v>
      </c>
      <c r="AF3246" s="2" t="s">
        <v>67</v>
      </c>
      <c r="AG3246" s="2" t="s">
        <v>257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4274</v>
      </c>
      <c r="B3247" s="2" t="s">
        <v>4267</v>
      </c>
      <c r="C3247" s="2" t="s">
        <v>47</v>
      </c>
      <c r="D3247" s="2" t="s">
        <v>4268</v>
      </c>
      <c r="E3247" s="2" t="s">
        <v>526</v>
      </c>
      <c r="F3247" s="2" t="s">
        <v>224</v>
      </c>
      <c r="G3247" s="2" t="s">
        <v>227</v>
      </c>
      <c r="H3247" s="2" t="s">
        <v>142</v>
      </c>
      <c r="I3247" s="2" t="s">
        <v>53</v>
      </c>
      <c r="J3247" s="2" t="s">
        <v>226</v>
      </c>
      <c r="K3247" s="2" t="s">
        <v>226</v>
      </c>
      <c r="L3247" s="2" t="s">
        <v>227</v>
      </c>
      <c r="M3247" s="2" t="s">
        <v>99</v>
      </c>
      <c r="N3247" s="3">
        <v>41533</v>
      </c>
      <c r="O3247" s="3" t="s">
        <v>228</v>
      </c>
      <c r="P3247" s="4">
        <f>IF(O3247="吨",N3247*1000,IF(O3247="万立方米",N3247*10000,""))</f>
        <v>415330000.0</v>
      </c>
      <c r="Q3247" s="2" t="s">
        <v>229</v>
      </c>
      <c r="R3247" s="2" t="s">
        <v>230</v>
      </c>
      <c r="S3247" s="2" t="s">
        <v>247</v>
      </c>
      <c r="T3247" s="2" t="s">
        <v>75</v>
      </c>
      <c r="U3247" s="4">
        <f>0.0</f>
        <v>0.0</v>
      </c>
      <c r="V3247" s="2" t="s">
        <v>232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4">
        <f>P3247*U3247/1000000</f>
        <v>0.0</v>
      </c>
      <c r="AD3247" s="4">
        <f>AC3247*(1-Z3247/100)</f>
        <v>0.0</v>
      </c>
      <c r="AE3247" s="2" t="s">
        <v>66</v>
      </c>
      <c r="AF3247" s="2" t="s">
        <v>67</v>
      </c>
      <c r="AG3247" s="2" t="s">
        <v>268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4275</v>
      </c>
      <c r="B3248" s="2" t="s">
        <v>4267</v>
      </c>
      <c r="C3248" s="2" t="s">
        <v>47</v>
      </c>
      <c r="D3248" s="2" t="s">
        <v>4268</v>
      </c>
      <c r="E3248" s="2" t="s">
        <v>526</v>
      </c>
      <c r="F3248" s="2" t="s">
        <v>224</v>
      </c>
      <c r="G3248" s="2" t="s">
        <v>227</v>
      </c>
      <c r="H3248" s="2" t="s">
        <v>142</v>
      </c>
      <c r="I3248" s="2" t="s">
        <v>53</v>
      </c>
      <c r="J3248" s="2" t="s">
        <v>226</v>
      </c>
      <c r="K3248" s="2" t="s">
        <v>226</v>
      </c>
      <c r="L3248" s="2" t="s">
        <v>227</v>
      </c>
      <c r="M3248" s="2" t="s">
        <v>104</v>
      </c>
      <c r="N3248" s="3">
        <v>41533</v>
      </c>
      <c r="O3248" s="3" t="s">
        <v>228</v>
      </c>
      <c r="P3248" s="4">
        <f>IF(O3248="吨",N3248*1000,IF(O3248="万立方米",N3248*10000,""))</f>
        <v>415330000.0</v>
      </c>
      <c r="Q3248" s="2" t="s">
        <v>229</v>
      </c>
      <c r="R3248" s="2" t="s">
        <v>230</v>
      </c>
      <c r="S3248" s="2" t="s">
        <v>249</v>
      </c>
      <c r="T3248" s="2" t="s">
        <v>75</v>
      </c>
      <c r="U3248" s="4">
        <f>0.02</f>
        <v>0.02</v>
      </c>
      <c r="V3248" s="2" t="s">
        <v>232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259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4276</v>
      </c>
      <c r="B3249" s="2" t="s">
        <v>4267</v>
      </c>
      <c r="C3249" s="2" t="s">
        <v>47</v>
      </c>
      <c r="D3249" s="2" t="s">
        <v>4268</v>
      </c>
      <c r="E3249" s="2" t="s">
        <v>526</v>
      </c>
      <c r="F3249" s="2" t="s">
        <v>224</v>
      </c>
      <c r="G3249" s="2" t="s">
        <v>227</v>
      </c>
      <c r="H3249" s="2" t="s">
        <v>142</v>
      </c>
      <c r="I3249" s="2"/>
      <c r="J3249" s="2"/>
      <c r="K3249" s="2" t="s">
        <v>55</v>
      </c>
      <c r="L3249" s="2" t="s">
        <v>163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164</v>
      </c>
      <c r="T3249" s="2" t="s">
        <v>165</v>
      </c>
      <c r="U3249" s="4">
        <f>0.16</f>
        <v>0.16</v>
      </c>
      <c r="V3249" s="2" t="s">
        <v>111</v>
      </c>
      <c r="W3249" s="2" t="s">
        <v>164</v>
      </c>
      <c r="X3249" s="2" t="s">
        <v>163</v>
      </c>
      <c r="Y3249" s="2" t="s">
        <v>166</v>
      </c>
      <c r="Z3249" s="2">
        <v>0</v>
      </c>
      <c r="AA3249" s="2"/>
      <c r="AB3249" s="2"/>
      <c r="AC3249" s="2"/>
      <c r="AD3249" s="2"/>
      <c r="AE3249" s="2" t="s">
        <v>271</v>
      </c>
      <c r="AF3249" s="2" t="s">
        <v>272</v>
      </c>
      <c r="AG3249" s="2" t="s">
        <v>273</v>
      </c>
      <c r="AH3249" s="2" t="s">
        <v>168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4277</v>
      </c>
      <c r="B3250" s="2" t="s">
        <v>4278</v>
      </c>
      <c r="C3250" s="2" t="s">
        <v>47</v>
      </c>
      <c r="D3250" s="2" t="s">
        <v>776</v>
      </c>
      <c r="E3250" s="2" t="s">
        <v>526</v>
      </c>
      <c r="F3250" s="2" t="s">
        <v>278</v>
      </c>
      <c r="G3250" s="2" t="s">
        <v>120</v>
      </c>
      <c r="H3250" s="2" t="s">
        <v>912</v>
      </c>
      <c r="I3250" s="2" t="s">
        <v>53</v>
      </c>
      <c r="J3250" s="2" t="s">
        <v>280</v>
      </c>
      <c r="K3250" s="2"/>
      <c r="L3250" s="2" t="s">
        <v>122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124</v>
      </c>
      <c r="X3250" s="2" t="s">
        <v>298</v>
      </c>
      <c r="Y3250" s="2" t="s">
        <v>299</v>
      </c>
      <c r="Z3250" s="2">
        <v>94.5</v>
      </c>
      <c r="AA3250" s="2"/>
      <c r="AB3250" s="2"/>
      <c r="AC3250" s="2"/>
      <c r="AD3250" s="2"/>
      <c r="AE3250" s="2" t="s">
        <v>271</v>
      </c>
      <c r="AF3250" s="2" t="s">
        <v>281</v>
      </c>
      <c r="AG3250" s="2" t="s">
        <v>431</v>
      </c>
      <c r="AH3250" s="2" t="s">
        <v>128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4279</v>
      </c>
      <c r="B3251" s="2" t="s">
        <v>4278</v>
      </c>
      <c r="C3251" s="2" t="s">
        <v>47</v>
      </c>
      <c r="D3251" s="2" t="s">
        <v>776</v>
      </c>
      <c r="E3251" s="2" t="s">
        <v>526</v>
      </c>
      <c r="F3251" s="2" t="s">
        <v>278</v>
      </c>
      <c r="G3251" s="2" t="s">
        <v>120</v>
      </c>
      <c r="H3251" s="2" t="s">
        <v>912</v>
      </c>
      <c r="I3251" s="2" t="s">
        <v>53</v>
      </c>
      <c r="J3251" s="2" t="s">
        <v>280</v>
      </c>
      <c r="K3251" s="2"/>
      <c r="L3251" s="2" t="s">
        <v>122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124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271</v>
      </c>
      <c r="AF3251" s="2" t="s">
        <v>281</v>
      </c>
      <c r="AG3251" s="2" t="s">
        <v>433</v>
      </c>
      <c r="AH3251" s="2" t="s">
        <v>128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4280</v>
      </c>
      <c r="B3252" s="2" t="s">
        <v>4278</v>
      </c>
      <c r="C3252" s="2" t="s">
        <v>47</v>
      </c>
      <c r="D3252" s="2" t="s">
        <v>776</v>
      </c>
      <c r="E3252" s="2" t="s">
        <v>526</v>
      </c>
      <c r="F3252" s="2" t="s">
        <v>278</v>
      </c>
      <c r="G3252" s="2" t="s">
        <v>120</v>
      </c>
      <c r="H3252" s="2" t="s">
        <v>912</v>
      </c>
      <c r="I3252" s="2" t="s">
        <v>53</v>
      </c>
      <c r="J3252" s="2" t="s">
        <v>280</v>
      </c>
      <c r="K3252" s="2"/>
      <c r="L3252" s="2" t="s">
        <v>122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124</v>
      </c>
      <c r="X3252" s="2" t="s">
        <v>304</v>
      </c>
      <c r="Y3252" s="2" t="s">
        <v>305</v>
      </c>
      <c r="Z3252" s="2">
        <v>30</v>
      </c>
      <c r="AA3252" s="2"/>
      <c r="AB3252" s="2"/>
      <c r="AC3252" s="2"/>
      <c r="AD3252" s="2"/>
      <c r="AE3252" s="2" t="s">
        <v>271</v>
      </c>
      <c r="AF3252" s="2" t="s">
        <v>281</v>
      </c>
      <c r="AG3252" s="2" t="s">
        <v>435</v>
      </c>
      <c r="AH3252" s="2" t="s">
        <v>128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4281</v>
      </c>
      <c r="B3253" s="2" t="s">
        <v>4278</v>
      </c>
      <c r="C3253" s="2" t="s">
        <v>47</v>
      </c>
      <c r="D3253" s="2" t="s">
        <v>776</v>
      </c>
      <c r="E3253" s="2" t="s">
        <v>526</v>
      </c>
      <c r="F3253" s="2" t="s">
        <v>278</v>
      </c>
      <c r="G3253" s="2" t="s">
        <v>120</v>
      </c>
      <c r="H3253" s="2" t="s">
        <v>912</v>
      </c>
      <c r="I3253" s="2" t="s">
        <v>53</v>
      </c>
      <c r="J3253" s="2" t="s">
        <v>280</v>
      </c>
      <c r="K3253" s="2"/>
      <c r="L3253" s="2" t="s">
        <v>122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124</v>
      </c>
      <c r="X3253" s="2" t="s">
        <v>298</v>
      </c>
      <c r="Y3253" s="2" t="s">
        <v>308</v>
      </c>
      <c r="Z3253" s="2">
        <v>94.5</v>
      </c>
      <c r="AA3253" s="2"/>
      <c r="AB3253" s="2"/>
      <c r="AC3253" s="2"/>
      <c r="AD3253" s="2"/>
      <c r="AE3253" s="2" t="s">
        <v>271</v>
      </c>
      <c r="AF3253" s="2" t="s">
        <v>281</v>
      </c>
      <c r="AG3253" s="2" t="s">
        <v>431</v>
      </c>
      <c r="AH3253" s="2" t="s">
        <v>128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4282</v>
      </c>
      <c r="B3254" s="2" t="s">
        <v>4278</v>
      </c>
      <c r="C3254" s="2" t="s">
        <v>47</v>
      </c>
      <c r="D3254" s="2" t="s">
        <v>776</v>
      </c>
      <c r="E3254" s="2" t="s">
        <v>526</v>
      </c>
      <c r="F3254" s="2" t="s">
        <v>278</v>
      </c>
      <c r="G3254" s="2" t="s">
        <v>120</v>
      </c>
      <c r="H3254" s="2" t="s">
        <v>912</v>
      </c>
      <c r="I3254" s="2" t="s">
        <v>53</v>
      </c>
      <c r="J3254" s="2" t="s">
        <v>280</v>
      </c>
      <c r="K3254" s="2"/>
      <c r="L3254" s="2" t="s">
        <v>122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124</v>
      </c>
      <c r="X3254" s="2" t="s">
        <v>298</v>
      </c>
      <c r="Y3254" s="2" t="s">
        <v>310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271</v>
      </c>
      <c r="AF3254" s="2" t="s">
        <v>281</v>
      </c>
      <c r="AG3254" s="2" t="s">
        <v>431</v>
      </c>
      <c r="AH3254" s="2" t="s">
        <v>128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4283</v>
      </c>
      <c r="B3255" s="2" t="s">
        <v>4278</v>
      </c>
      <c r="C3255" s="2" t="s">
        <v>47</v>
      </c>
      <c r="D3255" s="2" t="s">
        <v>776</v>
      </c>
      <c r="E3255" s="2" t="s">
        <v>526</v>
      </c>
      <c r="F3255" s="2" t="s">
        <v>278</v>
      </c>
      <c r="G3255" s="2" t="s">
        <v>120</v>
      </c>
      <c r="H3255" s="2" t="s">
        <v>912</v>
      </c>
      <c r="I3255" s="2" t="s">
        <v>53</v>
      </c>
      <c r="J3255" s="2" t="s">
        <v>280</v>
      </c>
      <c r="K3255" s="2"/>
      <c r="L3255" s="2" t="s">
        <v>122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124</v>
      </c>
      <c r="X3255" s="2" t="s">
        <v>298</v>
      </c>
      <c r="Y3255" s="2" t="s">
        <v>312</v>
      </c>
      <c r="Z3255" s="2">
        <v>94.5</v>
      </c>
      <c r="AA3255" s="2"/>
      <c r="AB3255" s="2"/>
      <c r="AC3255" s="2"/>
      <c r="AD3255" s="2"/>
      <c r="AE3255" s="2" t="s">
        <v>271</v>
      </c>
      <c r="AF3255" s="2" t="s">
        <v>281</v>
      </c>
      <c r="AG3255" s="2" t="s">
        <v>431</v>
      </c>
      <c r="AH3255" s="2" t="s">
        <v>128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4284</v>
      </c>
      <c r="B3256" s="2" t="s">
        <v>4278</v>
      </c>
      <c r="C3256" s="2" t="s">
        <v>47</v>
      </c>
      <c r="D3256" s="2" t="s">
        <v>776</v>
      </c>
      <c r="E3256" s="2" t="s">
        <v>526</v>
      </c>
      <c r="F3256" s="2" t="s">
        <v>278</v>
      </c>
      <c r="G3256" s="2" t="s">
        <v>120</v>
      </c>
      <c r="H3256" s="2" t="s">
        <v>912</v>
      </c>
      <c r="I3256" s="2" t="s">
        <v>53</v>
      </c>
      <c r="J3256" s="2" t="s">
        <v>280</v>
      </c>
      <c r="K3256" s="2"/>
      <c r="L3256" s="2" t="s">
        <v>122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124</v>
      </c>
      <c r="X3256" s="2" t="s">
        <v>314</v>
      </c>
      <c r="Y3256" s="2" t="s">
        <v>315</v>
      </c>
      <c r="Z3256" s="2">
        <v>80</v>
      </c>
      <c r="AA3256" s="2"/>
      <c r="AB3256" s="2"/>
      <c r="AC3256" s="2"/>
      <c r="AD3256" s="2"/>
      <c r="AE3256" s="2" t="s">
        <v>271</v>
      </c>
      <c r="AF3256" s="2" t="s">
        <v>281</v>
      </c>
      <c r="AG3256" s="2" t="s">
        <v>435</v>
      </c>
      <c r="AH3256" s="2" t="s">
        <v>128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4285</v>
      </c>
      <c r="B3257" s="2" t="s">
        <v>4278</v>
      </c>
      <c r="C3257" s="2" t="s">
        <v>47</v>
      </c>
      <c r="D3257" s="2" t="s">
        <v>776</v>
      </c>
      <c r="E3257" s="2" t="s">
        <v>526</v>
      </c>
      <c r="F3257" s="2" t="s">
        <v>278</v>
      </c>
      <c r="G3257" s="2" t="s">
        <v>120</v>
      </c>
      <c r="H3257" s="2" t="s">
        <v>912</v>
      </c>
      <c r="I3257" s="2" t="s">
        <v>53</v>
      </c>
      <c r="J3257" s="2" t="s">
        <v>280</v>
      </c>
      <c r="K3257" s="2"/>
      <c r="L3257" s="2" t="s">
        <v>122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124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271</v>
      </c>
      <c r="AF3257" s="2" t="s">
        <v>281</v>
      </c>
      <c r="AG3257" s="2" t="s">
        <v>433</v>
      </c>
      <c r="AH3257" s="2" t="s">
        <v>128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4286</v>
      </c>
      <c r="B3258" s="2" t="s">
        <v>4278</v>
      </c>
      <c r="C3258" s="2" t="s">
        <v>47</v>
      </c>
      <c r="D3258" s="2" t="s">
        <v>776</v>
      </c>
      <c r="E3258" s="2" t="s">
        <v>526</v>
      </c>
      <c r="F3258" s="2" t="s">
        <v>278</v>
      </c>
      <c r="G3258" s="2" t="s">
        <v>120</v>
      </c>
      <c r="H3258" s="2" t="s">
        <v>912</v>
      </c>
      <c r="I3258" s="2"/>
      <c r="J3258" s="2"/>
      <c r="K3258" s="2" t="s">
        <v>55</v>
      </c>
      <c r="L3258" s="2" t="s">
        <v>318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319</v>
      </c>
      <c r="T3258" s="2" t="s">
        <v>165</v>
      </c>
      <c r="U3258" s="4">
        <f>0.17</f>
        <v>0.17</v>
      </c>
      <c r="V3258" s="2" t="s">
        <v>111</v>
      </c>
      <c r="W3258" s="2" t="s">
        <v>319</v>
      </c>
      <c r="X3258" s="2" t="s">
        <v>318</v>
      </c>
      <c r="Y3258" s="2" t="s">
        <v>320</v>
      </c>
      <c r="Z3258" s="2">
        <v>0</v>
      </c>
      <c r="AA3258" s="2"/>
      <c r="AB3258" s="2"/>
      <c r="AC3258" s="2"/>
      <c r="AD3258" s="2"/>
      <c r="AE3258" s="2" t="s">
        <v>271</v>
      </c>
      <c r="AF3258" s="2" t="s">
        <v>272</v>
      </c>
      <c r="AG3258" s="2" t="s">
        <v>273</v>
      </c>
      <c r="AH3258" s="2" t="s">
        <v>168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4287</v>
      </c>
      <c r="B3259" s="2" t="s">
        <v>4288</v>
      </c>
      <c r="C3259" s="2" t="s">
        <v>47</v>
      </c>
      <c r="D3259" s="2" t="s">
        <v>3296</v>
      </c>
      <c r="E3259" s="2" t="s">
        <v>924</v>
      </c>
      <c r="F3259" s="2" t="s">
        <v>50</v>
      </c>
      <c r="G3259" s="2" t="s">
        <v>227</v>
      </c>
      <c r="H3259" s="2" t="s">
        <v>560</v>
      </c>
      <c r="I3259" s="2" t="s">
        <v>53</v>
      </c>
      <c r="J3259" s="2" t="s">
        <v>226</v>
      </c>
      <c r="K3259" s="2" t="s">
        <v>226</v>
      </c>
      <c r="L3259" s="2" t="s">
        <v>227</v>
      </c>
      <c r="M3259" s="2" t="s">
        <v>57</v>
      </c>
      <c r="N3259" s="3">
        <v>26.6</v>
      </c>
      <c r="O3259" s="3" t="s">
        <v>228</v>
      </c>
      <c r="P3259" s="4">
        <f>IF(O3259="吨",N3259*1000,IF(O3259="万立方米",N3259*10000,""))</f>
        <v>266000.0</v>
      </c>
      <c r="Q3259" s="2" t="s">
        <v>229</v>
      </c>
      <c r="R3259" s="2" t="s">
        <v>230</v>
      </c>
      <c r="S3259" s="2" t="s">
        <v>231</v>
      </c>
      <c r="T3259" s="2" t="s">
        <v>75</v>
      </c>
      <c r="U3259" s="4">
        <f>0.0</f>
        <v>0.0</v>
      </c>
      <c r="V3259" s="2" t="s">
        <v>232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</v>
      </c>
      <c r="AD3259" s="4">
        <f>AC3259*(1-Z3259/100)</f>
        <v>0.0</v>
      </c>
      <c r="AE3259" s="2" t="s">
        <v>66</v>
      </c>
      <c r="AF3259" s="2" t="s">
        <v>67</v>
      </c>
      <c r="AG3259" s="2" t="s">
        <v>233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4289</v>
      </c>
      <c r="B3260" s="2" t="s">
        <v>4288</v>
      </c>
      <c r="C3260" s="2" t="s">
        <v>47</v>
      </c>
      <c r="D3260" s="2" t="s">
        <v>3296</v>
      </c>
      <c r="E3260" s="2" t="s">
        <v>924</v>
      </c>
      <c r="F3260" s="2" t="s">
        <v>50</v>
      </c>
      <c r="G3260" s="2" t="s">
        <v>227</v>
      </c>
      <c r="H3260" s="2" t="s">
        <v>560</v>
      </c>
      <c r="I3260" s="2" t="s">
        <v>53</v>
      </c>
      <c r="J3260" s="2" t="s">
        <v>226</v>
      </c>
      <c r="K3260" s="2" t="s">
        <v>226</v>
      </c>
      <c r="L3260" s="2" t="s">
        <v>227</v>
      </c>
      <c r="M3260" s="2" t="s">
        <v>73</v>
      </c>
      <c r="N3260" s="3">
        <v>26.6</v>
      </c>
      <c r="O3260" s="3" t="s">
        <v>228</v>
      </c>
      <c r="P3260" s="4">
        <f>IF(O3260="吨",N3260*1000,IF(O3260="万立方米",N3260*10000,""))</f>
        <v>266000.0</v>
      </c>
      <c r="Q3260" s="2" t="s">
        <v>229</v>
      </c>
      <c r="R3260" s="2" t="s">
        <v>230</v>
      </c>
      <c r="S3260" s="2" t="s">
        <v>235</v>
      </c>
      <c r="T3260" s="2" t="s">
        <v>75</v>
      </c>
      <c r="U3260" s="4">
        <f>1.3</f>
        <v>1.3</v>
      </c>
      <c r="V3260" s="2" t="s">
        <v>232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0.3458</v>
      </c>
      <c r="AD3260" s="4">
        <f>AC3260*(1-Z3260/100)</f>
        <v>0.3458</v>
      </c>
      <c r="AE3260" s="2" t="s">
        <v>66</v>
      </c>
      <c r="AF3260" s="2" t="s">
        <v>67</v>
      </c>
      <c r="AG3260" s="2" t="s">
        <v>236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4290</v>
      </c>
      <c r="B3261" s="2" t="s">
        <v>4288</v>
      </c>
      <c r="C3261" s="2" t="s">
        <v>47</v>
      </c>
      <c r="D3261" s="2" t="s">
        <v>3296</v>
      </c>
      <c r="E3261" s="2" t="s">
        <v>924</v>
      </c>
      <c r="F3261" s="2" t="s">
        <v>50</v>
      </c>
      <c r="G3261" s="2" t="s">
        <v>227</v>
      </c>
      <c r="H3261" s="2" t="s">
        <v>560</v>
      </c>
      <c r="I3261" s="2" t="s">
        <v>53</v>
      </c>
      <c r="J3261" s="2" t="s">
        <v>226</v>
      </c>
      <c r="K3261" s="2" t="s">
        <v>226</v>
      </c>
      <c r="L3261" s="2" t="s">
        <v>227</v>
      </c>
      <c r="M3261" s="2" t="s">
        <v>79</v>
      </c>
      <c r="N3261" s="3">
        <v>26.6</v>
      </c>
      <c r="O3261" s="3" t="s">
        <v>228</v>
      </c>
      <c r="P3261" s="4">
        <f>IF(O3261="吨",N3261*1000,IF(O3261="万立方米",N3261*10000,""))</f>
        <v>266000.0</v>
      </c>
      <c r="Q3261" s="2" t="s">
        <v>229</v>
      </c>
      <c r="R3261" s="2" t="s">
        <v>230</v>
      </c>
      <c r="S3261" s="2" t="s">
        <v>238</v>
      </c>
      <c r="T3261" s="2" t="s">
        <v>75</v>
      </c>
      <c r="U3261" s="4">
        <f>4.1</f>
        <v>4.1</v>
      </c>
      <c r="V3261" s="2" t="s">
        <v>232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1.0906</v>
      </c>
      <c r="AD3261" s="4">
        <f>AC3261*(1-Z3261/100)</f>
        <v>1.0906</v>
      </c>
      <c r="AE3261" s="2" t="s">
        <v>66</v>
      </c>
      <c r="AF3261" s="2" t="s">
        <v>67</v>
      </c>
      <c r="AG3261" s="2" t="s">
        <v>233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4291</v>
      </c>
      <c r="B3262" s="2" t="s">
        <v>4288</v>
      </c>
      <c r="C3262" s="2" t="s">
        <v>47</v>
      </c>
      <c r="D3262" s="2" t="s">
        <v>3296</v>
      </c>
      <c r="E3262" s="2" t="s">
        <v>924</v>
      </c>
      <c r="F3262" s="2" t="s">
        <v>50</v>
      </c>
      <c r="G3262" s="2" t="s">
        <v>227</v>
      </c>
      <c r="H3262" s="2" t="s">
        <v>560</v>
      </c>
      <c r="I3262" s="2" t="s">
        <v>53</v>
      </c>
      <c r="J3262" s="2" t="s">
        <v>226</v>
      </c>
      <c r="K3262" s="2" t="s">
        <v>226</v>
      </c>
      <c r="L3262" s="2" t="s">
        <v>227</v>
      </c>
      <c r="M3262" s="2" t="s">
        <v>87</v>
      </c>
      <c r="N3262" s="3">
        <v>26.6</v>
      </c>
      <c r="O3262" s="3" t="s">
        <v>228</v>
      </c>
      <c r="P3262" s="4">
        <f>IF(O3262="吨",N3262*1000,IF(O3262="万立方米",N3262*10000,""))</f>
        <v>266000.0</v>
      </c>
      <c r="Q3262" s="2" t="s">
        <v>229</v>
      </c>
      <c r="R3262" s="2" t="s">
        <v>230</v>
      </c>
      <c r="S3262" s="2" t="s">
        <v>241</v>
      </c>
      <c r="T3262" s="2" t="s">
        <v>75</v>
      </c>
      <c r="U3262" s="4">
        <f>0.0</f>
        <v>0.0</v>
      </c>
      <c r="V3262" s="2" t="s">
        <v>232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66</v>
      </c>
      <c r="AF3262" s="2" t="s">
        <v>67</v>
      </c>
      <c r="AG3262" s="2" t="s">
        <v>233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4292</v>
      </c>
      <c r="B3263" s="2" t="s">
        <v>4288</v>
      </c>
      <c r="C3263" s="2" t="s">
        <v>47</v>
      </c>
      <c r="D3263" s="2" t="s">
        <v>3296</v>
      </c>
      <c r="E3263" s="2" t="s">
        <v>924</v>
      </c>
      <c r="F3263" s="2" t="s">
        <v>50</v>
      </c>
      <c r="G3263" s="2" t="s">
        <v>227</v>
      </c>
      <c r="H3263" s="2" t="s">
        <v>560</v>
      </c>
      <c r="I3263" s="2" t="s">
        <v>53</v>
      </c>
      <c r="J3263" s="2" t="s">
        <v>226</v>
      </c>
      <c r="K3263" s="2" t="s">
        <v>226</v>
      </c>
      <c r="L3263" s="2" t="s">
        <v>227</v>
      </c>
      <c r="M3263" s="2" t="s">
        <v>91</v>
      </c>
      <c r="N3263" s="3">
        <v>26.6</v>
      </c>
      <c r="O3263" s="3" t="s">
        <v>228</v>
      </c>
      <c r="P3263" s="4">
        <f>IF(O3263="吨",N3263*1000,IF(O3263="万立方米",N3263*10000,""))</f>
        <v>266000.0</v>
      </c>
      <c r="Q3263" s="2" t="s">
        <v>229</v>
      </c>
      <c r="R3263" s="2" t="s">
        <v>230</v>
      </c>
      <c r="S3263" s="2" t="s">
        <v>243</v>
      </c>
      <c r="T3263" s="2" t="s">
        <v>75</v>
      </c>
      <c r="U3263" s="4">
        <f>0.03</f>
        <v>0.03</v>
      </c>
      <c r="V3263" s="2" t="s">
        <v>232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4">
        <f>P3263*U3263/1000000</f>
        <v>0.00798</v>
      </c>
      <c r="AD3263" s="4">
        <f>AC3264*(1-AA3263/100)+(AC3263-AC3264)*(1-AB3263/100)</f>
        <v>0.00798</v>
      </c>
      <c r="AE3263" s="2" t="s">
        <v>66</v>
      </c>
      <c r="AF3263" s="2" t="s">
        <v>67</v>
      </c>
      <c r="AG3263" s="2" t="s">
        <v>233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4293</v>
      </c>
      <c r="B3264" s="2" t="s">
        <v>4288</v>
      </c>
      <c r="C3264" s="2" t="s">
        <v>47</v>
      </c>
      <c r="D3264" s="2" t="s">
        <v>3296</v>
      </c>
      <c r="E3264" s="2" t="s">
        <v>924</v>
      </c>
      <c r="F3264" s="2" t="s">
        <v>50</v>
      </c>
      <c r="G3264" s="2" t="s">
        <v>227</v>
      </c>
      <c r="H3264" s="2" t="s">
        <v>560</v>
      </c>
      <c r="I3264" s="2" t="s">
        <v>53</v>
      </c>
      <c r="J3264" s="2" t="s">
        <v>226</v>
      </c>
      <c r="K3264" s="2" t="s">
        <v>226</v>
      </c>
      <c r="L3264" s="2" t="s">
        <v>227</v>
      </c>
      <c r="M3264" s="2" t="s">
        <v>95</v>
      </c>
      <c r="N3264" s="3">
        <v>26.6</v>
      </c>
      <c r="O3264" s="3" t="s">
        <v>228</v>
      </c>
      <c r="P3264" s="4">
        <f>IF(O3264="吨",N3264*1000,IF(O3264="万立方米",N3264*10000,""))</f>
        <v>266000.0</v>
      </c>
      <c r="Q3264" s="2" t="s">
        <v>229</v>
      </c>
      <c r="R3264" s="2" t="s">
        <v>230</v>
      </c>
      <c r="S3264" s="2" t="s">
        <v>245</v>
      </c>
      <c r="T3264" s="2" t="s">
        <v>75</v>
      </c>
      <c r="U3264" s="4">
        <f>0.03</f>
        <v>0.03</v>
      </c>
      <c r="V3264" s="2" t="s">
        <v>232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0.00798</v>
      </c>
      <c r="AD3264" s="4">
        <f>AC3264*(1-Z3264/100)</f>
        <v>0.00798</v>
      </c>
      <c r="AE3264" s="2" t="s">
        <v>66</v>
      </c>
      <c r="AF3264" s="2" t="s">
        <v>67</v>
      </c>
      <c r="AG3264" s="2" t="s">
        <v>233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4294</v>
      </c>
      <c r="B3265" s="2" t="s">
        <v>4288</v>
      </c>
      <c r="C3265" s="2" t="s">
        <v>47</v>
      </c>
      <c r="D3265" s="2" t="s">
        <v>3296</v>
      </c>
      <c r="E3265" s="2" t="s">
        <v>924</v>
      </c>
      <c r="F3265" s="2" t="s">
        <v>50</v>
      </c>
      <c r="G3265" s="2" t="s">
        <v>227</v>
      </c>
      <c r="H3265" s="2" t="s">
        <v>560</v>
      </c>
      <c r="I3265" s="2" t="s">
        <v>53</v>
      </c>
      <c r="J3265" s="2" t="s">
        <v>226</v>
      </c>
      <c r="K3265" s="2" t="s">
        <v>226</v>
      </c>
      <c r="L3265" s="2" t="s">
        <v>227</v>
      </c>
      <c r="M3265" s="2" t="s">
        <v>99</v>
      </c>
      <c r="N3265" s="3">
        <v>26.6</v>
      </c>
      <c r="O3265" s="3" t="s">
        <v>228</v>
      </c>
      <c r="P3265" s="4">
        <f>IF(O3265="吨",N3265*1000,IF(O3265="万立方米",N3265*10000,""))</f>
        <v>266000.0</v>
      </c>
      <c r="Q3265" s="2" t="s">
        <v>229</v>
      </c>
      <c r="R3265" s="2" t="s">
        <v>230</v>
      </c>
      <c r="S3265" s="2" t="s">
        <v>247</v>
      </c>
      <c r="T3265" s="2" t="s">
        <v>75</v>
      </c>
      <c r="U3265" s="4">
        <f>0.0</f>
        <v>0.0</v>
      </c>
      <c r="V3265" s="2" t="s">
        <v>232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66</v>
      </c>
      <c r="AF3265" s="2" t="s">
        <v>67</v>
      </c>
      <c r="AG3265" s="2" t="s">
        <v>233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4295</v>
      </c>
      <c r="B3266" s="2" t="s">
        <v>4288</v>
      </c>
      <c r="C3266" s="2" t="s">
        <v>47</v>
      </c>
      <c r="D3266" s="2" t="s">
        <v>3296</v>
      </c>
      <c r="E3266" s="2" t="s">
        <v>924</v>
      </c>
      <c r="F3266" s="2" t="s">
        <v>50</v>
      </c>
      <c r="G3266" s="2" t="s">
        <v>227</v>
      </c>
      <c r="H3266" s="2" t="s">
        <v>560</v>
      </c>
      <c r="I3266" s="2" t="s">
        <v>53</v>
      </c>
      <c r="J3266" s="2" t="s">
        <v>226</v>
      </c>
      <c r="K3266" s="2" t="s">
        <v>226</v>
      </c>
      <c r="L3266" s="2" t="s">
        <v>227</v>
      </c>
      <c r="M3266" s="2" t="s">
        <v>104</v>
      </c>
      <c r="N3266" s="3">
        <v>26.6</v>
      </c>
      <c r="O3266" s="3" t="s">
        <v>228</v>
      </c>
      <c r="P3266" s="4">
        <f>IF(O3266="吨",N3266*1000,IF(O3266="万立方米",N3266*10000,""))</f>
        <v>266000.0</v>
      </c>
      <c r="Q3266" s="2" t="s">
        <v>229</v>
      </c>
      <c r="R3266" s="2" t="s">
        <v>230</v>
      </c>
      <c r="S3266" s="2" t="s">
        <v>249</v>
      </c>
      <c r="T3266" s="2" t="s">
        <v>75</v>
      </c>
      <c r="U3266" s="4">
        <f>0.02</f>
        <v>0.02</v>
      </c>
      <c r="V3266" s="2" t="s">
        <v>232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 t="s">
        <v>236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4296</v>
      </c>
      <c r="B3267" s="2" t="s">
        <v>4288</v>
      </c>
      <c r="C3267" s="2" t="s">
        <v>47</v>
      </c>
      <c r="D3267" s="2" t="s">
        <v>3296</v>
      </c>
      <c r="E3267" s="2" t="s">
        <v>924</v>
      </c>
      <c r="F3267" s="2" t="s">
        <v>50</v>
      </c>
      <c r="G3267" s="2" t="s">
        <v>227</v>
      </c>
      <c r="H3267" s="2" t="s">
        <v>560</v>
      </c>
      <c r="I3267" s="2"/>
      <c r="J3267" s="2"/>
      <c r="K3267" s="2"/>
      <c r="L3267" s="2"/>
      <c r="M3267" s="2" t="s">
        <v>107</v>
      </c>
      <c r="N3267" s="3"/>
      <c r="O3267" s="3"/>
      <c r="P3267" s="4">
        <f>IF(O3267="吨",N3267*1000,IF(O3267="万立方米",N3267*10000,""))</f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138</v>
      </c>
      <c r="AH3267" s="2" t="s">
        <v>114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4297</v>
      </c>
      <c r="B3268" s="2" t="s">
        <v>4298</v>
      </c>
      <c r="C3268" s="2" t="s">
        <v>47</v>
      </c>
      <c r="D3268" s="2" t="s">
        <v>513</v>
      </c>
      <c r="E3268" s="2" t="s">
        <v>514</v>
      </c>
      <c r="F3268" s="2" t="s">
        <v>278</v>
      </c>
      <c r="G3268" s="2" t="s">
        <v>120</v>
      </c>
      <c r="H3268" s="2" t="s">
        <v>297</v>
      </c>
      <c r="I3268" s="2" t="s">
        <v>53</v>
      </c>
      <c r="J3268" s="2" t="s">
        <v>280</v>
      </c>
      <c r="K3268" s="2"/>
      <c r="L3268" s="2" t="s">
        <v>122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124</v>
      </c>
      <c r="X3268" s="2" t="s">
        <v>298</v>
      </c>
      <c r="Y3268" s="2" t="s">
        <v>299</v>
      </c>
      <c r="Z3268" s="2">
        <v>94.5</v>
      </c>
      <c r="AA3268" s="2"/>
      <c r="AB3268" s="2"/>
      <c r="AC3268" s="2"/>
      <c r="AD3268" s="2"/>
      <c r="AE3268" s="2" t="s">
        <v>271</v>
      </c>
      <c r="AF3268" s="2" t="s">
        <v>281</v>
      </c>
      <c r="AG3268" s="2" t="s">
        <v>431</v>
      </c>
      <c r="AH3268" s="2" t="s">
        <v>128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4299</v>
      </c>
      <c r="B3269" s="2" t="s">
        <v>4298</v>
      </c>
      <c r="C3269" s="2" t="s">
        <v>47</v>
      </c>
      <c r="D3269" s="2" t="s">
        <v>513</v>
      </c>
      <c r="E3269" s="2" t="s">
        <v>514</v>
      </c>
      <c r="F3269" s="2" t="s">
        <v>278</v>
      </c>
      <c r="G3269" s="2" t="s">
        <v>120</v>
      </c>
      <c r="H3269" s="2" t="s">
        <v>297</v>
      </c>
      <c r="I3269" s="2" t="s">
        <v>53</v>
      </c>
      <c r="J3269" s="2" t="s">
        <v>280</v>
      </c>
      <c r="K3269" s="2"/>
      <c r="L3269" s="2" t="s">
        <v>122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124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271</v>
      </c>
      <c r="AF3269" s="2" t="s">
        <v>281</v>
      </c>
      <c r="AG3269" s="2" t="s">
        <v>433</v>
      </c>
      <c r="AH3269" s="2" t="s">
        <v>128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4300</v>
      </c>
      <c r="B3270" s="2" t="s">
        <v>4298</v>
      </c>
      <c r="C3270" s="2" t="s">
        <v>47</v>
      </c>
      <c r="D3270" s="2" t="s">
        <v>513</v>
      </c>
      <c r="E3270" s="2" t="s">
        <v>514</v>
      </c>
      <c r="F3270" s="2" t="s">
        <v>278</v>
      </c>
      <c r="G3270" s="2" t="s">
        <v>120</v>
      </c>
      <c r="H3270" s="2" t="s">
        <v>297</v>
      </c>
      <c r="I3270" s="2" t="s">
        <v>53</v>
      </c>
      <c r="J3270" s="2" t="s">
        <v>280</v>
      </c>
      <c r="K3270" s="2"/>
      <c r="L3270" s="2" t="s">
        <v>122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124</v>
      </c>
      <c r="X3270" s="2" t="s">
        <v>304</v>
      </c>
      <c r="Y3270" s="2" t="s">
        <v>305</v>
      </c>
      <c r="Z3270" s="2">
        <v>30</v>
      </c>
      <c r="AA3270" s="2"/>
      <c r="AB3270" s="2"/>
      <c r="AC3270" s="2"/>
      <c r="AD3270" s="2"/>
      <c r="AE3270" s="2" t="s">
        <v>271</v>
      </c>
      <c r="AF3270" s="2" t="s">
        <v>281</v>
      </c>
      <c r="AG3270" s="2" t="s">
        <v>435</v>
      </c>
      <c r="AH3270" s="2" t="s">
        <v>128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4301</v>
      </c>
      <c r="B3271" s="2" t="s">
        <v>4298</v>
      </c>
      <c r="C3271" s="2" t="s">
        <v>47</v>
      </c>
      <c r="D3271" s="2" t="s">
        <v>513</v>
      </c>
      <c r="E3271" s="2" t="s">
        <v>514</v>
      </c>
      <c r="F3271" s="2" t="s">
        <v>278</v>
      </c>
      <c r="G3271" s="2" t="s">
        <v>120</v>
      </c>
      <c r="H3271" s="2" t="s">
        <v>297</v>
      </c>
      <c r="I3271" s="2" t="s">
        <v>53</v>
      </c>
      <c r="J3271" s="2" t="s">
        <v>280</v>
      </c>
      <c r="K3271" s="2"/>
      <c r="L3271" s="2" t="s">
        <v>122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124</v>
      </c>
      <c r="X3271" s="2" t="s">
        <v>298</v>
      </c>
      <c r="Y3271" s="2" t="s">
        <v>308</v>
      </c>
      <c r="Z3271" s="2">
        <v>94.5</v>
      </c>
      <c r="AA3271" s="2"/>
      <c r="AB3271" s="2"/>
      <c r="AC3271" s="2"/>
      <c r="AD3271" s="2"/>
      <c r="AE3271" s="2" t="s">
        <v>271</v>
      </c>
      <c r="AF3271" s="2" t="s">
        <v>281</v>
      </c>
      <c r="AG3271" s="2" t="s">
        <v>431</v>
      </c>
      <c r="AH3271" s="2" t="s">
        <v>128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4302</v>
      </c>
      <c r="B3272" s="2" t="s">
        <v>4298</v>
      </c>
      <c r="C3272" s="2" t="s">
        <v>47</v>
      </c>
      <c r="D3272" s="2" t="s">
        <v>513</v>
      </c>
      <c r="E3272" s="2" t="s">
        <v>514</v>
      </c>
      <c r="F3272" s="2" t="s">
        <v>278</v>
      </c>
      <c r="G3272" s="2" t="s">
        <v>120</v>
      </c>
      <c r="H3272" s="2" t="s">
        <v>297</v>
      </c>
      <c r="I3272" s="2" t="s">
        <v>53</v>
      </c>
      <c r="J3272" s="2" t="s">
        <v>280</v>
      </c>
      <c r="K3272" s="2"/>
      <c r="L3272" s="2" t="s">
        <v>122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124</v>
      </c>
      <c r="X3272" s="2" t="s">
        <v>298</v>
      </c>
      <c r="Y3272" s="2" t="s">
        <v>310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271</v>
      </c>
      <c r="AF3272" s="2" t="s">
        <v>281</v>
      </c>
      <c r="AG3272" s="2" t="s">
        <v>431</v>
      </c>
      <c r="AH3272" s="2" t="s">
        <v>128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4303</v>
      </c>
      <c r="B3273" s="2" t="s">
        <v>4298</v>
      </c>
      <c r="C3273" s="2" t="s">
        <v>47</v>
      </c>
      <c r="D3273" s="2" t="s">
        <v>513</v>
      </c>
      <c r="E3273" s="2" t="s">
        <v>514</v>
      </c>
      <c r="F3273" s="2" t="s">
        <v>278</v>
      </c>
      <c r="G3273" s="2" t="s">
        <v>120</v>
      </c>
      <c r="H3273" s="2" t="s">
        <v>297</v>
      </c>
      <c r="I3273" s="2" t="s">
        <v>53</v>
      </c>
      <c r="J3273" s="2" t="s">
        <v>280</v>
      </c>
      <c r="K3273" s="2"/>
      <c r="L3273" s="2" t="s">
        <v>122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124</v>
      </c>
      <c r="X3273" s="2" t="s">
        <v>298</v>
      </c>
      <c r="Y3273" s="2" t="s">
        <v>312</v>
      </c>
      <c r="Z3273" s="2">
        <v>94.5</v>
      </c>
      <c r="AA3273" s="2"/>
      <c r="AB3273" s="2"/>
      <c r="AC3273" s="2"/>
      <c r="AD3273" s="2"/>
      <c r="AE3273" s="2" t="s">
        <v>271</v>
      </c>
      <c r="AF3273" s="2" t="s">
        <v>281</v>
      </c>
      <c r="AG3273" s="2" t="s">
        <v>431</v>
      </c>
      <c r="AH3273" s="2" t="s">
        <v>128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4304</v>
      </c>
      <c r="B3274" s="2" t="s">
        <v>4298</v>
      </c>
      <c r="C3274" s="2" t="s">
        <v>47</v>
      </c>
      <c r="D3274" s="2" t="s">
        <v>513</v>
      </c>
      <c r="E3274" s="2" t="s">
        <v>514</v>
      </c>
      <c r="F3274" s="2" t="s">
        <v>278</v>
      </c>
      <c r="G3274" s="2" t="s">
        <v>120</v>
      </c>
      <c r="H3274" s="2" t="s">
        <v>297</v>
      </c>
      <c r="I3274" s="2" t="s">
        <v>53</v>
      </c>
      <c r="J3274" s="2" t="s">
        <v>280</v>
      </c>
      <c r="K3274" s="2"/>
      <c r="L3274" s="2" t="s">
        <v>122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124</v>
      </c>
      <c r="X3274" s="2" t="s">
        <v>314</v>
      </c>
      <c r="Y3274" s="2" t="s">
        <v>315</v>
      </c>
      <c r="Z3274" s="2">
        <v>80</v>
      </c>
      <c r="AA3274" s="2"/>
      <c r="AB3274" s="2"/>
      <c r="AC3274" s="2"/>
      <c r="AD3274" s="2"/>
      <c r="AE3274" s="2" t="s">
        <v>271</v>
      </c>
      <c r="AF3274" s="2" t="s">
        <v>281</v>
      </c>
      <c r="AG3274" s="2" t="s">
        <v>435</v>
      </c>
      <c r="AH3274" s="2" t="s">
        <v>128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4305</v>
      </c>
      <c r="B3275" s="2" t="s">
        <v>4298</v>
      </c>
      <c r="C3275" s="2" t="s">
        <v>47</v>
      </c>
      <c r="D3275" s="2" t="s">
        <v>513</v>
      </c>
      <c r="E3275" s="2" t="s">
        <v>514</v>
      </c>
      <c r="F3275" s="2" t="s">
        <v>278</v>
      </c>
      <c r="G3275" s="2" t="s">
        <v>120</v>
      </c>
      <c r="H3275" s="2" t="s">
        <v>297</v>
      </c>
      <c r="I3275" s="2" t="s">
        <v>53</v>
      </c>
      <c r="J3275" s="2" t="s">
        <v>280</v>
      </c>
      <c r="K3275" s="2"/>
      <c r="L3275" s="2" t="s">
        <v>122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124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271</v>
      </c>
      <c r="AF3275" s="2" t="s">
        <v>281</v>
      </c>
      <c r="AG3275" s="2" t="s">
        <v>433</v>
      </c>
      <c r="AH3275" s="2" t="s">
        <v>128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4306</v>
      </c>
      <c r="B3276" s="2" t="s">
        <v>4298</v>
      </c>
      <c r="C3276" s="2" t="s">
        <v>47</v>
      </c>
      <c r="D3276" s="2" t="s">
        <v>513</v>
      </c>
      <c r="E3276" s="2" t="s">
        <v>514</v>
      </c>
      <c r="F3276" s="2" t="s">
        <v>278</v>
      </c>
      <c r="G3276" s="2" t="s">
        <v>120</v>
      </c>
      <c r="H3276" s="2" t="s">
        <v>297</v>
      </c>
      <c r="I3276" s="2"/>
      <c r="J3276" s="2"/>
      <c r="K3276" s="2" t="s">
        <v>55</v>
      </c>
      <c r="L3276" s="2" t="s">
        <v>318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319</v>
      </c>
      <c r="T3276" s="2" t="s">
        <v>165</v>
      </c>
      <c r="U3276" s="4">
        <f>0.17</f>
        <v>0.17</v>
      </c>
      <c r="V3276" s="2" t="s">
        <v>111</v>
      </c>
      <c r="W3276" s="2" t="s">
        <v>319</v>
      </c>
      <c r="X3276" s="2" t="s">
        <v>318</v>
      </c>
      <c r="Y3276" s="2" t="s">
        <v>320</v>
      </c>
      <c r="Z3276" s="2">
        <v>0</v>
      </c>
      <c r="AA3276" s="2"/>
      <c r="AB3276" s="2"/>
      <c r="AC3276" s="2"/>
      <c r="AD3276" s="2"/>
      <c r="AE3276" s="2" t="s">
        <v>271</v>
      </c>
      <c r="AF3276" s="2" t="s">
        <v>272</v>
      </c>
      <c r="AG3276" s="2" t="s">
        <v>273</v>
      </c>
      <c r="AH3276" s="2" t="s">
        <v>168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4307</v>
      </c>
      <c r="B3277" s="2" t="s">
        <v>4308</v>
      </c>
      <c r="C3277" s="2" t="s">
        <v>47</v>
      </c>
      <c r="D3277" s="2" t="s">
        <v>4309</v>
      </c>
      <c r="E3277" s="2" t="s">
        <v>447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343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344</v>
      </c>
      <c r="Y3277" s="2" t="s">
        <v>4310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66</v>
      </c>
      <c r="AF3277" s="2" t="s">
        <v>67</v>
      </c>
      <c r="AG3277" s="2" t="s">
        <v>327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4311</v>
      </c>
      <c r="B3278" s="2" t="s">
        <v>4308</v>
      </c>
      <c r="C3278" s="2" t="s">
        <v>47</v>
      </c>
      <c r="D3278" s="2" t="s">
        <v>4309</v>
      </c>
      <c r="E3278" s="2" t="s">
        <v>447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343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66</v>
      </c>
      <c r="AF3278" s="2" t="s">
        <v>67</v>
      </c>
      <c r="AG3278" s="2" t="s">
        <v>329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4312</v>
      </c>
      <c r="B3279" s="2" t="s">
        <v>4308</v>
      </c>
      <c r="C3279" s="2" t="s">
        <v>47</v>
      </c>
      <c r="D3279" s="2" t="s">
        <v>4309</v>
      </c>
      <c r="E3279" s="2" t="s">
        <v>447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343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149</v>
      </c>
      <c r="Y3279" s="2" t="s">
        <v>150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66</v>
      </c>
      <c r="AF3279" s="2" t="s">
        <v>67</v>
      </c>
      <c r="AG3279" s="2" t="s">
        <v>167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4313</v>
      </c>
      <c r="B3280" s="2" t="s">
        <v>4308</v>
      </c>
      <c r="C3280" s="2" t="s">
        <v>47</v>
      </c>
      <c r="D3280" s="2" t="s">
        <v>4309</v>
      </c>
      <c r="E3280" s="2" t="s">
        <v>447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343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344</v>
      </c>
      <c r="Y3280" s="2" t="s">
        <v>4314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66</v>
      </c>
      <c r="AF3280" s="2" t="s">
        <v>67</v>
      </c>
      <c r="AG3280" s="2" t="s">
        <v>327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4315</v>
      </c>
      <c r="B3281" s="2" t="s">
        <v>4308</v>
      </c>
      <c r="C3281" s="2" t="s">
        <v>47</v>
      </c>
      <c r="D3281" s="2" t="s">
        <v>4309</v>
      </c>
      <c r="E3281" s="2" t="s">
        <v>447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343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344</v>
      </c>
      <c r="Y3281" s="2" t="s">
        <v>4316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66</v>
      </c>
      <c r="AF3281" s="2" t="s">
        <v>67</v>
      </c>
      <c r="AG3281" s="2" t="s">
        <v>327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4317</v>
      </c>
      <c r="B3282" s="2" t="s">
        <v>4308</v>
      </c>
      <c r="C3282" s="2" t="s">
        <v>47</v>
      </c>
      <c r="D3282" s="2" t="s">
        <v>4309</v>
      </c>
      <c r="E3282" s="2" t="s">
        <v>447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343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344</v>
      </c>
      <c r="Y3282" s="2" t="s">
        <v>4318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66</v>
      </c>
      <c r="AF3282" s="2" t="s">
        <v>67</v>
      </c>
      <c r="AG3282" s="2" t="s">
        <v>327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4319</v>
      </c>
      <c r="B3283" s="2" t="s">
        <v>4308</v>
      </c>
      <c r="C3283" s="2" t="s">
        <v>47</v>
      </c>
      <c r="D3283" s="2" t="s">
        <v>4309</v>
      </c>
      <c r="E3283" s="2" t="s">
        <v>447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343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314</v>
      </c>
      <c r="Y3283" s="2" t="s">
        <v>315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66</v>
      </c>
      <c r="AF3283" s="2" t="s">
        <v>67</v>
      </c>
      <c r="AG3283" s="2" t="s">
        <v>167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4320</v>
      </c>
      <c r="B3284" s="2" t="s">
        <v>4308</v>
      </c>
      <c r="C3284" s="2" t="s">
        <v>47</v>
      </c>
      <c r="D3284" s="2" t="s">
        <v>4309</v>
      </c>
      <c r="E3284" s="2" t="s">
        <v>447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343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66</v>
      </c>
      <c r="AF3284" s="2" t="s">
        <v>67</v>
      </c>
      <c r="AG3284" s="2" t="s">
        <v>329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4321</v>
      </c>
      <c r="B3285" s="2" t="s">
        <v>4308</v>
      </c>
      <c r="C3285" s="2" t="s">
        <v>47</v>
      </c>
      <c r="D3285" s="2" t="s">
        <v>4309</v>
      </c>
      <c r="E3285" s="2" t="s">
        <v>447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163</v>
      </c>
      <c r="M3285" s="2" t="s">
        <v>107</v>
      </c>
      <c r="N3285" s="3"/>
      <c r="O3285" s="3"/>
      <c r="P3285" s="4">
        <f>IF(O3285="吨",N3285*1000,IF(O3285="万立方米",N3285*10000,""))</f>
        <v>1033312000.0</v>
      </c>
      <c r="Q3285" s="2" t="s">
        <v>108</v>
      </c>
      <c r="R3285" s="2" t="s">
        <v>109</v>
      </c>
      <c r="S3285" s="2" t="s">
        <v>164</v>
      </c>
      <c r="T3285" s="2" t="s">
        <v>165</v>
      </c>
      <c r="U3285" s="4">
        <f>0.16</f>
        <v>0.16</v>
      </c>
      <c r="V3285" s="2" t="s">
        <v>111</v>
      </c>
      <c r="W3285" s="2" t="s">
        <v>164</v>
      </c>
      <c r="X3285" s="2" t="s">
        <v>163</v>
      </c>
      <c r="Y3285" s="2" t="s">
        <v>166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66</v>
      </c>
      <c r="AF3285" s="2" t="s">
        <v>67</v>
      </c>
      <c r="AG3285" s="2" t="s">
        <v>167</v>
      </c>
      <c r="AH3285" s="2" t="s">
        <v>168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4322</v>
      </c>
      <c r="B3286" s="2" t="s">
        <v>4323</v>
      </c>
      <c r="C3286" s="2" t="s">
        <v>47</v>
      </c>
      <c r="D3286" s="2" t="s">
        <v>923</v>
      </c>
      <c r="E3286" s="2" t="s">
        <v>924</v>
      </c>
      <c r="F3286" s="2" t="s">
        <v>278</v>
      </c>
      <c r="G3286" s="2" t="s">
        <v>120</v>
      </c>
      <c r="H3286" s="2" t="s">
        <v>52</v>
      </c>
      <c r="I3286" s="2" t="s">
        <v>53</v>
      </c>
      <c r="J3286" s="2" t="s">
        <v>691</v>
      </c>
      <c r="K3286" s="2"/>
      <c r="L3286" s="2" t="s">
        <v>122</v>
      </c>
      <c r="M3286" s="2" t="s">
        <v>57</v>
      </c>
      <c r="N3286" s="3">
        <v>1916.25</v>
      </c>
      <c r="O3286" s="3" t="s">
        <v>123</v>
      </c>
      <c r="P3286" s="2"/>
      <c r="Q3286" s="2"/>
      <c r="R3286" s="2"/>
      <c r="S3286" s="2"/>
      <c r="T3286" s="2"/>
      <c r="U3286" s="2"/>
      <c r="V3286" s="2"/>
      <c r="W3286" s="2" t="s">
        <v>124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271</v>
      </c>
      <c r="AF3286" s="2" t="s">
        <v>692</v>
      </c>
      <c r="AG3286" s="2" t="s">
        <v>925</v>
      </c>
      <c r="AH3286" s="2" t="s">
        <v>128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4324</v>
      </c>
      <c r="B3287" s="2" t="s">
        <v>4323</v>
      </c>
      <c r="C3287" s="2" t="s">
        <v>47</v>
      </c>
      <c r="D3287" s="2" t="s">
        <v>923</v>
      </c>
      <c r="E3287" s="2" t="s">
        <v>924</v>
      </c>
      <c r="F3287" s="2" t="s">
        <v>278</v>
      </c>
      <c r="G3287" s="2" t="s">
        <v>120</v>
      </c>
      <c r="H3287" s="2" t="s">
        <v>52</v>
      </c>
      <c r="I3287" s="2" t="s">
        <v>53</v>
      </c>
      <c r="J3287" s="2" t="s">
        <v>691</v>
      </c>
      <c r="K3287" s="2"/>
      <c r="L3287" s="2" t="s">
        <v>122</v>
      </c>
      <c r="M3287" s="2" t="s">
        <v>73</v>
      </c>
      <c r="N3287" s="3">
        <v>1916.25</v>
      </c>
      <c r="O3287" s="3" t="s">
        <v>123</v>
      </c>
      <c r="P3287" s="2"/>
      <c r="Q3287" s="2"/>
      <c r="R3287" s="2"/>
      <c r="S3287" s="2"/>
      <c r="T3287" s="2"/>
      <c r="U3287" s="2"/>
      <c r="V3287" s="2"/>
      <c r="W3287" s="2" t="s">
        <v>124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271</v>
      </c>
      <c r="AF3287" s="2" t="s">
        <v>692</v>
      </c>
      <c r="AG3287" s="2" t="s">
        <v>927</v>
      </c>
      <c r="AH3287" s="2" t="s">
        <v>128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4325</v>
      </c>
      <c r="B3288" s="2" t="s">
        <v>4323</v>
      </c>
      <c r="C3288" s="2" t="s">
        <v>47</v>
      </c>
      <c r="D3288" s="2" t="s">
        <v>923</v>
      </c>
      <c r="E3288" s="2" t="s">
        <v>924</v>
      </c>
      <c r="F3288" s="2" t="s">
        <v>278</v>
      </c>
      <c r="G3288" s="2" t="s">
        <v>120</v>
      </c>
      <c r="H3288" s="2" t="s">
        <v>52</v>
      </c>
      <c r="I3288" s="2" t="s">
        <v>53</v>
      </c>
      <c r="J3288" s="2" t="s">
        <v>691</v>
      </c>
      <c r="K3288" s="2"/>
      <c r="L3288" s="2" t="s">
        <v>122</v>
      </c>
      <c r="M3288" s="2" t="s">
        <v>79</v>
      </c>
      <c r="N3288" s="3">
        <v>1916.25</v>
      </c>
      <c r="O3288" s="3" t="s">
        <v>123</v>
      </c>
      <c r="P3288" s="2"/>
      <c r="Q3288" s="2"/>
      <c r="R3288" s="2"/>
      <c r="S3288" s="2"/>
      <c r="T3288" s="2"/>
      <c r="U3288" s="2"/>
      <c r="V3288" s="2"/>
      <c r="W3288" s="2" t="s">
        <v>124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271</v>
      </c>
      <c r="AF3288" s="2" t="s">
        <v>692</v>
      </c>
      <c r="AG3288" s="2" t="s">
        <v>925</v>
      </c>
      <c r="AH3288" s="2" t="s">
        <v>128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4326</v>
      </c>
      <c r="B3289" s="2" t="s">
        <v>4323</v>
      </c>
      <c r="C3289" s="2" t="s">
        <v>47</v>
      </c>
      <c r="D3289" s="2" t="s">
        <v>923</v>
      </c>
      <c r="E3289" s="2" t="s">
        <v>924</v>
      </c>
      <c r="F3289" s="2" t="s">
        <v>278</v>
      </c>
      <c r="G3289" s="2" t="s">
        <v>120</v>
      </c>
      <c r="H3289" s="2" t="s">
        <v>52</v>
      </c>
      <c r="I3289" s="2" t="s">
        <v>53</v>
      </c>
      <c r="J3289" s="2" t="s">
        <v>691</v>
      </c>
      <c r="K3289" s="2"/>
      <c r="L3289" s="2" t="s">
        <v>122</v>
      </c>
      <c r="M3289" s="2" t="s">
        <v>87</v>
      </c>
      <c r="N3289" s="3">
        <v>1916.25</v>
      </c>
      <c r="O3289" s="3" t="s">
        <v>123</v>
      </c>
      <c r="P3289" s="2"/>
      <c r="Q3289" s="2"/>
      <c r="R3289" s="2"/>
      <c r="S3289" s="2"/>
      <c r="T3289" s="2"/>
      <c r="U3289" s="2"/>
      <c r="V3289" s="2"/>
      <c r="W3289" s="2" t="s">
        <v>124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271</v>
      </c>
      <c r="AF3289" s="2" t="s">
        <v>692</v>
      </c>
      <c r="AG3289" s="2" t="s">
        <v>925</v>
      </c>
      <c r="AH3289" s="2" t="s">
        <v>128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4327</v>
      </c>
      <c r="B3290" s="2" t="s">
        <v>4323</v>
      </c>
      <c r="C3290" s="2" t="s">
        <v>47</v>
      </c>
      <c r="D3290" s="2" t="s">
        <v>923</v>
      </c>
      <c r="E3290" s="2" t="s">
        <v>924</v>
      </c>
      <c r="F3290" s="2" t="s">
        <v>278</v>
      </c>
      <c r="G3290" s="2" t="s">
        <v>120</v>
      </c>
      <c r="H3290" s="2" t="s">
        <v>52</v>
      </c>
      <c r="I3290" s="2" t="s">
        <v>53</v>
      </c>
      <c r="J3290" s="2" t="s">
        <v>691</v>
      </c>
      <c r="K3290" s="2"/>
      <c r="L3290" s="2" t="s">
        <v>122</v>
      </c>
      <c r="M3290" s="2" t="s">
        <v>91</v>
      </c>
      <c r="N3290" s="3">
        <v>1916.25</v>
      </c>
      <c r="O3290" s="3" t="s">
        <v>123</v>
      </c>
      <c r="P3290" s="2"/>
      <c r="Q3290" s="2"/>
      <c r="R3290" s="2"/>
      <c r="S3290" s="2"/>
      <c r="T3290" s="2"/>
      <c r="U3290" s="2"/>
      <c r="V3290" s="2"/>
      <c r="W3290" s="2" t="s">
        <v>124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271</v>
      </c>
      <c r="AF3290" s="2" t="s">
        <v>692</v>
      </c>
      <c r="AG3290" s="2" t="s">
        <v>925</v>
      </c>
      <c r="AH3290" s="2" t="s">
        <v>128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4328</v>
      </c>
      <c r="B3291" s="2" t="s">
        <v>4323</v>
      </c>
      <c r="C3291" s="2" t="s">
        <v>47</v>
      </c>
      <c r="D3291" s="2" t="s">
        <v>923</v>
      </c>
      <c r="E3291" s="2" t="s">
        <v>924</v>
      </c>
      <c r="F3291" s="2" t="s">
        <v>278</v>
      </c>
      <c r="G3291" s="2" t="s">
        <v>120</v>
      </c>
      <c r="H3291" s="2" t="s">
        <v>52</v>
      </c>
      <c r="I3291" s="2" t="s">
        <v>53</v>
      </c>
      <c r="J3291" s="2" t="s">
        <v>691</v>
      </c>
      <c r="K3291" s="2"/>
      <c r="L3291" s="2" t="s">
        <v>122</v>
      </c>
      <c r="M3291" s="2" t="s">
        <v>95</v>
      </c>
      <c r="N3291" s="3">
        <v>1916.25</v>
      </c>
      <c r="O3291" s="3" t="s">
        <v>123</v>
      </c>
      <c r="P3291" s="2"/>
      <c r="Q3291" s="2"/>
      <c r="R3291" s="2"/>
      <c r="S3291" s="2"/>
      <c r="T3291" s="2"/>
      <c r="U3291" s="2"/>
      <c r="V3291" s="2"/>
      <c r="W3291" s="2" t="s">
        <v>124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271</v>
      </c>
      <c r="AF3291" s="2" t="s">
        <v>692</v>
      </c>
      <c r="AG3291" s="2" t="s">
        <v>925</v>
      </c>
      <c r="AH3291" s="2" t="s">
        <v>128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4329</v>
      </c>
      <c r="B3292" s="2" t="s">
        <v>4323</v>
      </c>
      <c r="C3292" s="2" t="s">
        <v>47</v>
      </c>
      <c r="D3292" s="2" t="s">
        <v>923</v>
      </c>
      <c r="E3292" s="2" t="s">
        <v>924</v>
      </c>
      <c r="F3292" s="2" t="s">
        <v>278</v>
      </c>
      <c r="G3292" s="2" t="s">
        <v>120</v>
      </c>
      <c r="H3292" s="2" t="s">
        <v>52</v>
      </c>
      <c r="I3292" s="2" t="s">
        <v>53</v>
      </c>
      <c r="J3292" s="2" t="s">
        <v>691</v>
      </c>
      <c r="K3292" s="2"/>
      <c r="L3292" s="2" t="s">
        <v>122</v>
      </c>
      <c r="M3292" s="2" t="s">
        <v>99</v>
      </c>
      <c r="N3292" s="3">
        <v>1916.25</v>
      </c>
      <c r="O3292" s="3" t="s">
        <v>123</v>
      </c>
      <c r="P3292" s="2"/>
      <c r="Q3292" s="2"/>
      <c r="R3292" s="2"/>
      <c r="S3292" s="2"/>
      <c r="T3292" s="2"/>
      <c r="U3292" s="2"/>
      <c r="V3292" s="2"/>
      <c r="W3292" s="2" t="s">
        <v>124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271</v>
      </c>
      <c r="AF3292" s="2" t="s">
        <v>692</v>
      </c>
      <c r="AG3292" s="2" t="s">
        <v>925</v>
      </c>
      <c r="AH3292" s="2" t="s">
        <v>128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4330</v>
      </c>
      <c r="B3293" s="2" t="s">
        <v>4323</v>
      </c>
      <c r="C3293" s="2" t="s">
        <v>47</v>
      </c>
      <c r="D3293" s="2" t="s">
        <v>923</v>
      </c>
      <c r="E3293" s="2" t="s">
        <v>924</v>
      </c>
      <c r="F3293" s="2" t="s">
        <v>278</v>
      </c>
      <c r="G3293" s="2" t="s">
        <v>120</v>
      </c>
      <c r="H3293" s="2" t="s">
        <v>52</v>
      </c>
      <c r="I3293" s="2" t="s">
        <v>53</v>
      </c>
      <c r="J3293" s="2" t="s">
        <v>691</v>
      </c>
      <c r="K3293" s="2"/>
      <c r="L3293" s="2" t="s">
        <v>122</v>
      </c>
      <c r="M3293" s="2" t="s">
        <v>104</v>
      </c>
      <c r="N3293" s="3">
        <v>1916.25</v>
      </c>
      <c r="O3293" s="3" t="s">
        <v>123</v>
      </c>
      <c r="P3293" s="2"/>
      <c r="Q3293" s="2"/>
      <c r="R3293" s="2"/>
      <c r="S3293" s="2"/>
      <c r="T3293" s="2"/>
      <c r="U3293" s="2"/>
      <c r="V3293" s="2"/>
      <c r="W3293" s="2" t="s">
        <v>124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271</v>
      </c>
      <c r="AF3293" s="2" t="s">
        <v>692</v>
      </c>
      <c r="AG3293" s="2" t="s">
        <v>927</v>
      </c>
      <c r="AH3293" s="2" t="s">
        <v>128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4331</v>
      </c>
      <c r="B3294" s="2" t="s">
        <v>4323</v>
      </c>
      <c r="C3294" s="2" t="s">
        <v>47</v>
      </c>
      <c r="D3294" s="2" t="s">
        <v>923</v>
      </c>
      <c r="E3294" s="2" t="s">
        <v>924</v>
      </c>
      <c r="F3294" s="2" t="s">
        <v>278</v>
      </c>
      <c r="G3294" s="2" t="s">
        <v>120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f>IF(O3294="吨",N3294*1000,IF(O3294="万立方米",N3294*10000,""))</f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113</v>
      </c>
      <c r="AH3294" s="2" t="s">
        <v>114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4332</v>
      </c>
      <c r="B3295" s="2" t="s">
        <v>4333</v>
      </c>
      <c r="C3295" s="2" t="s">
        <v>47</v>
      </c>
      <c r="D3295" s="2" t="s">
        <v>1093</v>
      </c>
      <c r="E3295" s="2" t="s">
        <v>491</v>
      </c>
      <c r="F3295" s="2" t="s">
        <v>278</v>
      </c>
      <c r="G3295" s="2" t="s">
        <v>227</v>
      </c>
      <c r="H3295" s="2" t="s">
        <v>1615</v>
      </c>
      <c r="I3295" s="2" t="s">
        <v>53</v>
      </c>
      <c r="J3295" s="2" t="s">
        <v>121</v>
      </c>
      <c r="K3295" s="2"/>
      <c r="L3295" s="2" t="s">
        <v>122</v>
      </c>
      <c r="M3295" s="2" t="s">
        <v>57</v>
      </c>
      <c r="N3295" s="3">
        <v>3602.344</v>
      </c>
      <c r="O3295" s="3" t="s">
        <v>123</v>
      </c>
      <c r="P3295" s="2"/>
      <c r="Q3295" s="2"/>
      <c r="R3295" s="2"/>
      <c r="S3295" s="2"/>
      <c r="T3295" s="2"/>
      <c r="U3295" s="2"/>
      <c r="V3295" s="2"/>
      <c r="W3295" s="2" t="s">
        <v>124</v>
      </c>
      <c r="X3295" s="2"/>
      <c r="Y3295" s="2" t="s">
        <v>65</v>
      </c>
      <c r="Z3295" s="2">
        <v>0</v>
      </c>
      <c r="AA3295" s="2"/>
      <c r="AB3295" s="2"/>
      <c r="AC3295" s="4">
        <f>P3295*U3295/1000000</f>
        <v>0.0</v>
      </c>
      <c r="AD3295" s="4">
        <f>AC3295*(1-Z3295/100)</f>
        <v>0.0</v>
      </c>
      <c r="AE3295" s="2" t="s">
        <v>125</v>
      </c>
      <c r="AF3295" s="2" t="s">
        <v>126</v>
      </c>
      <c r="AG3295" s="2" t="s">
        <v>127</v>
      </c>
      <c r="AH3295" s="2" t="s">
        <v>128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4334</v>
      </c>
      <c r="B3296" s="2" t="s">
        <v>4333</v>
      </c>
      <c r="C3296" s="2" t="s">
        <v>47</v>
      </c>
      <c r="D3296" s="2" t="s">
        <v>1093</v>
      </c>
      <c r="E3296" s="2" t="s">
        <v>491</v>
      </c>
      <c r="F3296" s="2" t="s">
        <v>278</v>
      </c>
      <c r="G3296" s="2" t="s">
        <v>227</v>
      </c>
      <c r="H3296" s="2" t="s">
        <v>1615</v>
      </c>
      <c r="I3296" s="2" t="s">
        <v>53</v>
      </c>
      <c r="J3296" s="2" t="s">
        <v>121</v>
      </c>
      <c r="K3296" s="2"/>
      <c r="L3296" s="2" t="s">
        <v>122</v>
      </c>
      <c r="M3296" s="2" t="s">
        <v>73</v>
      </c>
      <c r="N3296" s="3">
        <v>3602.344</v>
      </c>
      <c r="O3296" s="3" t="s">
        <v>123</v>
      </c>
      <c r="P3296" s="2"/>
      <c r="Q3296" s="2"/>
      <c r="R3296" s="2"/>
      <c r="S3296" s="2"/>
      <c r="T3296" s="2"/>
      <c r="U3296" s="2"/>
      <c r="V3296" s="2"/>
      <c r="W3296" s="2" t="s">
        <v>124</v>
      </c>
      <c r="X3296" s="2"/>
      <c r="Y3296" s="2" t="s">
        <v>65</v>
      </c>
      <c r="Z3296" s="2">
        <v>0</v>
      </c>
      <c r="AA3296" s="2"/>
      <c r="AB3296" s="2"/>
      <c r="AC3296" s="4">
        <f>P3296*U3296/1000000</f>
        <v>0.0</v>
      </c>
      <c r="AD3296" s="4">
        <f>AC3296*(1-Z3296/100)</f>
        <v>0.0</v>
      </c>
      <c r="AE3296" s="2" t="s">
        <v>125</v>
      </c>
      <c r="AF3296" s="2" t="s">
        <v>126</v>
      </c>
      <c r="AG3296" s="2" t="s">
        <v>130</v>
      </c>
      <c r="AH3296" s="2" t="s">
        <v>128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4335</v>
      </c>
      <c r="B3297" s="2" t="s">
        <v>4333</v>
      </c>
      <c r="C3297" s="2" t="s">
        <v>47</v>
      </c>
      <c r="D3297" s="2" t="s">
        <v>1093</v>
      </c>
      <c r="E3297" s="2" t="s">
        <v>491</v>
      </c>
      <c r="F3297" s="2" t="s">
        <v>278</v>
      </c>
      <c r="G3297" s="2" t="s">
        <v>227</v>
      </c>
      <c r="H3297" s="2" t="s">
        <v>1615</v>
      </c>
      <c r="I3297" s="2" t="s">
        <v>53</v>
      </c>
      <c r="J3297" s="2" t="s">
        <v>121</v>
      </c>
      <c r="K3297" s="2"/>
      <c r="L3297" s="2" t="s">
        <v>122</v>
      </c>
      <c r="M3297" s="2" t="s">
        <v>79</v>
      </c>
      <c r="N3297" s="3">
        <v>3602.344</v>
      </c>
      <c r="O3297" s="3" t="s">
        <v>123</v>
      </c>
      <c r="P3297" s="2"/>
      <c r="Q3297" s="2"/>
      <c r="R3297" s="2"/>
      <c r="S3297" s="2"/>
      <c r="T3297" s="2"/>
      <c r="U3297" s="2"/>
      <c r="V3297" s="2"/>
      <c r="W3297" s="2" t="s">
        <v>124</v>
      </c>
      <c r="X3297" s="2" t="s">
        <v>83</v>
      </c>
      <c r="Y3297" s="2" t="s">
        <v>84</v>
      </c>
      <c r="Z3297" s="2">
        <v>22</v>
      </c>
      <c r="AA3297" s="2"/>
      <c r="AB3297" s="2"/>
      <c r="AC3297" s="4">
        <f>P3297*U3297/1000000</f>
        <v>0.0</v>
      </c>
      <c r="AD3297" s="4">
        <f>AC3297*(1-Z3297/100)</f>
        <v>0.0</v>
      </c>
      <c r="AE3297" s="2" t="s">
        <v>125</v>
      </c>
      <c r="AF3297" s="2" t="s">
        <v>126</v>
      </c>
      <c r="AG3297" s="2" t="s">
        <v>1096</v>
      </c>
      <c r="AH3297" s="2" t="s">
        <v>128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4336</v>
      </c>
      <c r="B3298" s="2" t="s">
        <v>4333</v>
      </c>
      <c r="C3298" s="2" t="s">
        <v>47</v>
      </c>
      <c r="D3298" s="2" t="s">
        <v>1093</v>
      </c>
      <c r="E3298" s="2" t="s">
        <v>491</v>
      </c>
      <c r="F3298" s="2" t="s">
        <v>278</v>
      </c>
      <c r="G3298" s="2" t="s">
        <v>227</v>
      </c>
      <c r="H3298" s="2" t="s">
        <v>1615</v>
      </c>
      <c r="I3298" s="2" t="s">
        <v>53</v>
      </c>
      <c r="J3298" s="2" t="s">
        <v>121</v>
      </c>
      <c r="K3298" s="2"/>
      <c r="L3298" s="2" t="s">
        <v>122</v>
      </c>
      <c r="M3298" s="2" t="s">
        <v>87</v>
      </c>
      <c r="N3298" s="3">
        <v>3602.344</v>
      </c>
      <c r="O3298" s="3" t="s">
        <v>123</v>
      </c>
      <c r="P3298" s="2"/>
      <c r="Q3298" s="2"/>
      <c r="R3298" s="2"/>
      <c r="S3298" s="2"/>
      <c r="T3298" s="2"/>
      <c r="U3298" s="2"/>
      <c r="V3298" s="2"/>
      <c r="W3298" s="2" t="s">
        <v>124</v>
      </c>
      <c r="X3298" s="2"/>
      <c r="Y3298" s="2" t="s">
        <v>65</v>
      </c>
      <c r="Z3298" s="2">
        <v>0</v>
      </c>
      <c r="AA3298" s="2"/>
      <c r="AB3298" s="2"/>
      <c r="AC3298" s="4">
        <f>P3298*U3298/1000000</f>
        <v>0.0</v>
      </c>
      <c r="AD3298" s="4">
        <f>AC3298*(1-Z3298/100)</f>
        <v>0.0</v>
      </c>
      <c r="AE3298" s="2" t="s">
        <v>125</v>
      </c>
      <c r="AF3298" s="2" t="s">
        <v>126</v>
      </c>
      <c r="AG3298" s="2" t="s">
        <v>127</v>
      </c>
      <c r="AH3298" s="2" t="s">
        <v>128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4337</v>
      </c>
      <c r="B3299" s="2" t="s">
        <v>4333</v>
      </c>
      <c r="C3299" s="2" t="s">
        <v>47</v>
      </c>
      <c r="D3299" s="2" t="s">
        <v>1093</v>
      </c>
      <c r="E3299" s="2" t="s">
        <v>491</v>
      </c>
      <c r="F3299" s="2" t="s">
        <v>278</v>
      </c>
      <c r="G3299" s="2" t="s">
        <v>227</v>
      </c>
      <c r="H3299" s="2" t="s">
        <v>1615</v>
      </c>
      <c r="I3299" s="2" t="s">
        <v>53</v>
      </c>
      <c r="J3299" s="2" t="s">
        <v>121</v>
      </c>
      <c r="K3299" s="2"/>
      <c r="L3299" s="2" t="s">
        <v>122</v>
      </c>
      <c r="M3299" s="2" t="s">
        <v>91</v>
      </c>
      <c r="N3299" s="3">
        <v>3602.344</v>
      </c>
      <c r="O3299" s="3" t="s">
        <v>123</v>
      </c>
      <c r="P3299" s="2"/>
      <c r="Q3299" s="2"/>
      <c r="R3299" s="2"/>
      <c r="S3299" s="2"/>
      <c r="T3299" s="2"/>
      <c r="U3299" s="2"/>
      <c r="V3299" s="2"/>
      <c r="W3299" s="2" t="s">
        <v>124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4">
        <f>P3299*U3299/1000000</f>
        <v>0.0</v>
      </c>
      <c r="AD3299" s="4">
        <f>AC3300*(1-AA3299/100)+(AC3299-AC3300)*(1-AB3299/100)</f>
        <v>0.0</v>
      </c>
      <c r="AE3299" s="2" t="s">
        <v>125</v>
      </c>
      <c r="AF3299" s="2" t="s">
        <v>126</v>
      </c>
      <c r="AG3299" s="2" t="s">
        <v>127</v>
      </c>
      <c r="AH3299" s="2" t="s">
        <v>128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4338</v>
      </c>
      <c r="B3300" s="2" t="s">
        <v>4333</v>
      </c>
      <c r="C3300" s="2" t="s">
        <v>47</v>
      </c>
      <c r="D3300" s="2" t="s">
        <v>1093</v>
      </c>
      <c r="E3300" s="2" t="s">
        <v>491</v>
      </c>
      <c r="F3300" s="2" t="s">
        <v>278</v>
      </c>
      <c r="G3300" s="2" t="s">
        <v>227</v>
      </c>
      <c r="H3300" s="2" t="s">
        <v>1615</v>
      </c>
      <c r="I3300" s="2" t="s">
        <v>53</v>
      </c>
      <c r="J3300" s="2" t="s">
        <v>121</v>
      </c>
      <c r="K3300" s="2"/>
      <c r="L3300" s="2" t="s">
        <v>122</v>
      </c>
      <c r="M3300" s="2" t="s">
        <v>95</v>
      </c>
      <c r="N3300" s="3">
        <v>3602.344</v>
      </c>
      <c r="O3300" s="3" t="s">
        <v>123</v>
      </c>
      <c r="P3300" s="2"/>
      <c r="Q3300" s="2"/>
      <c r="R3300" s="2"/>
      <c r="S3300" s="2"/>
      <c r="T3300" s="2"/>
      <c r="U3300" s="2"/>
      <c r="V3300" s="2"/>
      <c r="W3300" s="2" t="s">
        <v>124</v>
      </c>
      <c r="X3300" s="2"/>
      <c r="Y3300" s="2" t="s">
        <v>65</v>
      </c>
      <c r="Z3300" s="2">
        <v>0</v>
      </c>
      <c r="AA3300" s="2"/>
      <c r="AB3300" s="2"/>
      <c r="AC3300" s="4">
        <f>P3300*U3300/1000000</f>
        <v>0.0</v>
      </c>
      <c r="AD3300" s="4">
        <f>AC3300*(1-Z3300/100)</f>
        <v>0.0</v>
      </c>
      <c r="AE3300" s="2" t="s">
        <v>125</v>
      </c>
      <c r="AF3300" s="2" t="s">
        <v>126</v>
      </c>
      <c r="AG3300" s="2" t="s">
        <v>127</v>
      </c>
      <c r="AH3300" s="2" t="s">
        <v>128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4339</v>
      </c>
      <c r="B3301" s="2" t="s">
        <v>4333</v>
      </c>
      <c r="C3301" s="2" t="s">
        <v>47</v>
      </c>
      <c r="D3301" s="2" t="s">
        <v>1093</v>
      </c>
      <c r="E3301" s="2" t="s">
        <v>491</v>
      </c>
      <c r="F3301" s="2" t="s">
        <v>278</v>
      </c>
      <c r="G3301" s="2" t="s">
        <v>227</v>
      </c>
      <c r="H3301" s="2" t="s">
        <v>1615</v>
      </c>
      <c r="I3301" s="2" t="s">
        <v>53</v>
      </c>
      <c r="J3301" s="2" t="s">
        <v>121</v>
      </c>
      <c r="K3301" s="2"/>
      <c r="L3301" s="2" t="s">
        <v>122</v>
      </c>
      <c r="M3301" s="2" t="s">
        <v>99</v>
      </c>
      <c r="N3301" s="3">
        <v>3602.344</v>
      </c>
      <c r="O3301" s="3" t="s">
        <v>123</v>
      </c>
      <c r="P3301" s="2"/>
      <c r="Q3301" s="2"/>
      <c r="R3301" s="2"/>
      <c r="S3301" s="2"/>
      <c r="T3301" s="2"/>
      <c r="U3301" s="2"/>
      <c r="V3301" s="2"/>
      <c r="W3301" s="2" t="s">
        <v>124</v>
      </c>
      <c r="X3301" s="2"/>
      <c r="Y3301" s="2" t="s">
        <v>65</v>
      </c>
      <c r="Z3301" s="2">
        <v>0</v>
      </c>
      <c r="AA3301" s="2"/>
      <c r="AB3301" s="2"/>
      <c r="AC3301" s="4">
        <f>P3301*U3301/1000000</f>
        <v>0.0</v>
      </c>
      <c r="AD3301" s="4">
        <f>AC3301*(1-Z3301/100)</f>
        <v>0.0</v>
      </c>
      <c r="AE3301" s="2" t="s">
        <v>125</v>
      </c>
      <c r="AF3301" s="2" t="s">
        <v>126</v>
      </c>
      <c r="AG3301" s="2" t="s">
        <v>127</v>
      </c>
      <c r="AH3301" s="2" t="s">
        <v>128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4340</v>
      </c>
      <c r="B3302" s="2" t="s">
        <v>4333</v>
      </c>
      <c r="C3302" s="2" t="s">
        <v>47</v>
      </c>
      <c r="D3302" s="2" t="s">
        <v>1093</v>
      </c>
      <c r="E3302" s="2" t="s">
        <v>491</v>
      </c>
      <c r="F3302" s="2" t="s">
        <v>278</v>
      </c>
      <c r="G3302" s="2" t="s">
        <v>227</v>
      </c>
      <c r="H3302" s="2" t="s">
        <v>1615</v>
      </c>
      <c r="I3302" s="2" t="s">
        <v>53</v>
      </c>
      <c r="J3302" s="2" t="s">
        <v>121</v>
      </c>
      <c r="K3302" s="2"/>
      <c r="L3302" s="2" t="s">
        <v>122</v>
      </c>
      <c r="M3302" s="2" t="s">
        <v>104</v>
      </c>
      <c r="N3302" s="3">
        <v>3602.344</v>
      </c>
      <c r="O3302" s="3" t="s">
        <v>123</v>
      </c>
      <c r="P3302" s="2"/>
      <c r="Q3302" s="2"/>
      <c r="R3302" s="2"/>
      <c r="S3302" s="2"/>
      <c r="T3302" s="2"/>
      <c r="U3302" s="2"/>
      <c r="V3302" s="2"/>
      <c r="W3302" s="2" t="s">
        <v>124</v>
      </c>
      <c r="X3302" s="2"/>
      <c r="Y3302" s="2" t="s">
        <v>65</v>
      </c>
      <c r="Z3302" s="2">
        <v>0</v>
      </c>
      <c r="AA3302" s="2"/>
      <c r="AB3302" s="2"/>
      <c r="AC3302" s="4">
        <f>P3302*U3302/1000000</f>
        <v>0.0</v>
      </c>
      <c r="AD3302" s="4">
        <f>AC3302*(1-Z3302/100)</f>
        <v>0.0</v>
      </c>
      <c r="AE3302" s="2" t="s">
        <v>125</v>
      </c>
      <c r="AF3302" s="2" t="s">
        <v>126</v>
      </c>
      <c r="AG3302" s="2" t="s">
        <v>130</v>
      </c>
      <c r="AH3302" s="2" t="s">
        <v>128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4341</v>
      </c>
      <c r="B3303" s="2" t="s">
        <v>4333</v>
      </c>
      <c r="C3303" s="2" t="s">
        <v>47</v>
      </c>
      <c r="D3303" s="2" t="s">
        <v>1093</v>
      </c>
      <c r="E3303" s="2" t="s">
        <v>491</v>
      </c>
      <c r="F3303" s="2" t="s">
        <v>278</v>
      </c>
      <c r="G3303" s="2" t="s">
        <v>227</v>
      </c>
      <c r="H3303" s="2" t="s">
        <v>1615</v>
      </c>
      <c r="I3303" s="2"/>
      <c r="J3303" s="2"/>
      <c r="K3303" s="2"/>
      <c r="L3303" s="2"/>
      <c r="M3303" s="2" t="s">
        <v>107</v>
      </c>
      <c r="N3303" s="3"/>
      <c r="O3303" s="3"/>
      <c r="P3303" s="4">
        <f>IF(O3303="吨",N3303*1000,IF(O3303="万立方米",N3303*10000,""))</f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138</v>
      </c>
      <c r="AH3303" s="2" t="s">
        <v>114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4342</v>
      </c>
      <c r="B3304" s="2" t="s">
        <v>4343</v>
      </c>
      <c r="C3304" s="2" t="s">
        <v>47</v>
      </c>
      <c r="D3304" s="2" t="s">
        <v>1647</v>
      </c>
      <c r="E3304" s="2" t="s">
        <v>1541</v>
      </c>
      <c r="F3304" s="2" t="s">
        <v>50</v>
      </c>
      <c r="G3304" s="2" t="s">
        <v>51</v>
      </c>
      <c r="H3304" s="2" t="s">
        <v>142</v>
      </c>
      <c r="I3304" s="2" t="s">
        <v>53</v>
      </c>
      <c r="J3304" s="2" t="s">
        <v>1648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1649</v>
      </c>
      <c r="Y3304" s="2" t="s">
        <v>1650</v>
      </c>
      <c r="Z3304" s="2">
        <v>50</v>
      </c>
      <c r="AA3304" s="2"/>
      <c r="AB3304" s="2"/>
      <c r="AC3304" s="4">
        <f>P3304*U3304/1000000</f>
        <v>14.158451033999999</v>
      </c>
      <c r="AD3304" s="4">
        <f>AC3304*(1-Z3304/100)</f>
        <v>7.079225516999999</v>
      </c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4344</v>
      </c>
      <c r="B3305" s="2" t="s">
        <v>4343</v>
      </c>
      <c r="C3305" s="2" t="s">
        <v>47</v>
      </c>
      <c r="D3305" s="2" t="s">
        <v>1647</v>
      </c>
      <c r="E3305" s="2" t="s">
        <v>1541</v>
      </c>
      <c r="F3305" s="2" t="s">
        <v>50</v>
      </c>
      <c r="G3305" s="2" t="s">
        <v>51</v>
      </c>
      <c r="H3305" s="2" t="s">
        <v>142</v>
      </c>
      <c r="I3305" s="2" t="s">
        <v>53</v>
      </c>
      <c r="J3305" s="2" t="s">
        <v>1648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2951.522</v>
      </c>
      <c r="AD3305" s="4">
        <f>AC3305*(1-Z3305/100)</f>
        <v>2951.522</v>
      </c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4345</v>
      </c>
      <c r="B3306" s="2" t="s">
        <v>4343</v>
      </c>
      <c r="C3306" s="2" t="s">
        <v>47</v>
      </c>
      <c r="D3306" s="2" t="s">
        <v>1647</v>
      </c>
      <c r="E3306" s="2" t="s">
        <v>1541</v>
      </c>
      <c r="F3306" s="2" t="s">
        <v>50</v>
      </c>
      <c r="G3306" s="2" t="s">
        <v>51</v>
      </c>
      <c r="H3306" s="2" t="s">
        <v>142</v>
      </c>
      <c r="I3306" s="2" t="s">
        <v>53</v>
      </c>
      <c r="J3306" s="2" t="s">
        <v>1648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4">
        <f>P3306*U3306/1000000</f>
        <v>10640.23681</v>
      </c>
      <c r="AD3306" s="4">
        <f>AC3306*(1-Z3306/100)</f>
        <v>8299.384711800001</v>
      </c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4346</v>
      </c>
      <c r="B3307" s="2" t="s">
        <v>4343</v>
      </c>
      <c r="C3307" s="2" t="s">
        <v>47</v>
      </c>
      <c r="D3307" s="2" t="s">
        <v>1647</v>
      </c>
      <c r="E3307" s="2" t="s">
        <v>1541</v>
      </c>
      <c r="F3307" s="2" t="s">
        <v>50</v>
      </c>
      <c r="G3307" s="2" t="s">
        <v>51</v>
      </c>
      <c r="H3307" s="2" t="s">
        <v>142</v>
      </c>
      <c r="I3307" s="2" t="s">
        <v>53</v>
      </c>
      <c r="J3307" s="2" t="s">
        <v>1648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1649</v>
      </c>
      <c r="Y3307" s="2" t="s">
        <v>1654</v>
      </c>
      <c r="Z3307" s="2">
        <v>50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4347</v>
      </c>
      <c r="B3308" s="2" t="s">
        <v>4343</v>
      </c>
      <c r="C3308" s="2" t="s">
        <v>47</v>
      </c>
      <c r="D3308" s="2" t="s">
        <v>1647</v>
      </c>
      <c r="E3308" s="2" t="s">
        <v>1541</v>
      </c>
      <c r="F3308" s="2" t="s">
        <v>50</v>
      </c>
      <c r="G3308" s="2" t="s">
        <v>51</v>
      </c>
      <c r="H3308" s="2" t="s">
        <v>142</v>
      </c>
      <c r="I3308" s="2" t="s">
        <v>53</v>
      </c>
      <c r="J3308" s="2" t="s">
        <v>1648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1649</v>
      </c>
      <c r="Y3308" s="2" t="s">
        <v>1656</v>
      </c>
      <c r="Z3308" s="2">
        <v>56.1</v>
      </c>
      <c r="AA3308" s="2">
        <v>50</v>
      </c>
      <c r="AB3308" s="2">
        <v>56.1</v>
      </c>
      <c r="AC3308" s="4">
        <f>P3308*U3308/1000000</f>
        <v>27137.031148499995</v>
      </c>
      <c r="AD3308" s="4">
        <f>AC3309*(1-AA3308/100)+(AC3308-AC3309)*(1-AB3308/100)</f>
        <v>12344.989430728496</v>
      </c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4348</v>
      </c>
      <c r="B3309" s="2" t="s">
        <v>4343</v>
      </c>
      <c r="C3309" s="2" t="s">
        <v>47</v>
      </c>
      <c r="D3309" s="2" t="s">
        <v>1647</v>
      </c>
      <c r="E3309" s="2" t="s">
        <v>1541</v>
      </c>
      <c r="F3309" s="2" t="s">
        <v>50</v>
      </c>
      <c r="G3309" s="2" t="s">
        <v>51</v>
      </c>
      <c r="H3309" s="2" t="s">
        <v>142</v>
      </c>
      <c r="I3309" s="2" t="s">
        <v>53</v>
      </c>
      <c r="J3309" s="2" t="s">
        <v>1648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1649</v>
      </c>
      <c r="Y3309" s="2" t="s">
        <v>1658</v>
      </c>
      <c r="Z3309" s="2">
        <v>50</v>
      </c>
      <c r="AA3309" s="2"/>
      <c r="AB3309" s="2"/>
      <c r="AC3309" s="4">
        <f>P3309*U3309/1000000</f>
        <v>7079.225516999998</v>
      </c>
      <c r="AD3309" s="4">
        <f>AC3309*(1-Z3309/100)</f>
        <v>3539.612758499999</v>
      </c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4349</v>
      </c>
      <c r="B3310" s="2" t="s">
        <v>4343</v>
      </c>
      <c r="C3310" s="2" t="s">
        <v>47</v>
      </c>
      <c r="D3310" s="2" t="s">
        <v>1647</v>
      </c>
      <c r="E3310" s="2" t="s">
        <v>1541</v>
      </c>
      <c r="F3310" s="2" t="s">
        <v>50</v>
      </c>
      <c r="G3310" s="2" t="s">
        <v>51</v>
      </c>
      <c r="H3310" s="2" t="s">
        <v>142</v>
      </c>
      <c r="I3310" s="2" t="s">
        <v>53</v>
      </c>
      <c r="J3310" s="2" t="s">
        <v>1648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159</v>
      </c>
      <c r="Y3310" s="2" t="s">
        <v>1660</v>
      </c>
      <c r="Z3310" s="2">
        <v>40</v>
      </c>
      <c r="AA3310" s="2"/>
      <c r="AB3310" s="2"/>
      <c r="AC3310" s="4">
        <f>P3310*U3310/1000000</f>
        <v>10286.054169999998</v>
      </c>
      <c r="AD3310" s="4">
        <f>AC3310*(1-Z3310/100)</f>
        <v>6171.632501999999</v>
      </c>
      <c r="AE3310" s="2" t="s">
        <v>66</v>
      </c>
      <c r="AF3310" s="2" t="s">
        <v>67</v>
      </c>
      <c r="AG3310" s="2" t="s">
        <v>1661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4350</v>
      </c>
      <c r="B3311" s="2" t="s">
        <v>4343</v>
      </c>
      <c r="C3311" s="2" t="s">
        <v>47</v>
      </c>
      <c r="D3311" s="2" t="s">
        <v>1647</v>
      </c>
      <c r="E3311" s="2" t="s">
        <v>1541</v>
      </c>
      <c r="F3311" s="2" t="s">
        <v>50</v>
      </c>
      <c r="G3311" s="2" t="s">
        <v>51</v>
      </c>
      <c r="H3311" s="2" t="s">
        <v>142</v>
      </c>
      <c r="I3311" s="2" t="s">
        <v>53</v>
      </c>
      <c r="J3311" s="2" t="s">
        <v>1648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59.03044</v>
      </c>
      <c r="AD3311" s="4">
        <f>AC3311*(1-Z3311/100)</f>
        <v>59.03044</v>
      </c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4351</v>
      </c>
      <c r="B3312" s="2" t="s">
        <v>4343</v>
      </c>
      <c r="C3312" s="2" t="s">
        <v>47</v>
      </c>
      <c r="D3312" s="2" t="s">
        <v>1647</v>
      </c>
      <c r="E3312" s="2" t="s">
        <v>1541</v>
      </c>
      <c r="F3312" s="2" t="s">
        <v>50</v>
      </c>
      <c r="G3312" s="2" t="s">
        <v>51</v>
      </c>
      <c r="H3312" s="2" t="s">
        <v>142</v>
      </c>
      <c r="I3312" s="2"/>
      <c r="J3312" s="2"/>
      <c r="K3312" s="2"/>
      <c r="L3312" s="2"/>
      <c r="M3312" s="2" t="s">
        <v>107</v>
      </c>
      <c r="N3312" s="3"/>
      <c r="O3312" s="3"/>
      <c r="P3312" s="4">
        <f>IF(O3312="吨",N3312*1000,IF(O3312="万立方米",N3312*10000,""))</f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217</v>
      </c>
      <c r="X3312" s="2"/>
      <c r="Y3312" s="2" t="s">
        <v>65</v>
      </c>
      <c r="Z3312" s="2">
        <v>0</v>
      </c>
      <c r="AA3312" s="2"/>
      <c r="AB3312" s="2"/>
      <c r="AC3312" s="4">
        <f>P3312*U3312/1000000</f>
        <v>0.0</v>
      </c>
      <c r="AD3312" s="4">
        <f>AC3312*(1-Z3312/100)</f>
        <v>0.0</v>
      </c>
      <c r="AE3312" s="2" t="s">
        <v>125</v>
      </c>
      <c r="AF3312" s="2" t="s">
        <v>218</v>
      </c>
      <c r="AG3312" s="2" t="s">
        <v>219</v>
      </c>
      <c r="AH3312" s="2" t="s">
        <v>114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4352</v>
      </c>
      <c r="B3313" s="2" t="s">
        <v>4353</v>
      </c>
      <c r="C3313" s="2" t="s">
        <v>47</v>
      </c>
      <c r="D3313" s="2" t="s">
        <v>4239</v>
      </c>
      <c r="E3313" s="2" t="s">
        <v>514</v>
      </c>
      <c r="F3313" s="2" t="s">
        <v>119</v>
      </c>
      <c r="G3313" s="2" t="s">
        <v>227</v>
      </c>
      <c r="H3313" s="2" t="s">
        <v>418</v>
      </c>
      <c r="I3313" s="2" t="s">
        <v>53</v>
      </c>
      <c r="J3313" s="2" t="s">
        <v>1667</v>
      </c>
      <c r="K3313" s="2" t="s">
        <v>1667</v>
      </c>
      <c r="L3313" s="2" t="s">
        <v>227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2110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0.0300026</v>
      </c>
      <c r="AD3313" s="4">
        <f>AC3313*(1-Z3313/100)</f>
        <v>0.0300026</v>
      </c>
      <c r="AE3313" s="2" t="s">
        <v>66</v>
      </c>
      <c r="AF3313" s="2" t="s">
        <v>67</v>
      </c>
      <c r="AG3313" s="2" t="s">
        <v>233</v>
      </c>
      <c r="AH3313" s="2" t="s">
        <v>449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4354</v>
      </c>
      <c r="B3314" s="2" t="s">
        <v>4353</v>
      </c>
      <c r="C3314" s="2" t="s">
        <v>47</v>
      </c>
      <c r="D3314" s="2" t="s">
        <v>4239</v>
      </c>
      <c r="E3314" s="2" t="s">
        <v>514</v>
      </c>
      <c r="F3314" s="2" t="s">
        <v>119</v>
      </c>
      <c r="G3314" s="2" t="s">
        <v>227</v>
      </c>
      <c r="H3314" s="2" t="s">
        <v>418</v>
      </c>
      <c r="I3314" s="2" t="s">
        <v>53</v>
      </c>
      <c r="J3314" s="2" t="s">
        <v>1667</v>
      </c>
      <c r="K3314" s="2" t="s">
        <v>1667</v>
      </c>
      <c r="L3314" s="2" t="s">
        <v>227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2112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0.5400467999999999</v>
      </c>
      <c r="AD3314" s="4">
        <f>AC3314*(1-Z3314/100)</f>
        <v>0.5400467999999999</v>
      </c>
      <c r="AE3314" s="2" t="s">
        <v>66</v>
      </c>
      <c r="AF3314" s="2" t="s">
        <v>67</v>
      </c>
      <c r="AG3314" s="2" t="s">
        <v>236</v>
      </c>
      <c r="AH3314" s="2" t="s">
        <v>449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4355</v>
      </c>
      <c r="B3315" s="2" t="s">
        <v>4353</v>
      </c>
      <c r="C3315" s="2" t="s">
        <v>47</v>
      </c>
      <c r="D3315" s="2" t="s">
        <v>4239</v>
      </c>
      <c r="E3315" s="2" t="s">
        <v>514</v>
      </c>
      <c r="F3315" s="2" t="s">
        <v>119</v>
      </c>
      <c r="G3315" s="2" t="s">
        <v>227</v>
      </c>
      <c r="H3315" s="2" t="s">
        <v>418</v>
      </c>
      <c r="I3315" s="2" t="s">
        <v>53</v>
      </c>
      <c r="J3315" s="2" t="s">
        <v>1667</v>
      </c>
      <c r="K3315" s="2" t="s">
        <v>1667</v>
      </c>
      <c r="L3315" s="2" t="s">
        <v>227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2114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4">
        <f>P3315*U3315/1000000</f>
        <v>5.6104862</v>
      </c>
      <c r="AD3315" s="4">
        <f>AC3315*(1-Z3315/100)</f>
        <v>4.3761792360000005</v>
      </c>
      <c r="AE3315" s="2" t="s">
        <v>66</v>
      </c>
      <c r="AF3315" s="2" t="s">
        <v>67</v>
      </c>
      <c r="AG3315" s="2" t="s">
        <v>239</v>
      </c>
      <c r="AH3315" s="2" t="s">
        <v>449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4356</v>
      </c>
      <c r="B3316" s="2" t="s">
        <v>4353</v>
      </c>
      <c r="C3316" s="2" t="s">
        <v>47</v>
      </c>
      <c r="D3316" s="2" t="s">
        <v>4239</v>
      </c>
      <c r="E3316" s="2" t="s">
        <v>514</v>
      </c>
      <c r="F3316" s="2" t="s">
        <v>119</v>
      </c>
      <c r="G3316" s="2" t="s">
        <v>227</v>
      </c>
      <c r="H3316" s="2" t="s">
        <v>418</v>
      </c>
      <c r="I3316" s="2" t="s">
        <v>53</v>
      </c>
      <c r="J3316" s="2" t="s">
        <v>1667</v>
      </c>
      <c r="K3316" s="2" t="s">
        <v>1667</v>
      </c>
      <c r="L3316" s="2" t="s">
        <v>227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2116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0.13501169999999998</v>
      </c>
      <c r="AD3316" s="4">
        <f>AC3316*(1-Z3316/100)</f>
        <v>0.13501169999999998</v>
      </c>
      <c r="AE3316" s="2" t="s">
        <v>66</v>
      </c>
      <c r="AF3316" s="2" t="s">
        <v>67</v>
      </c>
      <c r="AG3316" s="2" t="s">
        <v>233</v>
      </c>
      <c r="AH3316" s="2" t="s">
        <v>449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4357</v>
      </c>
      <c r="B3317" s="2" t="s">
        <v>4353</v>
      </c>
      <c r="C3317" s="2" t="s">
        <v>47</v>
      </c>
      <c r="D3317" s="2" t="s">
        <v>4239</v>
      </c>
      <c r="E3317" s="2" t="s">
        <v>514</v>
      </c>
      <c r="F3317" s="2" t="s">
        <v>119</v>
      </c>
      <c r="G3317" s="2" t="s">
        <v>227</v>
      </c>
      <c r="H3317" s="2" t="s">
        <v>418</v>
      </c>
      <c r="I3317" s="2" t="s">
        <v>53</v>
      </c>
      <c r="J3317" s="2" t="s">
        <v>1667</v>
      </c>
      <c r="K3317" s="2" t="s">
        <v>1667</v>
      </c>
      <c r="L3317" s="2" t="s">
        <v>227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2118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4">
        <f>P3317*U3317/1000000</f>
        <v>0.25502210000000003</v>
      </c>
      <c r="AD3317" s="4">
        <f>AC3318*(1-AA3317/100)+(AC3317-AC3318)*(1-AB3317/100)</f>
        <v>0.25502210000000003</v>
      </c>
      <c r="AE3317" s="2" t="s">
        <v>66</v>
      </c>
      <c r="AF3317" s="2" t="s">
        <v>67</v>
      </c>
      <c r="AG3317" s="2" t="s">
        <v>233</v>
      </c>
      <c r="AH3317" s="2" t="s">
        <v>449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4358</v>
      </c>
      <c r="B3318" s="2" t="s">
        <v>4353</v>
      </c>
      <c r="C3318" s="2" t="s">
        <v>47</v>
      </c>
      <c r="D3318" s="2" t="s">
        <v>4239</v>
      </c>
      <c r="E3318" s="2" t="s">
        <v>514</v>
      </c>
      <c r="F3318" s="2" t="s">
        <v>119</v>
      </c>
      <c r="G3318" s="2" t="s">
        <v>227</v>
      </c>
      <c r="H3318" s="2" t="s">
        <v>418</v>
      </c>
      <c r="I3318" s="2" t="s">
        <v>53</v>
      </c>
      <c r="J3318" s="2" t="s">
        <v>1667</v>
      </c>
      <c r="K3318" s="2" t="s">
        <v>1667</v>
      </c>
      <c r="L3318" s="2" t="s">
        <v>227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2120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0.25502210000000003</v>
      </c>
      <c r="AD3318" s="4">
        <f>AC3318*(1-Z3318/100)</f>
        <v>0.25502210000000003</v>
      </c>
      <c r="AE3318" s="2" t="s">
        <v>66</v>
      </c>
      <c r="AF3318" s="2" t="s">
        <v>67</v>
      </c>
      <c r="AG3318" s="2" t="s">
        <v>233</v>
      </c>
      <c r="AH3318" s="2" t="s">
        <v>449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4359</v>
      </c>
      <c r="B3319" s="2" t="s">
        <v>4353</v>
      </c>
      <c r="C3319" s="2" t="s">
        <v>47</v>
      </c>
      <c r="D3319" s="2" t="s">
        <v>4239</v>
      </c>
      <c r="E3319" s="2" t="s">
        <v>514</v>
      </c>
      <c r="F3319" s="2" t="s">
        <v>119</v>
      </c>
      <c r="G3319" s="2" t="s">
        <v>227</v>
      </c>
      <c r="H3319" s="2" t="s">
        <v>418</v>
      </c>
      <c r="I3319" s="2" t="s">
        <v>53</v>
      </c>
      <c r="J3319" s="2" t="s">
        <v>1667</v>
      </c>
      <c r="K3319" s="2" t="s">
        <v>1667</v>
      </c>
      <c r="L3319" s="2" t="s">
        <v>227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2122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4">
        <f>P3319*U3319/1000000</f>
        <v>0.0</v>
      </c>
      <c r="AD3319" s="4">
        <f>AC3319*(1-Z3319/100)</f>
        <v>0.0</v>
      </c>
      <c r="AE3319" s="2" t="s">
        <v>66</v>
      </c>
      <c r="AF3319" s="2" t="s">
        <v>67</v>
      </c>
      <c r="AG3319" s="2" t="s">
        <v>233</v>
      </c>
      <c r="AH3319" s="2" t="s">
        <v>449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4360</v>
      </c>
      <c r="B3320" s="2" t="s">
        <v>4353</v>
      </c>
      <c r="C3320" s="2" t="s">
        <v>47</v>
      </c>
      <c r="D3320" s="2" t="s">
        <v>4239</v>
      </c>
      <c r="E3320" s="2" t="s">
        <v>514</v>
      </c>
      <c r="F3320" s="2" t="s">
        <v>119</v>
      </c>
      <c r="G3320" s="2" t="s">
        <v>227</v>
      </c>
      <c r="H3320" s="2" t="s">
        <v>418</v>
      </c>
      <c r="I3320" s="2" t="s">
        <v>53</v>
      </c>
      <c r="J3320" s="2" t="s">
        <v>1667</v>
      </c>
      <c r="K3320" s="2" t="s">
        <v>1667</v>
      </c>
      <c r="L3320" s="2" t="s">
        <v>227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2124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49.50429</v>
      </c>
      <c r="AD3320" s="4">
        <f>AC3320*(1-Z3320/100)</f>
        <v>49.50429</v>
      </c>
      <c r="AE3320" s="2" t="s">
        <v>66</v>
      </c>
      <c r="AF3320" s="2" t="s">
        <v>67</v>
      </c>
      <c r="AG3320" s="2" t="s">
        <v>236</v>
      </c>
      <c r="AH3320" s="2" t="s">
        <v>449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4361</v>
      </c>
      <c r="B3321" s="2" t="s">
        <v>4353</v>
      </c>
      <c r="C3321" s="2" t="s">
        <v>47</v>
      </c>
      <c r="D3321" s="2" t="s">
        <v>4239</v>
      </c>
      <c r="E3321" s="2" t="s">
        <v>514</v>
      </c>
      <c r="F3321" s="2" t="s">
        <v>119</v>
      </c>
      <c r="G3321" s="2" t="s">
        <v>227</v>
      </c>
      <c r="H3321" s="2" t="s">
        <v>418</v>
      </c>
      <c r="I3321" s="2"/>
      <c r="J3321" s="2"/>
      <c r="K3321" s="2"/>
      <c r="L3321" s="2"/>
      <c r="M3321" s="2" t="s">
        <v>107</v>
      </c>
      <c r="N3321" s="3"/>
      <c r="O3321" s="3"/>
      <c r="P3321" s="4">
        <f>IF(O3321="吨",N3321*1000,IF(O3321="万立方米",N3321*10000,""))</f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138</v>
      </c>
      <c r="AH3321" s="2" t="s">
        <v>114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4362</v>
      </c>
      <c r="B3322" s="2" t="s">
        <v>4363</v>
      </c>
      <c r="C3322" s="2" t="s">
        <v>47</v>
      </c>
      <c r="D3322" s="2" t="s">
        <v>1706</v>
      </c>
      <c r="E3322" s="2" t="s">
        <v>1707</v>
      </c>
      <c r="F3322" s="2" t="s">
        <v>50</v>
      </c>
      <c r="G3322" s="2" t="s">
        <v>51</v>
      </c>
      <c r="H3322" s="2" t="s">
        <v>142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175</v>
      </c>
      <c r="Y3322" s="2" t="s">
        <v>1708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66</v>
      </c>
      <c r="AF3322" s="2" t="s">
        <v>67</v>
      </c>
      <c r="AG3322" s="2" t="s">
        <v>327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4364</v>
      </c>
      <c r="B3323" s="2" t="s">
        <v>4363</v>
      </c>
      <c r="C3323" s="2" t="s">
        <v>47</v>
      </c>
      <c r="D3323" s="2" t="s">
        <v>1706</v>
      </c>
      <c r="E3323" s="2" t="s">
        <v>1707</v>
      </c>
      <c r="F3323" s="2" t="s">
        <v>50</v>
      </c>
      <c r="G3323" s="2" t="s">
        <v>51</v>
      </c>
      <c r="H3323" s="2" t="s">
        <v>142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66</v>
      </c>
      <c r="AF3323" s="2" t="s">
        <v>67</v>
      </c>
      <c r="AG3323" s="2" t="s">
        <v>329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4365</v>
      </c>
      <c r="B3324" s="2" t="s">
        <v>4363</v>
      </c>
      <c r="C3324" s="2" t="s">
        <v>47</v>
      </c>
      <c r="D3324" s="2" t="s">
        <v>1706</v>
      </c>
      <c r="E3324" s="2" t="s">
        <v>1707</v>
      </c>
      <c r="F3324" s="2" t="s">
        <v>50</v>
      </c>
      <c r="G3324" s="2" t="s">
        <v>51</v>
      </c>
      <c r="H3324" s="2" t="s">
        <v>142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149</v>
      </c>
      <c r="Y3324" s="2" t="s">
        <v>150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66</v>
      </c>
      <c r="AF3324" s="2" t="s">
        <v>67</v>
      </c>
      <c r="AG3324" s="2" t="s">
        <v>167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4366</v>
      </c>
      <c r="B3325" s="2" t="s">
        <v>4363</v>
      </c>
      <c r="C3325" s="2" t="s">
        <v>47</v>
      </c>
      <c r="D3325" s="2" t="s">
        <v>1706</v>
      </c>
      <c r="E3325" s="2" t="s">
        <v>1707</v>
      </c>
      <c r="F3325" s="2" t="s">
        <v>50</v>
      </c>
      <c r="G3325" s="2" t="s">
        <v>51</v>
      </c>
      <c r="H3325" s="2" t="s">
        <v>142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175</v>
      </c>
      <c r="Y3325" s="2" t="s">
        <v>1712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66</v>
      </c>
      <c r="AF3325" s="2" t="s">
        <v>67</v>
      </c>
      <c r="AG3325" s="2" t="s">
        <v>327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4367</v>
      </c>
      <c r="B3326" s="2" t="s">
        <v>4363</v>
      </c>
      <c r="C3326" s="2" t="s">
        <v>47</v>
      </c>
      <c r="D3326" s="2" t="s">
        <v>1706</v>
      </c>
      <c r="E3326" s="2" t="s">
        <v>1707</v>
      </c>
      <c r="F3326" s="2" t="s">
        <v>50</v>
      </c>
      <c r="G3326" s="2" t="s">
        <v>51</v>
      </c>
      <c r="H3326" s="2" t="s">
        <v>142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175</v>
      </c>
      <c r="Y3326" s="2" t="s">
        <v>1714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66</v>
      </c>
      <c r="AF3326" s="2" t="s">
        <v>67</v>
      </c>
      <c r="AG3326" s="2" t="s">
        <v>327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4368</v>
      </c>
      <c r="B3327" s="2" t="s">
        <v>4363</v>
      </c>
      <c r="C3327" s="2" t="s">
        <v>47</v>
      </c>
      <c r="D3327" s="2" t="s">
        <v>1706</v>
      </c>
      <c r="E3327" s="2" t="s">
        <v>1707</v>
      </c>
      <c r="F3327" s="2" t="s">
        <v>50</v>
      </c>
      <c r="G3327" s="2" t="s">
        <v>51</v>
      </c>
      <c r="H3327" s="2" t="s">
        <v>142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175</v>
      </c>
      <c r="Y3327" s="2" t="s">
        <v>1716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66</v>
      </c>
      <c r="AF3327" s="2" t="s">
        <v>67</v>
      </c>
      <c r="AG3327" s="2" t="s">
        <v>327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4369</v>
      </c>
      <c r="B3328" s="2" t="s">
        <v>4363</v>
      </c>
      <c r="C3328" s="2" t="s">
        <v>47</v>
      </c>
      <c r="D3328" s="2" t="s">
        <v>1706</v>
      </c>
      <c r="E3328" s="2" t="s">
        <v>1707</v>
      </c>
      <c r="F3328" s="2" t="s">
        <v>50</v>
      </c>
      <c r="G3328" s="2" t="s">
        <v>51</v>
      </c>
      <c r="H3328" s="2" t="s">
        <v>142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314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66</v>
      </c>
      <c r="AF3328" s="2" t="s">
        <v>67</v>
      </c>
      <c r="AG3328" s="2" t="s">
        <v>327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4370</v>
      </c>
      <c r="B3329" s="2" t="s">
        <v>4363</v>
      </c>
      <c r="C3329" s="2" t="s">
        <v>47</v>
      </c>
      <c r="D3329" s="2" t="s">
        <v>1706</v>
      </c>
      <c r="E3329" s="2" t="s">
        <v>1707</v>
      </c>
      <c r="F3329" s="2" t="s">
        <v>50</v>
      </c>
      <c r="G3329" s="2" t="s">
        <v>51</v>
      </c>
      <c r="H3329" s="2" t="s">
        <v>142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66</v>
      </c>
      <c r="AF3329" s="2" t="s">
        <v>67</v>
      </c>
      <c r="AG3329" s="2" t="s">
        <v>329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4371</v>
      </c>
      <c r="B3330" s="2" t="s">
        <v>4363</v>
      </c>
      <c r="C3330" s="2" t="s">
        <v>47</v>
      </c>
      <c r="D3330" s="2" t="s">
        <v>1706</v>
      </c>
      <c r="E3330" s="2" t="s">
        <v>1707</v>
      </c>
      <c r="F3330" s="2" t="s">
        <v>50</v>
      </c>
      <c r="G3330" s="2" t="s">
        <v>51</v>
      </c>
      <c r="H3330" s="2" t="s">
        <v>142</v>
      </c>
      <c r="I3330" s="2"/>
      <c r="J3330" s="2"/>
      <c r="K3330" s="2" t="s">
        <v>55</v>
      </c>
      <c r="L3330" s="2" t="s">
        <v>163</v>
      </c>
      <c r="M3330" s="2" t="s">
        <v>107</v>
      </c>
      <c r="N3330" s="3"/>
      <c r="O3330" s="3"/>
      <c r="P3330" s="4">
        <f>IF(O3330="吨",N3330*1000,IF(O3330="万立方米",N3330*10000,""))</f>
        <v>1531451910.0</v>
      </c>
      <c r="Q3330" s="2" t="s">
        <v>108</v>
      </c>
      <c r="R3330" s="2" t="s">
        <v>109</v>
      </c>
      <c r="S3330" s="2" t="s">
        <v>164</v>
      </c>
      <c r="T3330" s="2" t="s">
        <v>165</v>
      </c>
      <c r="U3330" s="4">
        <f>0.16</f>
        <v>0.16</v>
      </c>
      <c r="V3330" s="2" t="s">
        <v>111</v>
      </c>
      <c r="W3330" s="2" t="s">
        <v>164</v>
      </c>
      <c r="X3330" s="2" t="s">
        <v>163</v>
      </c>
      <c r="Y3330" s="2" t="s">
        <v>166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66</v>
      </c>
      <c r="AF3330" s="2" t="s">
        <v>67</v>
      </c>
      <c r="AG3330" s="2" t="s">
        <v>167</v>
      </c>
      <c r="AH3330" s="2" t="s">
        <v>168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4372</v>
      </c>
      <c r="B3331" s="2" t="s">
        <v>4373</v>
      </c>
      <c r="C3331" s="2" t="s">
        <v>47</v>
      </c>
      <c r="D3331" s="2" t="s">
        <v>1596</v>
      </c>
      <c r="E3331" s="2" t="s">
        <v>924</v>
      </c>
      <c r="F3331" s="2" t="s">
        <v>278</v>
      </c>
      <c r="G3331" s="2" t="s">
        <v>120</v>
      </c>
      <c r="H3331" s="2" t="s">
        <v>1585</v>
      </c>
      <c r="I3331" s="2" t="s">
        <v>53</v>
      </c>
      <c r="J3331" s="2" t="s">
        <v>280</v>
      </c>
      <c r="K3331" s="2"/>
      <c r="L3331" s="2" t="s">
        <v>122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124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271</v>
      </c>
      <c r="AF3331" s="2" t="s">
        <v>281</v>
      </c>
      <c r="AG3331" s="2" t="s">
        <v>880</v>
      </c>
      <c r="AH3331" s="2" t="s">
        <v>128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4374</v>
      </c>
      <c r="B3332" s="2" t="s">
        <v>4373</v>
      </c>
      <c r="C3332" s="2" t="s">
        <v>47</v>
      </c>
      <c r="D3332" s="2" t="s">
        <v>1596</v>
      </c>
      <c r="E3332" s="2" t="s">
        <v>924</v>
      </c>
      <c r="F3332" s="2" t="s">
        <v>278</v>
      </c>
      <c r="G3332" s="2" t="s">
        <v>120</v>
      </c>
      <c r="H3332" s="2" t="s">
        <v>1585</v>
      </c>
      <c r="I3332" s="2" t="s">
        <v>53</v>
      </c>
      <c r="J3332" s="2" t="s">
        <v>280</v>
      </c>
      <c r="K3332" s="2"/>
      <c r="L3332" s="2" t="s">
        <v>122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124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271</v>
      </c>
      <c r="AF3332" s="2" t="s">
        <v>281</v>
      </c>
      <c r="AG3332" s="2" t="s">
        <v>882</v>
      </c>
      <c r="AH3332" s="2" t="s">
        <v>128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4375</v>
      </c>
      <c r="B3333" s="2" t="s">
        <v>4373</v>
      </c>
      <c r="C3333" s="2" t="s">
        <v>47</v>
      </c>
      <c r="D3333" s="2" t="s">
        <v>1596</v>
      </c>
      <c r="E3333" s="2" t="s">
        <v>924</v>
      </c>
      <c r="F3333" s="2" t="s">
        <v>278</v>
      </c>
      <c r="G3333" s="2" t="s">
        <v>120</v>
      </c>
      <c r="H3333" s="2" t="s">
        <v>1585</v>
      </c>
      <c r="I3333" s="2" t="s">
        <v>53</v>
      </c>
      <c r="J3333" s="2" t="s">
        <v>280</v>
      </c>
      <c r="K3333" s="2"/>
      <c r="L3333" s="2" t="s">
        <v>122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124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271</v>
      </c>
      <c r="AF3333" s="2" t="s">
        <v>281</v>
      </c>
      <c r="AG3333" s="2" t="s">
        <v>1320</v>
      </c>
      <c r="AH3333" s="2" t="s">
        <v>128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4376</v>
      </c>
      <c r="B3334" s="2" t="s">
        <v>4373</v>
      </c>
      <c r="C3334" s="2" t="s">
        <v>47</v>
      </c>
      <c r="D3334" s="2" t="s">
        <v>1596</v>
      </c>
      <c r="E3334" s="2" t="s">
        <v>924</v>
      </c>
      <c r="F3334" s="2" t="s">
        <v>278</v>
      </c>
      <c r="G3334" s="2" t="s">
        <v>120</v>
      </c>
      <c r="H3334" s="2" t="s">
        <v>1585</v>
      </c>
      <c r="I3334" s="2" t="s">
        <v>53</v>
      </c>
      <c r="J3334" s="2" t="s">
        <v>280</v>
      </c>
      <c r="K3334" s="2"/>
      <c r="L3334" s="2" t="s">
        <v>122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124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271</v>
      </c>
      <c r="AF3334" s="2" t="s">
        <v>281</v>
      </c>
      <c r="AG3334" s="2" t="s">
        <v>880</v>
      </c>
      <c r="AH3334" s="2" t="s">
        <v>128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4377</v>
      </c>
      <c r="B3335" s="2" t="s">
        <v>4373</v>
      </c>
      <c r="C3335" s="2" t="s">
        <v>47</v>
      </c>
      <c r="D3335" s="2" t="s">
        <v>1596</v>
      </c>
      <c r="E3335" s="2" t="s">
        <v>924</v>
      </c>
      <c r="F3335" s="2" t="s">
        <v>278</v>
      </c>
      <c r="G3335" s="2" t="s">
        <v>120</v>
      </c>
      <c r="H3335" s="2" t="s">
        <v>1585</v>
      </c>
      <c r="I3335" s="2" t="s">
        <v>53</v>
      </c>
      <c r="J3335" s="2" t="s">
        <v>280</v>
      </c>
      <c r="K3335" s="2"/>
      <c r="L3335" s="2" t="s">
        <v>122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124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271</v>
      </c>
      <c r="AF3335" s="2" t="s">
        <v>281</v>
      </c>
      <c r="AG3335" s="2" t="s">
        <v>880</v>
      </c>
      <c r="AH3335" s="2" t="s">
        <v>128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4378</v>
      </c>
      <c r="B3336" s="2" t="s">
        <v>4373</v>
      </c>
      <c r="C3336" s="2" t="s">
        <v>47</v>
      </c>
      <c r="D3336" s="2" t="s">
        <v>1596</v>
      </c>
      <c r="E3336" s="2" t="s">
        <v>924</v>
      </c>
      <c r="F3336" s="2" t="s">
        <v>278</v>
      </c>
      <c r="G3336" s="2" t="s">
        <v>120</v>
      </c>
      <c r="H3336" s="2" t="s">
        <v>1585</v>
      </c>
      <c r="I3336" s="2" t="s">
        <v>53</v>
      </c>
      <c r="J3336" s="2" t="s">
        <v>280</v>
      </c>
      <c r="K3336" s="2"/>
      <c r="L3336" s="2" t="s">
        <v>122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124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271</v>
      </c>
      <c r="AF3336" s="2" t="s">
        <v>281</v>
      </c>
      <c r="AG3336" s="2" t="s">
        <v>880</v>
      </c>
      <c r="AH3336" s="2" t="s">
        <v>128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4379</v>
      </c>
      <c r="B3337" s="2" t="s">
        <v>4373</v>
      </c>
      <c r="C3337" s="2" t="s">
        <v>47</v>
      </c>
      <c r="D3337" s="2" t="s">
        <v>1596</v>
      </c>
      <c r="E3337" s="2" t="s">
        <v>924</v>
      </c>
      <c r="F3337" s="2" t="s">
        <v>278</v>
      </c>
      <c r="G3337" s="2" t="s">
        <v>120</v>
      </c>
      <c r="H3337" s="2" t="s">
        <v>1585</v>
      </c>
      <c r="I3337" s="2" t="s">
        <v>53</v>
      </c>
      <c r="J3337" s="2" t="s">
        <v>280</v>
      </c>
      <c r="K3337" s="2"/>
      <c r="L3337" s="2" t="s">
        <v>122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124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271</v>
      </c>
      <c r="AF3337" s="2" t="s">
        <v>281</v>
      </c>
      <c r="AG3337" s="2" t="s">
        <v>880</v>
      </c>
      <c r="AH3337" s="2" t="s">
        <v>128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4380</v>
      </c>
      <c r="B3338" s="2" t="s">
        <v>4373</v>
      </c>
      <c r="C3338" s="2" t="s">
        <v>47</v>
      </c>
      <c r="D3338" s="2" t="s">
        <v>1596</v>
      </c>
      <c r="E3338" s="2" t="s">
        <v>924</v>
      </c>
      <c r="F3338" s="2" t="s">
        <v>278</v>
      </c>
      <c r="G3338" s="2" t="s">
        <v>120</v>
      </c>
      <c r="H3338" s="2" t="s">
        <v>1585</v>
      </c>
      <c r="I3338" s="2" t="s">
        <v>53</v>
      </c>
      <c r="J3338" s="2" t="s">
        <v>280</v>
      </c>
      <c r="K3338" s="2"/>
      <c r="L3338" s="2" t="s">
        <v>122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124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271</v>
      </c>
      <c r="AF3338" s="2" t="s">
        <v>281</v>
      </c>
      <c r="AG3338" s="2" t="s">
        <v>882</v>
      </c>
      <c r="AH3338" s="2" t="s">
        <v>128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4381</v>
      </c>
      <c r="B3339" s="2" t="s">
        <v>4373</v>
      </c>
      <c r="C3339" s="2" t="s">
        <v>47</v>
      </c>
      <c r="D3339" s="2" t="s">
        <v>1596</v>
      </c>
      <c r="E3339" s="2" t="s">
        <v>924</v>
      </c>
      <c r="F3339" s="2" t="s">
        <v>278</v>
      </c>
      <c r="G3339" s="2" t="s">
        <v>120</v>
      </c>
      <c r="H3339" s="2" t="s">
        <v>1585</v>
      </c>
      <c r="I3339" s="2" t="s">
        <v>198</v>
      </c>
      <c r="J3339" s="2" t="s">
        <v>226</v>
      </c>
      <c r="K3339" s="2" t="s">
        <v>226</v>
      </c>
      <c r="L3339" s="2" t="s">
        <v>227</v>
      </c>
      <c r="M3339" s="2" t="s">
        <v>57</v>
      </c>
      <c r="N3339" s="3">
        <v>16.55</v>
      </c>
      <c r="O3339" s="3" t="s">
        <v>228</v>
      </c>
      <c r="P3339" s="4">
        <f>IF(O3339="吨",N3339*1000,IF(O3339="万立方米",N3339*10000,""))</f>
        <v>165500.0</v>
      </c>
      <c r="Q3339" s="2" t="s">
        <v>229</v>
      </c>
      <c r="R3339" s="2" t="s">
        <v>230</v>
      </c>
      <c r="S3339" s="2" t="s">
        <v>231</v>
      </c>
      <c r="T3339" s="2" t="s">
        <v>75</v>
      </c>
      <c r="U3339" s="4">
        <f>0.0</f>
        <v>0.0</v>
      </c>
      <c r="V3339" s="2" t="s">
        <v>232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4382</v>
      </c>
      <c r="B3340" s="2" t="s">
        <v>4373</v>
      </c>
      <c r="C3340" s="2" t="s">
        <v>47</v>
      </c>
      <c r="D3340" s="2" t="s">
        <v>1596</v>
      </c>
      <c r="E3340" s="2" t="s">
        <v>924</v>
      </c>
      <c r="F3340" s="2" t="s">
        <v>278</v>
      </c>
      <c r="G3340" s="2" t="s">
        <v>120</v>
      </c>
      <c r="H3340" s="2" t="s">
        <v>1585</v>
      </c>
      <c r="I3340" s="2" t="s">
        <v>198</v>
      </c>
      <c r="J3340" s="2" t="s">
        <v>226</v>
      </c>
      <c r="K3340" s="2" t="s">
        <v>226</v>
      </c>
      <c r="L3340" s="2" t="s">
        <v>227</v>
      </c>
      <c r="M3340" s="2" t="s">
        <v>73</v>
      </c>
      <c r="N3340" s="3">
        <v>16.55</v>
      </c>
      <c r="O3340" s="3" t="s">
        <v>228</v>
      </c>
      <c r="P3340" s="4">
        <f>IF(O3340="吨",N3340*1000,IF(O3340="万立方米",N3340*10000,""))</f>
        <v>165500.0</v>
      </c>
      <c r="Q3340" s="2" t="s">
        <v>229</v>
      </c>
      <c r="R3340" s="2" t="s">
        <v>230</v>
      </c>
      <c r="S3340" s="2" t="s">
        <v>235</v>
      </c>
      <c r="T3340" s="2" t="s">
        <v>75</v>
      </c>
      <c r="U3340" s="4">
        <f>1.3</f>
        <v>1.3</v>
      </c>
      <c r="V3340" s="2" t="s">
        <v>232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0.21515</v>
      </c>
      <c r="AD3340" s="4">
        <f>AC3340*(1-Z3340/100)</f>
        <v>0.21515</v>
      </c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4383</v>
      </c>
      <c r="B3341" s="2" t="s">
        <v>4373</v>
      </c>
      <c r="C3341" s="2" t="s">
        <v>47</v>
      </c>
      <c r="D3341" s="2" t="s">
        <v>1596</v>
      </c>
      <c r="E3341" s="2" t="s">
        <v>924</v>
      </c>
      <c r="F3341" s="2" t="s">
        <v>278</v>
      </c>
      <c r="G3341" s="2" t="s">
        <v>120</v>
      </c>
      <c r="H3341" s="2" t="s">
        <v>1585</v>
      </c>
      <c r="I3341" s="2" t="s">
        <v>198</v>
      </c>
      <c r="J3341" s="2" t="s">
        <v>226</v>
      </c>
      <c r="K3341" s="2" t="s">
        <v>226</v>
      </c>
      <c r="L3341" s="2" t="s">
        <v>227</v>
      </c>
      <c r="M3341" s="2" t="s">
        <v>79</v>
      </c>
      <c r="N3341" s="3">
        <v>16.55</v>
      </c>
      <c r="O3341" s="3" t="s">
        <v>228</v>
      </c>
      <c r="P3341" s="4">
        <f>IF(O3341="吨",N3341*1000,IF(O3341="万立方米",N3341*10000,""))</f>
        <v>165500.0</v>
      </c>
      <c r="Q3341" s="2" t="s">
        <v>229</v>
      </c>
      <c r="R3341" s="2" t="s">
        <v>230</v>
      </c>
      <c r="S3341" s="2" t="s">
        <v>238</v>
      </c>
      <c r="T3341" s="2" t="s">
        <v>75</v>
      </c>
      <c r="U3341" s="4">
        <f>4.1</f>
        <v>4.1</v>
      </c>
      <c r="V3341" s="2" t="s">
        <v>232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4">
        <f>P3341*U3341/1000000</f>
        <v>0.6785499999999999</v>
      </c>
      <c r="AD3341" s="4">
        <f>AC3341*(1-Z3341/100)</f>
        <v>0.5292689999999999</v>
      </c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4384</v>
      </c>
      <c r="B3342" s="2" t="s">
        <v>4373</v>
      </c>
      <c r="C3342" s="2" t="s">
        <v>47</v>
      </c>
      <c r="D3342" s="2" t="s">
        <v>1596</v>
      </c>
      <c r="E3342" s="2" t="s">
        <v>924</v>
      </c>
      <c r="F3342" s="2" t="s">
        <v>278</v>
      </c>
      <c r="G3342" s="2" t="s">
        <v>120</v>
      </c>
      <c r="H3342" s="2" t="s">
        <v>1585</v>
      </c>
      <c r="I3342" s="2" t="s">
        <v>198</v>
      </c>
      <c r="J3342" s="2" t="s">
        <v>226</v>
      </c>
      <c r="K3342" s="2" t="s">
        <v>226</v>
      </c>
      <c r="L3342" s="2" t="s">
        <v>227</v>
      </c>
      <c r="M3342" s="2" t="s">
        <v>87</v>
      </c>
      <c r="N3342" s="3">
        <v>16.55</v>
      </c>
      <c r="O3342" s="3" t="s">
        <v>228</v>
      </c>
      <c r="P3342" s="4">
        <f>IF(O3342="吨",N3342*1000,IF(O3342="万立方米",N3342*10000,""))</f>
        <v>165500.0</v>
      </c>
      <c r="Q3342" s="2" t="s">
        <v>229</v>
      </c>
      <c r="R3342" s="2" t="s">
        <v>230</v>
      </c>
      <c r="S3342" s="2" t="s">
        <v>241</v>
      </c>
      <c r="T3342" s="2" t="s">
        <v>75</v>
      </c>
      <c r="U3342" s="4">
        <f>0.0</f>
        <v>0.0</v>
      </c>
      <c r="V3342" s="2" t="s">
        <v>232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4385</v>
      </c>
      <c r="B3343" s="2" t="s">
        <v>4373</v>
      </c>
      <c r="C3343" s="2" t="s">
        <v>47</v>
      </c>
      <c r="D3343" s="2" t="s">
        <v>1596</v>
      </c>
      <c r="E3343" s="2" t="s">
        <v>924</v>
      </c>
      <c r="F3343" s="2" t="s">
        <v>278</v>
      </c>
      <c r="G3343" s="2" t="s">
        <v>120</v>
      </c>
      <c r="H3343" s="2" t="s">
        <v>1585</v>
      </c>
      <c r="I3343" s="2" t="s">
        <v>198</v>
      </c>
      <c r="J3343" s="2" t="s">
        <v>226</v>
      </c>
      <c r="K3343" s="2" t="s">
        <v>226</v>
      </c>
      <c r="L3343" s="2" t="s">
        <v>227</v>
      </c>
      <c r="M3343" s="2" t="s">
        <v>91</v>
      </c>
      <c r="N3343" s="3">
        <v>16.55</v>
      </c>
      <c r="O3343" s="3" t="s">
        <v>228</v>
      </c>
      <c r="P3343" s="4">
        <f>IF(O3343="吨",N3343*1000,IF(O3343="万立方米",N3343*10000,""))</f>
        <v>165500.0</v>
      </c>
      <c r="Q3343" s="2" t="s">
        <v>229</v>
      </c>
      <c r="R3343" s="2" t="s">
        <v>230</v>
      </c>
      <c r="S3343" s="2" t="s">
        <v>243</v>
      </c>
      <c r="T3343" s="2" t="s">
        <v>75</v>
      </c>
      <c r="U3343" s="4">
        <f>0.03</f>
        <v>0.03</v>
      </c>
      <c r="V3343" s="2" t="s">
        <v>232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4">
        <f>P3343*U3343/1000000</f>
        <v>0.004965</v>
      </c>
      <c r="AD3343" s="4">
        <f>AC3344*(1-AA3343/100)+(AC3343-AC3344)*(1-AB3343/100)</f>
        <v>0.004965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4386</v>
      </c>
      <c r="B3344" s="2" t="s">
        <v>4373</v>
      </c>
      <c r="C3344" s="2" t="s">
        <v>47</v>
      </c>
      <c r="D3344" s="2" t="s">
        <v>1596</v>
      </c>
      <c r="E3344" s="2" t="s">
        <v>924</v>
      </c>
      <c r="F3344" s="2" t="s">
        <v>278</v>
      </c>
      <c r="G3344" s="2" t="s">
        <v>120</v>
      </c>
      <c r="H3344" s="2" t="s">
        <v>1585</v>
      </c>
      <c r="I3344" s="2" t="s">
        <v>198</v>
      </c>
      <c r="J3344" s="2" t="s">
        <v>226</v>
      </c>
      <c r="K3344" s="2" t="s">
        <v>226</v>
      </c>
      <c r="L3344" s="2" t="s">
        <v>227</v>
      </c>
      <c r="M3344" s="2" t="s">
        <v>95</v>
      </c>
      <c r="N3344" s="3">
        <v>16.55</v>
      </c>
      <c r="O3344" s="3" t="s">
        <v>228</v>
      </c>
      <c r="P3344" s="4">
        <f>IF(O3344="吨",N3344*1000,IF(O3344="万立方米",N3344*10000,""))</f>
        <v>165500.0</v>
      </c>
      <c r="Q3344" s="2" t="s">
        <v>229</v>
      </c>
      <c r="R3344" s="2" t="s">
        <v>230</v>
      </c>
      <c r="S3344" s="2" t="s">
        <v>245</v>
      </c>
      <c r="T3344" s="2" t="s">
        <v>75</v>
      </c>
      <c r="U3344" s="4">
        <f>0.03</f>
        <v>0.03</v>
      </c>
      <c r="V3344" s="2" t="s">
        <v>232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4">
        <f>P3344*U3344/1000000</f>
        <v>0.004965</v>
      </c>
      <c r="AD3344" s="4">
        <f>AC3344*(1-Z3344/100)</f>
        <v>0.004965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4387</v>
      </c>
      <c r="B3345" s="2" t="s">
        <v>4373</v>
      </c>
      <c r="C3345" s="2" t="s">
        <v>47</v>
      </c>
      <c r="D3345" s="2" t="s">
        <v>1596</v>
      </c>
      <c r="E3345" s="2" t="s">
        <v>924</v>
      </c>
      <c r="F3345" s="2" t="s">
        <v>278</v>
      </c>
      <c r="G3345" s="2" t="s">
        <v>120</v>
      </c>
      <c r="H3345" s="2" t="s">
        <v>1585</v>
      </c>
      <c r="I3345" s="2" t="s">
        <v>198</v>
      </c>
      <c r="J3345" s="2" t="s">
        <v>226</v>
      </c>
      <c r="K3345" s="2" t="s">
        <v>226</v>
      </c>
      <c r="L3345" s="2" t="s">
        <v>227</v>
      </c>
      <c r="M3345" s="2" t="s">
        <v>99</v>
      </c>
      <c r="N3345" s="3">
        <v>16.55</v>
      </c>
      <c r="O3345" s="3" t="s">
        <v>228</v>
      </c>
      <c r="P3345" s="4">
        <f>IF(O3345="吨",N3345*1000,IF(O3345="万立方米",N3345*10000,""))</f>
        <v>165500.0</v>
      </c>
      <c r="Q3345" s="2" t="s">
        <v>229</v>
      </c>
      <c r="R3345" s="2" t="s">
        <v>230</v>
      </c>
      <c r="S3345" s="2" t="s">
        <v>247</v>
      </c>
      <c r="T3345" s="2" t="s">
        <v>75</v>
      </c>
      <c r="U3345" s="4">
        <f>0.0</f>
        <v>0.0</v>
      </c>
      <c r="V3345" s="2" t="s">
        <v>232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4388</v>
      </c>
      <c r="B3346" s="2" t="s">
        <v>4373</v>
      </c>
      <c r="C3346" s="2" t="s">
        <v>47</v>
      </c>
      <c r="D3346" s="2" t="s">
        <v>1596</v>
      </c>
      <c r="E3346" s="2" t="s">
        <v>924</v>
      </c>
      <c r="F3346" s="2" t="s">
        <v>278</v>
      </c>
      <c r="G3346" s="2" t="s">
        <v>120</v>
      </c>
      <c r="H3346" s="2" t="s">
        <v>1585</v>
      </c>
      <c r="I3346" s="2" t="s">
        <v>198</v>
      </c>
      <c r="J3346" s="2" t="s">
        <v>226</v>
      </c>
      <c r="K3346" s="2" t="s">
        <v>226</v>
      </c>
      <c r="L3346" s="2" t="s">
        <v>227</v>
      </c>
      <c r="M3346" s="2" t="s">
        <v>104</v>
      </c>
      <c r="N3346" s="3">
        <v>16.55</v>
      </c>
      <c r="O3346" s="3" t="s">
        <v>228</v>
      </c>
      <c r="P3346" s="4">
        <f>IF(O3346="吨",N3346*1000,IF(O3346="万立方米",N3346*10000,""))</f>
        <v>165500.0</v>
      </c>
      <c r="Q3346" s="2" t="s">
        <v>229</v>
      </c>
      <c r="R3346" s="2" t="s">
        <v>230</v>
      </c>
      <c r="S3346" s="2" t="s">
        <v>249</v>
      </c>
      <c r="T3346" s="2" t="s">
        <v>75</v>
      </c>
      <c r="U3346" s="4">
        <f>0.02</f>
        <v>0.02</v>
      </c>
      <c r="V3346" s="2" t="s">
        <v>232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4389</v>
      </c>
      <c r="B3347" s="2" t="s">
        <v>4373</v>
      </c>
      <c r="C3347" s="2" t="s">
        <v>47</v>
      </c>
      <c r="D3347" s="2" t="s">
        <v>1596</v>
      </c>
      <c r="E3347" s="2" t="s">
        <v>924</v>
      </c>
      <c r="F3347" s="2" t="s">
        <v>278</v>
      </c>
      <c r="G3347" s="2" t="s">
        <v>120</v>
      </c>
      <c r="H3347" s="2" t="s">
        <v>1585</v>
      </c>
      <c r="I3347" s="2"/>
      <c r="J3347" s="2"/>
      <c r="K3347" s="2"/>
      <c r="L3347" s="2"/>
      <c r="M3347" s="2" t="s">
        <v>107</v>
      </c>
      <c r="N3347" s="3"/>
      <c r="O3347" s="3"/>
      <c r="P3347" s="4">
        <f>IF(O3347="吨",N3347*1000,IF(O3347="万立方米",N3347*10000,""))</f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113</v>
      </c>
      <c r="AH3347" s="2" t="s">
        <v>114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4390</v>
      </c>
      <c r="B3348" s="2" t="s">
        <v>4391</v>
      </c>
      <c r="C3348" s="2" t="s">
        <v>47</v>
      </c>
      <c r="D3348" s="2" t="s">
        <v>1093</v>
      </c>
      <c r="E3348" s="2" t="s">
        <v>491</v>
      </c>
      <c r="F3348" s="2" t="s">
        <v>278</v>
      </c>
      <c r="G3348" s="2" t="s">
        <v>227</v>
      </c>
      <c r="H3348" s="2" t="s">
        <v>690</v>
      </c>
      <c r="I3348" s="2" t="s">
        <v>53</v>
      </c>
      <c r="J3348" s="2" t="s">
        <v>121</v>
      </c>
      <c r="K3348" s="2"/>
      <c r="L3348" s="2" t="s">
        <v>122</v>
      </c>
      <c r="M3348" s="2" t="s">
        <v>57</v>
      </c>
      <c r="N3348" s="3">
        <v>3602.344</v>
      </c>
      <c r="O3348" s="3" t="s">
        <v>123</v>
      </c>
      <c r="P3348" s="2"/>
      <c r="Q3348" s="2"/>
      <c r="R3348" s="2"/>
      <c r="S3348" s="2"/>
      <c r="T3348" s="2"/>
      <c r="U3348" s="2"/>
      <c r="V3348" s="2"/>
      <c r="W3348" s="2" t="s">
        <v>124</v>
      </c>
      <c r="X3348" s="2"/>
      <c r="Y3348" s="2" t="s">
        <v>65</v>
      </c>
      <c r="Z3348" s="2">
        <v>0</v>
      </c>
      <c r="AA3348" s="2"/>
      <c r="AB3348" s="2"/>
      <c r="AC3348" s="4">
        <f>P3348*U3348/1000000</f>
        <v>0.0</v>
      </c>
      <c r="AD3348" s="4">
        <f>AC3348*(1-Z3348/100)</f>
        <v>0.0</v>
      </c>
      <c r="AE3348" s="2" t="s">
        <v>125</v>
      </c>
      <c r="AF3348" s="2" t="s">
        <v>126</v>
      </c>
      <c r="AG3348" s="2" t="s">
        <v>127</v>
      </c>
      <c r="AH3348" s="2" t="s">
        <v>128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4392</v>
      </c>
      <c r="B3349" s="2" t="s">
        <v>4391</v>
      </c>
      <c r="C3349" s="2" t="s">
        <v>47</v>
      </c>
      <c r="D3349" s="2" t="s">
        <v>1093</v>
      </c>
      <c r="E3349" s="2" t="s">
        <v>491</v>
      </c>
      <c r="F3349" s="2" t="s">
        <v>278</v>
      </c>
      <c r="G3349" s="2" t="s">
        <v>227</v>
      </c>
      <c r="H3349" s="2" t="s">
        <v>690</v>
      </c>
      <c r="I3349" s="2" t="s">
        <v>53</v>
      </c>
      <c r="J3349" s="2" t="s">
        <v>121</v>
      </c>
      <c r="K3349" s="2"/>
      <c r="L3349" s="2" t="s">
        <v>122</v>
      </c>
      <c r="M3349" s="2" t="s">
        <v>73</v>
      </c>
      <c r="N3349" s="3">
        <v>3602.344</v>
      </c>
      <c r="O3349" s="3" t="s">
        <v>123</v>
      </c>
      <c r="P3349" s="2"/>
      <c r="Q3349" s="2"/>
      <c r="R3349" s="2"/>
      <c r="S3349" s="2"/>
      <c r="T3349" s="2"/>
      <c r="U3349" s="2"/>
      <c r="V3349" s="2"/>
      <c r="W3349" s="2" t="s">
        <v>124</v>
      </c>
      <c r="X3349" s="2"/>
      <c r="Y3349" s="2" t="s">
        <v>65</v>
      </c>
      <c r="Z3349" s="2">
        <v>0</v>
      </c>
      <c r="AA3349" s="2"/>
      <c r="AB3349" s="2"/>
      <c r="AC3349" s="4">
        <f>P3349*U3349/1000000</f>
        <v>0.0</v>
      </c>
      <c r="AD3349" s="4">
        <f>AC3349*(1-Z3349/100)</f>
        <v>0.0</v>
      </c>
      <c r="AE3349" s="2" t="s">
        <v>125</v>
      </c>
      <c r="AF3349" s="2" t="s">
        <v>126</v>
      </c>
      <c r="AG3349" s="2" t="s">
        <v>130</v>
      </c>
      <c r="AH3349" s="2" t="s">
        <v>128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4393</v>
      </c>
      <c r="B3350" s="2" t="s">
        <v>4391</v>
      </c>
      <c r="C3350" s="2" t="s">
        <v>47</v>
      </c>
      <c r="D3350" s="2" t="s">
        <v>1093</v>
      </c>
      <c r="E3350" s="2" t="s">
        <v>491</v>
      </c>
      <c r="F3350" s="2" t="s">
        <v>278</v>
      </c>
      <c r="G3350" s="2" t="s">
        <v>227</v>
      </c>
      <c r="H3350" s="2" t="s">
        <v>690</v>
      </c>
      <c r="I3350" s="2" t="s">
        <v>53</v>
      </c>
      <c r="J3350" s="2" t="s">
        <v>121</v>
      </c>
      <c r="K3350" s="2"/>
      <c r="L3350" s="2" t="s">
        <v>122</v>
      </c>
      <c r="M3350" s="2" t="s">
        <v>79</v>
      </c>
      <c r="N3350" s="3">
        <v>3602.344</v>
      </c>
      <c r="O3350" s="3" t="s">
        <v>123</v>
      </c>
      <c r="P3350" s="2"/>
      <c r="Q3350" s="2"/>
      <c r="R3350" s="2"/>
      <c r="S3350" s="2"/>
      <c r="T3350" s="2"/>
      <c r="U3350" s="2"/>
      <c r="V3350" s="2"/>
      <c r="W3350" s="2" t="s">
        <v>124</v>
      </c>
      <c r="X3350" s="2" t="s">
        <v>83</v>
      </c>
      <c r="Y3350" s="2" t="s">
        <v>84</v>
      </c>
      <c r="Z3350" s="2">
        <v>22</v>
      </c>
      <c r="AA3350" s="2"/>
      <c r="AB3350" s="2"/>
      <c r="AC3350" s="4">
        <f>P3350*U3350/1000000</f>
        <v>0.0</v>
      </c>
      <c r="AD3350" s="4">
        <f>AC3350*(1-Z3350/100)</f>
        <v>0.0</v>
      </c>
      <c r="AE3350" s="2" t="s">
        <v>125</v>
      </c>
      <c r="AF3350" s="2" t="s">
        <v>126</v>
      </c>
      <c r="AG3350" s="2" t="s">
        <v>1096</v>
      </c>
      <c r="AH3350" s="2" t="s">
        <v>128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4394</v>
      </c>
      <c r="B3351" s="2" t="s">
        <v>4391</v>
      </c>
      <c r="C3351" s="2" t="s">
        <v>47</v>
      </c>
      <c r="D3351" s="2" t="s">
        <v>1093</v>
      </c>
      <c r="E3351" s="2" t="s">
        <v>491</v>
      </c>
      <c r="F3351" s="2" t="s">
        <v>278</v>
      </c>
      <c r="G3351" s="2" t="s">
        <v>227</v>
      </c>
      <c r="H3351" s="2" t="s">
        <v>690</v>
      </c>
      <c r="I3351" s="2" t="s">
        <v>53</v>
      </c>
      <c r="J3351" s="2" t="s">
        <v>121</v>
      </c>
      <c r="K3351" s="2"/>
      <c r="L3351" s="2" t="s">
        <v>122</v>
      </c>
      <c r="M3351" s="2" t="s">
        <v>87</v>
      </c>
      <c r="N3351" s="3">
        <v>3602.344</v>
      </c>
      <c r="O3351" s="3" t="s">
        <v>123</v>
      </c>
      <c r="P3351" s="2"/>
      <c r="Q3351" s="2"/>
      <c r="R3351" s="2"/>
      <c r="S3351" s="2"/>
      <c r="T3351" s="2"/>
      <c r="U3351" s="2"/>
      <c r="V3351" s="2"/>
      <c r="W3351" s="2" t="s">
        <v>124</v>
      </c>
      <c r="X3351" s="2"/>
      <c r="Y3351" s="2" t="s">
        <v>65</v>
      </c>
      <c r="Z3351" s="2">
        <v>0</v>
      </c>
      <c r="AA3351" s="2"/>
      <c r="AB3351" s="2"/>
      <c r="AC3351" s="4">
        <f>P3351*U3351/1000000</f>
        <v>0.0</v>
      </c>
      <c r="AD3351" s="4">
        <f>AC3351*(1-Z3351/100)</f>
        <v>0.0</v>
      </c>
      <c r="AE3351" s="2" t="s">
        <v>125</v>
      </c>
      <c r="AF3351" s="2" t="s">
        <v>126</v>
      </c>
      <c r="AG3351" s="2" t="s">
        <v>127</v>
      </c>
      <c r="AH3351" s="2" t="s">
        <v>128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4395</v>
      </c>
      <c r="B3352" s="2" t="s">
        <v>4391</v>
      </c>
      <c r="C3352" s="2" t="s">
        <v>47</v>
      </c>
      <c r="D3352" s="2" t="s">
        <v>1093</v>
      </c>
      <c r="E3352" s="2" t="s">
        <v>491</v>
      </c>
      <c r="F3352" s="2" t="s">
        <v>278</v>
      </c>
      <c r="G3352" s="2" t="s">
        <v>227</v>
      </c>
      <c r="H3352" s="2" t="s">
        <v>690</v>
      </c>
      <c r="I3352" s="2" t="s">
        <v>53</v>
      </c>
      <c r="J3352" s="2" t="s">
        <v>121</v>
      </c>
      <c r="K3352" s="2"/>
      <c r="L3352" s="2" t="s">
        <v>122</v>
      </c>
      <c r="M3352" s="2" t="s">
        <v>91</v>
      </c>
      <c r="N3352" s="3">
        <v>3602.344</v>
      </c>
      <c r="O3352" s="3" t="s">
        <v>123</v>
      </c>
      <c r="P3352" s="2"/>
      <c r="Q3352" s="2"/>
      <c r="R3352" s="2"/>
      <c r="S3352" s="2"/>
      <c r="T3352" s="2"/>
      <c r="U3352" s="2"/>
      <c r="V3352" s="2"/>
      <c r="W3352" s="2" t="s">
        <v>124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4">
        <f>P3352*U3352/1000000</f>
        <v>0.0</v>
      </c>
      <c r="AD3352" s="4">
        <f>AC3353*(1-AA3352/100)+(AC3352-AC3353)*(1-AB3352/100)</f>
        <v>0.0</v>
      </c>
      <c r="AE3352" s="2" t="s">
        <v>125</v>
      </c>
      <c r="AF3352" s="2" t="s">
        <v>126</v>
      </c>
      <c r="AG3352" s="2" t="s">
        <v>127</v>
      </c>
      <c r="AH3352" s="2" t="s">
        <v>128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4396</v>
      </c>
      <c r="B3353" s="2" t="s">
        <v>4391</v>
      </c>
      <c r="C3353" s="2" t="s">
        <v>47</v>
      </c>
      <c r="D3353" s="2" t="s">
        <v>1093</v>
      </c>
      <c r="E3353" s="2" t="s">
        <v>491</v>
      </c>
      <c r="F3353" s="2" t="s">
        <v>278</v>
      </c>
      <c r="G3353" s="2" t="s">
        <v>227</v>
      </c>
      <c r="H3353" s="2" t="s">
        <v>690</v>
      </c>
      <c r="I3353" s="2" t="s">
        <v>53</v>
      </c>
      <c r="J3353" s="2" t="s">
        <v>121</v>
      </c>
      <c r="K3353" s="2"/>
      <c r="L3353" s="2" t="s">
        <v>122</v>
      </c>
      <c r="M3353" s="2" t="s">
        <v>95</v>
      </c>
      <c r="N3353" s="3">
        <v>3602.344</v>
      </c>
      <c r="O3353" s="3" t="s">
        <v>123</v>
      </c>
      <c r="P3353" s="2"/>
      <c r="Q3353" s="2"/>
      <c r="R3353" s="2"/>
      <c r="S3353" s="2"/>
      <c r="T3353" s="2"/>
      <c r="U3353" s="2"/>
      <c r="V3353" s="2"/>
      <c r="W3353" s="2" t="s">
        <v>124</v>
      </c>
      <c r="X3353" s="2"/>
      <c r="Y3353" s="2" t="s">
        <v>65</v>
      </c>
      <c r="Z3353" s="2">
        <v>0</v>
      </c>
      <c r="AA3353" s="2"/>
      <c r="AB3353" s="2"/>
      <c r="AC3353" s="4">
        <f>P3353*U3353/1000000</f>
        <v>0.0</v>
      </c>
      <c r="AD3353" s="4">
        <f>AC3353*(1-Z3353/100)</f>
        <v>0.0</v>
      </c>
      <c r="AE3353" s="2" t="s">
        <v>125</v>
      </c>
      <c r="AF3353" s="2" t="s">
        <v>126</v>
      </c>
      <c r="AG3353" s="2" t="s">
        <v>127</v>
      </c>
      <c r="AH3353" s="2" t="s">
        <v>128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4397</v>
      </c>
      <c r="B3354" s="2" t="s">
        <v>4391</v>
      </c>
      <c r="C3354" s="2" t="s">
        <v>47</v>
      </c>
      <c r="D3354" s="2" t="s">
        <v>1093</v>
      </c>
      <c r="E3354" s="2" t="s">
        <v>491</v>
      </c>
      <c r="F3354" s="2" t="s">
        <v>278</v>
      </c>
      <c r="G3354" s="2" t="s">
        <v>227</v>
      </c>
      <c r="H3354" s="2" t="s">
        <v>690</v>
      </c>
      <c r="I3354" s="2" t="s">
        <v>53</v>
      </c>
      <c r="J3354" s="2" t="s">
        <v>121</v>
      </c>
      <c r="K3354" s="2"/>
      <c r="L3354" s="2" t="s">
        <v>122</v>
      </c>
      <c r="M3354" s="2" t="s">
        <v>99</v>
      </c>
      <c r="N3354" s="3">
        <v>3602.344</v>
      </c>
      <c r="O3354" s="3" t="s">
        <v>123</v>
      </c>
      <c r="P3354" s="2"/>
      <c r="Q3354" s="2"/>
      <c r="R3354" s="2"/>
      <c r="S3354" s="2"/>
      <c r="T3354" s="2"/>
      <c r="U3354" s="2"/>
      <c r="V3354" s="2"/>
      <c r="W3354" s="2" t="s">
        <v>124</v>
      </c>
      <c r="X3354" s="2"/>
      <c r="Y3354" s="2" t="s">
        <v>65</v>
      </c>
      <c r="Z3354" s="2">
        <v>0</v>
      </c>
      <c r="AA3354" s="2"/>
      <c r="AB3354" s="2"/>
      <c r="AC3354" s="4">
        <f>P3354*U3354/1000000</f>
        <v>0.0</v>
      </c>
      <c r="AD3354" s="4">
        <f>AC3354*(1-Z3354/100)</f>
        <v>0.0</v>
      </c>
      <c r="AE3354" s="2" t="s">
        <v>125</v>
      </c>
      <c r="AF3354" s="2" t="s">
        <v>126</v>
      </c>
      <c r="AG3354" s="2" t="s">
        <v>127</v>
      </c>
      <c r="AH3354" s="2" t="s">
        <v>128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4398</v>
      </c>
      <c r="B3355" s="2" t="s">
        <v>4391</v>
      </c>
      <c r="C3355" s="2" t="s">
        <v>47</v>
      </c>
      <c r="D3355" s="2" t="s">
        <v>1093</v>
      </c>
      <c r="E3355" s="2" t="s">
        <v>491</v>
      </c>
      <c r="F3355" s="2" t="s">
        <v>278</v>
      </c>
      <c r="G3355" s="2" t="s">
        <v>227</v>
      </c>
      <c r="H3355" s="2" t="s">
        <v>690</v>
      </c>
      <c r="I3355" s="2" t="s">
        <v>53</v>
      </c>
      <c r="J3355" s="2" t="s">
        <v>121</v>
      </c>
      <c r="K3355" s="2"/>
      <c r="L3355" s="2" t="s">
        <v>122</v>
      </c>
      <c r="M3355" s="2" t="s">
        <v>104</v>
      </c>
      <c r="N3355" s="3">
        <v>3602.344</v>
      </c>
      <c r="O3355" s="3" t="s">
        <v>123</v>
      </c>
      <c r="P3355" s="2"/>
      <c r="Q3355" s="2"/>
      <c r="R3355" s="2"/>
      <c r="S3355" s="2"/>
      <c r="T3355" s="2"/>
      <c r="U3355" s="2"/>
      <c r="V3355" s="2"/>
      <c r="W3355" s="2" t="s">
        <v>124</v>
      </c>
      <c r="X3355" s="2"/>
      <c r="Y3355" s="2" t="s">
        <v>65</v>
      </c>
      <c r="Z3355" s="2">
        <v>0</v>
      </c>
      <c r="AA3355" s="2"/>
      <c r="AB3355" s="2"/>
      <c r="AC3355" s="4">
        <f>P3355*U3355/1000000</f>
        <v>0.0</v>
      </c>
      <c r="AD3355" s="4">
        <f>AC3355*(1-Z3355/100)</f>
        <v>0.0</v>
      </c>
      <c r="AE3355" s="2" t="s">
        <v>125</v>
      </c>
      <c r="AF3355" s="2" t="s">
        <v>126</v>
      </c>
      <c r="AG3355" s="2" t="s">
        <v>130</v>
      </c>
      <c r="AH3355" s="2" t="s">
        <v>128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4399</v>
      </c>
      <c r="B3356" s="2" t="s">
        <v>4391</v>
      </c>
      <c r="C3356" s="2" t="s">
        <v>47</v>
      </c>
      <c r="D3356" s="2" t="s">
        <v>1093</v>
      </c>
      <c r="E3356" s="2" t="s">
        <v>491</v>
      </c>
      <c r="F3356" s="2" t="s">
        <v>278</v>
      </c>
      <c r="G3356" s="2" t="s">
        <v>227</v>
      </c>
      <c r="H3356" s="2" t="s">
        <v>690</v>
      </c>
      <c r="I3356" s="2"/>
      <c r="J3356" s="2"/>
      <c r="K3356" s="2"/>
      <c r="L3356" s="2"/>
      <c r="M3356" s="2" t="s">
        <v>107</v>
      </c>
      <c r="N3356" s="3"/>
      <c r="O3356" s="3"/>
      <c r="P3356" s="4">
        <f>IF(O3356="吨",N3356*1000,IF(O3356="万立方米",N3356*10000,""))</f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138</v>
      </c>
      <c r="AH3356" s="2" t="s">
        <v>114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4400</v>
      </c>
      <c r="B3357" s="2" t="s">
        <v>4401</v>
      </c>
      <c r="C3357" s="2" t="s">
        <v>47</v>
      </c>
      <c r="D3357" s="2" t="s">
        <v>4402</v>
      </c>
      <c r="E3357" s="2" t="s">
        <v>911</v>
      </c>
      <c r="F3357" s="2" t="s">
        <v>224</v>
      </c>
      <c r="G3357" s="2" t="s">
        <v>227</v>
      </c>
      <c r="H3357" s="2" t="s">
        <v>297</v>
      </c>
      <c r="I3357" s="2" t="s">
        <v>53</v>
      </c>
      <c r="J3357" s="2" t="s">
        <v>226</v>
      </c>
      <c r="K3357" s="2" t="s">
        <v>226</v>
      </c>
      <c r="L3357" s="2" t="s">
        <v>227</v>
      </c>
      <c r="M3357" s="2" t="s">
        <v>57</v>
      </c>
      <c r="N3357" s="3">
        <v>1326.75</v>
      </c>
      <c r="O3357" s="3" t="s">
        <v>228</v>
      </c>
      <c r="P3357" s="4">
        <f>IF(O3357="吨",N3357*1000,IF(O3357="万立方米",N3357*10000,""))</f>
        <v>13267500.0</v>
      </c>
      <c r="Q3357" s="2" t="s">
        <v>229</v>
      </c>
      <c r="R3357" s="2" t="s">
        <v>230</v>
      </c>
      <c r="S3357" s="2" t="s">
        <v>231</v>
      </c>
      <c r="T3357" s="2" t="s">
        <v>75</v>
      </c>
      <c r="U3357" s="4">
        <f>0.0</f>
        <v>0.0</v>
      </c>
      <c r="V3357" s="2" t="s">
        <v>232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233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4403</v>
      </c>
      <c r="B3358" s="2" t="s">
        <v>4401</v>
      </c>
      <c r="C3358" s="2" t="s">
        <v>47</v>
      </c>
      <c r="D3358" s="2" t="s">
        <v>4402</v>
      </c>
      <c r="E3358" s="2" t="s">
        <v>911</v>
      </c>
      <c r="F3358" s="2" t="s">
        <v>224</v>
      </c>
      <c r="G3358" s="2" t="s">
        <v>227</v>
      </c>
      <c r="H3358" s="2" t="s">
        <v>297</v>
      </c>
      <c r="I3358" s="2" t="s">
        <v>53</v>
      </c>
      <c r="J3358" s="2" t="s">
        <v>226</v>
      </c>
      <c r="K3358" s="2" t="s">
        <v>226</v>
      </c>
      <c r="L3358" s="2" t="s">
        <v>227</v>
      </c>
      <c r="M3358" s="2" t="s">
        <v>73</v>
      </c>
      <c r="N3358" s="3">
        <v>1326.75</v>
      </c>
      <c r="O3358" s="3" t="s">
        <v>228</v>
      </c>
      <c r="P3358" s="4">
        <f>IF(O3358="吨",N3358*1000,IF(O3358="万立方米",N3358*10000,""))</f>
        <v>13267500.0</v>
      </c>
      <c r="Q3358" s="2" t="s">
        <v>229</v>
      </c>
      <c r="R3358" s="2" t="s">
        <v>230</v>
      </c>
      <c r="S3358" s="2" t="s">
        <v>235</v>
      </c>
      <c r="T3358" s="2" t="s">
        <v>75</v>
      </c>
      <c r="U3358" s="4">
        <f>1.3</f>
        <v>1.3</v>
      </c>
      <c r="V3358" s="2" t="s">
        <v>232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17.24775</v>
      </c>
      <c r="AD3358" s="4">
        <f>AC3358*(1-Z3358/100)</f>
        <v>17.24775</v>
      </c>
      <c r="AE3358" s="2" t="s">
        <v>66</v>
      </c>
      <c r="AF3358" s="2" t="s">
        <v>67</v>
      </c>
      <c r="AG3358" s="2" t="s">
        <v>236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4404</v>
      </c>
      <c r="B3359" s="2" t="s">
        <v>4401</v>
      </c>
      <c r="C3359" s="2" t="s">
        <v>47</v>
      </c>
      <c r="D3359" s="2" t="s">
        <v>4402</v>
      </c>
      <c r="E3359" s="2" t="s">
        <v>911</v>
      </c>
      <c r="F3359" s="2" t="s">
        <v>224</v>
      </c>
      <c r="G3359" s="2" t="s">
        <v>227</v>
      </c>
      <c r="H3359" s="2" t="s">
        <v>297</v>
      </c>
      <c r="I3359" s="2" t="s">
        <v>53</v>
      </c>
      <c r="J3359" s="2" t="s">
        <v>226</v>
      </c>
      <c r="K3359" s="2" t="s">
        <v>226</v>
      </c>
      <c r="L3359" s="2" t="s">
        <v>227</v>
      </c>
      <c r="M3359" s="2" t="s">
        <v>79</v>
      </c>
      <c r="N3359" s="3">
        <v>1326.75</v>
      </c>
      <c r="O3359" s="3" t="s">
        <v>228</v>
      </c>
      <c r="P3359" s="4">
        <f>IF(O3359="吨",N3359*1000,IF(O3359="万立方米",N3359*10000,""))</f>
        <v>13267500.0</v>
      </c>
      <c r="Q3359" s="2" t="s">
        <v>229</v>
      </c>
      <c r="R3359" s="2" t="s">
        <v>230</v>
      </c>
      <c r="S3359" s="2" t="s">
        <v>238</v>
      </c>
      <c r="T3359" s="2" t="s">
        <v>75</v>
      </c>
      <c r="U3359" s="4">
        <f>4.1</f>
        <v>4.1</v>
      </c>
      <c r="V3359" s="2" t="s">
        <v>232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4">
        <f>P3359*U3359/1000000</f>
        <v>54.39674999999999</v>
      </c>
      <c r="AD3359" s="4">
        <f>AC3359*(1-Z3359/100)</f>
        <v>42.42946499999999</v>
      </c>
      <c r="AE3359" s="2" t="s">
        <v>66</v>
      </c>
      <c r="AF3359" s="2" t="s">
        <v>67</v>
      </c>
      <c r="AG3359" s="2" t="s">
        <v>239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4405</v>
      </c>
      <c r="B3360" s="2" t="s">
        <v>4401</v>
      </c>
      <c r="C3360" s="2" t="s">
        <v>47</v>
      </c>
      <c r="D3360" s="2" t="s">
        <v>4402</v>
      </c>
      <c r="E3360" s="2" t="s">
        <v>911</v>
      </c>
      <c r="F3360" s="2" t="s">
        <v>224</v>
      </c>
      <c r="G3360" s="2" t="s">
        <v>227</v>
      </c>
      <c r="H3360" s="2" t="s">
        <v>297</v>
      </c>
      <c r="I3360" s="2" t="s">
        <v>53</v>
      </c>
      <c r="J3360" s="2" t="s">
        <v>226</v>
      </c>
      <c r="K3360" s="2" t="s">
        <v>226</v>
      </c>
      <c r="L3360" s="2" t="s">
        <v>227</v>
      </c>
      <c r="M3360" s="2" t="s">
        <v>87</v>
      </c>
      <c r="N3360" s="3">
        <v>1326.75</v>
      </c>
      <c r="O3360" s="3" t="s">
        <v>228</v>
      </c>
      <c r="P3360" s="4">
        <f>IF(O3360="吨",N3360*1000,IF(O3360="万立方米",N3360*10000,""))</f>
        <v>13267500.0</v>
      </c>
      <c r="Q3360" s="2" t="s">
        <v>229</v>
      </c>
      <c r="R3360" s="2" t="s">
        <v>230</v>
      </c>
      <c r="S3360" s="2" t="s">
        <v>241</v>
      </c>
      <c r="T3360" s="2" t="s">
        <v>75</v>
      </c>
      <c r="U3360" s="4">
        <f>0.0</f>
        <v>0.0</v>
      </c>
      <c r="V3360" s="2" t="s">
        <v>232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233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4406</v>
      </c>
      <c r="B3361" s="2" t="s">
        <v>4401</v>
      </c>
      <c r="C3361" s="2" t="s">
        <v>47</v>
      </c>
      <c r="D3361" s="2" t="s">
        <v>4402</v>
      </c>
      <c r="E3361" s="2" t="s">
        <v>911</v>
      </c>
      <c r="F3361" s="2" t="s">
        <v>224</v>
      </c>
      <c r="G3361" s="2" t="s">
        <v>227</v>
      </c>
      <c r="H3361" s="2" t="s">
        <v>297</v>
      </c>
      <c r="I3361" s="2" t="s">
        <v>53</v>
      </c>
      <c r="J3361" s="2" t="s">
        <v>226</v>
      </c>
      <c r="K3361" s="2" t="s">
        <v>226</v>
      </c>
      <c r="L3361" s="2" t="s">
        <v>227</v>
      </c>
      <c r="M3361" s="2" t="s">
        <v>91</v>
      </c>
      <c r="N3361" s="3">
        <v>1326.75</v>
      </c>
      <c r="O3361" s="3" t="s">
        <v>228</v>
      </c>
      <c r="P3361" s="4">
        <f>IF(O3361="吨",N3361*1000,IF(O3361="万立方米",N3361*10000,""))</f>
        <v>13267500.0</v>
      </c>
      <c r="Q3361" s="2" t="s">
        <v>229</v>
      </c>
      <c r="R3361" s="2" t="s">
        <v>230</v>
      </c>
      <c r="S3361" s="2" t="s">
        <v>243</v>
      </c>
      <c r="T3361" s="2" t="s">
        <v>75</v>
      </c>
      <c r="U3361" s="4">
        <f>0.03</f>
        <v>0.03</v>
      </c>
      <c r="V3361" s="2" t="s">
        <v>232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4">
        <f>P3361*U3361/1000000</f>
        <v>0.398025</v>
      </c>
      <c r="AD3361" s="4">
        <f>AC3362*(1-AA3361/100)+(AC3361-AC3362)*(1-AB3361/100)</f>
        <v>0.398025</v>
      </c>
      <c r="AE3361" s="2" t="s">
        <v>66</v>
      </c>
      <c r="AF3361" s="2" t="s">
        <v>67</v>
      </c>
      <c r="AG3361" s="2" t="s">
        <v>233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4407</v>
      </c>
      <c r="B3362" s="2" t="s">
        <v>4401</v>
      </c>
      <c r="C3362" s="2" t="s">
        <v>47</v>
      </c>
      <c r="D3362" s="2" t="s">
        <v>4402</v>
      </c>
      <c r="E3362" s="2" t="s">
        <v>911</v>
      </c>
      <c r="F3362" s="2" t="s">
        <v>224</v>
      </c>
      <c r="G3362" s="2" t="s">
        <v>227</v>
      </c>
      <c r="H3362" s="2" t="s">
        <v>297</v>
      </c>
      <c r="I3362" s="2" t="s">
        <v>53</v>
      </c>
      <c r="J3362" s="2" t="s">
        <v>226</v>
      </c>
      <c r="K3362" s="2" t="s">
        <v>226</v>
      </c>
      <c r="L3362" s="2" t="s">
        <v>227</v>
      </c>
      <c r="M3362" s="2" t="s">
        <v>95</v>
      </c>
      <c r="N3362" s="3">
        <v>1326.75</v>
      </c>
      <c r="O3362" s="3" t="s">
        <v>228</v>
      </c>
      <c r="P3362" s="4">
        <f>IF(O3362="吨",N3362*1000,IF(O3362="万立方米",N3362*10000,""))</f>
        <v>13267500.0</v>
      </c>
      <c r="Q3362" s="2" t="s">
        <v>229</v>
      </c>
      <c r="R3362" s="2" t="s">
        <v>230</v>
      </c>
      <c r="S3362" s="2" t="s">
        <v>245</v>
      </c>
      <c r="T3362" s="2" t="s">
        <v>75</v>
      </c>
      <c r="U3362" s="4">
        <f>0.03</f>
        <v>0.03</v>
      </c>
      <c r="V3362" s="2" t="s">
        <v>232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0.398025</v>
      </c>
      <c r="AD3362" s="4">
        <f>AC3362*(1-Z3362/100)</f>
        <v>0.398025</v>
      </c>
      <c r="AE3362" s="2" t="s">
        <v>66</v>
      </c>
      <c r="AF3362" s="2" t="s">
        <v>67</v>
      </c>
      <c r="AG3362" s="2" t="s">
        <v>233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4408</v>
      </c>
      <c r="B3363" s="2" t="s">
        <v>4401</v>
      </c>
      <c r="C3363" s="2" t="s">
        <v>47</v>
      </c>
      <c r="D3363" s="2" t="s">
        <v>4402</v>
      </c>
      <c r="E3363" s="2" t="s">
        <v>911</v>
      </c>
      <c r="F3363" s="2" t="s">
        <v>224</v>
      </c>
      <c r="G3363" s="2" t="s">
        <v>227</v>
      </c>
      <c r="H3363" s="2" t="s">
        <v>297</v>
      </c>
      <c r="I3363" s="2" t="s">
        <v>53</v>
      </c>
      <c r="J3363" s="2" t="s">
        <v>226</v>
      </c>
      <c r="K3363" s="2" t="s">
        <v>226</v>
      </c>
      <c r="L3363" s="2" t="s">
        <v>227</v>
      </c>
      <c r="M3363" s="2" t="s">
        <v>99</v>
      </c>
      <c r="N3363" s="3">
        <v>1326.75</v>
      </c>
      <c r="O3363" s="3" t="s">
        <v>228</v>
      </c>
      <c r="P3363" s="4">
        <f>IF(O3363="吨",N3363*1000,IF(O3363="万立方米",N3363*10000,""))</f>
        <v>13267500.0</v>
      </c>
      <c r="Q3363" s="2" t="s">
        <v>229</v>
      </c>
      <c r="R3363" s="2" t="s">
        <v>230</v>
      </c>
      <c r="S3363" s="2" t="s">
        <v>247</v>
      </c>
      <c r="T3363" s="2" t="s">
        <v>75</v>
      </c>
      <c r="U3363" s="4">
        <f>0.0</f>
        <v>0.0</v>
      </c>
      <c r="V3363" s="2" t="s">
        <v>232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233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4409</v>
      </c>
      <c r="B3364" s="2" t="s">
        <v>4401</v>
      </c>
      <c r="C3364" s="2" t="s">
        <v>47</v>
      </c>
      <c r="D3364" s="2" t="s">
        <v>4402</v>
      </c>
      <c r="E3364" s="2" t="s">
        <v>911</v>
      </c>
      <c r="F3364" s="2" t="s">
        <v>224</v>
      </c>
      <c r="G3364" s="2" t="s">
        <v>227</v>
      </c>
      <c r="H3364" s="2" t="s">
        <v>297</v>
      </c>
      <c r="I3364" s="2" t="s">
        <v>53</v>
      </c>
      <c r="J3364" s="2" t="s">
        <v>226</v>
      </c>
      <c r="K3364" s="2" t="s">
        <v>226</v>
      </c>
      <c r="L3364" s="2" t="s">
        <v>227</v>
      </c>
      <c r="M3364" s="2" t="s">
        <v>104</v>
      </c>
      <c r="N3364" s="3">
        <v>1326.75</v>
      </c>
      <c r="O3364" s="3" t="s">
        <v>228</v>
      </c>
      <c r="P3364" s="4">
        <f>IF(O3364="吨",N3364*1000,IF(O3364="万立方米",N3364*10000,""))</f>
        <v>13267500.0</v>
      </c>
      <c r="Q3364" s="2" t="s">
        <v>229</v>
      </c>
      <c r="R3364" s="2" t="s">
        <v>230</v>
      </c>
      <c r="S3364" s="2" t="s">
        <v>249</v>
      </c>
      <c r="T3364" s="2" t="s">
        <v>75</v>
      </c>
      <c r="U3364" s="4">
        <f>0.02</f>
        <v>0.02</v>
      </c>
      <c r="V3364" s="2" t="s">
        <v>232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 t="s">
        <v>236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4410</v>
      </c>
      <c r="B3365" s="2" t="s">
        <v>4401</v>
      </c>
      <c r="C3365" s="2" t="s">
        <v>47</v>
      </c>
      <c r="D3365" s="2" t="s">
        <v>4402</v>
      </c>
      <c r="E3365" s="2" t="s">
        <v>911</v>
      </c>
      <c r="F3365" s="2" t="s">
        <v>224</v>
      </c>
      <c r="G3365" s="2" t="s">
        <v>227</v>
      </c>
      <c r="H3365" s="2" t="s">
        <v>297</v>
      </c>
      <c r="I3365" s="2"/>
      <c r="J3365" s="2"/>
      <c r="K3365" s="2"/>
      <c r="L3365" s="2"/>
      <c r="M3365" s="2" t="s">
        <v>107</v>
      </c>
      <c r="N3365" s="3"/>
      <c r="O3365" s="3"/>
      <c r="P3365" s="4">
        <f>IF(O3365="吨",N3365*1000,IF(O3365="万立方米",N3365*10000,""))</f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138</v>
      </c>
      <c r="AH3365" s="2" t="s">
        <v>114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4411</v>
      </c>
      <c r="B3366" s="2" t="s">
        <v>4412</v>
      </c>
      <c r="C3366" s="2" t="s">
        <v>47</v>
      </c>
      <c r="D3366" s="2" t="s">
        <v>4413</v>
      </c>
      <c r="E3366" s="2" t="s">
        <v>924</v>
      </c>
      <c r="F3366" s="2" t="s">
        <v>224</v>
      </c>
      <c r="G3366" s="2" t="s">
        <v>225</v>
      </c>
      <c r="H3366" s="2" t="s">
        <v>297</v>
      </c>
      <c r="I3366" s="2" t="s">
        <v>53</v>
      </c>
      <c r="J3366" s="2" t="s">
        <v>226</v>
      </c>
      <c r="K3366" s="2" t="s">
        <v>226</v>
      </c>
      <c r="L3366" s="2" t="s">
        <v>227</v>
      </c>
      <c r="M3366" s="2" t="s">
        <v>57</v>
      </c>
      <c r="N3366" s="3">
        <v>12139.27</v>
      </c>
      <c r="O3366" s="3" t="s">
        <v>228</v>
      </c>
      <c r="P3366" s="4">
        <f>IF(O3366="吨",N3366*1000,IF(O3366="万立方米",N3366*10000,""))</f>
        <v>121392700.0</v>
      </c>
      <c r="Q3366" s="2" t="s">
        <v>229</v>
      </c>
      <c r="R3366" s="2" t="s">
        <v>230</v>
      </c>
      <c r="S3366" s="2" t="s">
        <v>231</v>
      </c>
      <c r="T3366" s="2" t="s">
        <v>75</v>
      </c>
      <c r="U3366" s="4">
        <f>0.0</f>
        <v>0.0</v>
      </c>
      <c r="V3366" s="2" t="s">
        <v>232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233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4414</v>
      </c>
      <c r="B3367" s="2" t="s">
        <v>4412</v>
      </c>
      <c r="C3367" s="2" t="s">
        <v>47</v>
      </c>
      <c r="D3367" s="2" t="s">
        <v>4413</v>
      </c>
      <c r="E3367" s="2" t="s">
        <v>924</v>
      </c>
      <c r="F3367" s="2" t="s">
        <v>224</v>
      </c>
      <c r="G3367" s="2" t="s">
        <v>225</v>
      </c>
      <c r="H3367" s="2" t="s">
        <v>297</v>
      </c>
      <c r="I3367" s="2" t="s">
        <v>53</v>
      </c>
      <c r="J3367" s="2" t="s">
        <v>226</v>
      </c>
      <c r="K3367" s="2" t="s">
        <v>226</v>
      </c>
      <c r="L3367" s="2" t="s">
        <v>227</v>
      </c>
      <c r="M3367" s="2" t="s">
        <v>73</v>
      </c>
      <c r="N3367" s="3">
        <v>12139.27</v>
      </c>
      <c r="O3367" s="3" t="s">
        <v>228</v>
      </c>
      <c r="P3367" s="4">
        <f>IF(O3367="吨",N3367*1000,IF(O3367="万立方米",N3367*10000,""))</f>
        <v>121392700.0</v>
      </c>
      <c r="Q3367" s="2" t="s">
        <v>229</v>
      </c>
      <c r="R3367" s="2" t="s">
        <v>230</v>
      </c>
      <c r="S3367" s="2" t="s">
        <v>235</v>
      </c>
      <c r="T3367" s="2" t="s">
        <v>75</v>
      </c>
      <c r="U3367" s="4">
        <f>1.3</f>
        <v>1.3</v>
      </c>
      <c r="V3367" s="2" t="s">
        <v>232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157.81051</v>
      </c>
      <c r="AD3367" s="4">
        <f>AC3367*(1-Z3367/100)</f>
        <v>157.81051</v>
      </c>
      <c r="AE3367" s="2" t="s">
        <v>66</v>
      </c>
      <c r="AF3367" s="2" t="s">
        <v>67</v>
      </c>
      <c r="AG3367" s="2" t="s">
        <v>236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4415</v>
      </c>
      <c r="B3368" s="2" t="s">
        <v>4412</v>
      </c>
      <c r="C3368" s="2" t="s">
        <v>47</v>
      </c>
      <c r="D3368" s="2" t="s">
        <v>4413</v>
      </c>
      <c r="E3368" s="2" t="s">
        <v>924</v>
      </c>
      <c r="F3368" s="2" t="s">
        <v>224</v>
      </c>
      <c r="G3368" s="2" t="s">
        <v>225</v>
      </c>
      <c r="H3368" s="2" t="s">
        <v>297</v>
      </c>
      <c r="I3368" s="2" t="s">
        <v>53</v>
      </c>
      <c r="J3368" s="2" t="s">
        <v>226</v>
      </c>
      <c r="K3368" s="2" t="s">
        <v>226</v>
      </c>
      <c r="L3368" s="2" t="s">
        <v>227</v>
      </c>
      <c r="M3368" s="2" t="s">
        <v>79</v>
      </c>
      <c r="N3368" s="3">
        <v>12139.27</v>
      </c>
      <c r="O3368" s="3" t="s">
        <v>228</v>
      </c>
      <c r="P3368" s="4">
        <f>IF(O3368="吨",N3368*1000,IF(O3368="万立方米",N3368*10000,""))</f>
        <v>121392700.0</v>
      </c>
      <c r="Q3368" s="2" t="s">
        <v>229</v>
      </c>
      <c r="R3368" s="2" t="s">
        <v>230</v>
      </c>
      <c r="S3368" s="2" t="s">
        <v>238</v>
      </c>
      <c r="T3368" s="2" t="s">
        <v>75</v>
      </c>
      <c r="U3368" s="4">
        <f>4.1</f>
        <v>4.1</v>
      </c>
      <c r="V3368" s="2" t="s">
        <v>232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4">
        <f>P3368*U3368/1000000</f>
        <v>497.7100699999999</v>
      </c>
      <c r="AD3368" s="4">
        <f>AC3368*(1-Z3368/100)</f>
        <v>388.21385459999993</v>
      </c>
      <c r="AE3368" s="2" t="s">
        <v>66</v>
      </c>
      <c r="AF3368" s="2" t="s">
        <v>67</v>
      </c>
      <c r="AG3368" s="2" t="s">
        <v>239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4416</v>
      </c>
      <c r="B3369" s="2" t="s">
        <v>4412</v>
      </c>
      <c r="C3369" s="2" t="s">
        <v>47</v>
      </c>
      <c r="D3369" s="2" t="s">
        <v>4413</v>
      </c>
      <c r="E3369" s="2" t="s">
        <v>924</v>
      </c>
      <c r="F3369" s="2" t="s">
        <v>224</v>
      </c>
      <c r="G3369" s="2" t="s">
        <v>225</v>
      </c>
      <c r="H3369" s="2" t="s">
        <v>297</v>
      </c>
      <c r="I3369" s="2" t="s">
        <v>53</v>
      </c>
      <c r="J3369" s="2" t="s">
        <v>226</v>
      </c>
      <c r="K3369" s="2" t="s">
        <v>226</v>
      </c>
      <c r="L3369" s="2" t="s">
        <v>227</v>
      </c>
      <c r="M3369" s="2" t="s">
        <v>87</v>
      </c>
      <c r="N3369" s="3">
        <v>12139.27</v>
      </c>
      <c r="O3369" s="3" t="s">
        <v>228</v>
      </c>
      <c r="P3369" s="4">
        <f>IF(O3369="吨",N3369*1000,IF(O3369="万立方米",N3369*10000,""))</f>
        <v>121392700.0</v>
      </c>
      <c r="Q3369" s="2" t="s">
        <v>229</v>
      </c>
      <c r="R3369" s="2" t="s">
        <v>230</v>
      </c>
      <c r="S3369" s="2" t="s">
        <v>241</v>
      </c>
      <c r="T3369" s="2" t="s">
        <v>75</v>
      </c>
      <c r="U3369" s="4">
        <f>0.0</f>
        <v>0.0</v>
      </c>
      <c r="V3369" s="2" t="s">
        <v>232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233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4417</v>
      </c>
      <c r="B3370" s="2" t="s">
        <v>4412</v>
      </c>
      <c r="C3370" s="2" t="s">
        <v>47</v>
      </c>
      <c r="D3370" s="2" t="s">
        <v>4413</v>
      </c>
      <c r="E3370" s="2" t="s">
        <v>924</v>
      </c>
      <c r="F3370" s="2" t="s">
        <v>224</v>
      </c>
      <c r="G3370" s="2" t="s">
        <v>225</v>
      </c>
      <c r="H3370" s="2" t="s">
        <v>297</v>
      </c>
      <c r="I3370" s="2" t="s">
        <v>53</v>
      </c>
      <c r="J3370" s="2" t="s">
        <v>226</v>
      </c>
      <c r="K3370" s="2" t="s">
        <v>226</v>
      </c>
      <c r="L3370" s="2" t="s">
        <v>227</v>
      </c>
      <c r="M3370" s="2" t="s">
        <v>91</v>
      </c>
      <c r="N3370" s="3">
        <v>12139.27</v>
      </c>
      <c r="O3370" s="3" t="s">
        <v>228</v>
      </c>
      <c r="P3370" s="4">
        <f>IF(O3370="吨",N3370*1000,IF(O3370="万立方米",N3370*10000,""))</f>
        <v>121392700.0</v>
      </c>
      <c r="Q3370" s="2" t="s">
        <v>229</v>
      </c>
      <c r="R3370" s="2" t="s">
        <v>230</v>
      </c>
      <c r="S3370" s="2" t="s">
        <v>243</v>
      </c>
      <c r="T3370" s="2" t="s">
        <v>75</v>
      </c>
      <c r="U3370" s="4">
        <f>0.03</f>
        <v>0.03</v>
      </c>
      <c r="V3370" s="2" t="s">
        <v>232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4">
        <f>P3370*U3370/1000000</f>
        <v>3.641781</v>
      </c>
      <c r="AD3370" s="4">
        <f>AC3371*(1-AA3370/100)+(AC3370-AC3371)*(1-AB3370/100)</f>
        <v>3.641781</v>
      </c>
      <c r="AE3370" s="2" t="s">
        <v>66</v>
      </c>
      <c r="AF3370" s="2" t="s">
        <v>67</v>
      </c>
      <c r="AG3370" s="2" t="s">
        <v>233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4418</v>
      </c>
      <c r="B3371" s="2" t="s">
        <v>4412</v>
      </c>
      <c r="C3371" s="2" t="s">
        <v>47</v>
      </c>
      <c r="D3371" s="2" t="s">
        <v>4413</v>
      </c>
      <c r="E3371" s="2" t="s">
        <v>924</v>
      </c>
      <c r="F3371" s="2" t="s">
        <v>224</v>
      </c>
      <c r="G3371" s="2" t="s">
        <v>225</v>
      </c>
      <c r="H3371" s="2" t="s">
        <v>297</v>
      </c>
      <c r="I3371" s="2" t="s">
        <v>53</v>
      </c>
      <c r="J3371" s="2" t="s">
        <v>226</v>
      </c>
      <c r="K3371" s="2" t="s">
        <v>226</v>
      </c>
      <c r="L3371" s="2" t="s">
        <v>227</v>
      </c>
      <c r="M3371" s="2" t="s">
        <v>95</v>
      </c>
      <c r="N3371" s="3">
        <v>12139.27</v>
      </c>
      <c r="O3371" s="3" t="s">
        <v>228</v>
      </c>
      <c r="P3371" s="4">
        <f>IF(O3371="吨",N3371*1000,IF(O3371="万立方米",N3371*10000,""))</f>
        <v>121392700.0</v>
      </c>
      <c r="Q3371" s="2" t="s">
        <v>229</v>
      </c>
      <c r="R3371" s="2" t="s">
        <v>230</v>
      </c>
      <c r="S3371" s="2" t="s">
        <v>245</v>
      </c>
      <c r="T3371" s="2" t="s">
        <v>75</v>
      </c>
      <c r="U3371" s="4">
        <f>0.03</f>
        <v>0.03</v>
      </c>
      <c r="V3371" s="2" t="s">
        <v>232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4">
        <f>P3371*U3371/1000000</f>
        <v>3.641781</v>
      </c>
      <c r="AD3371" s="4">
        <f>AC3371*(1-Z3371/100)</f>
        <v>3.641781</v>
      </c>
      <c r="AE3371" s="2" t="s">
        <v>66</v>
      </c>
      <c r="AF3371" s="2" t="s">
        <v>67</v>
      </c>
      <c r="AG3371" s="2" t="s">
        <v>233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4419</v>
      </c>
      <c r="B3372" s="2" t="s">
        <v>4412</v>
      </c>
      <c r="C3372" s="2" t="s">
        <v>47</v>
      </c>
      <c r="D3372" s="2" t="s">
        <v>4413</v>
      </c>
      <c r="E3372" s="2" t="s">
        <v>924</v>
      </c>
      <c r="F3372" s="2" t="s">
        <v>224</v>
      </c>
      <c r="G3372" s="2" t="s">
        <v>225</v>
      </c>
      <c r="H3372" s="2" t="s">
        <v>297</v>
      </c>
      <c r="I3372" s="2" t="s">
        <v>53</v>
      </c>
      <c r="J3372" s="2" t="s">
        <v>226</v>
      </c>
      <c r="K3372" s="2" t="s">
        <v>226</v>
      </c>
      <c r="L3372" s="2" t="s">
        <v>227</v>
      </c>
      <c r="M3372" s="2" t="s">
        <v>99</v>
      </c>
      <c r="N3372" s="3">
        <v>12139.27</v>
      </c>
      <c r="O3372" s="3" t="s">
        <v>228</v>
      </c>
      <c r="P3372" s="4">
        <f>IF(O3372="吨",N3372*1000,IF(O3372="万立方米",N3372*10000,""))</f>
        <v>121392700.0</v>
      </c>
      <c r="Q3372" s="2" t="s">
        <v>229</v>
      </c>
      <c r="R3372" s="2" t="s">
        <v>230</v>
      </c>
      <c r="S3372" s="2" t="s">
        <v>247</v>
      </c>
      <c r="T3372" s="2" t="s">
        <v>75</v>
      </c>
      <c r="U3372" s="4">
        <f>0.0</f>
        <v>0.0</v>
      </c>
      <c r="V3372" s="2" t="s">
        <v>232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233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4420</v>
      </c>
      <c r="B3373" s="2" t="s">
        <v>4412</v>
      </c>
      <c r="C3373" s="2" t="s">
        <v>47</v>
      </c>
      <c r="D3373" s="2" t="s">
        <v>4413</v>
      </c>
      <c r="E3373" s="2" t="s">
        <v>924</v>
      </c>
      <c r="F3373" s="2" t="s">
        <v>224</v>
      </c>
      <c r="G3373" s="2" t="s">
        <v>225</v>
      </c>
      <c r="H3373" s="2" t="s">
        <v>297</v>
      </c>
      <c r="I3373" s="2" t="s">
        <v>53</v>
      </c>
      <c r="J3373" s="2" t="s">
        <v>226</v>
      </c>
      <c r="K3373" s="2" t="s">
        <v>226</v>
      </c>
      <c r="L3373" s="2" t="s">
        <v>227</v>
      </c>
      <c r="M3373" s="2" t="s">
        <v>104</v>
      </c>
      <c r="N3373" s="3">
        <v>12139.27</v>
      </c>
      <c r="O3373" s="3" t="s">
        <v>228</v>
      </c>
      <c r="P3373" s="4">
        <f>IF(O3373="吨",N3373*1000,IF(O3373="万立方米",N3373*10000,""))</f>
        <v>121392700.0</v>
      </c>
      <c r="Q3373" s="2" t="s">
        <v>229</v>
      </c>
      <c r="R3373" s="2" t="s">
        <v>230</v>
      </c>
      <c r="S3373" s="2" t="s">
        <v>249</v>
      </c>
      <c r="T3373" s="2" t="s">
        <v>75</v>
      </c>
      <c r="U3373" s="4">
        <f>0.02</f>
        <v>0.02</v>
      </c>
      <c r="V3373" s="2" t="s">
        <v>232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 t="s">
        <v>236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4421</v>
      </c>
      <c r="B3374" s="2" t="s">
        <v>4412</v>
      </c>
      <c r="C3374" s="2" t="s">
        <v>47</v>
      </c>
      <c r="D3374" s="2" t="s">
        <v>4413</v>
      </c>
      <c r="E3374" s="2" t="s">
        <v>924</v>
      </c>
      <c r="F3374" s="2" t="s">
        <v>224</v>
      </c>
      <c r="G3374" s="2" t="s">
        <v>225</v>
      </c>
      <c r="H3374" s="2" t="s">
        <v>297</v>
      </c>
      <c r="I3374" s="2"/>
      <c r="J3374" s="2"/>
      <c r="K3374" s="2"/>
      <c r="L3374" s="2"/>
      <c r="M3374" s="2" t="s">
        <v>107</v>
      </c>
      <c r="N3374" s="3"/>
      <c r="O3374" s="3"/>
      <c r="P3374" s="4">
        <f>IF(O3374="吨",N3374*1000,IF(O3374="万立方米",N3374*10000,""))</f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138</v>
      </c>
      <c r="AH3374" s="2" t="s">
        <v>114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4422</v>
      </c>
      <c r="B3375" s="2" t="s">
        <v>4423</v>
      </c>
      <c r="C3375" s="2" t="s">
        <v>47</v>
      </c>
      <c r="D3375" s="2" t="s">
        <v>1363</v>
      </c>
      <c r="E3375" s="2" t="s">
        <v>277</v>
      </c>
      <c r="F3375" s="2" t="s">
        <v>278</v>
      </c>
      <c r="G3375" s="2" t="s">
        <v>120</v>
      </c>
      <c r="H3375" s="2" t="s">
        <v>52</v>
      </c>
      <c r="I3375" s="2" t="s">
        <v>53</v>
      </c>
      <c r="J3375" s="2" t="s">
        <v>691</v>
      </c>
      <c r="K3375" s="2"/>
      <c r="L3375" s="2" t="s">
        <v>122</v>
      </c>
      <c r="M3375" s="2" t="s">
        <v>57</v>
      </c>
      <c r="N3375" s="3">
        <v>2606.9</v>
      </c>
      <c r="O3375" s="3" t="s">
        <v>123</v>
      </c>
      <c r="P3375" s="2"/>
      <c r="Q3375" s="2"/>
      <c r="R3375" s="2"/>
      <c r="S3375" s="2"/>
      <c r="T3375" s="2"/>
      <c r="U3375" s="2"/>
      <c r="V3375" s="2"/>
      <c r="W3375" s="2" t="s">
        <v>124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271</v>
      </c>
      <c r="AF3375" s="2" t="s">
        <v>692</v>
      </c>
      <c r="AG3375" s="2" t="s">
        <v>693</v>
      </c>
      <c r="AH3375" s="2" t="s">
        <v>128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4424</v>
      </c>
      <c r="B3376" s="2" t="s">
        <v>4423</v>
      </c>
      <c r="C3376" s="2" t="s">
        <v>47</v>
      </c>
      <c r="D3376" s="2" t="s">
        <v>1363</v>
      </c>
      <c r="E3376" s="2" t="s">
        <v>277</v>
      </c>
      <c r="F3376" s="2" t="s">
        <v>278</v>
      </c>
      <c r="G3376" s="2" t="s">
        <v>120</v>
      </c>
      <c r="H3376" s="2" t="s">
        <v>52</v>
      </c>
      <c r="I3376" s="2" t="s">
        <v>53</v>
      </c>
      <c r="J3376" s="2" t="s">
        <v>691</v>
      </c>
      <c r="K3376" s="2"/>
      <c r="L3376" s="2" t="s">
        <v>122</v>
      </c>
      <c r="M3376" s="2" t="s">
        <v>73</v>
      </c>
      <c r="N3376" s="3">
        <v>2606.9</v>
      </c>
      <c r="O3376" s="3" t="s">
        <v>123</v>
      </c>
      <c r="P3376" s="2"/>
      <c r="Q3376" s="2"/>
      <c r="R3376" s="2"/>
      <c r="S3376" s="2"/>
      <c r="T3376" s="2"/>
      <c r="U3376" s="2"/>
      <c r="V3376" s="2"/>
      <c r="W3376" s="2" t="s">
        <v>124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271</v>
      </c>
      <c r="AF3376" s="2" t="s">
        <v>692</v>
      </c>
      <c r="AG3376" s="2" t="s">
        <v>695</v>
      </c>
      <c r="AH3376" s="2" t="s">
        <v>128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4425</v>
      </c>
      <c r="B3377" s="2" t="s">
        <v>4423</v>
      </c>
      <c r="C3377" s="2" t="s">
        <v>47</v>
      </c>
      <c r="D3377" s="2" t="s">
        <v>1363</v>
      </c>
      <c r="E3377" s="2" t="s">
        <v>277</v>
      </c>
      <c r="F3377" s="2" t="s">
        <v>278</v>
      </c>
      <c r="G3377" s="2" t="s">
        <v>120</v>
      </c>
      <c r="H3377" s="2" t="s">
        <v>52</v>
      </c>
      <c r="I3377" s="2" t="s">
        <v>53</v>
      </c>
      <c r="J3377" s="2" t="s">
        <v>691</v>
      </c>
      <c r="K3377" s="2"/>
      <c r="L3377" s="2" t="s">
        <v>122</v>
      </c>
      <c r="M3377" s="2" t="s">
        <v>79</v>
      </c>
      <c r="N3377" s="3">
        <v>2606.9</v>
      </c>
      <c r="O3377" s="3" t="s">
        <v>123</v>
      </c>
      <c r="P3377" s="2"/>
      <c r="Q3377" s="2"/>
      <c r="R3377" s="2"/>
      <c r="S3377" s="2"/>
      <c r="T3377" s="2"/>
      <c r="U3377" s="2"/>
      <c r="V3377" s="2"/>
      <c r="W3377" s="2" t="s">
        <v>124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271</v>
      </c>
      <c r="AF3377" s="2" t="s">
        <v>692</v>
      </c>
      <c r="AG3377" s="2" t="s">
        <v>693</v>
      </c>
      <c r="AH3377" s="2" t="s">
        <v>128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4426</v>
      </c>
      <c r="B3378" s="2" t="s">
        <v>4423</v>
      </c>
      <c r="C3378" s="2" t="s">
        <v>47</v>
      </c>
      <c r="D3378" s="2" t="s">
        <v>1363</v>
      </c>
      <c r="E3378" s="2" t="s">
        <v>277</v>
      </c>
      <c r="F3378" s="2" t="s">
        <v>278</v>
      </c>
      <c r="G3378" s="2" t="s">
        <v>120</v>
      </c>
      <c r="H3378" s="2" t="s">
        <v>52</v>
      </c>
      <c r="I3378" s="2" t="s">
        <v>53</v>
      </c>
      <c r="J3378" s="2" t="s">
        <v>691</v>
      </c>
      <c r="K3378" s="2"/>
      <c r="L3378" s="2" t="s">
        <v>122</v>
      </c>
      <c r="M3378" s="2" t="s">
        <v>87</v>
      </c>
      <c r="N3378" s="3">
        <v>2606.9</v>
      </c>
      <c r="O3378" s="3" t="s">
        <v>123</v>
      </c>
      <c r="P3378" s="2"/>
      <c r="Q3378" s="2"/>
      <c r="R3378" s="2"/>
      <c r="S3378" s="2"/>
      <c r="T3378" s="2"/>
      <c r="U3378" s="2"/>
      <c r="V3378" s="2"/>
      <c r="W3378" s="2" t="s">
        <v>124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271</v>
      </c>
      <c r="AF3378" s="2" t="s">
        <v>692</v>
      </c>
      <c r="AG3378" s="2" t="s">
        <v>693</v>
      </c>
      <c r="AH3378" s="2" t="s">
        <v>128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4427</v>
      </c>
      <c r="B3379" s="2" t="s">
        <v>4423</v>
      </c>
      <c r="C3379" s="2" t="s">
        <v>47</v>
      </c>
      <c r="D3379" s="2" t="s">
        <v>1363</v>
      </c>
      <c r="E3379" s="2" t="s">
        <v>277</v>
      </c>
      <c r="F3379" s="2" t="s">
        <v>278</v>
      </c>
      <c r="G3379" s="2" t="s">
        <v>120</v>
      </c>
      <c r="H3379" s="2" t="s">
        <v>52</v>
      </c>
      <c r="I3379" s="2" t="s">
        <v>53</v>
      </c>
      <c r="J3379" s="2" t="s">
        <v>691</v>
      </c>
      <c r="K3379" s="2"/>
      <c r="L3379" s="2" t="s">
        <v>122</v>
      </c>
      <c r="M3379" s="2" t="s">
        <v>91</v>
      </c>
      <c r="N3379" s="3">
        <v>2606.9</v>
      </c>
      <c r="O3379" s="3" t="s">
        <v>123</v>
      </c>
      <c r="P3379" s="2"/>
      <c r="Q3379" s="2"/>
      <c r="R3379" s="2"/>
      <c r="S3379" s="2"/>
      <c r="T3379" s="2"/>
      <c r="U3379" s="2"/>
      <c r="V3379" s="2"/>
      <c r="W3379" s="2" t="s">
        <v>124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271</v>
      </c>
      <c r="AF3379" s="2" t="s">
        <v>692</v>
      </c>
      <c r="AG3379" s="2" t="s">
        <v>693</v>
      </c>
      <c r="AH3379" s="2" t="s">
        <v>128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4428</v>
      </c>
      <c r="B3380" s="2" t="s">
        <v>4423</v>
      </c>
      <c r="C3380" s="2" t="s">
        <v>47</v>
      </c>
      <c r="D3380" s="2" t="s">
        <v>1363</v>
      </c>
      <c r="E3380" s="2" t="s">
        <v>277</v>
      </c>
      <c r="F3380" s="2" t="s">
        <v>278</v>
      </c>
      <c r="G3380" s="2" t="s">
        <v>120</v>
      </c>
      <c r="H3380" s="2" t="s">
        <v>52</v>
      </c>
      <c r="I3380" s="2" t="s">
        <v>53</v>
      </c>
      <c r="J3380" s="2" t="s">
        <v>691</v>
      </c>
      <c r="K3380" s="2"/>
      <c r="L3380" s="2" t="s">
        <v>122</v>
      </c>
      <c r="M3380" s="2" t="s">
        <v>95</v>
      </c>
      <c r="N3380" s="3">
        <v>2606.9</v>
      </c>
      <c r="O3380" s="3" t="s">
        <v>123</v>
      </c>
      <c r="P3380" s="2"/>
      <c r="Q3380" s="2"/>
      <c r="R3380" s="2"/>
      <c r="S3380" s="2"/>
      <c r="T3380" s="2"/>
      <c r="U3380" s="2"/>
      <c r="V3380" s="2"/>
      <c r="W3380" s="2" t="s">
        <v>124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271</v>
      </c>
      <c r="AF3380" s="2" t="s">
        <v>692</v>
      </c>
      <c r="AG3380" s="2" t="s">
        <v>693</v>
      </c>
      <c r="AH3380" s="2" t="s">
        <v>128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4429</v>
      </c>
      <c r="B3381" s="2" t="s">
        <v>4423</v>
      </c>
      <c r="C3381" s="2" t="s">
        <v>47</v>
      </c>
      <c r="D3381" s="2" t="s">
        <v>1363</v>
      </c>
      <c r="E3381" s="2" t="s">
        <v>277</v>
      </c>
      <c r="F3381" s="2" t="s">
        <v>278</v>
      </c>
      <c r="G3381" s="2" t="s">
        <v>120</v>
      </c>
      <c r="H3381" s="2" t="s">
        <v>52</v>
      </c>
      <c r="I3381" s="2" t="s">
        <v>53</v>
      </c>
      <c r="J3381" s="2" t="s">
        <v>691</v>
      </c>
      <c r="K3381" s="2"/>
      <c r="L3381" s="2" t="s">
        <v>122</v>
      </c>
      <c r="M3381" s="2" t="s">
        <v>99</v>
      </c>
      <c r="N3381" s="3">
        <v>2606.9</v>
      </c>
      <c r="O3381" s="3" t="s">
        <v>123</v>
      </c>
      <c r="P3381" s="2"/>
      <c r="Q3381" s="2"/>
      <c r="R3381" s="2"/>
      <c r="S3381" s="2"/>
      <c r="T3381" s="2"/>
      <c r="U3381" s="2"/>
      <c r="V3381" s="2"/>
      <c r="W3381" s="2" t="s">
        <v>124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271</v>
      </c>
      <c r="AF3381" s="2" t="s">
        <v>692</v>
      </c>
      <c r="AG3381" s="2" t="s">
        <v>693</v>
      </c>
      <c r="AH3381" s="2" t="s">
        <v>128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4430</v>
      </c>
      <c r="B3382" s="2" t="s">
        <v>4423</v>
      </c>
      <c r="C3382" s="2" t="s">
        <v>47</v>
      </c>
      <c r="D3382" s="2" t="s">
        <v>1363</v>
      </c>
      <c r="E3382" s="2" t="s">
        <v>277</v>
      </c>
      <c r="F3382" s="2" t="s">
        <v>278</v>
      </c>
      <c r="G3382" s="2" t="s">
        <v>120</v>
      </c>
      <c r="H3382" s="2" t="s">
        <v>52</v>
      </c>
      <c r="I3382" s="2" t="s">
        <v>53</v>
      </c>
      <c r="J3382" s="2" t="s">
        <v>691</v>
      </c>
      <c r="K3382" s="2"/>
      <c r="L3382" s="2" t="s">
        <v>122</v>
      </c>
      <c r="M3382" s="2" t="s">
        <v>104</v>
      </c>
      <c r="N3382" s="3">
        <v>2606.9</v>
      </c>
      <c r="O3382" s="3" t="s">
        <v>123</v>
      </c>
      <c r="P3382" s="2"/>
      <c r="Q3382" s="2"/>
      <c r="R3382" s="2"/>
      <c r="S3382" s="2"/>
      <c r="T3382" s="2"/>
      <c r="U3382" s="2"/>
      <c r="V3382" s="2"/>
      <c r="W3382" s="2" t="s">
        <v>124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271</v>
      </c>
      <c r="AF3382" s="2" t="s">
        <v>692</v>
      </c>
      <c r="AG3382" s="2" t="s">
        <v>695</v>
      </c>
      <c r="AH3382" s="2" t="s">
        <v>128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4431</v>
      </c>
      <c r="B3383" s="2" t="s">
        <v>4423</v>
      </c>
      <c r="C3383" s="2" t="s">
        <v>47</v>
      </c>
      <c r="D3383" s="2" t="s">
        <v>1363</v>
      </c>
      <c r="E3383" s="2" t="s">
        <v>277</v>
      </c>
      <c r="F3383" s="2" t="s">
        <v>278</v>
      </c>
      <c r="G3383" s="2" t="s">
        <v>120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f>IF(O3383="吨",N3383*1000,IF(O3383="万立方米",N3383*10000,""))</f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138</v>
      </c>
      <c r="AH3383" s="2" t="s">
        <v>114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4432</v>
      </c>
      <c r="B3384" s="2" t="s">
        <v>4433</v>
      </c>
      <c r="C3384" s="2" t="s">
        <v>47</v>
      </c>
      <c r="D3384" s="2" t="s">
        <v>1204</v>
      </c>
      <c r="E3384" s="2" t="s">
        <v>277</v>
      </c>
      <c r="F3384" s="2" t="s">
        <v>278</v>
      </c>
      <c r="G3384" s="2" t="s">
        <v>120</v>
      </c>
      <c r="H3384" s="2" t="s">
        <v>418</v>
      </c>
      <c r="I3384" s="2" t="s">
        <v>53</v>
      </c>
      <c r="J3384" s="2" t="s">
        <v>280</v>
      </c>
      <c r="K3384" s="2"/>
      <c r="L3384" s="2" t="s">
        <v>122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124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271</v>
      </c>
      <c r="AF3384" s="2" t="s">
        <v>281</v>
      </c>
      <c r="AG3384" s="2" t="s">
        <v>880</v>
      </c>
      <c r="AH3384" s="2" t="s">
        <v>128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4434</v>
      </c>
      <c r="B3385" s="2" t="s">
        <v>4433</v>
      </c>
      <c r="C3385" s="2" t="s">
        <v>47</v>
      </c>
      <c r="D3385" s="2" t="s">
        <v>1204</v>
      </c>
      <c r="E3385" s="2" t="s">
        <v>277</v>
      </c>
      <c r="F3385" s="2" t="s">
        <v>278</v>
      </c>
      <c r="G3385" s="2" t="s">
        <v>120</v>
      </c>
      <c r="H3385" s="2" t="s">
        <v>418</v>
      </c>
      <c r="I3385" s="2" t="s">
        <v>53</v>
      </c>
      <c r="J3385" s="2" t="s">
        <v>280</v>
      </c>
      <c r="K3385" s="2"/>
      <c r="L3385" s="2" t="s">
        <v>122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124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271</v>
      </c>
      <c r="AF3385" s="2" t="s">
        <v>281</v>
      </c>
      <c r="AG3385" s="2" t="s">
        <v>882</v>
      </c>
      <c r="AH3385" s="2" t="s">
        <v>128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4435</v>
      </c>
      <c r="B3386" s="2" t="s">
        <v>4433</v>
      </c>
      <c r="C3386" s="2" t="s">
        <v>47</v>
      </c>
      <c r="D3386" s="2" t="s">
        <v>1204</v>
      </c>
      <c r="E3386" s="2" t="s">
        <v>277</v>
      </c>
      <c r="F3386" s="2" t="s">
        <v>278</v>
      </c>
      <c r="G3386" s="2" t="s">
        <v>120</v>
      </c>
      <c r="H3386" s="2" t="s">
        <v>418</v>
      </c>
      <c r="I3386" s="2" t="s">
        <v>53</v>
      </c>
      <c r="J3386" s="2" t="s">
        <v>280</v>
      </c>
      <c r="K3386" s="2"/>
      <c r="L3386" s="2" t="s">
        <v>122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124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271</v>
      </c>
      <c r="AF3386" s="2" t="s">
        <v>281</v>
      </c>
      <c r="AG3386" s="2" t="s">
        <v>880</v>
      </c>
      <c r="AH3386" s="2" t="s">
        <v>128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4436</v>
      </c>
      <c r="B3387" s="2" t="s">
        <v>4433</v>
      </c>
      <c r="C3387" s="2" t="s">
        <v>47</v>
      </c>
      <c r="D3387" s="2" t="s">
        <v>1204</v>
      </c>
      <c r="E3387" s="2" t="s">
        <v>277</v>
      </c>
      <c r="F3387" s="2" t="s">
        <v>278</v>
      </c>
      <c r="G3387" s="2" t="s">
        <v>120</v>
      </c>
      <c r="H3387" s="2" t="s">
        <v>418</v>
      </c>
      <c r="I3387" s="2" t="s">
        <v>53</v>
      </c>
      <c r="J3387" s="2" t="s">
        <v>280</v>
      </c>
      <c r="K3387" s="2"/>
      <c r="L3387" s="2" t="s">
        <v>122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124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271</v>
      </c>
      <c r="AF3387" s="2" t="s">
        <v>281</v>
      </c>
      <c r="AG3387" s="2" t="s">
        <v>880</v>
      </c>
      <c r="AH3387" s="2" t="s">
        <v>128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4437</v>
      </c>
      <c r="B3388" s="2" t="s">
        <v>4433</v>
      </c>
      <c r="C3388" s="2" t="s">
        <v>47</v>
      </c>
      <c r="D3388" s="2" t="s">
        <v>1204</v>
      </c>
      <c r="E3388" s="2" t="s">
        <v>277</v>
      </c>
      <c r="F3388" s="2" t="s">
        <v>278</v>
      </c>
      <c r="G3388" s="2" t="s">
        <v>120</v>
      </c>
      <c r="H3388" s="2" t="s">
        <v>418</v>
      </c>
      <c r="I3388" s="2" t="s">
        <v>53</v>
      </c>
      <c r="J3388" s="2" t="s">
        <v>280</v>
      </c>
      <c r="K3388" s="2"/>
      <c r="L3388" s="2" t="s">
        <v>122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124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271</v>
      </c>
      <c r="AF3388" s="2" t="s">
        <v>281</v>
      </c>
      <c r="AG3388" s="2" t="s">
        <v>880</v>
      </c>
      <c r="AH3388" s="2" t="s">
        <v>128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4438</v>
      </c>
      <c r="B3389" s="2" t="s">
        <v>4433</v>
      </c>
      <c r="C3389" s="2" t="s">
        <v>47</v>
      </c>
      <c r="D3389" s="2" t="s">
        <v>1204</v>
      </c>
      <c r="E3389" s="2" t="s">
        <v>277</v>
      </c>
      <c r="F3389" s="2" t="s">
        <v>278</v>
      </c>
      <c r="G3389" s="2" t="s">
        <v>120</v>
      </c>
      <c r="H3389" s="2" t="s">
        <v>418</v>
      </c>
      <c r="I3389" s="2" t="s">
        <v>53</v>
      </c>
      <c r="J3389" s="2" t="s">
        <v>280</v>
      </c>
      <c r="K3389" s="2"/>
      <c r="L3389" s="2" t="s">
        <v>122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124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271</v>
      </c>
      <c r="AF3389" s="2" t="s">
        <v>281</v>
      </c>
      <c r="AG3389" s="2" t="s">
        <v>880</v>
      </c>
      <c r="AH3389" s="2" t="s">
        <v>128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4439</v>
      </c>
      <c r="B3390" s="2" t="s">
        <v>4433</v>
      </c>
      <c r="C3390" s="2" t="s">
        <v>47</v>
      </c>
      <c r="D3390" s="2" t="s">
        <v>1204</v>
      </c>
      <c r="E3390" s="2" t="s">
        <v>277</v>
      </c>
      <c r="F3390" s="2" t="s">
        <v>278</v>
      </c>
      <c r="G3390" s="2" t="s">
        <v>120</v>
      </c>
      <c r="H3390" s="2" t="s">
        <v>418</v>
      </c>
      <c r="I3390" s="2" t="s">
        <v>53</v>
      </c>
      <c r="J3390" s="2" t="s">
        <v>280</v>
      </c>
      <c r="K3390" s="2"/>
      <c r="L3390" s="2" t="s">
        <v>122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124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271</v>
      </c>
      <c r="AF3390" s="2" t="s">
        <v>281</v>
      </c>
      <c r="AG3390" s="2" t="s">
        <v>880</v>
      </c>
      <c r="AH3390" s="2" t="s">
        <v>128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4440</v>
      </c>
      <c r="B3391" s="2" t="s">
        <v>4433</v>
      </c>
      <c r="C3391" s="2" t="s">
        <v>47</v>
      </c>
      <c r="D3391" s="2" t="s">
        <v>1204</v>
      </c>
      <c r="E3391" s="2" t="s">
        <v>277</v>
      </c>
      <c r="F3391" s="2" t="s">
        <v>278</v>
      </c>
      <c r="G3391" s="2" t="s">
        <v>120</v>
      </c>
      <c r="H3391" s="2" t="s">
        <v>418</v>
      </c>
      <c r="I3391" s="2" t="s">
        <v>53</v>
      </c>
      <c r="J3391" s="2" t="s">
        <v>280</v>
      </c>
      <c r="K3391" s="2"/>
      <c r="L3391" s="2" t="s">
        <v>122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124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271</v>
      </c>
      <c r="AF3391" s="2" t="s">
        <v>281</v>
      </c>
      <c r="AG3391" s="2" t="s">
        <v>882</v>
      </c>
      <c r="AH3391" s="2" t="s">
        <v>128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4441</v>
      </c>
      <c r="B3392" s="2" t="s">
        <v>4433</v>
      </c>
      <c r="C3392" s="2" t="s">
        <v>47</v>
      </c>
      <c r="D3392" s="2" t="s">
        <v>1204</v>
      </c>
      <c r="E3392" s="2" t="s">
        <v>277</v>
      </c>
      <c r="F3392" s="2" t="s">
        <v>278</v>
      </c>
      <c r="G3392" s="2" t="s">
        <v>120</v>
      </c>
      <c r="H3392" s="2" t="s">
        <v>418</v>
      </c>
      <c r="I3392" s="2"/>
      <c r="J3392" s="2"/>
      <c r="K3392" s="2"/>
      <c r="L3392" s="2"/>
      <c r="M3392" s="2" t="s">
        <v>107</v>
      </c>
      <c r="N3392" s="3"/>
      <c r="O3392" s="3"/>
      <c r="P3392" s="4">
        <f>IF(O3392="吨",N3392*1000,IF(O3392="万立方米",N3392*10000,""))</f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113</v>
      </c>
      <c r="AH3392" s="2" t="s">
        <v>114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4442</v>
      </c>
      <c r="B3393" s="2" t="s">
        <v>4443</v>
      </c>
      <c r="C3393" s="2" t="s">
        <v>47</v>
      </c>
      <c r="D3393" s="2" t="s">
        <v>1488</v>
      </c>
      <c r="E3393" s="2" t="s">
        <v>447</v>
      </c>
      <c r="F3393" s="2" t="s">
        <v>278</v>
      </c>
      <c r="G3393" s="2" t="s">
        <v>120</v>
      </c>
      <c r="H3393" s="2" t="s">
        <v>560</v>
      </c>
      <c r="I3393" s="2" t="s">
        <v>53</v>
      </c>
      <c r="J3393" s="2" t="s">
        <v>280</v>
      </c>
      <c r="K3393" s="2"/>
      <c r="L3393" s="2" t="s">
        <v>122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124</v>
      </c>
      <c r="X3393" s="2" t="s">
        <v>298</v>
      </c>
      <c r="Y3393" s="2" t="s">
        <v>1489</v>
      </c>
      <c r="Z3393" s="2">
        <v>94.5</v>
      </c>
      <c r="AA3393" s="2"/>
      <c r="AB3393" s="2"/>
      <c r="AC3393" s="2"/>
      <c r="AD3393" s="2"/>
      <c r="AE3393" s="2" t="s">
        <v>271</v>
      </c>
      <c r="AF3393" s="2" t="s">
        <v>281</v>
      </c>
      <c r="AG3393" s="2" t="s">
        <v>431</v>
      </c>
      <c r="AH3393" s="2" t="s">
        <v>128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4444</v>
      </c>
      <c r="B3394" s="2" t="s">
        <v>4443</v>
      </c>
      <c r="C3394" s="2" t="s">
        <v>47</v>
      </c>
      <c r="D3394" s="2" t="s">
        <v>1488</v>
      </c>
      <c r="E3394" s="2" t="s">
        <v>447</v>
      </c>
      <c r="F3394" s="2" t="s">
        <v>278</v>
      </c>
      <c r="G3394" s="2" t="s">
        <v>120</v>
      </c>
      <c r="H3394" s="2" t="s">
        <v>560</v>
      </c>
      <c r="I3394" s="2" t="s">
        <v>53</v>
      </c>
      <c r="J3394" s="2" t="s">
        <v>280</v>
      </c>
      <c r="K3394" s="2"/>
      <c r="L3394" s="2" t="s">
        <v>122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124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271</v>
      </c>
      <c r="AF3394" s="2" t="s">
        <v>281</v>
      </c>
      <c r="AG3394" s="2" t="s">
        <v>433</v>
      </c>
      <c r="AH3394" s="2" t="s">
        <v>128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4445</v>
      </c>
      <c r="B3395" s="2" t="s">
        <v>4443</v>
      </c>
      <c r="C3395" s="2" t="s">
        <v>47</v>
      </c>
      <c r="D3395" s="2" t="s">
        <v>1488</v>
      </c>
      <c r="E3395" s="2" t="s">
        <v>447</v>
      </c>
      <c r="F3395" s="2" t="s">
        <v>278</v>
      </c>
      <c r="G3395" s="2" t="s">
        <v>120</v>
      </c>
      <c r="H3395" s="2" t="s">
        <v>560</v>
      </c>
      <c r="I3395" s="2" t="s">
        <v>53</v>
      </c>
      <c r="J3395" s="2" t="s">
        <v>280</v>
      </c>
      <c r="K3395" s="2"/>
      <c r="L3395" s="2" t="s">
        <v>122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124</v>
      </c>
      <c r="X3395" s="2" t="s">
        <v>149</v>
      </c>
      <c r="Y3395" s="2" t="s">
        <v>150</v>
      </c>
      <c r="Z3395" s="2">
        <v>64</v>
      </c>
      <c r="AA3395" s="2"/>
      <c r="AB3395" s="2"/>
      <c r="AC3395" s="2"/>
      <c r="AD3395" s="2"/>
      <c r="AE3395" s="2" t="s">
        <v>271</v>
      </c>
      <c r="AF3395" s="2" t="s">
        <v>281</v>
      </c>
      <c r="AG3395" s="2" t="s">
        <v>435</v>
      </c>
      <c r="AH3395" s="2" t="s">
        <v>128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4446</v>
      </c>
      <c r="B3396" s="2" t="s">
        <v>4443</v>
      </c>
      <c r="C3396" s="2" t="s">
        <v>47</v>
      </c>
      <c r="D3396" s="2" t="s">
        <v>1488</v>
      </c>
      <c r="E3396" s="2" t="s">
        <v>447</v>
      </c>
      <c r="F3396" s="2" t="s">
        <v>278</v>
      </c>
      <c r="G3396" s="2" t="s">
        <v>120</v>
      </c>
      <c r="H3396" s="2" t="s">
        <v>560</v>
      </c>
      <c r="I3396" s="2" t="s">
        <v>53</v>
      </c>
      <c r="J3396" s="2" t="s">
        <v>280</v>
      </c>
      <c r="K3396" s="2"/>
      <c r="L3396" s="2" t="s">
        <v>122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124</v>
      </c>
      <c r="X3396" s="2" t="s">
        <v>298</v>
      </c>
      <c r="Y3396" s="2" t="s">
        <v>1493</v>
      </c>
      <c r="Z3396" s="2">
        <v>94.5</v>
      </c>
      <c r="AA3396" s="2"/>
      <c r="AB3396" s="2"/>
      <c r="AC3396" s="2"/>
      <c r="AD3396" s="2"/>
      <c r="AE3396" s="2" t="s">
        <v>271</v>
      </c>
      <c r="AF3396" s="2" t="s">
        <v>281</v>
      </c>
      <c r="AG3396" s="2" t="s">
        <v>431</v>
      </c>
      <c r="AH3396" s="2" t="s">
        <v>128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4447</v>
      </c>
      <c r="B3397" s="2" t="s">
        <v>4443</v>
      </c>
      <c r="C3397" s="2" t="s">
        <v>47</v>
      </c>
      <c r="D3397" s="2" t="s">
        <v>1488</v>
      </c>
      <c r="E3397" s="2" t="s">
        <v>447</v>
      </c>
      <c r="F3397" s="2" t="s">
        <v>278</v>
      </c>
      <c r="G3397" s="2" t="s">
        <v>120</v>
      </c>
      <c r="H3397" s="2" t="s">
        <v>560</v>
      </c>
      <c r="I3397" s="2" t="s">
        <v>53</v>
      </c>
      <c r="J3397" s="2" t="s">
        <v>280</v>
      </c>
      <c r="K3397" s="2"/>
      <c r="L3397" s="2" t="s">
        <v>122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124</v>
      </c>
      <c r="X3397" s="2" t="s">
        <v>298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271</v>
      </c>
      <c r="AF3397" s="2" t="s">
        <v>281</v>
      </c>
      <c r="AG3397" s="2" t="s">
        <v>431</v>
      </c>
      <c r="AH3397" s="2" t="s">
        <v>128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4448</v>
      </c>
      <c r="B3398" s="2" t="s">
        <v>4443</v>
      </c>
      <c r="C3398" s="2" t="s">
        <v>47</v>
      </c>
      <c r="D3398" s="2" t="s">
        <v>1488</v>
      </c>
      <c r="E3398" s="2" t="s">
        <v>447</v>
      </c>
      <c r="F3398" s="2" t="s">
        <v>278</v>
      </c>
      <c r="G3398" s="2" t="s">
        <v>120</v>
      </c>
      <c r="H3398" s="2" t="s">
        <v>560</v>
      </c>
      <c r="I3398" s="2" t="s">
        <v>53</v>
      </c>
      <c r="J3398" s="2" t="s">
        <v>280</v>
      </c>
      <c r="K3398" s="2"/>
      <c r="L3398" s="2" t="s">
        <v>122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124</v>
      </c>
      <c r="X3398" s="2" t="s">
        <v>298</v>
      </c>
      <c r="Y3398" s="2" t="s">
        <v>1496</v>
      </c>
      <c r="Z3398" s="2">
        <v>94.5</v>
      </c>
      <c r="AA3398" s="2"/>
      <c r="AB3398" s="2"/>
      <c r="AC3398" s="2"/>
      <c r="AD3398" s="2"/>
      <c r="AE3398" s="2" t="s">
        <v>271</v>
      </c>
      <c r="AF3398" s="2" t="s">
        <v>281</v>
      </c>
      <c r="AG3398" s="2" t="s">
        <v>431</v>
      </c>
      <c r="AH3398" s="2" t="s">
        <v>128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4449</v>
      </c>
      <c r="B3399" s="2" t="s">
        <v>4443</v>
      </c>
      <c r="C3399" s="2" t="s">
        <v>47</v>
      </c>
      <c r="D3399" s="2" t="s">
        <v>1488</v>
      </c>
      <c r="E3399" s="2" t="s">
        <v>447</v>
      </c>
      <c r="F3399" s="2" t="s">
        <v>278</v>
      </c>
      <c r="G3399" s="2" t="s">
        <v>120</v>
      </c>
      <c r="H3399" s="2" t="s">
        <v>560</v>
      </c>
      <c r="I3399" s="2" t="s">
        <v>53</v>
      </c>
      <c r="J3399" s="2" t="s">
        <v>280</v>
      </c>
      <c r="K3399" s="2"/>
      <c r="L3399" s="2" t="s">
        <v>122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124</v>
      </c>
      <c r="X3399" s="2" t="s">
        <v>314</v>
      </c>
      <c r="Y3399" s="2" t="s">
        <v>315</v>
      </c>
      <c r="Z3399" s="2">
        <v>80</v>
      </c>
      <c r="AA3399" s="2"/>
      <c r="AB3399" s="2"/>
      <c r="AC3399" s="2"/>
      <c r="AD3399" s="2"/>
      <c r="AE3399" s="2" t="s">
        <v>271</v>
      </c>
      <c r="AF3399" s="2" t="s">
        <v>281</v>
      </c>
      <c r="AG3399" s="2" t="s">
        <v>435</v>
      </c>
      <c r="AH3399" s="2" t="s">
        <v>128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4450</v>
      </c>
      <c r="B3400" s="2" t="s">
        <v>4443</v>
      </c>
      <c r="C3400" s="2" t="s">
        <v>47</v>
      </c>
      <c r="D3400" s="2" t="s">
        <v>1488</v>
      </c>
      <c r="E3400" s="2" t="s">
        <v>447</v>
      </c>
      <c r="F3400" s="2" t="s">
        <v>278</v>
      </c>
      <c r="G3400" s="2" t="s">
        <v>120</v>
      </c>
      <c r="H3400" s="2" t="s">
        <v>560</v>
      </c>
      <c r="I3400" s="2" t="s">
        <v>53</v>
      </c>
      <c r="J3400" s="2" t="s">
        <v>280</v>
      </c>
      <c r="K3400" s="2"/>
      <c r="L3400" s="2" t="s">
        <v>122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124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271</v>
      </c>
      <c r="AF3400" s="2" t="s">
        <v>281</v>
      </c>
      <c r="AG3400" s="2" t="s">
        <v>433</v>
      </c>
      <c r="AH3400" s="2" t="s">
        <v>128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4451</v>
      </c>
      <c r="B3401" s="2" t="s">
        <v>4443</v>
      </c>
      <c r="C3401" s="2" t="s">
        <v>47</v>
      </c>
      <c r="D3401" s="2" t="s">
        <v>1488</v>
      </c>
      <c r="E3401" s="2" t="s">
        <v>447</v>
      </c>
      <c r="F3401" s="2" t="s">
        <v>278</v>
      </c>
      <c r="G3401" s="2" t="s">
        <v>120</v>
      </c>
      <c r="H3401" s="2" t="s">
        <v>560</v>
      </c>
      <c r="I3401" s="2"/>
      <c r="J3401" s="2"/>
      <c r="K3401" s="2" t="s">
        <v>55</v>
      </c>
      <c r="L3401" s="2" t="s">
        <v>163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164</v>
      </c>
      <c r="T3401" s="2" t="s">
        <v>165</v>
      </c>
      <c r="U3401" s="4">
        <f>0.16</f>
        <v>0.16</v>
      </c>
      <c r="V3401" s="2" t="s">
        <v>111</v>
      </c>
      <c r="W3401" s="2" t="s">
        <v>164</v>
      </c>
      <c r="X3401" s="2" t="s">
        <v>163</v>
      </c>
      <c r="Y3401" s="2" t="s">
        <v>166</v>
      </c>
      <c r="Z3401" s="2">
        <v>0</v>
      </c>
      <c r="AA3401" s="2"/>
      <c r="AB3401" s="2"/>
      <c r="AC3401" s="2"/>
      <c r="AD3401" s="2"/>
      <c r="AE3401" s="2" t="s">
        <v>271</v>
      </c>
      <c r="AF3401" s="2" t="s">
        <v>272</v>
      </c>
      <c r="AG3401" s="2" t="s">
        <v>273</v>
      </c>
      <c r="AH3401" s="2" t="s">
        <v>168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4452</v>
      </c>
      <c r="B3402" s="2" t="s">
        <v>4453</v>
      </c>
      <c r="C3402" s="2" t="s">
        <v>47</v>
      </c>
      <c r="D3402" s="2" t="s">
        <v>525</v>
      </c>
      <c r="E3402" s="2" t="s">
        <v>526</v>
      </c>
      <c r="F3402" s="2" t="s">
        <v>278</v>
      </c>
      <c r="G3402" s="2" t="s">
        <v>120</v>
      </c>
      <c r="H3402" s="2" t="s">
        <v>297</v>
      </c>
      <c r="I3402" s="2" t="s">
        <v>53</v>
      </c>
      <c r="J3402" s="2" t="s">
        <v>280</v>
      </c>
      <c r="K3402" s="2"/>
      <c r="L3402" s="2" t="s">
        <v>122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124</v>
      </c>
      <c r="X3402" s="2" t="s">
        <v>298</v>
      </c>
      <c r="Y3402" s="2" t="s">
        <v>527</v>
      </c>
      <c r="Z3402" s="2">
        <v>94.5</v>
      </c>
      <c r="AA3402" s="2"/>
      <c r="AB3402" s="2"/>
      <c r="AC3402" s="2"/>
      <c r="AD3402" s="2"/>
      <c r="AE3402" s="2" t="s">
        <v>271</v>
      </c>
      <c r="AF3402" s="2" t="s">
        <v>281</v>
      </c>
      <c r="AG3402" s="2" t="s">
        <v>528</v>
      </c>
      <c r="AH3402" s="2" t="s">
        <v>128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4454</v>
      </c>
      <c r="B3403" s="2" t="s">
        <v>4453</v>
      </c>
      <c r="C3403" s="2" t="s">
        <v>47</v>
      </c>
      <c r="D3403" s="2" t="s">
        <v>525</v>
      </c>
      <c r="E3403" s="2" t="s">
        <v>526</v>
      </c>
      <c r="F3403" s="2" t="s">
        <v>278</v>
      </c>
      <c r="G3403" s="2" t="s">
        <v>120</v>
      </c>
      <c r="H3403" s="2" t="s">
        <v>297</v>
      </c>
      <c r="I3403" s="2" t="s">
        <v>53</v>
      </c>
      <c r="J3403" s="2" t="s">
        <v>280</v>
      </c>
      <c r="K3403" s="2"/>
      <c r="L3403" s="2" t="s">
        <v>122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124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271</v>
      </c>
      <c r="AF3403" s="2" t="s">
        <v>281</v>
      </c>
      <c r="AG3403" s="2" t="s">
        <v>530</v>
      </c>
      <c r="AH3403" s="2" t="s">
        <v>128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4455</v>
      </c>
      <c r="B3404" s="2" t="s">
        <v>4453</v>
      </c>
      <c r="C3404" s="2" t="s">
        <v>47</v>
      </c>
      <c r="D3404" s="2" t="s">
        <v>525</v>
      </c>
      <c r="E3404" s="2" t="s">
        <v>526</v>
      </c>
      <c r="F3404" s="2" t="s">
        <v>278</v>
      </c>
      <c r="G3404" s="2" t="s">
        <v>120</v>
      </c>
      <c r="H3404" s="2" t="s">
        <v>297</v>
      </c>
      <c r="I3404" s="2" t="s">
        <v>53</v>
      </c>
      <c r="J3404" s="2" t="s">
        <v>280</v>
      </c>
      <c r="K3404" s="2"/>
      <c r="L3404" s="2" t="s">
        <v>122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124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271</v>
      </c>
      <c r="AF3404" s="2" t="s">
        <v>281</v>
      </c>
      <c r="AG3404" s="2" t="s">
        <v>530</v>
      </c>
      <c r="AH3404" s="2" t="s">
        <v>128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4456</v>
      </c>
      <c r="B3405" s="2" t="s">
        <v>4453</v>
      </c>
      <c r="C3405" s="2" t="s">
        <v>47</v>
      </c>
      <c r="D3405" s="2" t="s">
        <v>525</v>
      </c>
      <c r="E3405" s="2" t="s">
        <v>526</v>
      </c>
      <c r="F3405" s="2" t="s">
        <v>278</v>
      </c>
      <c r="G3405" s="2" t="s">
        <v>120</v>
      </c>
      <c r="H3405" s="2" t="s">
        <v>297</v>
      </c>
      <c r="I3405" s="2" t="s">
        <v>53</v>
      </c>
      <c r="J3405" s="2" t="s">
        <v>280</v>
      </c>
      <c r="K3405" s="2"/>
      <c r="L3405" s="2" t="s">
        <v>122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124</v>
      </c>
      <c r="X3405" s="2" t="s">
        <v>298</v>
      </c>
      <c r="Y3405" s="2" t="s">
        <v>533</v>
      </c>
      <c r="Z3405" s="2">
        <v>94.5</v>
      </c>
      <c r="AA3405" s="2"/>
      <c r="AB3405" s="2"/>
      <c r="AC3405" s="2"/>
      <c r="AD3405" s="2"/>
      <c r="AE3405" s="2" t="s">
        <v>271</v>
      </c>
      <c r="AF3405" s="2" t="s">
        <v>281</v>
      </c>
      <c r="AG3405" s="2" t="s">
        <v>528</v>
      </c>
      <c r="AH3405" s="2" t="s">
        <v>128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4457</v>
      </c>
      <c r="B3406" s="2" t="s">
        <v>4453</v>
      </c>
      <c r="C3406" s="2" t="s">
        <v>47</v>
      </c>
      <c r="D3406" s="2" t="s">
        <v>525</v>
      </c>
      <c r="E3406" s="2" t="s">
        <v>526</v>
      </c>
      <c r="F3406" s="2" t="s">
        <v>278</v>
      </c>
      <c r="G3406" s="2" t="s">
        <v>120</v>
      </c>
      <c r="H3406" s="2" t="s">
        <v>297</v>
      </c>
      <c r="I3406" s="2" t="s">
        <v>53</v>
      </c>
      <c r="J3406" s="2" t="s">
        <v>280</v>
      </c>
      <c r="K3406" s="2"/>
      <c r="L3406" s="2" t="s">
        <v>122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124</v>
      </c>
      <c r="X3406" s="2" t="s">
        <v>298</v>
      </c>
      <c r="Y3406" s="2" t="s">
        <v>535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271</v>
      </c>
      <c r="AF3406" s="2" t="s">
        <v>281</v>
      </c>
      <c r="AG3406" s="2" t="s">
        <v>528</v>
      </c>
      <c r="AH3406" s="2" t="s">
        <v>128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4458</v>
      </c>
      <c r="B3407" s="2" t="s">
        <v>4453</v>
      </c>
      <c r="C3407" s="2" t="s">
        <v>47</v>
      </c>
      <c r="D3407" s="2" t="s">
        <v>525</v>
      </c>
      <c r="E3407" s="2" t="s">
        <v>526</v>
      </c>
      <c r="F3407" s="2" t="s">
        <v>278</v>
      </c>
      <c r="G3407" s="2" t="s">
        <v>120</v>
      </c>
      <c r="H3407" s="2" t="s">
        <v>297</v>
      </c>
      <c r="I3407" s="2" t="s">
        <v>53</v>
      </c>
      <c r="J3407" s="2" t="s">
        <v>280</v>
      </c>
      <c r="K3407" s="2"/>
      <c r="L3407" s="2" t="s">
        <v>122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124</v>
      </c>
      <c r="X3407" s="2" t="s">
        <v>298</v>
      </c>
      <c r="Y3407" s="2" t="s">
        <v>537</v>
      </c>
      <c r="Z3407" s="2">
        <v>94.5</v>
      </c>
      <c r="AA3407" s="2"/>
      <c r="AB3407" s="2"/>
      <c r="AC3407" s="2"/>
      <c r="AD3407" s="2"/>
      <c r="AE3407" s="2" t="s">
        <v>271</v>
      </c>
      <c r="AF3407" s="2" t="s">
        <v>281</v>
      </c>
      <c r="AG3407" s="2" t="s">
        <v>528</v>
      </c>
      <c r="AH3407" s="2" t="s">
        <v>128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4459</v>
      </c>
      <c r="B3408" s="2" t="s">
        <v>4453</v>
      </c>
      <c r="C3408" s="2" t="s">
        <v>47</v>
      </c>
      <c r="D3408" s="2" t="s">
        <v>525</v>
      </c>
      <c r="E3408" s="2" t="s">
        <v>526</v>
      </c>
      <c r="F3408" s="2" t="s">
        <v>278</v>
      </c>
      <c r="G3408" s="2" t="s">
        <v>120</v>
      </c>
      <c r="H3408" s="2" t="s">
        <v>297</v>
      </c>
      <c r="I3408" s="2" t="s">
        <v>53</v>
      </c>
      <c r="J3408" s="2" t="s">
        <v>280</v>
      </c>
      <c r="K3408" s="2"/>
      <c r="L3408" s="2" t="s">
        <v>122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124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271</v>
      </c>
      <c r="AF3408" s="2" t="s">
        <v>281</v>
      </c>
      <c r="AG3408" s="2" t="s">
        <v>530</v>
      </c>
      <c r="AH3408" s="2" t="s">
        <v>128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4460</v>
      </c>
      <c r="B3409" s="2" t="s">
        <v>4453</v>
      </c>
      <c r="C3409" s="2" t="s">
        <v>47</v>
      </c>
      <c r="D3409" s="2" t="s">
        <v>525</v>
      </c>
      <c r="E3409" s="2" t="s">
        <v>526</v>
      </c>
      <c r="F3409" s="2" t="s">
        <v>278</v>
      </c>
      <c r="G3409" s="2" t="s">
        <v>120</v>
      </c>
      <c r="H3409" s="2" t="s">
        <v>297</v>
      </c>
      <c r="I3409" s="2" t="s">
        <v>53</v>
      </c>
      <c r="J3409" s="2" t="s">
        <v>280</v>
      </c>
      <c r="K3409" s="2"/>
      <c r="L3409" s="2" t="s">
        <v>122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124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271</v>
      </c>
      <c r="AF3409" s="2" t="s">
        <v>281</v>
      </c>
      <c r="AG3409" s="2" t="s">
        <v>530</v>
      </c>
      <c r="AH3409" s="2" t="s">
        <v>128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4461</v>
      </c>
      <c r="B3410" s="2" t="s">
        <v>4453</v>
      </c>
      <c r="C3410" s="2" t="s">
        <v>47</v>
      </c>
      <c r="D3410" s="2" t="s">
        <v>525</v>
      </c>
      <c r="E3410" s="2" t="s">
        <v>526</v>
      </c>
      <c r="F3410" s="2" t="s">
        <v>278</v>
      </c>
      <c r="G3410" s="2" t="s">
        <v>120</v>
      </c>
      <c r="H3410" s="2" t="s">
        <v>297</v>
      </c>
      <c r="I3410" s="2" t="s">
        <v>198</v>
      </c>
      <c r="J3410" s="2" t="s">
        <v>226</v>
      </c>
      <c r="K3410" s="2" t="s">
        <v>226</v>
      </c>
      <c r="L3410" s="2" t="s">
        <v>227</v>
      </c>
      <c r="M3410" s="2" t="s">
        <v>57</v>
      </c>
      <c r="N3410" s="3">
        <v>10.15</v>
      </c>
      <c r="O3410" s="3" t="s">
        <v>228</v>
      </c>
      <c r="P3410" s="4">
        <f>IF(O3410="吨",N3410*1000,IF(O3410="万立方米",N3410*10000,""))</f>
        <v>101500.0</v>
      </c>
      <c r="Q3410" s="2" t="s">
        <v>229</v>
      </c>
      <c r="R3410" s="2" t="s">
        <v>230</v>
      </c>
      <c r="S3410" s="2" t="s">
        <v>231</v>
      </c>
      <c r="T3410" s="2" t="s">
        <v>75</v>
      </c>
      <c r="U3410" s="4">
        <f>0.0</f>
        <v>0.0</v>
      </c>
      <c r="V3410" s="2" t="s">
        <v>232</v>
      </c>
      <c r="W3410" s="2" t="s">
        <v>76</v>
      </c>
      <c r="X3410" s="2" t="s">
        <v>298</v>
      </c>
      <c r="Y3410" s="2" t="s">
        <v>527</v>
      </c>
      <c r="Z3410" s="2">
        <v>94.5</v>
      </c>
      <c r="AA3410" s="2"/>
      <c r="AB3410" s="2"/>
      <c r="AC3410" s="4">
        <f>P3410*U3410/1000000</f>
        <v>0.0</v>
      </c>
      <c r="AD3410" s="4">
        <f>AC3410*(1-Z3410/100)</f>
        <v>0.0</v>
      </c>
      <c r="AE3410" s="2" t="s">
        <v>66</v>
      </c>
      <c r="AF3410" s="2" t="s">
        <v>67</v>
      </c>
      <c r="AG3410" s="2" t="s">
        <v>541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4462</v>
      </c>
      <c r="B3411" s="2" t="s">
        <v>4453</v>
      </c>
      <c r="C3411" s="2" t="s">
        <v>47</v>
      </c>
      <c r="D3411" s="2" t="s">
        <v>525</v>
      </c>
      <c r="E3411" s="2" t="s">
        <v>526</v>
      </c>
      <c r="F3411" s="2" t="s">
        <v>278</v>
      </c>
      <c r="G3411" s="2" t="s">
        <v>120</v>
      </c>
      <c r="H3411" s="2" t="s">
        <v>297</v>
      </c>
      <c r="I3411" s="2" t="s">
        <v>198</v>
      </c>
      <c r="J3411" s="2" t="s">
        <v>226</v>
      </c>
      <c r="K3411" s="2" t="s">
        <v>226</v>
      </c>
      <c r="L3411" s="2" t="s">
        <v>227</v>
      </c>
      <c r="M3411" s="2" t="s">
        <v>73</v>
      </c>
      <c r="N3411" s="3">
        <v>10.15</v>
      </c>
      <c r="O3411" s="3" t="s">
        <v>228</v>
      </c>
      <c r="P3411" s="4">
        <f>IF(O3411="吨",N3411*1000,IF(O3411="万立方米",N3411*10000,""))</f>
        <v>101500.0</v>
      </c>
      <c r="Q3411" s="2" t="s">
        <v>229</v>
      </c>
      <c r="R3411" s="2" t="s">
        <v>230</v>
      </c>
      <c r="S3411" s="2" t="s">
        <v>235</v>
      </c>
      <c r="T3411" s="2" t="s">
        <v>75</v>
      </c>
      <c r="U3411" s="4">
        <f>1.3</f>
        <v>1.3</v>
      </c>
      <c r="V3411" s="2" t="s">
        <v>232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0.13195</v>
      </c>
      <c r="AD3411" s="4">
        <f>AC3411*(1-Z3411/100)</f>
        <v>0.13195</v>
      </c>
      <c r="AE3411" s="2" t="s">
        <v>66</v>
      </c>
      <c r="AF3411" s="2" t="s">
        <v>67</v>
      </c>
      <c r="AG3411" s="2" t="s">
        <v>543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4463</v>
      </c>
      <c r="B3412" s="2" t="s">
        <v>4453</v>
      </c>
      <c r="C3412" s="2" t="s">
        <v>47</v>
      </c>
      <c r="D3412" s="2" t="s">
        <v>525</v>
      </c>
      <c r="E3412" s="2" t="s">
        <v>526</v>
      </c>
      <c r="F3412" s="2" t="s">
        <v>278</v>
      </c>
      <c r="G3412" s="2" t="s">
        <v>120</v>
      </c>
      <c r="H3412" s="2" t="s">
        <v>297</v>
      </c>
      <c r="I3412" s="2" t="s">
        <v>198</v>
      </c>
      <c r="J3412" s="2" t="s">
        <v>226</v>
      </c>
      <c r="K3412" s="2" t="s">
        <v>226</v>
      </c>
      <c r="L3412" s="2" t="s">
        <v>227</v>
      </c>
      <c r="M3412" s="2" t="s">
        <v>79</v>
      </c>
      <c r="N3412" s="3">
        <v>10.15</v>
      </c>
      <c r="O3412" s="3" t="s">
        <v>228</v>
      </c>
      <c r="P3412" s="4">
        <f>IF(O3412="吨",N3412*1000,IF(O3412="万立方米",N3412*10000,""))</f>
        <v>101500.0</v>
      </c>
      <c r="Q3412" s="2" t="s">
        <v>229</v>
      </c>
      <c r="R3412" s="2" t="s">
        <v>230</v>
      </c>
      <c r="S3412" s="2" t="s">
        <v>238</v>
      </c>
      <c r="T3412" s="2" t="s">
        <v>75</v>
      </c>
      <c r="U3412" s="4">
        <f>4.1</f>
        <v>4.1</v>
      </c>
      <c r="V3412" s="2" t="s">
        <v>232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0.41614999999999996</v>
      </c>
      <c r="AD3412" s="4">
        <f>AC3412*(1-Z3412/100)</f>
        <v>0.41614999999999996</v>
      </c>
      <c r="AE3412" s="2" t="s">
        <v>66</v>
      </c>
      <c r="AF3412" s="2" t="s">
        <v>67</v>
      </c>
      <c r="AG3412" s="2" t="s">
        <v>543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4464</v>
      </c>
      <c r="B3413" s="2" t="s">
        <v>4453</v>
      </c>
      <c r="C3413" s="2" t="s">
        <v>47</v>
      </c>
      <c r="D3413" s="2" t="s">
        <v>525</v>
      </c>
      <c r="E3413" s="2" t="s">
        <v>526</v>
      </c>
      <c r="F3413" s="2" t="s">
        <v>278</v>
      </c>
      <c r="G3413" s="2" t="s">
        <v>120</v>
      </c>
      <c r="H3413" s="2" t="s">
        <v>297</v>
      </c>
      <c r="I3413" s="2" t="s">
        <v>198</v>
      </c>
      <c r="J3413" s="2" t="s">
        <v>226</v>
      </c>
      <c r="K3413" s="2" t="s">
        <v>226</v>
      </c>
      <c r="L3413" s="2" t="s">
        <v>227</v>
      </c>
      <c r="M3413" s="2" t="s">
        <v>87</v>
      </c>
      <c r="N3413" s="3">
        <v>10.15</v>
      </c>
      <c r="O3413" s="3" t="s">
        <v>228</v>
      </c>
      <c r="P3413" s="4">
        <f>IF(O3413="吨",N3413*1000,IF(O3413="万立方米",N3413*10000,""))</f>
        <v>101500.0</v>
      </c>
      <c r="Q3413" s="2" t="s">
        <v>229</v>
      </c>
      <c r="R3413" s="2" t="s">
        <v>230</v>
      </c>
      <c r="S3413" s="2" t="s">
        <v>241</v>
      </c>
      <c r="T3413" s="2" t="s">
        <v>75</v>
      </c>
      <c r="U3413" s="4">
        <f>0.0</f>
        <v>0.0</v>
      </c>
      <c r="V3413" s="2" t="s">
        <v>232</v>
      </c>
      <c r="W3413" s="2" t="s">
        <v>76</v>
      </c>
      <c r="X3413" s="2" t="s">
        <v>298</v>
      </c>
      <c r="Y3413" s="2" t="s">
        <v>533</v>
      </c>
      <c r="Z3413" s="2">
        <v>94.5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541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4465</v>
      </c>
      <c r="B3414" s="2" t="s">
        <v>4453</v>
      </c>
      <c r="C3414" s="2" t="s">
        <v>47</v>
      </c>
      <c r="D3414" s="2" t="s">
        <v>525</v>
      </c>
      <c r="E3414" s="2" t="s">
        <v>526</v>
      </c>
      <c r="F3414" s="2" t="s">
        <v>278</v>
      </c>
      <c r="G3414" s="2" t="s">
        <v>120</v>
      </c>
      <c r="H3414" s="2" t="s">
        <v>297</v>
      </c>
      <c r="I3414" s="2" t="s">
        <v>198</v>
      </c>
      <c r="J3414" s="2" t="s">
        <v>226</v>
      </c>
      <c r="K3414" s="2" t="s">
        <v>226</v>
      </c>
      <c r="L3414" s="2" t="s">
        <v>227</v>
      </c>
      <c r="M3414" s="2" t="s">
        <v>91</v>
      </c>
      <c r="N3414" s="3">
        <v>10.15</v>
      </c>
      <c r="O3414" s="3" t="s">
        <v>228</v>
      </c>
      <c r="P3414" s="4">
        <f>IF(O3414="吨",N3414*1000,IF(O3414="万立方米",N3414*10000,""))</f>
        <v>101500.0</v>
      </c>
      <c r="Q3414" s="2" t="s">
        <v>229</v>
      </c>
      <c r="R3414" s="2" t="s">
        <v>230</v>
      </c>
      <c r="S3414" s="2" t="s">
        <v>243</v>
      </c>
      <c r="T3414" s="2" t="s">
        <v>75</v>
      </c>
      <c r="U3414" s="4">
        <f>0.03</f>
        <v>0.03</v>
      </c>
      <c r="V3414" s="2" t="s">
        <v>232</v>
      </c>
      <c r="W3414" s="2" t="s">
        <v>76</v>
      </c>
      <c r="X3414" s="2" t="s">
        <v>298</v>
      </c>
      <c r="Y3414" s="2" t="s">
        <v>535</v>
      </c>
      <c r="Z3414" s="2">
        <v>95</v>
      </c>
      <c r="AA3414" s="2">
        <v>94.5</v>
      </c>
      <c r="AB3414" s="2">
        <v>95</v>
      </c>
      <c r="AC3414" s="4">
        <f>P3414*U3414/1000000</f>
        <v>0.003045</v>
      </c>
      <c r="AD3414" s="4">
        <f>AC3415*(1-AA3414/100)+(AC3414-AC3415)*(1-AB3414/100)</f>
        <v>0.00016747500000000015</v>
      </c>
      <c r="AE3414" s="2" t="s">
        <v>66</v>
      </c>
      <c r="AF3414" s="2" t="s">
        <v>67</v>
      </c>
      <c r="AG3414" s="2" t="s">
        <v>541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4466</v>
      </c>
      <c r="B3415" s="2" t="s">
        <v>4453</v>
      </c>
      <c r="C3415" s="2" t="s">
        <v>47</v>
      </c>
      <c r="D3415" s="2" t="s">
        <v>525</v>
      </c>
      <c r="E3415" s="2" t="s">
        <v>526</v>
      </c>
      <c r="F3415" s="2" t="s">
        <v>278</v>
      </c>
      <c r="G3415" s="2" t="s">
        <v>120</v>
      </c>
      <c r="H3415" s="2" t="s">
        <v>297</v>
      </c>
      <c r="I3415" s="2" t="s">
        <v>198</v>
      </c>
      <c r="J3415" s="2" t="s">
        <v>226</v>
      </c>
      <c r="K3415" s="2" t="s">
        <v>226</v>
      </c>
      <c r="L3415" s="2" t="s">
        <v>227</v>
      </c>
      <c r="M3415" s="2" t="s">
        <v>95</v>
      </c>
      <c r="N3415" s="3">
        <v>10.15</v>
      </c>
      <c r="O3415" s="3" t="s">
        <v>228</v>
      </c>
      <c r="P3415" s="4">
        <f>IF(O3415="吨",N3415*1000,IF(O3415="万立方米",N3415*10000,""))</f>
        <v>101500.0</v>
      </c>
      <c r="Q3415" s="2" t="s">
        <v>229</v>
      </c>
      <c r="R3415" s="2" t="s">
        <v>230</v>
      </c>
      <c r="S3415" s="2" t="s">
        <v>245</v>
      </c>
      <c r="T3415" s="2" t="s">
        <v>75</v>
      </c>
      <c r="U3415" s="4">
        <f>0.03</f>
        <v>0.03</v>
      </c>
      <c r="V3415" s="2" t="s">
        <v>232</v>
      </c>
      <c r="W3415" s="2" t="s">
        <v>76</v>
      </c>
      <c r="X3415" s="2" t="s">
        <v>298</v>
      </c>
      <c r="Y3415" s="2" t="s">
        <v>537</v>
      </c>
      <c r="Z3415" s="2">
        <v>94.5</v>
      </c>
      <c r="AA3415" s="2"/>
      <c r="AB3415" s="2"/>
      <c r="AC3415" s="4">
        <f>P3415*U3415/1000000</f>
        <v>0.003045</v>
      </c>
      <c r="AD3415" s="4">
        <f>AC3415*(1-Z3415/100)</f>
        <v>0.00016747500000000015</v>
      </c>
      <c r="AE3415" s="2" t="s">
        <v>66</v>
      </c>
      <c r="AF3415" s="2" t="s">
        <v>67</v>
      </c>
      <c r="AG3415" s="2" t="s">
        <v>541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4467</v>
      </c>
      <c r="B3416" s="2" t="s">
        <v>4453</v>
      </c>
      <c r="C3416" s="2" t="s">
        <v>47</v>
      </c>
      <c r="D3416" s="2" t="s">
        <v>525</v>
      </c>
      <c r="E3416" s="2" t="s">
        <v>526</v>
      </c>
      <c r="F3416" s="2" t="s">
        <v>278</v>
      </c>
      <c r="G3416" s="2" t="s">
        <v>120</v>
      </c>
      <c r="H3416" s="2" t="s">
        <v>297</v>
      </c>
      <c r="I3416" s="2" t="s">
        <v>198</v>
      </c>
      <c r="J3416" s="2" t="s">
        <v>226</v>
      </c>
      <c r="K3416" s="2" t="s">
        <v>226</v>
      </c>
      <c r="L3416" s="2" t="s">
        <v>227</v>
      </c>
      <c r="M3416" s="2" t="s">
        <v>99</v>
      </c>
      <c r="N3416" s="3">
        <v>10.15</v>
      </c>
      <c r="O3416" s="3" t="s">
        <v>228</v>
      </c>
      <c r="P3416" s="4">
        <f>IF(O3416="吨",N3416*1000,IF(O3416="万立方米",N3416*10000,""))</f>
        <v>101500.0</v>
      </c>
      <c r="Q3416" s="2" t="s">
        <v>229</v>
      </c>
      <c r="R3416" s="2" t="s">
        <v>230</v>
      </c>
      <c r="S3416" s="2" t="s">
        <v>247</v>
      </c>
      <c r="T3416" s="2" t="s">
        <v>75</v>
      </c>
      <c r="U3416" s="4">
        <f>0.0</f>
        <v>0.0</v>
      </c>
      <c r="V3416" s="2" t="s">
        <v>232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0.0</v>
      </c>
      <c r="AD3416" s="4">
        <f>AC3416*(1-Z3416/100)</f>
        <v>0.0</v>
      </c>
      <c r="AE3416" s="2" t="s">
        <v>66</v>
      </c>
      <c r="AF3416" s="2" t="s">
        <v>67</v>
      </c>
      <c r="AG3416" s="2" t="s">
        <v>543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4468</v>
      </c>
      <c r="B3417" s="2" t="s">
        <v>4453</v>
      </c>
      <c r="C3417" s="2" t="s">
        <v>47</v>
      </c>
      <c r="D3417" s="2" t="s">
        <v>525</v>
      </c>
      <c r="E3417" s="2" t="s">
        <v>526</v>
      </c>
      <c r="F3417" s="2" t="s">
        <v>278</v>
      </c>
      <c r="G3417" s="2" t="s">
        <v>120</v>
      </c>
      <c r="H3417" s="2" t="s">
        <v>297</v>
      </c>
      <c r="I3417" s="2" t="s">
        <v>198</v>
      </c>
      <c r="J3417" s="2" t="s">
        <v>226</v>
      </c>
      <c r="K3417" s="2" t="s">
        <v>226</v>
      </c>
      <c r="L3417" s="2" t="s">
        <v>227</v>
      </c>
      <c r="M3417" s="2" t="s">
        <v>104</v>
      </c>
      <c r="N3417" s="3">
        <v>10.15</v>
      </c>
      <c r="O3417" s="3" t="s">
        <v>228</v>
      </c>
      <c r="P3417" s="4">
        <f>IF(O3417="吨",N3417*1000,IF(O3417="万立方米",N3417*10000,""))</f>
        <v>101500.0</v>
      </c>
      <c r="Q3417" s="2" t="s">
        <v>229</v>
      </c>
      <c r="R3417" s="2" t="s">
        <v>230</v>
      </c>
      <c r="S3417" s="2" t="s">
        <v>249</v>
      </c>
      <c r="T3417" s="2" t="s">
        <v>75</v>
      </c>
      <c r="U3417" s="4">
        <f>0.02</f>
        <v>0.02</v>
      </c>
      <c r="V3417" s="2" t="s">
        <v>232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543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4469</v>
      </c>
      <c r="B3418" s="2" t="s">
        <v>4453</v>
      </c>
      <c r="C3418" s="2" t="s">
        <v>47</v>
      </c>
      <c r="D3418" s="2" t="s">
        <v>525</v>
      </c>
      <c r="E3418" s="2" t="s">
        <v>526</v>
      </c>
      <c r="F3418" s="2" t="s">
        <v>278</v>
      </c>
      <c r="G3418" s="2" t="s">
        <v>120</v>
      </c>
      <c r="H3418" s="2" t="s">
        <v>297</v>
      </c>
      <c r="I3418" s="2"/>
      <c r="J3418" s="2"/>
      <c r="K3418" s="2" t="s">
        <v>55</v>
      </c>
      <c r="L3418" s="2" t="s">
        <v>551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552</v>
      </c>
      <c r="T3418" s="2" t="s">
        <v>165</v>
      </c>
      <c r="U3418" s="2"/>
      <c r="V3418" s="2" t="s">
        <v>111</v>
      </c>
      <c r="W3418" s="2" t="s">
        <v>553</v>
      </c>
      <c r="X3418" s="2" t="s">
        <v>551</v>
      </c>
      <c r="Y3418" s="2" t="s">
        <v>554</v>
      </c>
      <c r="Z3418" s="2">
        <v>0</v>
      </c>
      <c r="AA3418" s="2"/>
      <c r="AB3418" s="2"/>
      <c r="AC3418" s="2"/>
      <c r="AD3418" s="2"/>
      <c r="AE3418" s="2" t="s">
        <v>271</v>
      </c>
      <c r="AF3418" s="2" t="s">
        <v>555</v>
      </c>
      <c r="AG3418" s="2" t="s">
        <v>556</v>
      </c>
      <c r="AH3418" s="2" t="s">
        <v>168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4470</v>
      </c>
      <c r="B3419" s="2" t="s">
        <v>4471</v>
      </c>
      <c r="C3419" s="2" t="s">
        <v>47</v>
      </c>
      <c r="D3419" s="2" t="s">
        <v>1430</v>
      </c>
      <c r="E3419" s="2" t="s">
        <v>514</v>
      </c>
      <c r="F3419" s="2" t="s">
        <v>278</v>
      </c>
      <c r="G3419" s="2" t="s">
        <v>120</v>
      </c>
      <c r="H3419" s="2" t="s">
        <v>418</v>
      </c>
      <c r="I3419" s="2" t="s">
        <v>53</v>
      </c>
      <c r="J3419" s="2" t="s">
        <v>280</v>
      </c>
      <c r="K3419" s="2"/>
      <c r="L3419" s="2" t="s">
        <v>122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124</v>
      </c>
      <c r="X3419" s="2" t="s">
        <v>314</v>
      </c>
      <c r="Y3419" s="2" t="s">
        <v>1431</v>
      </c>
      <c r="Z3419" s="2">
        <v>57</v>
      </c>
      <c r="AA3419" s="2"/>
      <c r="AB3419" s="2"/>
      <c r="AC3419" s="2"/>
      <c r="AD3419" s="2"/>
      <c r="AE3419" s="2" t="s">
        <v>271</v>
      </c>
      <c r="AF3419" s="2" t="s">
        <v>281</v>
      </c>
      <c r="AG3419" s="2" t="s">
        <v>1432</v>
      </c>
      <c r="AH3419" s="2" t="s">
        <v>128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4472</v>
      </c>
      <c r="B3420" s="2" t="s">
        <v>4471</v>
      </c>
      <c r="C3420" s="2" t="s">
        <v>47</v>
      </c>
      <c r="D3420" s="2" t="s">
        <v>1430</v>
      </c>
      <c r="E3420" s="2" t="s">
        <v>514</v>
      </c>
      <c r="F3420" s="2" t="s">
        <v>278</v>
      </c>
      <c r="G3420" s="2" t="s">
        <v>120</v>
      </c>
      <c r="H3420" s="2" t="s">
        <v>418</v>
      </c>
      <c r="I3420" s="2" t="s">
        <v>53</v>
      </c>
      <c r="J3420" s="2" t="s">
        <v>280</v>
      </c>
      <c r="K3420" s="2"/>
      <c r="L3420" s="2" t="s">
        <v>122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124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271</v>
      </c>
      <c r="AF3420" s="2" t="s">
        <v>281</v>
      </c>
      <c r="AG3420" s="2" t="s">
        <v>1434</v>
      </c>
      <c r="AH3420" s="2" t="s">
        <v>128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4473</v>
      </c>
      <c r="B3421" s="2" t="s">
        <v>4471</v>
      </c>
      <c r="C3421" s="2" t="s">
        <v>47</v>
      </c>
      <c r="D3421" s="2" t="s">
        <v>1430</v>
      </c>
      <c r="E3421" s="2" t="s">
        <v>514</v>
      </c>
      <c r="F3421" s="2" t="s">
        <v>278</v>
      </c>
      <c r="G3421" s="2" t="s">
        <v>120</v>
      </c>
      <c r="H3421" s="2" t="s">
        <v>418</v>
      </c>
      <c r="I3421" s="2" t="s">
        <v>53</v>
      </c>
      <c r="J3421" s="2" t="s">
        <v>280</v>
      </c>
      <c r="K3421" s="2"/>
      <c r="L3421" s="2" t="s">
        <v>122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124</v>
      </c>
      <c r="X3421" s="2" t="s">
        <v>304</v>
      </c>
      <c r="Y3421" s="2" t="s">
        <v>305</v>
      </c>
      <c r="Z3421" s="2">
        <v>30</v>
      </c>
      <c r="AA3421" s="2"/>
      <c r="AB3421" s="2"/>
      <c r="AC3421" s="2"/>
      <c r="AD3421" s="2"/>
      <c r="AE3421" s="2" t="s">
        <v>271</v>
      </c>
      <c r="AF3421" s="2" t="s">
        <v>281</v>
      </c>
      <c r="AG3421" s="2" t="s">
        <v>1436</v>
      </c>
      <c r="AH3421" s="2" t="s">
        <v>128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4474</v>
      </c>
      <c r="B3422" s="2" t="s">
        <v>4471</v>
      </c>
      <c r="C3422" s="2" t="s">
        <v>47</v>
      </c>
      <c r="D3422" s="2" t="s">
        <v>1430</v>
      </c>
      <c r="E3422" s="2" t="s">
        <v>514</v>
      </c>
      <c r="F3422" s="2" t="s">
        <v>278</v>
      </c>
      <c r="G3422" s="2" t="s">
        <v>120</v>
      </c>
      <c r="H3422" s="2" t="s">
        <v>418</v>
      </c>
      <c r="I3422" s="2" t="s">
        <v>53</v>
      </c>
      <c r="J3422" s="2" t="s">
        <v>280</v>
      </c>
      <c r="K3422" s="2"/>
      <c r="L3422" s="2" t="s">
        <v>122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124</v>
      </c>
      <c r="X3422" s="2" t="s">
        <v>314</v>
      </c>
      <c r="Y3422" s="2" t="s">
        <v>1438</v>
      </c>
      <c r="Z3422" s="2">
        <v>57</v>
      </c>
      <c r="AA3422" s="2"/>
      <c r="AB3422" s="2"/>
      <c r="AC3422" s="2"/>
      <c r="AD3422" s="2"/>
      <c r="AE3422" s="2" t="s">
        <v>271</v>
      </c>
      <c r="AF3422" s="2" t="s">
        <v>281</v>
      </c>
      <c r="AG3422" s="2" t="s">
        <v>1432</v>
      </c>
      <c r="AH3422" s="2" t="s">
        <v>128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4475</v>
      </c>
      <c r="B3423" s="2" t="s">
        <v>4471</v>
      </c>
      <c r="C3423" s="2" t="s">
        <v>47</v>
      </c>
      <c r="D3423" s="2" t="s">
        <v>1430</v>
      </c>
      <c r="E3423" s="2" t="s">
        <v>514</v>
      </c>
      <c r="F3423" s="2" t="s">
        <v>278</v>
      </c>
      <c r="G3423" s="2" t="s">
        <v>120</v>
      </c>
      <c r="H3423" s="2" t="s">
        <v>418</v>
      </c>
      <c r="I3423" s="2" t="s">
        <v>53</v>
      </c>
      <c r="J3423" s="2" t="s">
        <v>280</v>
      </c>
      <c r="K3423" s="2"/>
      <c r="L3423" s="2" t="s">
        <v>122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124</v>
      </c>
      <c r="X3423" s="2" t="s">
        <v>314</v>
      </c>
      <c r="Y3423" s="2" t="s">
        <v>1440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271</v>
      </c>
      <c r="AF3423" s="2" t="s">
        <v>281</v>
      </c>
      <c r="AG3423" s="2" t="s">
        <v>1432</v>
      </c>
      <c r="AH3423" s="2" t="s">
        <v>128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4476</v>
      </c>
      <c r="B3424" s="2" t="s">
        <v>4471</v>
      </c>
      <c r="C3424" s="2" t="s">
        <v>47</v>
      </c>
      <c r="D3424" s="2" t="s">
        <v>1430</v>
      </c>
      <c r="E3424" s="2" t="s">
        <v>514</v>
      </c>
      <c r="F3424" s="2" t="s">
        <v>278</v>
      </c>
      <c r="G3424" s="2" t="s">
        <v>120</v>
      </c>
      <c r="H3424" s="2" t="s">
        <v>418</v>
      </c>
      <c r="I3424" s="2" t="s">
        <v>53</v>
      </c>
      <c r="J3424" s="2" t="s">
        <v>280</v>
      </c>
      <c r="K3424" s="2"/>
      <c r="L3424" s="2" t="s">
        <v>122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124</v>
      </c>
      <c r="X3424" s="2" t="s">
        <v>314</v>
      </c>
      <c r="Y3424" s="2" t="s">
        <v>1442</v>
      </c>
      <c r="Z3424" s="2">
        <v>57</v>
      </c>
      <c r="AA3424" s="2"/>
      <c r="AB3424" s="2"/>
      <c r="AC3424" s="2"/>
      <c r="AD3424" s="2"/>
      <c r="AE3424" s="2" t="s">
        <v>271</v>
      </c>
      <c r="AF3424" s="2" t="s">
        <v>281</v>
      </c>
      <c r="AG3424" s="2" t="s">
        <v>1432</v>
      </c>
      <c r="AH3424" s="2" t="s">
        <v>128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4477</v>
      </c>
      <c r="B3425" s="2" t="s">
        <v>4471</v>
      </c>
      <c r="C3425" s="2" t="s">
        <v>47</v>
      </c>
      <c r="D3425" s="2" t="s">
        <v>1430</v>
      </c>
      <c r="E3425" s="2" t="s">
        <v>514</v>
      </c>
      <c r="F3425" s="2" t="s">
        <v>278</v>
      </c>
      <c r="G3425" s="2" t="s">
        <v>120</v>
      </c>
      <c r="H3425" s="2" t="s">
        <v>418</v>
      </c>
      <c r="I3425" s="2" t="s">
        <v>53</v>
      </c>
      <c r="J3425" s="2" t="s">
        <v>280</v>
      </c>
      <c r="K3425" s="2"/>
      <c r="L3425" s="2" t="s">
        <v>122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124</v>
      </c>
      <c r="X3425" s="2" t="s">
        <v>314</v>
      </c>
      <c r="Y3425" s="2" t="s">
        <v>315</v>
      </c>
      <c r="Z3425" s="2">
        <v>80</v>
      </c>
      <c r="AA3425" s="2"/>
      <c r="AB3425" s="2"/>
      <c r="AC3425" s="2"/>
      <c r="AD3425" s="2"/>
      <c r="AE3425" s="2" t="s">
        <v>271</v>
      </c>
      <c r="AF3425" s="2" t="s">
        <v>281</v>
      </c>
      <c r="AG3425" s="2" t="s">
        <v>1436</v>
      </c>
      <c r="AH3425" s="2" t="s">
        <v>128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4478</v>
      </c>
      <c r="B3426" s="2" t="s">
        <v>4471</v>
      </c>
      <c r="C3426" s="2" t="s">
        <v>47</v>
      </c>
      <c r="D3426" s="2" t="s">
        <v>1430</v>
      </c>
      <c r="E3426" s="2" t="s">
        <v>514</v>
      </c>
      <c r="F3426" s="2" t="s">
        <v>278</v>
      </c>
      <c r="G3426" s="2" t="s">
        <v>120</v>
      </c>
      <c r="H3426" s="2" t="s">
        <v>418</v>
      </c>
      <c r="I3426" s="2" t="s">
        <v>53</v>
      </c>
      <c r="J3426" s="2" t="s">
        <v>280</v>
      </c>
      <c r="K3426" s="2"/>
      <c r="L3426" s="2" t="s">
        <v>122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124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271</v>
      </c>
      <c r="AF3426" s="2" t="s">
        <v>281</v>
      </c>
      <c r="AG3426" s="2" t="s">
        <v>1434</v>
      </c>
      <c r="AH3426" s="2" t="s">
        <v>128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4479</v>
      </c>
      <c r="B3427" s="2" t="s">
        <v>4471</v>
      </c>
      <c r="C3427" s="2" t="s">
        <v>47</v>
      </c>
      <c r="D3427" s="2" t="s">
        <v>1430</v>
      </c>
      <c r="E3427" s="2" t="s">
        <v>514</v>
      </c>
      <c r="F3427" s="2" t="s">
        <v>278</v>
      </c>
      <c r="G3427" s="2" t="s">
        <v>120</v>
      </c>
      <c r="H3427" s="2" t="s">
        <v>418</v>
      </c>
      <c r="I3427" s="2"/>
      <c r="J3427" s="2"/>
      <c r="K3427" s="2" t="s">
        <v>55</v>
      </c>
      <c r="L3427" s="2" t="s">
        <v>318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319</v>
      </c>
      <c r="T3427" s="2" t="s">
        <v>165</v>
      </c>
      <c r="U3427" s="4">
        <f>0.17</f>
        <v>0.17</v>
      </c>
      <c r="V3427" s="2" t="s">
        <v>111</v>
      </c>
      <c r="W3427" s="2" t="s">
        <v>319</v>
      </c>
      <c r="X3427" s="2" t="s">
        <v>318</v>
      </c>
      <c r="Y3427" s="2" t="s">
        <v>320</v>
      </c>
      <c r="Z3427" s="2">
        <v>0</v>
      </c>
      <c r="AA3427" s="2"/>
      <c r="AB3427" s="2"/>
      <c r="AC3427" s="2"/>
      <c r="AD3427" s="2"/>
      <c r="AE3427" s="2" t="s">
        <v>271</v>
      </c>
      <c r="AF3427" s="2" t="s">
        <v>272</v>
      </c>
      <c r="AG3427" s="2" t="s">
        <v>273</v>
      </c>
      <c r="AH3427" s="2" t="s">
        <v>168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4480</v>
      </c>
      <c r="B3428" s="2" t="s">
        <v>4481</v>
      </c>
      <c r="C3428" s="2" t="s">
        <v>47</v>
      </c>
      <c r="D3428" s="2" t="s">
        <v>1430</v>
      </c>
      <c r="E3428" s="2" t="s">
        <v>514</v>
      </c>
      <c r="F3428" s="2" t="s">
        <v>278</v>
      </c>
      <c r="G3428" s="2" t="s">
        <v>120</v>
      </c>
      <c r="H3428" s="2" t="s">
        <v>52</v>
      </c>
      <c r="I3428" s="2" t="s">
        <v>53</v>
      </c>
      <c r="J3428" s="2" t="s">
        <v>280</v>
      </c>
      <c r="K3428" s="2"/>
      <c r="L3428" s="2" t="s">
        <v>122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124</v>
      </c>
      <c r="X3428" s="2" t="s">
        <v>314</v>
      </c>
      <c r="Y3428" s="2" t="s">
        <v>1431</v>
      </c>
      <c r="Z3428" s="2">
        <v>57</v>
      </c>
      <c r="AA3428" s="2"/>
      <c r="AB3428" s="2"/>
      <c r="AC3428" s="2"/>
      <c r="AD3428" s="2"/>
      <c r="AE3428" s="2" t="s">
        <v>271</v>
      </c>
      <c r="AF3428" s="2" t="s">
        <v>281</v>
      </c>
      <c r="AG3428" s="2" t="s">
        <v>1432</v>
      </c>
      <c r="AH3428" s="2" t="s">
        <v>128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4482</v>
      </c>
      <c r="B3429" s="2" t="s">
        <v>4481</v>
      </c>
      <c r="C3429" s="2" t="s">
        <v>47</v>
      </c>
      <c r="D3429" s="2" t="s">
        <v>1430</v>
      </c>
      <c r="E3429" s="2" t="s">
        <v>514</v>
      </c>
      <c r="F3429" s="2" t="s">
        <v>278</v>
      </c>
      <c r="G3429" s="2" t="s">
        <v>120</v>
      </c>
      <c r="H3429" s="2" t="s">
        <v>52</v>
      </c>
      <c r="I3429" s="2" t="s">
        <v>53</v>
      </c>
      <c r="J3429" s="2" t="s">
        <v>280</v>
      </c>
      <c r="K3429" s="2"/>
      <c r="L3429" s="2" t="s">
        <v>122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124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271</v>
      </c>
      <c r="AF3429" s="2" t="s">
        <v>281</v>
      </c>
      <c r="AG3429" s="2" t="s">
        <v>1434</v>
      </c>
      <c r="AH3429" s="2" t="s">
        <v>128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4483</v>
      </c>
      <c r="B3430" s="2" t="s">
        <v>4481</v>
      </c>
      <c r="C3430" s="2" t="s">
        <v>47</v>
      </c>
      <c r="D3430" s="2" t="s">
        <v>1430</v>
      </c>
      <c r="E3430" s="2" t="s">
        <v>514</v>
      </c>
      <c r="F3430" s="2" t="s">
        <v>278</v>
      </c>
      <c r="G3430" s="2" t="s">
        <v>120</v>
      </c>
      <c r="H3430" s="2" t="s">
        <v>52</v>
      </c>
      <c r="I3430" s="2" t="s">
        <v>53</v>
      </c>
      <c r="J3430" s="2" t="s">
        <v>280</v>
      </c>
      <c r="K3430" s="2"/>
      <c r="L3430" s="2" t="s">
        <v>122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124</v>
      </c>
      <c r="X3430" s="2" t="s">
        <v>304</v>
      </c>
      <c r="Y3430" s="2" t="s">
        <v>305</v>
      </c>
      <c r="Z3430" s="2">
        <v>30</v>
      </c>
      <c r="AA3430" s="2"/>
      <c r="AB3430" s="2"/>
      <c r="AC3430" s="2"/>
      <c r="AD3430" s="2"/>
      <c r="AE3430" s="2" t="s">
        <v>271</v>
      </c>
      <c r="AF3430" s="2" t="s">
        <v>281</v>
      </c>
      <c r="AG3430" s="2" t="s">
        <v>1436</v>
      </c>
      <c r="AH3430" s="2" t="s">
        <v>128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4484</v>
      </c>
      <c r="B3431" s="2" t="s">
        <v>4481</v>
      </c>
      <c r="C3431" s="2" t="s">
        <v>47</v>
      </c>
      <c r="D3431" s="2" t="s">
        <v>1430</v>
      </c>
      <c r="E3431" s="2" t="s">
        <v>514</v>
      </c>
      <c r="F3431" s="2" t="s">
        <v>278</v>
      </c>
      <c r="G3431" s="2" t="s">
        <v>120</v>
      </c>
      <c r="H3431" s="2" t="s">
        <v>52</v>
      </c>
      <c r="I3431" s="2" t="s">
        <v>53</v>
      </c>
      <c r="J3431" s="2" t="s">
        <v>280</v>
      </c>
      <c r="K3431" s="2"/>
      <c r="L3431" s="2" t="s">
        <v>122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124</v>
      </c>
      <c r="X3431" s="2" t="s">
        <v>314</v>
      </c>
      <c r="Y3431" s="2" t="s">
        <v>1438</v>
      </c>
      <c r="Z3431" s="2">
        <v>57</v>
      </c>
      <c r="AA3431" s="2"/>
      <c r="AB3431" s="2"/>
      <c r="AC3431" s="2"/>
      <c r="AD3431" s="2"/>
      <c r="AE3431" s="2" t="s">
        <v>271</v>
      </c>
      <c r="AF3431" s="2" t="s">
        <v>281</v>
      </c>
      <c r="AG3431" s="2" t="s">
        <v>1432</v>
      </c>
      <c r="AH3431" s="2" t="s">
        <v>128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4485</v>
      </c>
      <c r="B3432" s="2" t="s">
        <v>4481</v>
      </c>
      <c r="C3432" s="2" t="s">
        <v>47</v>
      </c>
      <c r="D3432" s="2" t="s">
        <v>1430</v>
      </c>
      <c r="E3432" s="2" t="s">
        <v>514</v>
      </c>
      <c r="F3432" s="2" t="s">
        <v>278</v>
      </c>
      <c r="G3432" s="2" t="s">
        <v>120</v>
      </c>
      <c r="H3432" s="2" t="s">
        <v>52</v>
      </c>
      <c r="I3432" s="2" t="s">
        <v>53</v>
      </c>
      <c r="J3432" s="2" t="s">
        <v>280</v>
      </c>
      <c r="K3432" s="2"/>
      <c r="L3432" s="2" t="s">
        <v>122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124</v>
      </c>
      <c r="X3432" s="2" t="s">
        <v>314</v>
      </c>
      <c r="Y3432" s="2" t="s">
        <v>1440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271</v>
      </c>
      <c r="AF3432" s="2" t="s">
        <v>281</v>
      </c>
      <c r="AG3432" s="2" t="s">
        <v>1432</v>
      </c>
      <c r="AH3432" s="2" t="s">
        <v>128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4486</v>
      </c>
      <c r="B3433" s="2" t="s">
        <v>4481</v>
      </c>
      <c r="C3433" s="2" t="s">
        <v>47</v>
      </c>
      <c r="D3433" s="2" t="s">
        <v>1430</v>
      </c>
      <c r="E3433" s="2" t="s">
        <v>514</v>
      </c>
      <c r="F3433" s="2" t="s">
        <v>278</v>
      </c>
      <c r="G3433" s="2" t="s">
        <v>120</v>
      </c>
      <c r="H3433" s="2" t="s">
        <v>52</v>
      </c>
      <c r="I3433" s="2" t="s">
        <v>53</v>
      </c>
      <c r="J3433" s="2" t="s">
        <v>280</v>
      </c>
      <c r="K3433" s="2"/>
      <c r="L3433" s="2" t="s">
        <v>122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124</v>
      </c>
      <c r="X3433" s="2" t="s">
        <v>314</v>
      </c>
      <c r="Y3433" s="2" t="s">
        <v>1442</v>
      </c>
      <c r="Z3433" s="2">
        <v>57</v>
      </c>
      <c r="AA3433" s="2"/>
      <c r="AB3433" s="2"/>
      <c r="AC3433" s="2"/>
      <c r="AD3433" s="2"/>
      <c r="AE3433" s="2" t="s">
        <v>271</v>
      </c>
      <c r="AF3433" s="2" t="s">
        <v>281</v>
      </c>
      <c r="AG3433" s="2" t="s">
        <v>1432</v>
      </c>
      <c r="AH3433" s="2" t="s">
        <v>128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4487</v>
      </c>
      <c r="B3434" s="2" t="s">
        <v>4481</v>
      </c>
      <c r="C3434" s="2" t="s">
        <v>47</v>
      </c>
      <c r="D3434" s="2" t="s">
        <v>1430</v>
      </c>
      <c r="E3434" s="2" t="s">
        <v>514</v>
      </c>
      <c r="F3434" s="2" t="s">
        <v>278</v>
      </c>
      <c r="G3434" s="2" t="s">
        <v>120</v>
      </c>
      <c r="H3434" s="2" t="s">
        <v>52</v>
      </c>
      <c r="I3434" s="2" t="s">
        <v>53</v>
      </c>
      <c r="J3434" s="2" t="s">
        <v>280</v>
      </c>
      <c r="K3434" s="2"/>
      <c r="L3434" s="2" t="s">
        <v>122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124</v>
      </c>
      <c r="X3434" s="2" t="s">
        <v>314</v>
      </c>
      <c r="Y3434" s="2" t="s">
        <v>315</v>
      </c>
      <c r="Z3434" s="2">
        <v>80</v>
      </c>
      <c r="AA3434" s="2"/>
      <c r="AB3434" s="2"/>
      <c r="AC3434" s="2"/>
      <c r="AD3434" s="2"/>
      <c r="AE3434" s="2" t="s">
        <v>271</v>
      </c>
      <c r="AF3434" s="2" t="s">
        <v>281</v>
      </c>
      <c r="AG3434" s="2" t="s">
        <v>1436</v>
      </c>
      <c r="AH3434" s="2" t="s">
        <v>128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4488</v>
      </c>
      <c r="B3435" s="2" t="s">
        <v>4481</v>
      </c>
      <c r="C3435" s="2" t="s">
        <v>47</v>
      </c>
      <c r="D3435" s="2" t="s">
        <v>1430</v>
      </c>
      <c r="E3435" s="2" t="s">
        <v>514</v>
      </c>
      <c r="F3435" s="2" t="s">
        <v>278</v>
      </c>
      <c r="G3435" s="2" t="s">
        <v>120</v>
      </c>
      <c r="H3435" s="2" t="s">
        <v>52</v>
      </c>
      <c r="I3435" s="2" t="s">
        <v>53</v>
      </c>
      <c r="J3435" s="2" t="s">
        <v>280</v>
      </c>
      <c r="K3435" s="2"/>
      <c r="L3435" s="2" t="s">
        <v>122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124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271</v>
      </c>
      <c r="AF3435" s="2" t="s">
        <v>281</v>
      </c>
      <c r="AG3435" s="2" t="s">
        <v>1434</v>
      </c>
      <c r="AH3435" s="2" t="s">
        <v>128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4489</v>
      </c>
      <c r="B3436" s="2" t="s">
        <v>4481</v>
      </c>
      <c r="C3436" s="2" t="s">
        <v>47</v>
      </c>
      <c r="D3436" s="2" t="s">
        <v>1430</v>
      </c>
      <c r="E3436" s="2" t="s">
        <v>514</v>
      </c>
      <c r="F3436" s="2" t="s">
        <v>278</v>
      </c>
      <c r="G3436" s="2" t="s">
        <v>120</v>
      </c>
      <c r="H3436" s="2" t="s">
        <v>52</v>
      </c>
      <c r="I3436" s="2"/>
      <c r="J3436" s="2"/>
      <c r="K3436" s="2" t="s">
        <v>55</v>
      </c>
      <c r="L3436" s="2" t="s">
        <v>318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319</v>
      </c>
      <c r="T3436" s="2" t="s">
        <v>165</v>
      </c>
      <c r="U3436" s="4">
        <f>0.17</f>
        <v>0.17</v>
      </c>
      <c r="V3436" s="2" t="s">
        <v>111</v>
      </c>
      <c r="W3436" s="2" t="s">
        <v>319</v>
      </c>
      <c r="X3436" s="2" t="s">
        <v>318</v>
      </c>
      <c r="Y3436" s="2" t="s">
        <v>320</v>
      </c>
      <c r="Z3436" s="2">
        <v>0</v>
      </c>
      <c r="AA3436" s="2"/>
      <c r="AB3436" s="2"/>
      <c r="AC3436" s="2"/>
      <c r="AD3436" s="2"/>
      <c r="AE3436" s="2" t="s">
        <v>271</v>
      </c>
      <c r="AF3436" s="2" t="s">
        <v>272</v>
      </c>
      <c r="AG3436" s="2" t="s">
        <v>273</v>
      </c>
      <c r="AH3436" s="2" t="s">
        <v>168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4490</v>
      </c>
      <c r="B3437" s="2" t="s">
        <v>4491</v>
      </c>
      <c r="C3437" s="2" t="s">
        <v>47</v>
      </c>
      <c r="D3437" s="2" t="s">
        <v>1960</v>
      </c>
      <c r="E3437" s="2" t="s">
        <v>1106</v>
      </c>
      <c r="F3437" s="2" t="s">
        <v>278</v>
      </c>
      <c r="G3437" s="2" t="s">
        <v>225</v>
      </c>
      <c r="H3437" s="2" t="s">
        <v>560</v>
      </c>
      <c r="I3437" s="2" t="s">
        <v>53</v>
      </c>
      <c r="J3437" s="2" t="s">
        <v>121</v>
      </c>
      <c r="K3437" s="2"/>
      <c r="L3437" s="2" t="s">
        <v>122</v>
      </c>
      <c r="M3437" s="2" t="s">
        <v>57</v>
      </c>
      <c r="N3437" s="3">
        <v>51.4</v>
      </c>
      <c r="O3437" s="3" t="s">
        <v>123</v>
      </c>
      <c r="P3437" s="2"/>
      <c r="Q3437" s="2"/>
      <c r="R3437" s="2"/>
      <c r="S3437" s="2"/>
      <c r="T3437" s="2"/>
      <c r="U3437" s="2"/>
      <c r="V3437" s="2"/>
      <c r="W3437" s="2" t="s">
        <v>124</v>
      </c>
      <c r="X3437" s="2"/>
      <c r="Y3437" s="2" t="s">
        <v>65</v>
      </c>
      <c r="Z3437" s="2">
        <v>0</v>
      </c>
      <c r="AA3437" s="2"/>
      <c r="AB3437" s="2"/>
      <c r="AC3437" s="4">
        <f>P3437*U3437/1000000</f>
        <v>0.0</v>
      </c>
      <c r="AD3437" s="4">
        <f>AC3437*(1-Z3437/100)</f>
        <v>0.0</v>
      </c>
      <c r="AE3437" s="2" t="s">
        <v>125</v>
      </c>
      <c r="AF3437" s="2" t="s">
        <v>126</v>
      </c>
      <c r="AG3437" s="2" t="s">
        <v>127</v>
      </c>
      <c r="AH3437" s="2" t="s">
        <v>128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4492</v>
      </c>
      <c r="B3438" s="2" t="s">
        <v>4491</v>
      </c>
      <c r="C3438" s="2" t="s">
        <v>47</v>
      </c>
      <c r="D3438" s="2" t="s">
        <v>1960</v>
      </c>
      <c r="E3438" s="2" t="s">
        <v>1106</v>
      </c>
      <c r="F3438" s="2" t="s">
        <v>278</v>
      </c>
      <c r="G3438" s="2" t="s">
        <v>225</v>
      </c>
      <c r="H3438" s="2" t="s">
        <v>560</v>
      </c>
      <c r="I3438" s="2" t="s">
        <v>53</v>
      </c>
      <c r="J3438" s="2" t="s">
        <v>121</v>
      </c>
      <c r="K3438" s="2"/>
      <c r="L3438" s="2" t="s">
        <v>122</v>
      </c>
      <c r="M3438" s="2" t="s">
        <v>73</v>
      </c>
      <c r="N3438" s="3">
        <v>51.4</v>
      </c>
      <c r="O3438" s="3" t="s">
        <v>123</v>
      </c>
      <c r="P3438" s="2"/>
      <c r="Q3438" s="2"/>
      <c r="R3438" s="2"/>
      <c r="S3438" s="2"/>
      <c r="T3438" s="2"/>
      <c r="U3438" s="2"/>
      <c r="V3438" s="2"/>
      <c r="W3438" s="2" t="s">
        <v>124</v>
      </c>
      <c r="X3438" s="2"/>
      <c r="Y3438" s="2" t="s">
        <v>65</v>
      </c>
      <c r="Z3438" s="2">
        <v>0</v>
      </c>
      <c r="AA3438" s="2"/>
      <c r="AB3438" s="2"/>
      <c r="AC3438" s="4">
        <f>P3438*U3438/1000000</f>
        <v>0.0</v>
      </c>
      <c r="AD3438" s="4">
        <f>AC3438*(1-Z3438/100)</f>
        <v>0.0</v>
      </c>
      <c r="AE3438" s="2" t="s">
        <v>125</v>
      </c>
      <c r="AF3438" s="2" t="s">
        <v>126</v>
      </c>
      <c r="AG3438" s="2" t="s">
        <v>130</v>
      </c>
      <c r="AH3438" s="2" t="s">
        <v>128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4493</v>
      </c>
      <c r="B3439" s="2" t="s">
        <v>4491</v>
      </c>
      <c r="C3439" s="2" t="s">
        <v>47</v>
      </c>
      <c r="D3439" s="2" t="s">
        <v>1960</v>
      </c>
      <c r="E3439" s="2" t="s">
        <v>1106</v>
      </c>
      <c r="F3439" s="2" t="s">
        <v>278</v>
      </c>
      <c r="G3439" s="2" t="s">
        <v>225</v>
      </c>
      <c r="H3439" s="2" t="s">
        <v>560</v>
      </c>
      <c r="I3439" s="2" t="s">
        <v>53</v>
      </c>
      <c r="J3439" s="2" t="s">
        <v>121</v>
      </c>
      <c r="K3439" s="2"/>
      <c r="L3439" s="2" t="s">
        <v>122</v>
      </c>
      <c r="M3439" s="2" t="s">
        <v>79</v>
      </c>
      <c r="N3439" s="3">
        <v>51.4</v>
      </c>
      <c r="O3439" s="3" t="s">
        <v>123</v>
      </c>
      <c r="P3439" s="2"/>
      <c r="Q3439" s="2"/>
      <c r="R3439" s="2"/>
      <c r="S3439" s="2"/>
      <c r="T3439" s="2"/>
      <c r="U3439" s="2"/>
      <c r="V3439" s="2"/>
      <c r="W3439" s="2" t="s">
        <v>124</v>
      </c>
      <c r="X3439" s="2"/>
      <c r="Y3439" s="2" t="s">
        <v>65</v>
      </c>
      <c r="Z3439" s="2">
        <v>0</v>
      </c>
      <c r="AA3439" s="2"/>
      <c r="AB3439" s="2"/>
      <c r="AC3439" s="4">
        <f>P3439*U3439/1000000</f>
        <v>0.0</v>
      </c>
      <c r="AD3439" s="4">
        <f>AC3439*(1-Z3439/100)</f>
        <v>0.0</v>
      </c>
      <c r="AE3439" s="2" t="s">
        <v>125</v>
      </c>
      <c r="AF3439" s="2" t="s">
        <v>126</v>
      </c>
      <c r="AG3439" s="2" t="s">
        <v>127</v>
      </c>
      <c r="AH3439" s="2" t="s">
        <v>128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4494</v>
      </c>
      <c r="B3440" s="2" t="s">
        <v>4491</v>
      </c>
      <c r="C3440" s="2" t="s">
        <v>47</v>
      </c>
      <c r="D3440" s="2" t="s">
        <v>1960</v>
      </c>
      <c r="E3440" s="2" t="s">
        <v>1106</v>
      </c>
      <c r="F3440" s="2" t="s">
        <v>278</v>
      </c>
      <c r="G3440" s="2" t="s">
        <v>225</v>
      </c>
      <c r="H3440" s="2" t="s">
        <v>560</v>
      </c>
      <c r="I3440" s="2" t="s">
        <v>53</v>
      </c>
      <c r="J3440" s="2" t="s">
        <v>121</v>
      </c>
      <c r="K3440" s="2"/>
      <c r="L3440" s="2" t="s">
        <v>122</v>
      </c>
      <c r="M3440" s="2" t="s">
        <v>87</v>
      </c>
      <c r="N3440" s="3">
        <v>51.4</v>
      </c>
      <c r="O3440" s="3" t="s">
        <v>123</v>
      </c>
      <c r="P3440" s="2"/>
      <c r="Q3440" s="2"/>
      <c r="R3440" s="2"/>
      <c r="S3440" s="2"/>
      <c r="T3440" s="2"/>
      <c r="U3440" s="2"/>
      <c r="V3440" s="2"/>
      <c r="W3440" s="2" t="s">
        <v>124</v>
      </c>
      <c r="X3440" s="2"/>
      <c r="Y3440" s="2" t="s">
        <v>65</v>
      </c>
      <c r="Z3440" s="2">
        <v>0</v>
      </c>
      <c r="AA3440" s="2"/>
      <c r="AB3440" s="2"/>
      <c r="AC3440" s="4">
        <f>P3440*U3440/1000000</f>
        <v>0.0</v>
      </c>
      <c r="AD3440" s="4">
        <f>AC3440*(1-Z3440/100)</f>
        <v>0.0</v>
      </c>
      <c r="AE3440" s="2" t="s">
        <v>125</v>
      </c>
      <c r="AF3440" s="2" t="s">
        <v>126</v>
      </c>
      <c r="AG3440" s="2" t="s">
        <v>127</v>
      </c>
      <c r="AH3440" s="2" t="s">
        <v>128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4495</v>
      </c>
      <c r="B3441" s="2" t="s">
        <v>4491</v>
      </c>
      <c r="C3441" s="2" t="s">
        <v>47</v>
      </c>
      <c r="D3441" s="2" t="s">
        <v>1960</v>
      </c>
      <c r="E3441" s="2" t="s">
        <v>1106</v>
      </c>
      <c r="F3441" s="2" t="s">
        <v>278</v>
      </c>
      <c r="G3441" s="2" t="s">
        <v>225</v>
      </c>
      <c r="H3441" s="2" t="s">
        <v>560</v>
      </c>
      <c r="I3441" s="2" t="s">
        <v>53</v>
      </c>
      <c r="J3441" s="2" t="s">
        <v>121</v>
      </c>
      <c r="K3441" s="2"/>
      <c r="L3441" s="2" t="s">
        <v>122</v>
      </c>
      <c r="M3441" s="2" t="s">
        <v>91</v>
      </c>
      <c r="N3441" s="3">
        <v>51.4</v>
      </c>
      <c r="O3441" s="3" t="s">
        <v>123</v>
      </c>
      <c r="P3441" s="2"/>
      <c r="Q3441" s="2"/>
      <c r="R3441" s="2"/>
      <c r="S3441" s="2"/>
      <c r="T3441" s="2"/>
      <c r="U3441" s="2"/>
      <c r="V3441" s="2"/>
      <c r="W3441" s="2" t="s">
        <v>124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4">
        <f>P3441*U3441/1000000</f>
        <v>0.0</v>
      </c>
      <c r="AD3441" s="4">
        <f>AC3442*(1-AA3441/100)+(AC3441-AC3442)*(1-AB3441/100)</f>
        <v>0.0</v>
      </c>
      <c r="AE3441" s="2" t="s">
        <v>125</v>
      </c>
      <c r="AF3441" s="2" t="s">
        <v>126</v>
      </c>
      <c r="AG3441" s="2" t="s">
        <v>127</v>
      </c>
      <c r="AH3441" s="2" t="s">
        <v>128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4496</v>
      </c>
      <c r="B3442" s="2" t="s">
        <v>4491</v>
      </c>
      <c r="C3442" s="2" t="s">
        <v>47</v>
      </c>
      <c r="D3442" s="2" t="s">
        <v>1960</v>
      </c>
      <c r="E3442" s="2" t="s">
        <v>1106</v>
      </c>
      <c r="F3442" s="2" t="s">
        <v>278</v>
      </c>
      <c r="G3442" s="2" t="s">
        <v>225</v>
      </c>
      <c r="H3442" s="2" t="s">
        <v>560</v>
      </c>
      <c r="I3442" s="2" t="s">
        <v>53</v>
      </c>
      <c r="J3442" s="2" t="s">
        <v>121</v>
      </c>
      <c r="K3442" s="2"/>
      <c r="L3442" s="2" t="s">
        <v>122</v>
      </c>
      <c r="M3442" s="2" t="s">
        <v>95</v>
      </c>
      <c r="N3442" s="3">
        <v>51.4</v>
      </c>
      <c r="O3442" s="3" t="s">
        <v>123</v>
      </c>
      <c r="P3442" s="2"/>
      <c r="Q3442" s="2"/>
      <c r="R3442" s="2"/>
      <c r="S3442" s="2"/>
      <c r="T3442" s="2"/>
      <c r="U3442" s="2"/>
      <c r="V3442" s="2"/>
      <c r="W3442" s="2" t="s">
        <v>124</v>
      </c>
      <c r="X3442" s="2"/>
      <c r="Y3442" s="2" t="s">
        <v>65</v>
      </c>
      <c r="Z3442" s="2">
        <v>0</v>
      </c>
      <c r="AA3442" s="2"/>
      <c r="AB3442" s="2"/>
      <c r="AC3442" s="4">
        <f>P3442*U3442/1000000</f>
        <v>0.0</v>
      </c>
      <c r="AD3442" s="4">
        <f>AC3442*(1-Z3442/100)</f>
        <v>0.0</v>
      </c>
      <c r="AE3442" s="2" t="s">
        <v>125</v>
      </c>
      <c r="AF3442" s="2" t="s">
        <v>126</v>
      </c>
      <c r="AG3442" s="2" t="s">
        <v>127</v>
      </c>
      <c r="AH3442" s="2" t="s">
        <v>128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4497</v>
      </c>
      <c r="B3443" s="2" t="s">
        <v>4491</v>
      </c>
      <c r="C3443" s="2" t="s">
        <v>47</v>
      </c>
      <c r="D3443" s="2" t="s">
        <v>1960</v>
      </c>
      <c r="E3443" s="2" t="s">
        <v>1106</v>
      </c>
      <c r="F3443" s="2" t="s">
        <v>278</v>
      </c>
      <c r="G3443" s="2" t="s">
        <v>225</v>
      </c>
      <c r="H3443" s="2" t="s">
        <v>560</v>
      </c>
      <c r="I3443" s="2" t="s">
        <v>53</v>
      </c>
      <c r="J3443" s="2" t="s">
        <v>121</v>
      </c>
      <c r="K3443" s="2"/>
      <c r="L3443" s="2" t="s">
        <v>122</v>
      </c>
      <c r="M3443" s="2" t="s">
        <v>99</v>
      </c>
      <c r="N3443" s="3">
        <v>51.4</v>
      </c>
      <c r="O3443" s="3" t="s">
        <v>123</v>
      </c>
      <c r="P3443" s="2"/>
      <c r="Q3443" s="2"/>
      <c r="R3443" s="2"/>
      <c r="S3443" s="2"/>
      <c r="T3443" s="2"/>
      <c r="U3443" s="2"/>
      <c r="V3443" s="2"/>
      <c r="W3443" s="2" t="s">
        <v>124</v>
      </c>
      <c r="X3443" s="2"/>
      <c r="Y3443" s="2" t="s">
        <v>65</v>
      </c>
      <c r="Z3443" s="2">
        <v>0</v>
      </c>
      <c r="AA3443" s="2"/>
      <c r="AB3443" s="2"/>
      <c r="AC3443" s="4">
        <f>P3443*U3443/1000000</f>
        <v>0.0</v>
      </c>
      <c r="AD3443" s="4">
        <f>AC3443*(1-Z3443/100)</f>
        <v>0.0</v>
      </c>
      <c r="AE3443" s="2" t="s">
        <v>125</v>
      </c>
      <c r="AF3443" s="2" t="s">
        <v>126</v>
      </c>
      <c r="AG3443" s="2" t="s">
        <v>127</v>
      </c>
      <c r="AH3443" s="2" t="s">
        <v>128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4498</v>
      </c>
      <c r="B3444" s="2" t="s">
        <v>4491</v>
      </c>
      <c r="C3444" s="2" t="s">
        <v>47</v>
      </c>
      <c r="D3444" s="2" t="s">
        <v>1960</v>
      </c>
      <c r="E3444" s="2" t="s">
        <v>1106</v>
      </c>
      <c r="F3444" s="2" t="s">
        <v>278</v>
      </c>
      <c r="G3444" s="2" t="s">
        <v>225</v>
      </c>
      <c r="H3444" s="2" t="s">
        <v>560</v>
      </c>
      <c r="I3444" s="2" t="s">
        <v>53</v>
      </c>
      <c r="J3444" s="2" t="s">
        <v>121</v>
      </c>
      <c r="K3444" s="2"/>
      <c r="L3444" s="2" t="s">
        <v>122</v>
      </c>
      <c r="M3444" s="2" t="s">
        <v>104</v>
      </c>
      <c r="N3444" s="3">
        <v>51.4</v>
      </c>
      <c r="O3444" s="3" t="s">
        <v>123</v>
      </c>
      <c r="P3444" s="2"/>
      <c r="Q3444" s="2"/>
      <c r="R3444" s="2"/>
      <c r="S3444" s="2"/>
      <c r="T3444" s="2"/>
      <c r="U3444" s="2"/>
      <c r="V3444" s="2"/>
      <c r="W3444" s="2" t="s">
        <v>124</v>
      </c>
      <c r="X3444" s="2"/>
      <c r="Y3444" s="2" t="s">
        <v>65</v>
      </c>
      <c r="Z3444" s="2">
        <v>0</v>
      </c>
      <c r="AA3444" s="2"/>
      <c r="AB3444" s="2"/>
      <c r="AC3444" s="4">
        <f>P3444*U3444/1000000</f>
        <v>0.0</v>
      </c>
      <c r="AD3444" s="4">
        <f>AC3444*(1-Z3444/100)</f>
        <v>0.0</v>
      </c>
      <c r="AE3444" s="2" t="s">
        <v>125</v>
      </c>
      <c r="AF3444" s="2" t="s">
        <v>126</v>
      </c>
      <c r="AG3444" s="2" t="s">
        <v>130</v>
      </c>
      <c r="AH3444" s="2" t="s">
        <v>128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4499</v>
      </c>
      <c r="B3445" s="2" t="s">
        <v>4491</v>
      </c>
      <c r="C3445" s="2" t="s">
        <v>47</v>
      </c>
      <c r="D3445" s="2" t="s">
        <v>1960</v>
      </c>
      <c r="E3445" s="2" t="s">
        <v>1106</v>
      </c>
      <c r="F3445" s="2" t="s">
        <v>278</v>
      </c>
      <c r="G3445" s="2" t="s">
        <v>225</v>
      </c>
      <c r="H3445" s="2" t="s">
        <v>560</v>
      </c>
      <c r="I3445" s="2"/>
      <c r="J3445" s="2"/>
      <c r="K3445" s="2"/>
      <c r="L3445" s="2"/>
      <c r="M3445" s="2" t="s">
        <v>107</v>
      </c>
      <c r="N3445" s="3"/>
      <c r="O3445" s="3"/>
      <c r="P3445" s="4">
        <f>IF(O3445="吨",N3445*1000,IF(O3445="万立方米",N3445*10000,""))</f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138</v>
      </c>
      <c r="AH3445" s="2" t="s">
        <v>114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4500</v>
      </c>
      <c r="B3446" s="2" t="s">
        <v>4501</v>
      </c>
      <c r="C3446" s="2" t="s">
        <v>47</v>
      </c>
      <c r="D3446" s="2" t="s">
        <v>4196</v>
      </c>
      <c r="E3446" s="2" t="s">
        <v>924</v>
      </c>
      <c r="F3446" s="2" t="s">
        <v>50</v>
      </c>
      <c r="G3446" s="2" t="s">
        <v>225</v>
      </c>
      <c r="H3446" s="2" t="s">
        <v>418</v>
      </c>
      <c r="I3446" s="2" t="s">
        <v>53</v>
      </c>
      <c r="J3446" s="2" t="s">
        <v>226</v>
      </c>
      <c r="K3446" s="2" t="s">
        <v>226</v>
      </c>
      <c r="L3446" s="2" t="s">
        <v>227</v>
      </c>
      <c r="M3446" s="2" t="s">
        <v>57</v>
      </c>
      <c r="N3446" s="3">
        <v>9626.525</v>
      </c>
      <c r="O3446" s="3" t="s">
        <v>228</v>
      </c>
      <c r="P3446" s="4">
        <f>IF(O3446="吨",N3446*1000,IF(O3446="万立方米",N3446*10000,""))</f>
        <v>96265250.0</v>
      </c>
      <c r="Q3446" s="2" t="s">
        <v>229</v>
      </c>
      <c r="R3446" s="2" t="s">
        <v>230</v>
      </c>
      <c r="S3446" s="2" t="s">
        <v>231</v>
      </c>
      <c r="T3446" s="2" t="s">
        <v>75</v>
      </c>
      <c r="U3446" s="4">
        <f>0.0</f>
        <v>0.0</v>
      </c>
      <c r="V3446" s="2" t="s">
        <v>232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66</v>
      </c>
      <c r="AF3446" s="2" t="s">
        <v>67</v>
      </c>
      <c r="AG3446" s="2" t="s">
        <v>233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4502</v>
      </c>
      <c r="B3447" s="2" t="s">
        <v>4501</v>
      </c>
      <c r="C3447" s="2" t="s">
        <v>47</v>
      </c>
      <c r="D3447" s="2" t="s">
        <v>4196</v>
      </c>
      <c r="E3447" s="2" t="s">
        <v>924</v>
      </c>
      <c r="F3447" s="2" t="s">
        <v>50</v>
      </c>
      <c r="G3447" s="2" t="s">
        <v>225</v>
      </c>
      <c r="H3447" s="2" t="s">
        <v>418</v>
      </c>
      <c r="I3447" s="2" t="s">
        <v>53</v>
      </c>
      <c r="J3447" s="2" t="s">
        <v>226</v>
      </c>
      <c r="K3447" s="2" t="s">
        <v>226</v>
      </c>
      <c r="L3447" s="2" t="s">
        <v>227</v>
      </c>
      <c r="M3447" s="2" t="s">
        <v>73</v>
      </c>
      <c r="N3447" s="3">
        <v>9626.525</v>
      </c>
      <c r="O3447" s="3" t="s">
        <v>228</v>
      </c>
      <c r="P3447" s="4">
        <f>IF(O3447="吨",N3447*1000,IF(O3447="万立方米",N3447*10000,""))</f>
        <v>96265250.0</v>
      </c>
      <c r="Q3447" s="2" t="s">
        <v>229</v>
      </c>
      <c r="R3447" s="2" t="s">
        <v>230</v>
      </c>
      <c r="S3447" s="2" t="s">
        <v>235</v>
      </c>
      <c r="T3447" s="2" t="s">
        <v>75</v>
      </c>
      <c r="U3447" s="4">
        <f>1.3</f>
        <v>1.3</v>
      </c>
      <c r="V3447" s="2" t="s">
        <v>232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125.144825</v>
      </c>
      <c r="AD3447" s="4">
        <f>AC3447*(1-Z3447/100)</f>
        <v>125.144825</v>
      </c>
      <c r="AE3447" s="2" t="s">
        <v>66</v>
      </c>
      <c r="AF3447" s="2" t="s">
        <v>67</v>
      </c>
      <c r="AG3447" s="2" t="s">
        <v>236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4503</v>
      </c>
      <c r="B3448" s="2" t="s">
        <v>4501</v>
      </c>
      <c r="C3448" s="2" t="s">
        <v>47</v>
      </c>
      <c r="D3448" s="2" t="s">
        <v>4196</v>
      </c>
      <c r="E3448" s="2" t="s">
        <v>924</v>
      </c>
      <c r="F3448" s="2" t="s">
        <v>50</v>
      </c>
      <c r="G3448" s="2" t="s">
        <v>225</v>
      </c>
      <c r="H3448" s="2" t="s">
        <v>418</v>
      </c>
      <c r="I3448" s="2" t="s">
        <v>53</v>
      </c>
      <c r="J3448" s="2" t="s">
        <v>226</v>
      </c>
      <c r="K3448" s="2" t="s">
        <v>226</v>
      </c>
      <c r="L3448" s="2" t="s">
        <v>227</v>
      </c>
      <c r="M3448" s="2" t="s">
        <v>79</v>
      </c>
      <c r="N3448" s="3">
        <v>9626.525</v>
      </c>
      <c r="O3448" s="3" t="s">
        <v>228</v>
      </c>
      <c r="P3448" s="4">
        <f>IF(O3448="吨",N3448*1000,IF(O3448="万立方米",N3448*10000,""))</f>
        <v>96265250.0</v>
      </c>
      <c r="Q3448" s="2" t="s">
        <v>229</v>
      </c>
      <c r="R3448" s="2" t="s">
        <v>230</v>
      </c>
      <c r="S3448" s="2" t="s">
        <v>238</v>
      </c>
      <c r="T3448" s="2" t="s">
        <v>75</v>
      </c>
      <c r="U3448" s="4">
        <f>4.1</f>
        <v>4.1</v>
      </c>
      <c r="V3448" s="2" t="s">
        <v>232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4">
        <f>P3448*U3448/1000000</f>
        <v>394.68752499999994</v>
      </c>
      <c r="AD3448" s="4">
        <f>AC3448*(1-Z3448/100)</f>
        <v>307.85626949999994</v>
      </c>
      <c r="AE3448" s="2" t="s">
        <v>66</v>
      </c>
      <c r="AF3448" s="2" t="s">
        <v>67</v>
      </c>
      <c r="AG3448" s="2" t="s">
        <v>239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4504</v>
      </c>
      <c r="B3449" s="2" t="s">
        <v>4501</v>
      </c>
      <c r="C3449" s="2" t="s">
        <v>47</v>
      </c>
      <c r="D3449" s="2" t="s">
        <v>4196</v>
      </c>
      <c r="E3449" s="2" t="s">
        <v>924</v>
      </c>
      <c r="F3449" s="2" t="s">
        <v>50</v>
      </c>
      <c r="G3449" s="2" t="s">
        <v>225</v>
      </c>
      <c r="H3449" s="2" t="s">
        <v>418</v>
      </c>
      <c r="I3449" s="2" t="s">
        <v>53</v>
      </c>
      <c r="J3449" s="2" t="s">
        <v>226</v>
      </c>
      <c r="K3449" s="2" t="s">
        <v>226</v>
      </c>
      <c r="L3449" s="2" t="s">
        <v>227</v>
      </c>
      <c r="M3449" s="2" t="s">
        <v>87</v>
      </c>
      <c r="N3449" s="3">
        <v>9626.525</v>
      </c>
      <c r="O3449" s="3" t="s">
        <v>228</v>
      </c>
      <c r="P3449" s="4">
        <f>IF(O3449="吨",N3449*1000,IF(O3449="万立方米",N3449*10000,""))</f>
        <v>96265250.0</v>
      </c>
      <c r="Q3449" s="2" t="s">
        <v>229</v>
      </c>
      <c r="R3449" s="2" t="s">
        <v>230</v>
      </c>
      <c r="S3449" s="2" t="s">
        <v>241</v>
      </c>
      <c r="T3449" s="2" t="s">
        <v>75</v>
      </c>
      <c r="U3449" s="4">
        <f>0.0</f>
        <v>0.0</v>
      </c>
      <c r="V3449" s="2" t="s">
        <v>232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233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4505</v>
      </c>
      <c r="B3450" s="2" t="s">
        <v>4501</v>
      </c>
      <c r="C3450" s="2" t="s">
        <v>47</v>
      </c>
      <c r="D3450" s="2" t="s">
        <v>4196</v>
      </c>
      <c r="E3450" s="2" t="s">
        <v>924</v>
      </c>
      <c r="F3450" s="2" t="s">
        <v>50</v>
      </c>
      <c r="G3450" s="2" t="s">
        <v>225</v>
      </c>
      <c r="H3450" s="2" t="s">
        <v>418</v>
      </c>
      <c r="I3450" s="2" t="s">
        <v>53</v>
      </c>
      <c r="J3450" s="2" t="s">
        <v>226</v>
      </c>
      <c r="K3450" s="2" t="s">
        <v>226</v>
      </c>
      <c r="L3450" s="2" t="s">
        <v>227</v>
      </c>
      <c r="M3450" s="2" t="s">
        <v>91</v>
      </c>
      <c r="N3450" s="3">
        <v>9626.525</v>
      </c>
      <c r="O3450" s="3" t="s">
        <v>228</v>
      </c>
      <c r="P3450" s="4">
        <f>IF(O3450="吨",N3450*1000,IF(O3450="万立方米",N3450*10000,""))</f>
        <v>96265250.0</v>
      </c>
      <c r="Q3450" s="2" t="s">
        <v>229</v>
      </c>
      <c r="R3450" s="2" t="s">
        <v>230</v>
      </c>
      <c r="S3450" s="2" t="s">
        <v>243</v>
      </c>
      <c r="T3450" s="2" t="s">
        <v>75</v>
      </c>
      <c r="U3450" s="4">
        <f>0.03</f>
        <v>0.03</v>
      </c>
      <c r="V3450" s="2" t="s">
        <v>232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4">
        <f>P3450*U3450/1000000</f>
        <v>2.8879575</v>
      </c>
      <c r="AD3450" s="4">
        <f>AC3451*(1-AA3450/100)+(AC3450-AC3451)*(1-AB3450/100)</f>
        <v>2.8879575</v>
      </c>
      <c r="AE3450" s="2" t="s">
        <v>66</v>
      </c>
      <c r="AF3450" s="2" t="s">
        <v>67</v>
      </c>
      <c r="AG3450" s="2" t="s">
        <v>233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4506</v>
      </c>
      <c r="B3451" s="2" t="s">
        <v>4501</v>
      </c>
      <c r="C3451" s="2" t="s">
        <v>47</v>
      </c>
      <c r="D3451" s="2" t="s">
        <v>4196</v>
      </c>
      <c r="E3451" s="2" t="s">
        <v>924</v>
      </c>
      <c r="F3451" s="2" t="s">
        <v>50</v>
      </c>
      <c r="G3451" s="2" t="s">
        <v>225</v>
      </c>
      <c r="H3451" s="2" t="s">
        <v>418</v>
      </c>
      <c r="I3451" s="2" t="s">
        <v>53</v>
      </c>
      <c r="J3451" s="2" t="s">
        <v>226</v>
      </c>
      <c r="K3451" s="2" t="s">
        <v>226</v>
      </c>
      <c r="L3451" s="2" t="s">
        <v>227</v>
      </c>
      <c r="M3451" s="2" t="s">
        <v>95</v>
      </c>
      <c r="N3451" s="3">
        <v>9626.525</v>
      </c>
      <c r="O3451" s="3" t="s">
        <v>228</v>
      </c>
      <c r="P3451" s="4">
        <f>IF(O3451="吨",N3451*1000,IF(O3451="万立方米",N3451*10000,""))</f>
        <v>96265250.0</v>
      </c>
      <c r="Q3451" s="2" t="s">
        <v>229</v>
      </c>
      <c r="R3451" s="2" t="s">
        <v>230</v>
      </c>
      <c r="S3451" s="2" t="s">
        <v>245</v>
      </c>
      <c r="T3451" s="2" t="s">
        <v>75</v>
      </c>
      <c r="U3451" s="4">
        <f>0.03</f>
        <v>0.03</v>
      </c>
      <c r="V3451" s="2" t="s">
        <v>232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2.8879575</v>
      </c>
      <c r="AD3451" s="4">
        <f>AC3451*(1-Z3451/100)</f>
        <v>2.8879575</v>
      </c>
      <c r="AE3451" s="2" t="s">
        <v>66</v>
      </c>
      <c r="AF3451" s="2" t="s">
        <v>67</v>
      </c>
      <c r="AG3451" s="2" t="s">
        <v>233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4507</v>
      </c>
      <c r="B3452" s="2" t="s">
        <v>4501</v>
      </c>
      <c r="C3452" s="2" t="s">
        <v>47</v>
      </c>
      <c r="D3452" s="2" t="s">
        <v>4196</v>
      </c>
      <c r="E3452" s="2" t="s">
        <v>924</v>
      </c>
      <c r="F3452" s="2" t="s">
        <v>50</v>
      </c>
      <c r="G3452" s="2" t="s">
        <v>225</v>
      </c>
      <c r="H3452" s="2" t="s">
        <v>418</v>
      </c>
      <c r="I3452" s="2" t="s">
        <v>53</v>
      </c>
      <c r="J3452" s="2" t="s">
        <v>226</v>
      </c>
      <c r="K3452" s="2" t="s">
        <v>226</v>
      </c>
      <c r="L3452" s="2" t="s">
        <v>227</v>
      </c>
      <c r="M3452" s="2" t="s">
        <v>99</v>
      </c>
      <c r="N3452" s="3">
        <v>9626.525</v>
      </c>
      <c r="O3452" s="3" t="s">
        <v>228</v>
      </c>
      <c r="P3452" s="4">
        <f>IF(O3452="吨",N3452*1000,IF(O3452="万立方米",N3452*10000,""))</f>
        <v>96265250.0</v>
      </c>
      <c r="Q3452" s="2" t="s">
        <v>229</v>
      </c>
      <c r="R3452" s="2" t="s">
        <v>230</v>
      </c>
      <c r="S3452" s="2" t="s">
        <v>247</v>
      </c>
      <c r="T3452" s="2" t="s">
        <v>75</v>
      </c>
      <c r="U3452" s="4">
        <f>0.0</f>
        <v>0.0</v>
      </c>
      <c r="V3452" s="2" t="s">
        <v>232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66</v>
      </c>
      <c r="AF3452" s="2" t="s">
        <v>67</v>
      </c>
      <c r="AG3452" s="2" t="s">
        <v>233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4508</v>
      </c>
      <c r="B3453" s="2" t="s">
        <v>4501</v>
      </c>
      <c r="C3453" s="2" t="s">
        <v>47</v>
      </c>
      <c r="D3453" s="2" t="s">
        <v>4196</v>
      </c>
      <c r="E3453" s="2" t="s">
        <v>924</v>
      </c>
      <c r="F3453" s="2" t="s">
        <v>50</v>
      </c>
      <c r="G3453" s="2" t="s">
        <v>225</v>
      </c>
      <c r="H3453" s="2" t="s">
        <v>418</v>
      </c>
      <c r="I3453" s="2" t="s">
        <v>53</v>
      </c>
      <c r="J3453" s="2" t="s">
        <v>226</v>
      </c>
      <c r="K3453" s="2" t="s">
        <v>226</v>
      </c>
      <c r="L3453" s="2" t="s">
        <v>227</v>
      </c>
      <c r="M3453" s="2" t="s">
        <v>104</v>
      </c>
      <c r="N3453" s="3">
        <v>9626.525</v>
      </c>
      <c r="O3453" s="3" t="s">
        <v>228</v>
      </c>
      <c r="P3453" s="4">
        <f>IF(O3453="吨",N3453*1000,IF(O3453="万立方米",N3453*10000,""))</f>
        <v>96265250.0</v>
      </c>
      <c r="Q3453" s="2" t="s">
        <v>229</v>
      </c>
      <c r="R3453" s="2" t="s">
        <v>230</v>
      </c>
      <c r="S3453" s="2" t="s">
        <v>249</v>
      </c>
      <c r="T3453" s="2" t="s">
        <v>75</v>
      </c>
      <c r="U3453" s="4">
        <f>0.02</f>
        <v>0.02</v>
      </c>
      <c r="V3453" s="2" t="s">
        <v>232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 t="s">
        <v>236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4509</v>
      </c>
      <c r="B3454" s="2" t="s">
        <v>4501</v>
      </c>
      <c r="C3454" s="2" t="s">
        <v>47</v>
      </c>
      <c r="D3454" s="2" t="s">
        <v>4196</v>
      </c>
      <c r="E3454" s="2" t="s">
        <v>924</v>
      </c>
      <c r="F3454" s="2" t="s">
        <v>50</v>
      </c>
      <c r="G3454" s="2" t="s">
        <v>225</v>
      </c>
      <c r="H3454" s="2" t="s">
        <v>418</v>
      </c>
      <c r="I3454" s="2"/>
      <c r="J3454" s="2"/>
      <c r="K3454" s="2"/>
      <c r="L3454" s="2"/>
      <c r="M3454" s="2" t="s">
        <v>107</v>
      </c>
      <c r="N3454" s="3"/>
      <c r="O3454" s="3"/>
      <c r="P3454" s="4">
        <f>IF(O3454="吨",N3454*1000,IF(O3454="万立方米",N3454*10000,""))</f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138</v>
      </c>
      <c r="AH3454" s="2" t="s">
        <v>114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4510</v>
      </c>
      <c r="B3455" s="2" t="s">
        <v>4511</v>
      </c>
      <c r="C3455" s="2" t="s">
        <v>47</v>
      </c>
      <c r="D3455" s="2" t="s">
        <v>4512</v>
      </c>
      <c r="E3455" s="2" t="s">
        <v>296</v>
      </c>
      <c r="F3455" s="2" t="s">
        <v>278</v>
      </c>
      <c r="G3455" s="2" t="s">
        <v>120</v>
      </c>
      <c r="H3455" s="2" t="s">
        <v>142</v>
      </c>
      <c r="I3455" s="2" t="s">
        <v>53</v>
      </c>
      <c r="J3455" s="2" t="s">
        <v>280</v>
      </c>
      <c r="K3455" s="2"/>
      <c r="L3455" s="2" t="s">
        <v>122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124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271</v>
      </c>
      <c r="AF3455" s="2" t="s">
        <v>281</v>
      </c>
      <c r="AG3455" s="2" t="s">
        <v>282</v>
      </c>
      <c r="AH3455" s="2" t="s">
        <v>128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4513</v>
      </c>
      <c r="B3456" s="2" t="s">
        <v>4511</v>
      </c>
      <c r="C3456" s="2" t="s">
        <v>47</v>
      </c>
      <c r="D3456" s="2" t="s">
        <v>4512</v>
      </c>
      <c r="E3456" s="2" t="s">
        <v>296</v>
      </c>
      <c r="F3456" s="2" t="s">
        <v>278</v>
      </c>
      <c r="G3456" s="2" t="s">
        <v>120</v>
      </c>
      <c r="H3456" s="2" t="s">
        <v>142</v>
      </c>
      <c r="I3456" s="2" t="s">
        <v>53</v>
      </c>
      <c r="J3456" s="2" t="s">
        <v>280</v>
      </c>
      <c r="K3456" s="2"/>
      <c r="L3456" s="2" t="s">
        <v>122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124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271</v>
      </c>
      <c r="AF3456" s="2" t="s">
        <v>281</v>
      </c>
      <c r="AG3456" s="2" t="s">
        <v>284</v>
      </c>
      <c r="AH3456" s="2" t="s">
        <v>128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4514</v>
      </c>
      <c r="B3457" s="2" t="s">
        <v>4511</v>
      </c>
      <c r="C3457" s="2" t="s">
        <v>47</v>
      </c>
      <c r="D3457" s="2" t="s">
        <v>4512</v>
      </c>
      <c r="E3457" s="2" t="s">
        <v>296</v>
      </c>
      <c r="F3457" s="2" t="s">
        <v>278</v>
      </c>
      <c r="G3457" s="2" t="s">
        <v>120</v>
      </c>
      <c r="H3457" s="2" t="s">
        <v>142</v>
      </c>
      <c r="I3457" s="2" t="s">
        <v>53</v>
      </c>
      <c r="J3457" s="2" t="s">
        <v>280</v>
      </c>
      <c r="K3457" s="2"/>
      <c r="L3457" s="2" t="s">
        <v>122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124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271</v>
      </c>
      <c r="AF3457" s="2" t="s">
        <v>281</v>
      </c>
      <c r="AG3457" s="2" t="s">
        <v>282</v>
      </c>
      <c r="AH3457" s="2" t="s">
        <v>128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4515</v>
      </c>
      <c r="B3458" s="2" t="s">
        <v>4511</v>
      </c>
      <c r="C3458" s="2" t="s">
        <v>47</v>
      </c>
      <c r="D3458" s="2" t="s">
        <v>4512</v>
      </c>
      <c r="E3458" s="2" t="s">
        <v>296</v>
      </c>
      <c r="F3458" s="2" t="s">
        <v>278</v>
      </c>
      <c r="G3458" s="2" t="s">
        <v>120</v>
      </c>
      <c r="H3458" s="2" t="s">
        <v>142</v>
      </c>
      <c r="I3458" s="2" t="s">
        <v>53</v>
      </c>
      <c r="J3458" s="2" t="s">
        <v>280</v>
      </c>
      <c r="K3458" s="2"/>
      <c r="L3458" s="2" t="s">
        <v>122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124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271</v>
      </c>
      <c r="AF3458" s="2" t="s">
        <v>281</v>
      </c>
      <c r="AG3458" s="2" t="s">
        <v>282</v>
      </c>
      <c r="AH3458" s="2" t="s">
        <v>128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4516</v>
      </c>
      <c r="B3459" s="2" t="s">
        <v>4511</v>
      </c>
      <c r="C3459" s="2" t="s">
        <v>47</v>
      </c>
      <c r="D3459" s="2" t="s">
        <v>4512</v>
      </c>
      <c r="E3459" s="2" t="s">
        <v>296</v>
      </c>
      <c r="F3459" s="2" t="s">
        <v>278</v>
      </c>
      <c r="G3459" s="2" t="s">
        <v>120</v>
      </c>
      <c r="H3459" s="2" t="s">
        <v>142</v>
      </c>
      <c r="I3459" s="2" t="s">
        <v>53</v>
      </c>
      <c r="J3459" s="2" t="s">
        <v>280</v>
      </c>
      <c r="K3459" s="2"/>
      <c r="L3459" s="2" t="s">
        <v>122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124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271</v>
      </c>
      <c r="AF3459" s="2" t="s">
        <v>281</v>
      </c>
      <c r="AG3459" s="2" t="s">
        <v>282</v>
      </c>
      <c r="AH3459" s="2" t="s">
        <v>128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4517</v>
      </c>
      <c r="B3460" s="2" t="s">
        <v>4511</v>
      </c>
      <c r="C3460" s="2" t="s">
        <v>47</v>
      </c>
      <c r="D3460" s="2" t="s">
        <v>4512</v>
      </c>
      <c r="E3460" s="2" t="s">
        <v>296</v>
      </c>
      <c r="F3460" s="2" t="s">
        <v>278</v>
      </c>
      <c r="G3460" s="2" t="s">
        <v>120</v>
      </c>
      <c r="H3460" s="2" t="s">
        <v>142</v>
      </c>
      <c r="I3460" s="2" t="s">
        <v>53</v>
      </c>
      <c r="J3460" s="2" t="s">
        <v>280</v>
      </c>
      <c r="K3460" s="2"/>
      <c r="L3460" s="2" t="s">
        <v>122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124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271</v>
      </c>
      <c r="AF3460" s="2" t="s">
        <v>281</v>
      </c>
      <c r="AG3460" s="2" t="s">
        <v>282</v>
      </c>
      <c r="AH3460" s="2" t="s">
        <v>128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4518</v>
      </c>
      <c r="B3461" s="2" t="s">
        <v>4511</v>
      </c>
      <c r="C3461" s="2" t="s">
        <v>47</v>
      </c>
      <c r="D3461" s="2" t="s">
        <v>4512</v>
      </c>
      <c r="E3461" s="2" t="s">
        <v>296</v>
      </c>
      <c r="F3461" s="2" t="s">
        <v>278</v>
      </c>
      <c r="G3461" s="2" t="s">
        <v>120</v>
      </c>
      <c r="H3461" s="2" t="s">
        <v>142</v>
      </c>
      <c r="I3461" s="2" t="s">
        <v>53</v>
      </c>
      <c r="J3461" s="2" t="s">
        <v>280</v>
      </c>
      <c r="K3461" s="2"/>
      <c r="L3461" s="2" t="s">
        <v>122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124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271</v>
      </c>
      <c r="AF3461" s="2" t="s">
        <v>281</v>
      </c>
      <c r="AG3461" s="2" t="s">
        <v>282</v>
      </c>
      <c r="AH3461" s="2" t="s">
        <v>128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4519</v>
      </c>
      <c r="B3462" s="2" t="s">
        <v>4511</v>
      </c>
      <c r="C3462" s="2" t="s">
        <v>47</v>
      </c>
      <c r="D3462" s="2" t="s">
        <v>4512</v>
      </c>
      <c r="E3462" s="2" t="s">
        <v>296</v>
      </c>
      <c r="F3462" s="2" t="s">
        <v>278</v>
      </c>
      <c r="G3462" s="2" t="s">
        <v>120</v>
      </c>
      <c r="H3462" s="2" t="s">
        <v>142</v>
      </c>
      <c r="I3462" s="2" t="s">
        <v>53</v>
      </c>
      <c r="J3462" s="2" t="s">
        <v>280</v>
      </c>
      <c r="K3462" s="2"/>
      <c r="L3462" s="2" t="s">
        <v>122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124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271</v>
      </c>
      <c r="AF3462" s="2" t="s">
        <v>281</v>
      </c>
      <c r="AG3462" s="2" t="s">
        <v>284</v>
      </c>
      <c r="AH3462" s="2" t="s">
        <v>128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4520</v>
      </c>
      <c r="B3463" s="2" t="s">
        <v>4511</v>
      </c>
      <c r="C3463" s="2" t="s">
        <v>47</v>
      </c>
      <c r="D3463" s="2" t="s">
        <v>4512</v>
      </c>
      <c r="E3463" s="2" t="s">
        <v>296</v>
      </c>
      <c r="F3463" s="2" t="s">
        <v>278</v>
      </c>
      <c r="G3463" s="2" t="s">
        <v>120</v>
      </c>
      <c r="H3463" s="2" t="s">
        <v>142</v>
      </c>
      <c r="I3463" s="2" t="s">
        <v>198</v>
      </c>
      <c r="J3463" s="2" t="s">
        <v>357</v>
      </c>
      <c r="K3463" s="2" t="s">
        <v>357</v>
      </c>
      <c r="L3463" s="2" t="s">
        <v>200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358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4">
        <f>P3463*U3463/1000000</f>
        <v>0.00138474</v>
      </c>
      <c r="AD3463" s="4">
        <f>AC3463*(1-Z3463/100)</f>
        <v>0.00138474</v>
      </c>
      <c r="AE3463" s="2" t="s">
        <v>66</v>
      </c>
      <c r="AF3463" s="2" t="s">
        <v>67</v>
      </c>
      <c r="AG3463" s="2" t="s">
        <v>233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4521</v>
      </c>
      <c r="B3464" s="2" t="s">
        <v>4511</v>
      </c>
      <c r="C3464" s="2" t="s">
        <v>47</v>
      </c>
      <c r="D3464" s="2" t="s">
        <v>4512</v>
      </c>
      <c r="E3464" s="2" t="s">
        <v>296</v>
      </c>
      <c r="F3464" s="2" t="s">
        <v>278</v>
      </c>
      <c r="G3464" s="2" t="s">
        <v>120</v>
      </c>
      <c r="H3464" s="2" t="s">
        <v>142</v>
      </c>
      <c r="I3464" s="2" t="s">
        <v>198</v>
      </c>
      <c r="J3464" s="2" t="s">
        <v>357</v>
      </c>
      <c r="K3464" s="2" t="s">
        <v>357</v>
      </c>
      <c r="L3464" s="2" t="s">
        <v>200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360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0.08308439999999999</v>
      </c>
      <c r="AD3464" s="4">
        <f>AC3464*(1-Z3464/100)</f>
        <v>0.08308439999999999</v>
      </c>
      <c r="AE3464" s="2" t="s">
        <v>66</v>
      </c>
      <c r="AF3464" s="2" t="s">
        <v>67</v>
      </c>
      <c r="AG3464" s="2" t="s">
        <v>236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4522</v>
      </c>
      <c r="B3465" s="2" t="s">
        <v>4511</v>
      </c>
      <c r="C3465" s="2" t="s">
        <v>47</v>
      </c>
      <c r="D3465" s="2" t="s">
        <v>4512</v>
      </c>
      <c r="E3465" s="2" t="s">
        <v>296</v>
      </c>
      <c r="F3465" s="2" t="s">
        <v>278</v>
      </c>
      <c r="G3465" s="2" t="s">
        <v>120</v>
      </c>
      <c r="H3465" s="2" t="s">
        <v>142</v>
      </c>
      <c r="I3465" s="2" t="s">
        <v>198</v>
      </c>
      <c r="J3465" s="2" t="s">
        <v>357</v>
      </c>
      <c r="K3465" s="2" t="s">
        <v>357</v>
      </c>
      <c r="L3465" s="2" t="s">
        <v>200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362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1.0247076000000002</v>
      </c>
      <c r="AD3465" s="4">
        <f>AC3465*(1-Z3465/100)</f>
        <v>1.0247076000000002</v>
      </c>
      <c r="AE3465" s="2" t="s">
        <v>66</v>
      </c>
      <c r="AF3465" s="2" t="s">
        <v>67</v>
      </c>
      <c r="AG3465" s="2" t="s">
        <v>233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4523</v>
      </c>
      <c r="B3466" s="2" t="s">
        <v>4511</v>
      </c>
      <c r="C3466" s="2" t="s">
        <v>47</v>
      </c>
      <c r="D3466" s="2" t="s">
        <v>4512</v>
      </c>
      <c r="E3466" s="2" t="s">
        <v>296</v>
      </c>
      <c r="F3466" s="2" t="s">
        <v>278</v>
      </c>
      <c r="G3466" s="2" t="s">
        <v>120</v>
      </c>
      <c r="H3466" s="2" t="s">
        <v>142</v>
      </c>
      <c r="I3466" s="2" t="s">
        <v>198</v>
      </c>
      <c r="J3466" s="2" t="s">
        <v>357</v>
      </c>
      <c r="K3466" s="2" t="s">
        <v>357</v>
      </c>
      <c r="L3466" s="2" t="s">
        <v>200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364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0.00553896</v>
      </c>
      <c r="AD3466" s="4">
        <f>AC3466*(1-Z3466/100)</f>
        <v>0.00553896</v>
      </c>
      <c r="AE3466" s="2" t="s">
        <v>66</v>
      </c>
      <c r="AF3466" s="2" t="s">
        <v>67</v>
      </c>
      <c r="AG3466" s="2" t="s">
        <v>233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4524</v>
      </c>
      <c r="B3467" s="2" t="s">
        <v>4511</v>
      </c>
      <c r="C3467" s="2" t="s">
        <v>47</v>
      </c>
      <c r="D3467" s="2" t="s">
        <v>4512</v>
      </c>
      <c r="E3467" s="2" t="s">
        <v>296</v>
      </c>
      <c r="F3467" s="2" t="s">
        <v>278</v>
      </c>
      <c r="G3467" s="2" t="s">
        <v>120</v>
      </c>
      <c r="H3467" s="2" t="s">
        <v>142</v>
      </c>
      <c r="I3467" s="2" t="s">
        <v>198</v>
      </c>
      <c r="J3467" s="2" t="s">
        <v>357</v>
      </c>
      <c r="K3467" s="2" t="s">
        <v>357</v>
      </c>
      <c r="L3467" s="2" t="s">
        <v>200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366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4">
        <f>P3467*U3467/1000000</f>
        <v>0.069237</v>
      </c>
      <c r="AD3467" s="4">
        <f>AC3468*(1-AA3467/100)+(AC3467-AC3468)*(1-AB3467/100)</f>
        <v>0.069237</v>
      </c>
      <c r="AE3467" s="2" t="s">
        <v>66</v>
      </c>
      <c r="AF3467" s="2" t="s">
        <v>67</v>
      </c>
      <c r="AG3467" s="2" t="s">
        <v>233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4525</v>
      </c>
      <c r="B3468" s="2" t="s">
        <v>4511</v>
      </c>
      <c r="C3468" s="2" t="s">
        <v>47</v>
      </c>
      <c r="D3468" s="2" t="s">
        <v>4512</v>
      </c>
      <c r="E3468" s="2" t="s">
        <v>296</v>
      </c>
      <c r="F3468" s="2" t="s">
        <v>278</v>
      </c>
      <c r="G3468" s="2" t="s">
        <v>120</v>
      </c>
      <c r="H3468" s="2" t="s">
        <v>142</v>
      </c>
      <c r="I3468" s="2" t="s">
        <v>198</v>
      </c>
      <c r="J3468" s="2" t="s">
        <v>357</v>
      </c>
      <c r="K3468" s="2" t="s">
        <v>357</v>
      </c>
      <c r="L3468" s="2" t="s">
        <v>200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368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0.069237</v>
      </c>
      <c r="AD3468" s="4">
        <f>AC3468*(1-Z3468/100)</f>
        <v>0.069237</v>
      </c>
      <c r="AE3468" s="2" t="s">
        <v>66</v>
      </c>
      <c r="AF3468" s="2" t="s">
        <v>67</v>
      </c>
      <c r="AG3468" s="2" t="s">
        <v>233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4526</v>
      </c>
      <c r="B3469" s="2" t="s">
        <v>4511</v>
      </c>
      <c r="C3469" s="2" t="s">
        <v>47</v>
      </c>
      <c r="D3469" s="2" t="s">
        <v>4512</v>
      </c>
      <c r="E3469" s="2" t="s">
        <v>296</v>
      </c>
      <c r="F3469" s="2" t="s">
        <v>278</v>
      </c>
      <c r="G3469" s="2" t="s">
        <v>120</v>
      </c>
      <c r="H3469" s="2" t="s">
        <v>142</v>
      </c>
      <c r="I3469" s="2" t="s">
        <v>198</v>
      </c>
      <c r="J3469" s="2" t="s">
        <v>357</v>
      </c>
      <c r="K3469" s="2" t="s">
        <v>357</v>
      </c>
      <c r="L3469" s="2" t="s">
        <v>200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370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0.415422</v>
      </c>
      <c r="AD3469" s="4">
        <f>AC3469*(1-Z3469/100)</f>
        <v>0.415422</v>
      </c>
      <c r="AE3469" s="2" t="s">
        <v>66</v>
      </c>
      <c r="AF3469" s="2" t="s">
        <v>67</v>
      </c>
      <c r="AG3469" s="2" t="s">
        <v>233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4527</v>
      </c>
      <c r="B3470" s="2" t="s">
        <v>4511</v>
      </c>
      <c r="C3470" s="2" t="s">
        <v>47</v>
      </c>
      <c r="D3470" s="2" t="s">
        <v>4512</v>
      </c>
      <c r="E3470" s="2" t="s">
        <v>296</v>
      </c>
      <c r="F3470" s="2" t="s">
        <v>278</v>
      </c>
      <c r="G3470" s="2" t="s">
        <v>120</v>
      </c>
      <c r="H3470" s="2" t="s">
        <v>142</v>
      </c>
      <c r="I3470" s="2" t="s">
        <v>198</v>
      </c>
      <c r="J3470" s="2" t="s">
        <v>357</v>
      </c>
      <c r="K3470" s="2" t="s">
        <v>357</v>
      </c>
      <c r="L3470" s="2" t="s">
        <v>200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372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0.01800162</v>
      </c>
      <c r="AD3470" s="4">
        <f>AC3470*(1-Z3470/100)</f>
        <v>0.01800162</v>
      </c>
      <c r="AE3470" s="2" t="s">
        <v>66</v>
      </c>
      <c r="AF3470" s="2" t="s">
        <v>67</v>
      </c>
      <c r="AG3470" s="2" t="s">
        <v>236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4528</v>
      </c>
      <c r="B3471" s="2" t="s">
        <v>4511</v>
      </c>
      <c r="C3471" s="2" t="s">
        <v>47</v>
      </c>
      <c r="D3471" s="2" t="s">
        <v>4512</v>
      </c>
      <c r="E3471" s="2" t="s">
        <v>296</v>
      </c>
      <c r="F3471" s="2" t="s">
        <v>278</v>
      </c>
      <c r="G3471" s="2" t="s">
        <v>120</v>
      </c>
      <c r="H3471" s="2" t="s">
        <v>142</v>
      </c>
      <c r="I3471" s="2" t="s">
        <v>4529</v>
      </c>
      <c r="J3471" s="2" t="s">
        <v>4530</v>
      </c>
      <c r="K3471" s="2"/>
      <c r="L3471" s="2" t="s">
        <v>122</v>
      </c>
      <c r="M3471" s="2" t="s">
        <v>57</v>
      </c>
      <c r="N3471" s="3">
        <v>14316.525</v>
      </c>
      <c r="O3471" s="3" t="s">
        <v>123</v>
      </c>
      <c r="P3471" s="2"/>
      <c r="Q3471" s="2"/>
      <c r="R3471" s="2"/>
      <c r="S3471" s="2"/>
      <c r="T3471" s="2"/>
      <c r="U3471" s="2"/>
      <c r="V3471" s="2"/>
      <c r="W3471" s="2" t="s">
        <v>124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271</v>
      </c>
      <c r="AF3471" s="2" t="s">
        <v>692</v>
      </c>
      <c r="AG3471" s="2" t="s">
        <v>693</v>
      </c>
      <c r="AH3471" s="2" t="s">
        <v>128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4531</v>
      </c>
      <c r="B3472" s="2" t="s">
        <v>4511</v>
      </c>
      <c r="C3472" s="2" t="s">
        <v>47</v>
      </c>
      <c r="D3472" s="2" t="s">
        <v>4512</v>
      </c>
      <c r="E3472" s="2" t="s">
        <v>296</v>
      </c>
      <c r="F3472" s="2" t="s">
        <v>278</v>
      </c>
      <c r="G3472" s="2" t="s">
        <v>120</v>
      </c>
      <c r="H3472" s="2" t="s">
        <v>142</v>
      </c>
      <c r="I3472" s="2" t="s">
        <v>4529</v>
      </c>
      <c r="J3472" s="2" t="s">
        <v>4530</v>
      </c>
      <c r="K3472" s="2"/>
      <c r="L3472" s="2" t="s">
        <v>122</v>
      </c>
      <c r="M3472" s="2" t="s">
        <v>73</v>
      </c>
      <c r="N3472" s="3">
        <v>14316.525</v>
      </c>
      <c r="O3472" s="3" t="s">
        <v>123</v>
      </c>
      <c r="P3472" s="2"/>
      <c r="Q3472" s="2"/>
      <c r="R3472" s="2"/>
      <c r="S3472" s="2"/>
      <c r="T3472" s="2"/>
      <c r="U3472" s="2"/>
      <c r="V3472" s="2"/>
      <c r="W3472" s="2" t="s">
        <v>124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271</v>
      </c>
      <c r="AF3472" s="2" t="s">
        <v>692</v>
      </c>
      <c r="AG3472" s="2" t="s">
        <v>695</v>
      </c>
      <c r="AH3472" s="2" t="s">
        <v>128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4532</v>
      </c>
      <c r="B3473" s="2" t="s">
        <v>4511</v>
      </c>
      <c r="C3473" s="2" t="s">
        <v>47</v>
      </c>
      <c r="D3473" s="2" t="s">
        <v>4512</v>
      </c>
      <c r="E3473" s="2" t="s">
        <v>296</v>
      </c>
      <c r="F3473" s="2" t="s">
        <v>278</v>
      </c>
      <c r="G3473" s="2" t="s">
        <v>120</v>
      </c>
      <c r="H3473" s="2" t="s">
        <v>142</v>
      </c>
      <c r="I3473" s="2" t="s">
        <v>4529</v>
      </c>
      <c r="J3473" s="2" t="s">
        <v>4530</v>
      </c>
      <c r="K3473" s="2"/>
      <c r="L3473" s="2" t="s">
        <v>122</v>
      </c>
      <c r="M3473" s="2" t="s">
        <v>79</v>
      </c>
      <c r="N3473" s="3">
        <v>14316.525</v>
      </c>
      <c r="O3473" s="3" t="s">
        <v>123</v>
      </c>
      <c r="P3473" s="2"/>
      <c r="Q3473" s="2"/>
      <c r="R3473" s="2"/>
      <c r="S3473" s="2"/>
      <c r="T3473" s="2"/>
      <c r="U3473" s="2"/>
      <c r="V3473" s="2"/>
      <c r="W3473" s="2" t="s">
        <v>124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271</v>
      </c>
      <c r="AF3473" s="2" t="s">
        <v>692</v>
      </c>
      <c r="AG3473" s="2" t="s">
        <v>693</v>
      </c>
      <c r="AH3473" s="2" t="s">
        <v>128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4533</v>
      </c>
      <c r="B3474" s="2" t="s">
        <v>4511</v>
      </c>
      <c r="C3474" s="2" t="s">
        <v>47</v>
      </c>
      <c r="D3474" s="2" t="s">
        <v>4512</v>
      </c>
      <c r="E3474" s="2" t="s">
        <v>296</v>
      </c>
      <c r="F3474" s="2" t="s">
        <v>278</v>
      </c>
      <c r="G3474" s="2" t="s">
        <v>120</v>
      </c>
      <c r="H3474" s="2" t="s">
        <v>142</v>
      </c>
      <c r="I3474" s="2" t="s">
        <v>4529</v>
      </c>
      <c r="J3474" s="2" t="s">
        <v>4530</v>
      </c>
      <c r="K3474" s="2"/>
      <c r="L3474" s="2" t="s">
        <v>122</v>
      </c>
      <c r="M3474" s="2" t="s">
        <v>87</v>
      </c>
      <c r="N3474" s="3">
        <v>14316.525</v>
      </c>
      <c r="O3474" s="3" t="s">
        <v>123</v>
      </c>
      <c r="P3474" s="2"/>
      <c r="Q3474" s="2"/>
      <c r="R3474" s="2"/>
      <c r="S3474" s="2"/>
      <c r="T3474" s="2"/>
      <c r="U3474" s="2"/>
      <c r="V3474" s="2"/>
      <c r="W3474" s="2" t="s">
        <v>124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271</v>
      </c>
      <c r="AF3474" s="2" t="s">
        <v>692</v>
      </c>
      <c r="AG3474" s="2" t="s">
        <v>693</v>
      </c>
      <c r="AH3474" s="2" t="s">
        <v>128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4534</v>
      </c>
      <c r="B3475" s="2" t="s">
        <v>4511</v>
      </c>
      <c r="C3475" s="2" t="s">
        <v>47</v>
      </c>
      <c r="D3475" s="2" t="s">
        <v>4512</v>
      </c>
      <c r="E3475" s="2" t="s">
        <v>296</v>
      </c>
      <c r="F3475" s="2" t="s">
        <v>278</v>
      </c>
      <c r="G3475" s="2" t="s">
        <v>120</v>
      </c>
      <c r="H3475" s="2" t="s">
        <v>142</v>
      </c>
      <c r="I3475" s="2" t="s">
        <v>4529</v>
      </c>
      <c r="J3475" s="2" t="s">
        <v>4530</v>
      </c>
      <c r="K3475" s="2"/>
      <c r="L3475" s="2" t="s">
        <v>122</v>
      </c>
      <c r="M3475" s="2" t="s">
        <v>91</v>
      </c>
      <c r="N3475" s="3">
        <v>14316.525</v>
      </c>
      <c r="O3475" s="3" t="s">
        <v>123</v>
      </c>
      <c r="P3475" s="2"/>
      <c r="Q3475" s="2"/>
      <c r="R3475" s="2"/>
      <c r="S3475" s="2"/>
      <c r="T3475" s="2"/>
      <c r="U3475" s="2"/>
      <c r="V3475" s="2"/>
      <c r="W3475" s="2" t="s">
        <v>124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271</v>
      </c>
      <c r="AF3475" s="2" t="s">
        <v>692</v>
      </c>
      <c r="AG3475" s="2" t="s">
        <v>693</v>
      </c>
      <c r="AH3475" s="2" t="s">
        <v>128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4535</v>
      </c>
      <c r="B3476" s="2" t="s">
        <v>4511</v>
      </c>
      <c r="C3476" s="2" t="s">
        <v>47</v>
      </c>
      <c r="D3476" s="2" t="s">
        <v>4512</v>
      </c>
      <c r="E3476" s="2" t="s">
        <v>296</v>
      </c>
      <c r="F3476" s="2" t="s">
        <v>278</v>
      </c>
      <c r="G3476" s="2" t="s">
        <v>120</v>
      </c>
      <c r="H3476" s="2" t="s">
        <v>142</v>
      </c>
      <c r="I3476" s="2" t="s">
        <v>4529</v>
      </c>
      <c r="J3476" s="2" t="s">
        <v>4530</v>
      </c>
      <c r="K3476" s="2"/>
      <c r="L3476" s="2" t="s">
        <v>122</v>
      </c>
      <c r="M3476" s="2" t="s">
        <v>95</v>
      </c>
      <c r="N3476" s="3">
        <v>14316.525</v>
      </c>
      <c r="O3476" s="3" t="s">
        <v>123</v>
      </c>
      <c r="P3476" s="2"/>
      <c r="Q3476" s="2"/>
      <c r="R3476" s="2"/>
      <c r="S3476" s="2"/>
      <c r="T3476" s="2"/>
      <c r="U3476" s="2"/>
      <c r="V3476" s="2"/>
      <c r="W3476" s="2" t="s">
        <v>124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271</v>
      </c>
      <c r="AF3476" s="2" t="s">
        <v>692</v>
      </c>
      <c r="AG3476" s="2" t="s">
        <v>693</v>
      </c>
      <c r="AH3476" s="2" t="s">
        <v>128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4536</v>
      </c>
      <c r="B3477" s="2" t="s">
        <v>4511</v>
      </c>
      <c r="C3477" s="2" t="s">
        <v>47</v>
      </c>
      <c r="D3477" s="2" t="s">
        <v>4512</v>
      </c>
      <c r="E3477" s="2" t="s">
        <v>296</v>
      </c>
      <c r="F3477" s="2" t="s">
        <v>278</v>
      </c>
      <c r="G3477" s="2" t="s">
        <v>120</v>
      </c>
      <c r="H3477" s="2" t="s">
        <v>142</v>
      </c>
      <c r="I3477" s="2" t="s">
        <v>4529</v>
      </c>
      <c r="J3477" s="2" t="s">
        <v>4530</v>
      </c>
      <c r="K3477" s="2"/>
      <c r="L3477" s="2" t="s">
        <v>122</v>
      </c>
      <c r="M3477" s="2" t="s">
        <v>99</v>
      </c>
      <c r="N3477" s="3">
        <v>14316.525</v>
      </c>
      <c r="O3477" s="3" t="s">
        <v>123</v>
      </c>
      <c r="P3477" s="2"/>
      <c r="Q3477" s="2"/>
      <c r="R3477" s="2"/>
      <c r="S3477" s="2"/>
      <c r="T3477" s="2"/>
      <c r="U3477" s="2"/>
      <c r="V3477" s="2"/>
      <c r="W3477" s="2" t="s">
        <v>124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271</v>
      </c>
      <c r="AF3477" s="2" t="s">
        <v>692</v>
      </c>
      <c r="AG3477" s="2" t="s">
        <v>693</v>
      </c>
      <c r="AH3477" s="2" t="s">
        <v>128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4537</v>
      </c>
      <c r="B3478" s="2" t="s">
        <v>4511</v>
      </c>
      <c r="C3478" s="2" t="s">
        <v>47</v>
      </c>
      <c r="D3478" s="2" t="s">
        <v>4512</v>
      </c>
      <c r="E3478" s="2" t="s">
        <v>296</v>
      </c>
      <c r="F3478" s="2" t="s">
        <v>278</v>
      </c>
      <c r="G3478" s="2" t="s">
        <v>120</v>
      </c>
      <c r="H3478" s="2" t="s">
        <v>142</v>
      </c>
      <c r="I3478" s="2" t="s">
        <v>4529</v>
      </c>
      <c r="J3478" s="2" t="s">
        <v>4530</v>
      </c>
      <c r="K3478" s="2"/>
      <c r="L3478" s="2" t="s">
        <v>122</v>
      </c>
      <c r="M3478" s="2" t="s">
        <v>104</v>
      </c>
      <c r="N3478" s="3">
        <v>14316.525</v>
      </c>
      <c r="O3478" s="3" t="s">
        <v>123</v>
      </c>
      <c r="P3478" s="2"/>
      <c r="Q3478" s="2"/>
      <c r="R3478" s="2"/>
      <c r="S3478" s="2"/>
      <c r="T3478" s="2"/>
      <c r="U3478" s="2"/>
      <c r="V3478" s="2"/>
      <c r="W3478" s="2" t="s">
        <v>124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271</v>
      </c>
      <c r="AF3478" s="2" t="s">
        <v>692</v>
      </c>
      <c r="AG3478" s="2" t="s">
        <v>695</v>
      </c>
      <c r="AH3478" s="2" t="s">
        <v>128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4538</v>
      </c>
      <c r="B3479" s="2" t="s">
        <v>4511</v>
      </c>
      <c r="C3479" s="2" t="s">
        <v>47</v>
      </c>
      <c r="D3479" s="2" t="s">
        <v>4512</v>
      </c>
      <c r="E3479" s="2" t="s">
        <v>296</v>
      </c>
      <c r="F3479" s="2" t="s">
        <v>278</v>
      </c>
      <c r="G3479" s="2" t="s">
        <v>120</v>
      </c>
      <c r="H3479" s="2" t="s">
        <v>142</v>
      </c>
      <c r="I3479" s="2"/>
      <c r="J3479" s="2"/>
      <c r="K3479" s="2"/>
      <c r="L3479" s="2"/>
      <c r="M3479" s="2" t="s">
        <v>107</v>
      </c>
      <c r="N3479" s="3"/>
      <c r="O3479" s="3"/>
      <c r="P3479" s="4">
        <f>IF(O3479="吨",N3479*1000,IF(O3479="万立方米",N3479*10000,""))</f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138</v>
      </c>
      <c r="AH3479" s="2" t="s">
        <v>114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4539</v>
      </c>
      <c r="B3480" s="2" t="s">
        <v>4540</v>
      </c>
      <c r="C3480" s="2" t="s">
        <v>47</v>
      </c>
      <c r="D3480" s="2" t="s">
        <v>4239</v>
      </c>
      <c r="E3480" s="2" t="s">
        <v>514</v>
      </c>
      <c r="F3480" s="2" t="s">
        <v>119</v>
      </c>
      <c r="G3480" s="2" t="s">
        <v>227</v>
      </c>
      <c r="H3480" s="2" t="s">
        <v>297</v>
      </c>
      <c r="I3480" s="2" t="s">
        <v>53</v>
      </c>
      <c r="J3480" s="2" t="s">
        <v>1667</v>
      </c>
      <c r="K3480" s="2" t="s">
        <v>1667</v>
      </c>
      <c r="L3480" s="2" t="s">
        <v>227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2110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0.028147400000000003</v>
      </c>
      <c r="AD3480" s="4">
        <f>AC3480*(1-Z3480/100)</f>
        <v>0.028147400000000003</v>
      </c>
      <c r="AE3480" s="2" t="s">
        <v>66</v>
      </c>
      <c r="AF3480" s="2" t="s">
        <v>67</v>
      </c>
      <c r="AG3480" s="2" t="s">
        <v>233</v>
      </c>
      <c r="AH3480" s="2" t="s">
        <v>449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4541</v>
      </c>
      <c r="B3481" s="2" t="s">
        <v>4540</v>
      </c>
      <c r="C3481" s="2" t="s">
        <v>47</v>
      </c>
      <c r="D3481" s="2" t="s">
        <v>4239</v>
      </c>
      <c r="E3481" s="2" t="s">
        <v>514</v>
      </c>
      <c r="F3481" s="2" t="s">
        <v>119</v>
      </c>
      <c r="G3481" s="2" t="s">
        <v>227</v>
      </c>
      <c r="H3481" s="2" t="s">
        <v>297</v>
      </c>
      <c r="I3481" s="2" t="s">
        <v>53</v>
      </c>
      <c r="J3481" s="2" t="s">
        <v>1667</v>
      </c>
      <c r="K3481" s="2" t="s">
        <v>1667</v>
      </c>
      <c r="L3481" s="2" t="s">
        <v>227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2112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4">
        <f>P3481*U3481/1000000</f>
        <v>0.5066531999999999</v>
      </c>
      <c r="AD3481" s="4">
        <f>AC3481*(1-Z3481/100)</f>
        <v>0.5066531999999999</v>
      </c>
      <c r="AE3481" s="2" t="s">
        <v>66</v>
      </c>
      <c r="AF3481" s="2" t="s">
        <v>67</v>
      </c>
      <c r="AG3481" s="2" t="s">
        <v>236</v>
      </c>
      <c r="AH3481" s="2" t="s">
        <v>449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4542</v>
      </c>
      <c r="B3482" s="2" t="s">
        <v>4540</v>
      </c>
      <c r="C3482" s="2" t="s">
        <v>47</v>
      </c>
      <c r="D3482" s="2" t="s">
        <v>4239</v>
      </c>
      <c r="E3482" s="2" t="s">
        <v>514</v>
      </c>
      <c r="F3482" s="2" t="s">
        <v>119</v>
      </c>
      <c r="G3482" s="2" t="s">
        <v>227</v>
      </c>
      <c r="H3482" s="2" t="s">
        <v>297</v>
      </c>
      <c r="I3482" s="2" t="s">
        <v>53</v>
      </c>
      <c r="J3482" s="2" t="s">
        <v>1667</v>
      </c>
      <c r="K3482" s="2" t="s">
        <v>1667</v>
      </c>
      <c r="L3482" s="2" t="s">
        <v>227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2114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4">
        <f>P3482*U3482/1000000</f>
        <v>5.263563800000001</v>
      </c>
      <c r="AD3482" s="4">
        <f>AC3482*(1-Z3482/100)</f>
        <v>4.105579764000001</v>
      </c>
      <c r="AE3482" s="2" t="s">
        <v>66</v>
      </c>
      <c r="AF3482" s="2" t="s">
        <v>67</v>
      </c>
      <c r="AG3482" s="2" t="s">
        <v>239</v>
      </c>
      <c r="AH3482" s="2" t="s">
        <v>449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4543</v>
      </c>
      <c r="B3483" s="2" t="s">
        <v>4540</v>
      </c>
      <c r="C3483" s="2" t="s">
        <v>47</v>
      </c>
      <c r="D3483" s="2" t="s">
        <v>4239</v>
      </c>
      <c r="E3483" s="2" t="s">
        <v>514</v>
      </c>
      <c r="F3483" s="2" t="s">
        <v>119</v>
      </c>
      <c r="G3483" s="2" t="s">
        <v>227</v>
      </c>
      <c r="H3483" s="2" t="s">
        <v>297</v>
      </c>
      <c r="I3483" s="2" t="s">
        <v>53</v>
      </c>
      <c r="J3483" s="2" t="s">
        <v>1667</v>
      </c>
      <c r="K3483" s="2" t="s">
        <v>1667</v>
      </c>
      <c r="L3483" s="2" t="s">
        <v>227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2116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0.12666329999999998</v>
      </c>
      <c r="AD3483" s="4">
        <f>AC3483*(1-Z3483/100)</f>
        <v>0.12666329999999998</v>
      </c>
      <c r="AE3483" s="2" t="s">
        <v>66</v>
      </c>
      <c r="AF3483" s="2" t="s">
        <v>67</v>
      </c>
      <c r="AG3483" s="2" t="s">
        <v>233</v>
      </c>
      <c r="AH3483" s="2" t="s">
        <v>449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4544</v>
      </c>
      <c r="B3484" s="2" t="s">
        <v>4540</v>
      </c>
      <c r="C3484" s="2" t="s">
        <v>47</v>
      </c>
      <c r="D3484" s="2" t="s">
        <v>4239</v>
      </c>
      <c r="E3484" s="2" t="s">
        <v>514</v>
      </c>
      <c r="F3484" s="2" t="s">
        <v>119</v>
      </c>
      <c r="G3484" s="2" t="s">
        <v>227</v>
      </c>
      <c r="H3484" s="2" t="s">
        <v>297</v>
      </c>
      <c r="I3484" s="2" t="s">
        <v>53</v>
      </c>
      <c r="J3484" s="2" t="s">
        <v>1667</v>
      </c>
      <c r="K3484" s="2" t="s">
        <v>1667</v>
      </c>
      <c r="L3484" s="2" t="s">
        <v>227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2118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4">
        <f>P3484*U3484/1000000</f>
        <v>0.23925290000000002</v>
      </c>
      <c r="AD3484" s="4">
        <f>AC3485*(1-AA3484/100)+(AC3484-AC3485)*(1-AB3484/100)</f>
        <v>0.23925290000000002</v>
      </c>
      <c r="AE3484" s="2" t="s">
        <v>66</v>
      </c>
      <c r="AF3484" s="2" t="s">
        <v>67</v>
      </c>
      <c r="AG3484" s="2" t="s">
        <v>233</v>
      </c>
      <c r="AH3484" s="2" t="s">
        <v>449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4545</v>
      </c>
      <c r="B3485" s="2" t="s">
        <v>4540</v>
      </c>
      <c r="C3485" s="2" t="s">
        <v>47</v>
      </c>
      <c r="D3485" s="2" t="s">
        <v>4239</v>
      </c>
      <c r="E3485" s="2" t="s">
        <v>514</v>
      </c>
      <c r="F3485" s="2" t="s">
        <v>119</v>
      </c>
      <c r="G3485" s="2" t="s">
        <v>227</v>
      </c>
      <c r="H3485" s="2" t="s">
        <v>297</v>
      </c>
      <c r="I3485" s="2" t="s">
        <v>53</v>
      </c>
      <c r="J3485" s="2" t="s">
        <v>1667</v>
      </c>
      <c r="K3485" s="2" t="s">
        <v>1667</v>
      </c>
      <c r="L3485" s="2" t="s">
        <v>227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2120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0.23925290000000002</v>
      </c>
      <c r="AD3485" s="4">
        <f>AC3485*(1-Z3485/100)</f>
        <v>0.23925290000000002</v>
      </c>
      <c r="AE3485" s="2" t="s">
        <v>66</v>
      </c>
      <c r="AF3485" s="2" t="s">
        <v>67</v>
      </c>
      <c r="AG3485" s="2" t="s">
        <v>233</v>
      </c>
      <c r="AH3485" s="2" t="s">
        <v>449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4546</v>
      </c>
      <c r="B3486" s="2" t="s">
        <v>4540</v>
      </c>
      <c r="C3486" s="2" t="s">
        <v>47</v>
      </c>
      <c r="D3486" s="2" t="s">
        <v>4239</v>
      </c>
      <c r="E3486" s="2" t="s">
        <v>514</v>
      </c>
      <c r="F3486" s="2" t="s">
        <v>119</v>
      </c>
      <c r="G3486" s="2" t="s">
        <v>227</v>
      </c>
      <c r="H3486" s="2" t="s">
        <v>297</v>
      </c>
      <c r="I3486" s="2" t="s">
        <v>53</v>
      </c>
      <c r="J3486" s="2" t="s">
        <v>1667</v>
      </c>
      <c r="K3486" s="2" t="s">
        <v>1667</v>
      </c>
      <c r="L3486" s="2" t="s">
        <v>227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2122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233</v>
      </c>
      <c r="AH3486" s="2" t="s">
        <v>449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4547</v>
      </c>
      <c r="B3487" s="2" t="s">
        <v>4540</v>
      </c>
      <c r="C3487" s="2" t="s">
        <v>47</v>
      </c>
      <c r="D3487" s="2" t="s">
        <v>4239</v>
      </c>
      <c r="E3487" s="2" t="s">
        <v>514</v>
      </c>
      <c r="F3487" s="2" t="s">
        <v>119</v>
      </c>
      <c r="G3487" s="2" t="s">
        <v>227</v>
      </c>
      <c r="H3487" s="2" t="s">
        <v>297</v>
      </c>
      <c r="I3487" s="2" t="s">
        <v>53</v>
      </c>
      <c r="J3487" s="2" t="s">
        <v>1667</v>
      </c>
      <c r="K3487" s="2" t="s">
        <v>1667</v>
      </c>
      <c r="L3487" s="2" t="s">
        <v>227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2124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46.44321</v>
      </c>
      <c r="AD3487" s="4">
        <f>AC3487*(1-Z3487/100)</f>
        <v>46.44321</v>
      </c>
      <c r="AE3487" s="2" t="s">
        <v>66</v>
      </c>
      <c r="AF3487" s="2" t="s">
        <v>67</v>
      </c>
      <c r="AG3487" s="2" t="s">
        <v>236</v>
      </c>
      <c r="AH3487" s="2" t="s">
        <v>449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4548</v>
      </c>
      <c r="B3488" s="2" t="s">
        <v>4540</v>
      </c>
      <c r="C3488" s="2" t="s">
        <v>47</v>
      </c>
      <c r="D3488" s="2" t="s">
        <v>4239</v>
      </c>
      <c r="E3488" s="2" t="s">
        <v>514</v>
      </c>
      <c r="F3488" s="2" t="s">
        <v>119</v>
      </c>
      <c r="G3488" s="2" t="s">
        <v>227</v>
      </c>
      <c r="H3488" s="2" t="s">
        <v>297</v>
      </c>
      <c r="I3488" s="2"/>
      <c r="J3488" s="2"/>
      <c r="K3488" s="2"/>
      <c r="L3488" s="2"/>
      <c r="M3488" s="2" t="s">
        <v>107</v>
      </c>
      <c r="N3488" s="3"/>
      <c r="O3488" s="3"/>
      <c r="P3488" s="4">
        <f>IF(O3488="吨",N3488*1000,IF(O3488="万立方米",N3488*10000,""))</f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138</v>
      </c>
      <c r="AH3488" s="2" t="s">
        <v>114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4549</v>
      </c>
      <c r="B3489" s="2" t="s">
        <v>4550</v>
      </c>
      <c r="C3489" s="2" t="s">
        <v>47</v>
      </c>
      <c r="D3489" s="2" t="s">
        <v>1775</v>
      </c>
      <c r="E3489" s="2" t="s">
        <v>118</v>
      </c>
      <c r="F3489" s="2" t="s">
        <v>278</v>
      </c>
      <c r="G3489" s="2" t="s">
        <v>120</v>
      </c>
      <c r="H3489" s="2" t="s">
        <v>142</v>
      </c>
      <c r="I3489" s="2" t="s">
        <v>53</v>
      </c>
      <c r="J3489" s="2" t="s">
        <v>280</v>
      </c>
      <c r="K3489" s="2"/>
      <c r="L3489" s="2" t="s">
        <v>122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124</v>
      </c>
      <c r="X3489" s="2" t="s">
        <v>298</v>
      </c>
      <c r="Y3489" s="2" t="s">
        <v>299</v>
      </c>
      <c r="Z3489" s="2">
        <v>94.5</v>
      </c>
      <c r="AA3489" s="2"/>
      <c r="AB3489" s="2"/>
      <c r="AC3489" s="2"/>
      <c r="AD3489" s="2"/>
      <c r="AE3489" s="2" t="s">
        <v>271</v>
      </c>
      <c r="AF3489" s="2" t="s">
        <v>281</v>
      </c>
      <c r="AG3489" s="2" t="s">
        <v>431</v>
      </c>
      <c r="AH3489" s="2" t="s">
        <v>128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4551</v>
      </c>
      <c r="B3490" s="2" t="s">
        <v>4550</v>
      </c>
      <c r="C3490" s="2" t="s">
        <v>47</v>
      </c>
      <c r="D3490" s="2" t="s">
        <v>1775</v>
      </c>
      <c r="E3490" s="2" t="s">
        <v>118</v>
      </c>
      <c r="F3490" s="2" t="s">
        <v>278</v>
      </c>
      <c r="G3490" s="2" t="s">
        <v>120</v>
      </c>
      <c r="H3490" s="2" t="s">
        <v>142</v>
      </c>
      <c r="I3490" s="2" t="s">
        <v>53</v>
      </c>
      <c r="J3490" s="2" t="s">
        <v>280</v>
      </c>
      <c r="K3490" s="2"/>
      <c r="L3490" s="2" t="s">
        <v>122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124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271</v>
      </c>
      <c r="AF3490" s="2" t="s">
        <v>281</v>
      </c>
      <c r="AG3490" s="2" t="s">
        <v>433</v>
      </c>
      <c r="AH3490" s="2" t="s">
        <v>128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4552</v>
      </c>
      <c r="B3491" s="2" t="s">
        <v>4550</v>
      </c>
      <c r="C3491" s="2" t="s">
        <v>47</v>
      </c>
      <c r="D3491" s="2" t="s">
        <v>1775</v>
      </c>
      <c r="E3491" s="2" t="s">
        <v>118</v>
      </c>
      <c r="F3491" s="2" t="s">
        <v>278</v>
      </c>
      <c r="G3491" s="2" t="s">
        <v>120</v>
      </c>
      <c r="H3491" s="2" t="s">
        <v>142</v>
      </c>
      <c r="I3491" s="2" t="s">
        <v>53</v>
      </c>
      <c r="J3491" s="2" t="s">
        <v>280</v>
      </c>
      <c r="K3491" s="2"/>
      <c r="L3491" s="2" t="s">
        <v>122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124</v>
      </c>
      <c r="X3491" s="2" t="s">
        <v>1778</v>
      </c>
      <c r="Y3491" s="2" t="s">
        <v>1779</v>
      </c>
      <c r="Z3491" s="2">
        <v>52</v>
      </c>
      <c r="AA3491" s="2"/>
      <c r="AB3491" s="2"/>
      <c r="AC3491" s="2"/>
      <c r="AD3491" s="2"/>
      <c r="AE3491" s="2" t="s">
        <v>271</v>
      </c>
      <c r="AF3491" s="2" t="s">
        <v>281</v>
      </c>
      <c r="AG3491" s="2" t="s">
        <v>435</v>
      </c>
      <c r="AH3491" s="2" t="s">
        <v>128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4553</v>
      </c>
      <c r="B3492" s="2" t="s">
        <v>4550</v>
      </c>
      <c r="C3492" s="2" t="s">
        <v>47</v>
      </c>
      <c r="D3492" s="2" t="s">
        <v>1775</v>
      </c>
      <c r="E3492" s="2" t="s">
        <v>118</v>
      </c>
      <c r="F3492" s="2" t="s">
        <v>278</v>
      </c>
      <c r="G3492" s="2" t="s">
        <v>120</v>
      </c>
      <c r="H3492" s="2" t="s">
        <v>142</v>
      </c>
      <c r="I3492" s="2" t="s">
        <v>53</v>
      </c>
      <c r="J3492" s="2" t="s">
        <v>280</v>
      </c>
      <c r="K3492" s="2"/>
      <c r="L3492" s="2" t="s">
        <v>122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124</v>
      </c>
      <c r="X3492" s="2" t="s">
        <v>298</v>
      </c>
      <c r="Y3492" s="2" t="s">
        <v>308</v>
      </c>
      <c r="Z3492" s="2">
        <v>94.5</v>
      </c>
      <c r="AA3492" s="2"/>
      <c r="AB3492" s="2"/>
      <c r="AC3492" s="2"/>
      <c r="AD3492" s="2"/>
      <c r="AE3492" s="2" t="s">
        <v>271</v>
      </c>
      <c r="AF3492" s="2" t="s">
        <v>281</v>
      </c>
      <c r="AG3492" s="2" t="s">
        <v>431</v>
      </c>
      <c r="AH3492" s="2" t="s">
        <v>128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4554</v>
      </c>
      <c r="B3493" s="2" t="s">
        <v>4550</v>
      </c>
      <c r="C3493" s="2" t="s">
        <v>47</v>
      </c>
      <c r="D3493" s="2" t="s">
        <v>1775</v>
      </c>
      <c r="E3493" s="2" t="s">
        <v>118</v>
      </c>
      <c r="F3493" s="2" t="s">
        <v>278</v>
      </c>
      <c r="G3493" s="2" t="s">
        <v>120</v>
      </c>
      <c r="H3493" s="2" t="s">
        <v>142</v>
      </c>
      <c r="I3493" s="2" t="s">
        <v>53</v>
      </c>
      <c r="J3493" s="2" t="s">
        <v>280</v>
      </c>
      <c r="K3493" s="2"/>
      <c r="L3493" s="2" t="s">
        <v>122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124</v>
      </c>
      <c r="X3493" s="2" t="s">
        <v>298</v>
      </c>
      <c r="Y3493" s="2" t="s">
        <v>310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271</v>
      </c>
      <c r="AF3493" s="2" t="s">
        <v>281</v>
      </c>
      <c r="AG3493" s="2" t="s">
        <v>431</v>
      </c>
      <c r="AH3493" s="2" t="s">
        <v>128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4555</v>
      </c>
      <c r="B3494" s="2" t="s">
        <v>4550</v>
      </c>
      <c r="C3494" s="2" t="s">
        <v>47</v>
      </c>
      <c r="D3494" s="2" t="s">
        <v>1775</v>
      </c>
      <c r="E3494" s="2" t="s">
        <v>118</v>
      </c>
      <c r="F3494" s="2" t="s">
        <v>278</v>
      </c>
      <c r="G3494" s="2" t="s">
        <v>120</v>
      </c>
      <c r="H3494" s="2" t="s">
        <v>142</v>
      </c>
      <c r="I3494" s="2" t="s">
        <v>53</v>
      </c>
      <c r="J3494" s="2" t="s">
        <v>280</v>
      </c>
      <c r="K3494" s="2"/>
      <c r="L3494" s="2" t="s">
        <v>122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124</v>
      </c>
      <c r="X3494" s="2" t="s">
        <v>298</v>
      </c>
      <c r="Y3494" s="2" t="s">
        <v>312</v>
      </c>
      <c r="Z3494" s="2">
        <v>94.5</v>
      </c>
      <c r="AA3494" s="2"/>
      <c r="AB3494" s="2"/>
      <c r="AC3494" s="2"/>
      <c r="AD3494" s="2"/>
      <c r="AE3494" s="2" t="s">
        <v>271</v>
      </c>
      <c r="AF3494" s="2" t="s">
        <v>281</v>
      </c>
      <c r="AG3494" s="2" t="s">
        <v>431</v>
      </c>
      <c r="AH3494" s="2" t="s">
        <v>128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4556</v>
      </c>
      <c r="B3495" s="2" t="s">
        <v>4550</v>
      </c>
      <c r="C3495" s="2" t="s">
        <v>47</v>
      </c>
      <c r="D3495" s="2" t="s">
        <v>1775</v>
      </c>
      <c r="E3495" s="2" t="s">
        <v>118</v>
      </c>
      <c r="F3495" s="2" t="s">
        <v>278</v>
      </c>
      <c r="G3495" s="2" t="s">
        <v>120</v>
      </c>
      <c r="H3495" s="2" t="s">
        <v>142</v>
      </c>
      <c r="I3495" s="2" t="s">
        <v>53</v>
      </c>
      <c r="J3495" s="2" t="s">
        <v>280</v>
      </c>
      <c r="K3495" s="2"/>
      <c r="L3495" s="2" t="s">
        <v>122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124</v>
      </c>
      <c r="X3495" s="2" t="s">
        <v>314</v>
      </c>
      <c r="Y3495" s="2" t="s">
        <v>315</v>
      </c>
      <c r="Z3495" s="2">
        <v>80</v>
      </c>
      <c r="AA3495" s="2"/>
      <c r="AB3495" s="2"/>
      <c r="AC3495" s="2"/>
      <c r="AD3495" s="2"/>
      <c r="AE3495" s="2" t="s">
        <v>271</v>
      </c>
      <c r="AF3495" s="2" t="s">
        <v>281</v>
      </c>
      <c r="AG3495" s="2" t="s">
        <v>435</v>
      </c>
      <c r="AH3495" s="2" t="s">
        <v>128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4557</v>
      </c>
      <c r="B3496" s="2" t="s">
        <v>4550</v>
      </c>
      <c r="C3496" s="2" t="s">
        <v>47</v>
      </c>
      <c r="D3496" s="2" t="s">
        <v>1775</v>
      </c>
      <c r="E3496" s="2" t="s">
        <v>118</v>
      </c>
      <c r="F3496" s="2" t="s">
        <v>278</v>
      </c>
      <c r="G3496" s="2" t="s">
        <v>120</v>
      </c>
      <c r="H3496" s="2" t="s">
        <v>142</v>
      </c>
      <c r="I3496" s="2" t="s">
        <v>53</v>
      </c>
      <c r="J3496" s="2" t="s">
        <v>280</v>
      </c>
      <c r="K3496" s="2"/>
      <c r="L3496" s="2" t="s">
        <v>122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124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271</v>
      </c>
      <c r="AF3496" s="2" t="s">
        <v>281</v>
      </c>
      <c r="AG3496" s="2" t="s">
        <v>433</v>
      </c>
      <c r="AH3496" s="2" t="s">
        <v>128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4558</v>
      </c>
      <c r="B3497" s="2" t="s">
        <v>4550</v>
      </c>
      <c r="C3497" s="2" t="s">
        <v>47</v>
      </c>
      <c r="D3497" s="2" t="s">
        <v>1775</v>
      </c>
      <c r="E3497" s="2" t="s">
        <v>118</v>
      </c>
      <c r="F3497" s="2" t="s">
        <v>278</v>
      </c>
      <c r="G3497" s="2" t="s">
        <v>120</v>
      </c>
      <c r="H3497" s="2" t="s">
        <v>142</v>
      </c>
      <c r="I3497" s="2" t="s">
        <v>198</v>
      </c>
      <c r="J3497" s="2" t="s">
        <v>357</v>
      </c>
      <c r="K3497" s="2" t="s">
        <v>357</v>
      </c>
      <c r="L3497" s="2" t="s">
        <v>200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358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298</v>
      </c>
      <c r="Y3497" s="2" t="s">
        <v>299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66</v>
      </c>
      <c r="AF3497" s="2" t="s">
        <v>67</v>
      </c>
      <c r="AG3497" s="2" t="s">
        <v>327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4559</v>
      </c>
      <c r="B3498" s="2" t="s">
        <v>4550</v>
      </c>
      <c r="C3498" s="2" t="s">
        <v>47</v>
      </c>
      <c r="D3498" s="2" t="s">
        <v>1775</v>
      </c>
      <c r="E3498" s="2" t="s">
        <v>118</v>
      </c>
      <c r="F3498" s="2" t="s">
        <v>278</v>
      </c>
      <c r="G3498" s="2" t="s">
        <v>120</v>
      </c>
      <c r="H3498" s="2" t="s">
        <v>142</v>
      </c>
      <c r="I3498" s="2" t="s">
        <v>198</v>
      </c>
      <c r="J3498" s="2" t="s">
        <v>357</v>
      </c>
      <c r="K3498" s="2" t="s">
        <v>357</v>
      </c>
      <c r="L3498" s="2" t="s">
        <v>200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360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66</v>
      </c>
      <c r="AF3498" s="2" t="s">
        <v>67</v>
      </c>
      <c r="AG3498" s="2" t="s">
        <v>329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4560</v>
      </c>
      <c r="B3499" s="2" t="s">
        <v>4550</v>
      </c>
      <c r="C3499" s="2" t="s">
        <v>47</v>
      </c>
      <c r="D3499" s="2" t="s">
        <v>1775</v>
      </c>
      <c r="E3499" s="2" t="s">
        <v>118</v>
      </c>
      <c r="F3499" s="2" t="s">
        <v>278</v>
      </c>
      <c r="G3499" s="2" t="s">
        <v>120</v>
      </c>
      <c r="H3499" s="2" t="s">
        <v>142</v>
      </c>
      <c r="I3499" s="2" t="s">
        <v>198</v>
      </c>
      <c r="J3499" s="2" t="s">
        <v>357</v>
      </c>
      <c r="K3499" s="2" t="s">
        <v>357</v>
      </c>
      <c r="L3499" s="2" t="s">
        <v>200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362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1778</v>
      </c>
      <c r="Y3499" s="2" t="s">
        <v>1779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66</v>
      </c>
      <c r="AF3499" s="2" t="s">
        <v>67</v>
      </c>
      <c r="AG3499" s="2" t="s">
        <v>167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4561</v>
      </c>
      <c r="B3500" s="2" t="s">
        <v>4550</v>
      </c>
      <c r="C3500" s="2" t="s">
        <v>47</v>
      </c>
      <c r="D3500" s="2" t="s">
        <v>1775</v>
      </c>
      <c r="E3500" s="2" t="s">
        <v>118</v>
      </c>
      <c r="F3500" s="2" t="s">
        <v>278</v>
      </c>
      <c r="G3500" s="2" t="s">
        <v>120</v>
      </c>
      <c r="H3500" s="2" t="s">
        <v>142</v>
      </c>
      <c r="I3500" s="2" t="s">
        <v>198</v>
      </c>
      <c r="J3500" s="2" t="s">
        <v>357</v>
      </c>
      <c r="K3500" s="2" t="s">
        <v>357</v>
      </c>
      <c r="L3500" s="2" t="s">
        <v>200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364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298</v>
      </c>
      <c r="Y3500" s="2" t="s">
        <v>308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66</v>
      </c>
      <c r="AF3500" s="2" t="s">
        <v>67</v>
      </c>
      <c r="AG3500" s="2" t="s">
        <v>327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4562</v>
      </c>
      <c r="B3501" s="2" t="s">
        <v>4550</v>
      </c>
      <c r="C3501" s="2" t="s">
        <v>47</v>
      </c>
      <c r="D3501" s="2" t="s">
        <v>1775</v>
      </c>
      <c r="E3501" s="2" t="s">
        <v>118</v>
      </c>
      <c r="F3501" s="2" t="s">
        <v>278</v>
      </c>
      <c r="G3501" s="2" t="s">
        <v>120</v>
      </c>
      <c r="H3501" s="2" t="s">
        <v>142</v>
      </c>
      <c r="I3501" s="2" t="s">
        <v>198</v>
      </c>
      <c r="J3501" s="2" t="s">
        <v>357</v>
      </c>
      <c r="K3501" s="2" t="s">
        <v>357</v>
      </c>
      <c r="L3501" s="2" t="s">
        <v>200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366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298</v>
      </c>
      <c r="Y3501" s="2" t="s">
        <v>310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66</v>
      </c>
      <c r="AF3501" s="2" t="s">
        <v>67</v>
      </c>
      <c r="AG3501" s="2" t="s">
        <v>327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4563</v>
      </c>
      <c r="B3502" s="2" t="s">
        <v>4550</v>
      </c>
      <c r="C3502" s="2" t="s">
        <v>47</v>
      </c>
      <c r="D3502" s="2" t="s">
        <v>1775</v>
      </c>
      <c r="E3502" s="2" t="s">
        <v>118</v>
      </c>
      <c r="F3502" s="2" t="s">
        <v>278</v>
      </c>
      <c r="G3502" s="2" t="s">
        <v>120</v>
      </c>
      <c r="H3502" s="2" t="s">
        <v>142</v>
      </c>
      <c r="I3502" s="2" t="s">
        <v>198</v>
      </c>
      <c r="J3502" s="2" t="s">
        <v>357</v>
      </c>
      <c r="K3502" s="2" t="s">
        <v>357</v>
      </c>
      <c r="L3502" s="2" t="s">
        <v>200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368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298</v>
      </c>
      <c r="Y3502" s="2" t="s">
        <v>312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66</v>
      </c>
      <c r="AF3502" s="2" t="s">
        <v>67</v>
      </c>
      <c r="AG3502" s="2" t="s">
        <v>327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4564</v>
      </c>
      <c r="B3503" s="2" t="s">
        <v>4550</v>
      </c>
      <c r="C3503" s="2" t="s">
        <v>47</v>
      </c>
      <c r="D3503" s="2" t="s">
        <v>1775</v>
      </c>
      <c r="E3503" s="2" t="s">
        <v>118</v>
      </c>
      <c r="F3503" s="2" t="s">
        <v>278</v>
      </c>
      <c r="G3503" s="2" t="s">
        <v>120</v>
      </c>
      <c r="H3503" s="2" t="s">
        <v>142</v>
      </c>
      <c r="I3503" s="2" t="s">
        <v>198</v>
      </c>
      <c r="J3503" s="2" t="s">
        <v>357</v>
      </c>
      <c r="K3503" s="2" t="s">
        <v>357</v>
      </c>
      <c r="L3503" s="2" t="s">
        <v>200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370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314</v>
      </c>
      <c r="Y3503" s="2" t="s">
        <v>315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66</v>
      </c>
      <c r="AF3503" s="2" t="s">
        <v>67</v>
      </c>
      <c r="AG3503" s="2" t="s">
        <v>167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4565</v>
      </c>
      <c r="B3504" s="2" t="s">
        <v>4550</v>
      </c>
      <c r="C3504" s="2" t="s">
        <v>47</v>
      </c>
      <c r="D3504" s="2" t="s">
        <v>1775</v>
      </c>
      <c r="E3504" s="2" t="s">
        <v>118</v>
      </c>
      <c r="F3504" s="2" t="s">
        <v>278</v>
      </c>
      <c r="G3504" s="2" t="s">
        <v>120</v>
      </c>
      <c r="H3504" s="2" t="s">
        <v>142</v>
      </c>
      <c r="I3504" s="2" t="s">
        <v>198</v>
      </c>
      <c r="J3504" s="2" t="s">
        <v>357</v>
      </c>
      <c r="K3504" s="2" t="s">
        <v>357</v>
      </c>
      <c r="L3504" s="2" t="s">
        <v>200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372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66</v>
      </c>
      <c r="AF3504" s="2" t="s">
        <v>67</v>
      </c>
      <c r="AG3504" s="2" t="s">
        <v>329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4566</v>
      </c>
      <c r="B3505" s="2" t="s">
        <v>4550</v>
      </c>
      <c r="C3505" s="2" t="s">
        <v>47</v>
      </c>
      <c r="D3505" s="2" t="s">
        <v>1775</v>
      </c>
      <c r="E3505" s="2" t="s">
        <v>118</v>
      </c>
      <c r="F3505" s="2" t="s">
        <v>278</v>
      </c>
      <c r="G3505" s="2" t="s">
        <v>120</v>
      </c>
      <c r="H3505" s="2" t="s">
        <v>142</v>
      </c>
      <c r="I3505" s="2"/>
      <c r="J3505" s="2"/>
      <c r="K3505" s="2" t="s">
        <v>55</v>
      </c>
      <c r="L3505" s="2" t="s">
        <v>318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319</v>
      </c>
      <c r="T3505" s="2" t="s">
        <v>165</v>
      </c>
      <c r="U3505" s="4">
        <f>0.17</f>
        <v>0.17</v>
      </c>
      <c r="V3505" s="2" t="s">
        <v>111</v>
      </c>
      <c r="W3505" s="2" t="s">
        <v>319</v>
      </c>
      <c r="X3505" s="2" t="s">
        <v>318</v>
      </c>
      <c r="Y3505" s="2" t="s">
        <v>320</v>
      </c>
      <c r="Z3505" s="2">
        <v>0</v>
      </c>
      <c r="AA3505" s="2"/>
      <c r="AB3505" s="2"/>
      <c r="AC3505" s="2"/>
      <c r="AD3505" s="2"/>
      <c r="AE3505" s="2" t="s">
        <v>271</v>
      </c>
      <c r="AF3505" s="2" t="s">
        <v>272</v>
      </c>
      <c r="AG3505" s="2" t="s">
        <v>273</v>
      </c>
      <c r="AH3505" s="2" t="s">
        <v>168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4567</v>
      </c>
      <c r="B3506" s="2" t="s">
        <v>4568</v>
      </c>
      <c r="C3506" s="2" t="s">
        <v>47</v>
      </c>
      <c r="D3506" s="2" t="s">
        <v>4569</v>
      </c>
      <c r="E3506" s="2" t="s">
        <v>1754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343</v>
      </c>
      <c r="K3506" s="2" t="s">
        <v>55</v>
      </c>
      <c r="L3506" s="2" t="s">
        <v>173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174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4">
        <f>P3506*U3506/1000000</f>
        <v>5.0428943488</v>
      </c>
      <c r="AD3506" s="4">
        <f>AC3506*(1-Z3506/100)</f>
        <v>5.0428943488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4570</v>
      </c>
      <c r="B3507" s="2" t="s">
        <v>4568</v>
      </c>
      <c r="C3507" s="2" t="s">
        <v>47</v>
      </c>
      <c r="D3507" s="2" t="s">
        <v>4569</v>
      </c>
      <c r="E3507" s="2" t="s">
        <v>1754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343</v>
      </c>
      <c r="K3507" s="2" t="s">
        <v>55</v>
      </c>
      <c r="L3507" s="2" t="s">
        <v>173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179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1461.878</v>
      </c>
      <c r="AD3507" s="4">
        <f>AC3507*(1-Z3507/100)</f>
        <v>1461.878</v>
      </c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4571</v>
      </c>
      <c r="B3508" s="2" t="s">
        <v>4568</v>
      </c>
      <c r="C3508" s="2" t="s">
        <v>47</v>
      </c>
      <c r="D3508" s="2" t="s">
        <v>4569</v>
      </c>
      <c r="E3508" s="2" t="s">
        <v>1754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343</v>
      </c>
      <c r="K3508" s="2" t="s">
        <v>55</v>
      </c>
      <c r="L3508" s="2" t="s">
        <v>173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182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4">
        <f>P3508*U3508/1000000</f>
        <v>5270.07019</v>
      </c>
      <c r="AD3508" s="4">
        <f>AC3508*(1-Z3508/100)</f>
        <v>4110.6547482000005</v>
      </c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4572</v>
      </c>
      <c r="B3509" s="2" t="s">
        <v>4568</v>
      </c>
      <c r="C3509" s="2" t="s">
        <v>47</v>
      </c>
      <c r="D3509" s="2" t="s">
        <v>4569</v>
      </c>
      <c r="E3509" s="2" t="s">
        <v>1754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343</v>
      </c>
      <c r="K3509" s="2" t="s">
        <v>55</v>
      </c>
      <c r="L3509" s="2" t="s">
        <v>173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185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</v>
      </c>
      <c r="AD3509" s="4">
        <f>AC3509*(1-Z3509/100)</f>
        <v>0.0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4573</v>
      </c>
      <c r="B3510" s="2" t="s">
        <v>4568</v>
      </c>
      <c r="C3510" s="2" t="s">
        <v>47</v>
      </c>
      <c r="D3510" s="2" t="s">
        <v>4569</v>
      </c>
      <c r="E3510" s="2" t="s">
        <v>1754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343</v>
      </c>
      <c r="K3510" s="2" t="s">
        <v>55</v>
      </c>
      <c r="L3510" s="2" t="s">
        <v>173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188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4">
        <f>P3510*U3510/1000000</f>
        <v>10445.9954368</v>
      </c>
      <c r="AD3510" s="4">
        <f>AC3511*(1-AA3510/100)+(AC3510-AC3511)*(1-AB3510/100)</f>
        <v>10445.9954368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4574</v>
      </c>
      <c r="B3511" s="2" t="s">
        <v>4568</v>
      </c>
      <c r="C3511" s="2" t="s">
        <v>47</v>
      </c>
      <c r="D3511" s="2" t="s">
        <v>4569</v>
      </c>
      <c r="E3511" s="2" t="s">
        <v>1754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343</v>
      </c>
      <c r="K3511" s="2" t="s">
        <v>55</v>
      </c>
      <c r="L3511" s="2" t="s">
        <v>173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191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2521.4471744</v>
      </c>
      <c r="AD3511" s="4">
        <f>AC3511*(1-Z3511/100)</f>
        <v>2521.4471744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4575</v>
      </c>
      <c r="B3512" s="2" t="s">
        <v>4568</v>
      </c>
      <c r="C3512" s="2" t="s">
        <v>47</v>
      </c>
      <c r="D3512" s="2" t="s">
        <v>4569</v>
      </c>
      <c r="E3512" s="2" t="s">
        <v>1754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343</v>
      </c>
      <c r="K3512" s="2" t="s">
        <v>55</v>
      </c>
      <c r="L3512" s="2" t="s">
        <v>173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194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4846.125570000001</v>
      </c>
      <c r="AD3512" s="4">
        <f>AC3512*(1-Z3512/100)</f>
        <v>4846.125570000001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4576</v>
      </c>
      <c r="B3513" s="2" t="s">
        <v>4568</v>
      </c>
      <c r="C3513" s="2" t="s">
        <v>47</v>
      </c>
      <c r="D3513" s="2" t="s">
        <v>4569</v>
      </c>
      <c r="E3513" s="2" t="s">
        <v>1754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343</v>
      </c>
      <c r="K3513" s="2" t="s">
        <v>55</v>
      </c>
      <c r="L3513" s="2" t="s">
        <v>173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196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29.23756</v>
      </c>
      <c r="AD3513" s="4">
        <f>AC3513*(1-Z3513/100)</f>
        <v>29.23756</v>
      </c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4577</v>
      </c>
      <c r="B3514" s="2" t="s">
        <v>4568</v>
      </c>
      <c r="C3514" s="2" t="s">
        <v>47</v>
      </c>
      <c r="D3514" s="2" t="s">
        <v>4569</v>
      </c>
      <c r="E3514" s="2" t="s">
        <v>1754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f>IF(O3514="吨",N3514*1000,IF(O3514="万立方米",N3514*10000,""))</f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113</v>
      </c>
      <c r="AH3514" s="2" t="s">
        <v>114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4578</v>
      </c>
      <c r="B3515" s="2" t="s">
        <v>4579</v>
      </c>
      <c r="C3515" s="2" t="s">
        <v>47</v>
      </c>
      <c r="D3515" s="2" t="s">
        <v>1215</v>
      </c>
      <c r="E3515" s="2" t="s">
        <v>526</v>
      </c>
      <c r="F3515" s="2" t="s">
        <v>119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173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1249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344</v>
      </c>
      <c r="Y3515" s="2" t="s">
        <v>580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66</v>
      </c>
      <c r="AF3515" s="2" t="s">
        <v>67</v>
      </c>
      <c r="AG3515" s="2" t="s">
        <v>327</v>
      </c>
      <c r="AH3515" s="2" t="s">
        <v>998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4580</v>
      </c>
      <c r="B3516" s="2" t="s">
        <v>4579</v>
      </c>
      <c r="C3516" s="2" t="s">
        <v>47</v>
      </c>
      <c r="D3516" s="2" t="s">
        <v>1215</v>
      </c>
      <c r="E3516" s="2" t="s">
        <v>526</v>
      </c>
      <c r="F3516" s="2" t="s">
        <v>119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173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1251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66</v>
      </c>
      <c r="AF3516" s="2" t="s">
        <v>67</v>
      </c>
      <c r="AG3516" s="2" t="s">
        <v>329</v>
      </c>
      <c r="AH3516" s="2" t="s">
        <v>998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4581</v>
      </c>
      <c r="B3517" s="2" t="s">
        <v>4579</v>
      </c>
      <c r="C3517" s="2" t="s">
        <v>47</v>
      </c>
      <c r="D3517" s="2" t="s">
        <v>1215</v>
      </c>
      <c r="E3517" s="2" t="s">
        <v>526</v>
      </c>
      <c r="F3517" s="2" t="s">
        <v>119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173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1253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149</v>
      </c>
      <c r="Y3517" s="2" t="s">
        <v>150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66</v>
      </c>
      <c r="AF3517" s="2" t="s">
        <v>67</v>
      </c>
      <c r="AG3517" s="2" t="s">
        <v>167</v>
      </c>
      <c r="AH3517" s="2" t="s">
        <v>998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4582</v>
      </c>
      <c r="B3518" s="2" t="s">
        <v>4579</v>
      </c>
      <c r="C3518" s="2" t="s">
        <v>47</v>
      </c>
      <c r="D3518" s="2" t="s">
        <v>1215</v>
      </c>
      <c r="E3518" s="2" t="s">
        <v>526</v>
      </c>
      <c r="F3518" s="2" t="s">
        <v>119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173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1255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344</v>
      </c>
      <c r="Y3518" s="2" t="s">
        <v>584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66</v>
      </c>
      <c r="AF3518" s="2" t="s">
        <v>67</v>
      </c>
      <c r="AG3518" s="2" t="s">
        <v>327</v>
      </c>
      <c r="AH3518" s="2" t="s">
        <v>998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4583</v>
      </c>
      <c r="B3519" s="2" t="s">
        <v>4579</v>
      </c>
      <c r="C3519" s="2" t="s">
        <v>47</v>
      </c>
      <c r="D3519" s="2" t="s">
        <v>1215</v>
      </c>
      <c r="E3519" s="2" t="s">
        <v>526</v>
      </c>
      <c r="F3519" s="2" t="s">
        <v>119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173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1257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344</v>
      </c>
      <c r="Y3519" s="2" t="s">
        <v>586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66</v>
      </c>
      <c r="AF3519" s="2" t="s">
        <v>67</v>
      </c>
      <c r="AG3519" s="2" t="s">
        <v>327</v>
      </c>
      <c r="AH3519" s="2" t="s">
        <v>998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4584</v>
      </c>
      <c r="B3520" s="2" t="s">
        <v>4579</v>
      </c>
      <c r="C3520" s="2" t="s">
        <v>47</v>
      </c>
      <c r="D3520" s="2" t="s">
        <v>1215</v>
      </c>
      <c r="E3520" s="2" t="s">
        <v>526</v>
      </c>
      <c r="F3520" s="2" t="s">
        <v>119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173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1259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344</v>
      </c>
      <c r="Y3520" s="2" t="s">
        <v>588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66</v>
      </c>
      <c r="AF3520" s="2" t="s">
        <v>67</v>
      </c>
      <c r="AG3520" s="2" t="s">
        <v>327</v>
      </c>
      <c r="AH3520" s="2" t="s">
        <v>998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4585</v>
      </c>
      <c r="B3521" s="2" t="s">
        <v>4579</v>
      </c>
      <c r="C3521" s="2" t="s">
        <v>47</v>
      </c>
      <c r="D3521" s="2" t="s">
        <v>1215</v>
      </c>
      <c r="E3521" s="2" t="s">
        <v>526</v>
      </c>
      <c r="F3521" s="2" t="s">
        <v>119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173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1261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314</v>
      </c>
      <c r="Y3521" s="2" t="s">
        <v>315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66</v>
      </c>
      <c r="AF3521" s="2" t="s">
        <v>67</v>
      </c>
      <c r="AG3521" s="2" t="s">
        <v>167</v>
      </c>
      <c r="AH3521" s="2" t="s">
        <v>998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4586</v>
      </c>
      <c r="B3522" s="2" t="s">
        <v>4579</v>
      </c>
      <c r="C3522" s="2" t="s">
        <v>47</v>
      </c>
      <c r="D3522" s="2" t="s">
        <v>1215</v>
      </c>
      <c r="E3522" s="2" t="s">
        <v>526</v>
      </c>
      <c r="F3522" s="2" t="s">
        <v>119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173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1263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66</v>
      </c>
      <c r="AF3522" s="2" t="s">
        <v>67</v>
      </c>
      <c r="AG3522" s="2" t="s">
        <v>329</v>
      </c>
      <c r="AH3522" s="2" t="s">
        <v>998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4587</v>
      </c>
      <c r="B3523" s="2" t="s">
        <v>4579</v>
      </c>
      <c r="C3523" s="2" t="s">
        <v>47</v>
      </c>
      <c r="D3523" s="2" t="s">
        <v>1215</v>
      </c>
      <c r="E3523" s="2" t="s">
        <v>526</v>
      </c>
      <c r="F3523" s="2" t="s">
        <v>119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163</v>
      </c>
      <c r="M3523" s="2" t="s">
        <v>107</v>
      </c>
      <c r="N3523" s="3"/>
      <c r="O3523" s="3"/>
      <c r="P3523" s="4">
        <f>IF(O3523="吨",N3523*1000,IF(O3523="万立方米",N3523*10000,""))</f>
        <v>72387000.0</v>
      </c>
      <c r="Q3523" s="2" t="s">
        <v>108</v>
      </c>
      <c r="R3523" s="2" t="s">
        <v>109</v>
      </c>
      <c r="S3523" s="2" t="s">
        <v>164</v>
      </c>
      <c r="T3523" s="2" t="s">
        <v>165</v>
      </c>
      <c r="U3523" s="4">
        <f>0.16</f>
        <v>0.16</v>
      </c>
      <c r="V3523" s="2" t="s">
        <v>111</v>
      </c>
      <c r="W3523" s="2" t="s">
        <v>164</v>
      </c>
      <c r="X3523" s="2" t="s">
        <v>163</v>
      </c>
      <c r="Y3523" s="2" t="s">
        <v>166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66</v>
      </c>
      <c r="AF3523" s="2" t="s">
        <v>67</v>
      </c>
      <c r="AG3523" s="2" t="s">
        <v>167</v>
      </c>
      <c r="AH3523" s="2" t="s">
        <v>168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4588</v>
      </c>
      <c r="B3524" s="2" t="s">
        <v>4589</v>
      </c>
      <c r="C3524" s="2" t="s">
        <v>47</v>
      </c>
      <c r="D3524" s="2" t="s">
        <v>2275</v>
      </c>
      <c r="E3524" s="2" t="s">
        <v>447</v>
      </c>
      <c r="F3524" s="2" t="s">
        <v>224</v>
      </c>
      <c r="G3524" s="2" t="s">
        <v>227</v>
      </c>
      <c r="H3524" s="2" t="s">
        <v>52</v>
      </c>
      <c r="I3524" s="2" t="s">
        <v>53</v>
      </c>
      <c r="J3524" s="2" t="s">
        <v>226</v>
      </c>
      <c r="K3524" s="2" t="s">
        <v>226</v>
      </c>
      <c r="L3524" s="2" t="s">
        <v>227</v>
      </c>
      <c r="M3524" s="2" t="s">
        <v>57</v>
      </c>
      <c r="N3524" s="3">
        <v>11.818</v>
      </c>
      <c r="O3524" s="3" t="s">
        <v>228</v>
      </c>
      <c r="P3524" s="4">
        <f>IF(O3524="吨",N3524*1000,IF(O3524="万立方米",N3524*10000,""))</f>
        <v>118180.0</v>
      </c>
      <c r="Q3524" s="2" t="s">
        <v>229</v>
      </c>
      <c r="R3524" s="2" t="s">
        <v>230</v>
      </c>
      <c r="S3524" s="2" t="s">
        <v>231</v>
      </c>
      <c r="T3524" s="2" t="s">
        <v>75</v>
      </c>
      <c r="U3524" s="4">
        <f>0.0</f>
        <v>0.0</v>
      </c>
      <c r="V3524" s="2" t="s">
        <v>232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4">
        <f>P3524*U3524/1000000</f>
        <v>0.0</v>
      </c>
      <c r="AD3524" s="4">
        <f>AC3524*(1-Z3524/100)</f>
        <v>0.0</v>
      </c>
      <c r="AE3524" s="2" t="s">
        <v>66</v>
      </c>
      <c r="AF3524" s="2" t="s">
        <v>67</v>
      </c>
      <c r="AG3524" s="2" t="s">
        <v>233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4590</v>
      </c>
      <c r="B3525" s="2" t="s">
        <v>4589</v>
      </c>
      <c r="C3525" s="2" t="s">
        <v>47</v>
      </c>
      <c r="D3525" s="2" t="s">
        <v>2275</v>
      </c>
      <c r="E3525" s="2" t="s">
        <v>447</v>
      </c>
      <c r="F3525" s="2" t="s">
        <v>224</v>
      </c>
      <c r="G3525" s="2" t="s">
        <v>227</v>
      </c>
      <c r="H3525" s="2" t="s">
        <v>52</v>
      </c>
      <c r="I3525" s="2" t="s">
        <v>53</v>
      </c>
      <c r="J3525" s="2" t="s">
        <v>226</v>
      </c>
      <c r="K3525" s="2" t="s">
        <v>226</v>
      </c>
      <c r="L3525" s="2" t="s">
        <v>227</v>
      </c>
      <c r="M3525" s="2" t="s">
        <v>73</v>
      </c>
      <c r="N3525" s="3">
        <v>11.818</v>
      </c>
      <c r="O3525" s="3" t="s">
        <v>228</v>
      </c>
      <c r="P3525" s="4">
        <f>IF(O3525="吨",N3525*1000,IF(O3525="万立方米",N3525*10000,""))</f>
        <v>118180.0</v>
      </c>
      <c r="Q3525" s="2" t="s">
        <v>229</v>
      </c>
      <c r="R3525" s="2" t="s">
        <v>230</v>
      </c>
      <c r="S3525" s="2" t="s">
        <v>235</v>
      </c>
      <c r="T3525" s="2" t="s">
        <v>75</v>
      </c>
      <c r="U3525" s="4">
        <f>1.3</f>
        <v>1.3</v>
      </c>
      <c r="V3525" s="2" t="s">
        <v>232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0.153634</v>
      </c>
      <c r="AD3525" s="4">
        <f>AC3525*(1-Z3525/100)</f>
        <v>0.153634</v>
      </c>
      <c r="AE3525" s="2" t="s">
        <v>66</v>
      </c>
      <c r="AF3525" s="2" t="s">
        <v>67</v>
      </c>
      <c r="AG3525" s="2" t="s">
        <v>236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4591</v>
      </c>
      <c r="B3526" s="2" t="s">
        <v>4589</v>
      </c>
      <c r="C3526" s="2" t="s">
        <v>47</v>
      </c>
      <c r="D3526" s="2" t="s">
        <v>2275</v>
      </c>
      <c r="E3526" s="2" t="s">
        <v>447</v>
      </c>
      <c r="F3526" s="2" t="s">
        <v>224</v>
      </c>
      <c r="G3526" s="2" t="s">
        <v>227</v>
      </c>
      <c r="H3526" s="2" t="s">
        <v>52</v>
      </c>
      <c r="I3526" s="2" t="s">
        <v>53</v>
      </c>
      <c r="J3526" s="2" t="s">
        <v>226</v>
      </c>
      <c r="K3526" s="2" t="s">
        <v>226</v>
      </c>
      <c r="L3526" s="2" t="s">
        <v>227</v>
      </c>
      <c r="M3526" s="2" t="s">
        <v>79</v>
      </c>
      <c r="N3526" s="3">
        <v>11.818</v>
      </c>
      <c r="O3526" s="3" t="s">
        <v>228</v>
      </c>
      <c r="P3526" s="4">
        <f>IF(O3526="吨",N3526*1000,IF(O3526="万立方米",N3526*10000,""))</f>
        <v>118180.0</v>
      </c>
      <c r="Q3526" s="2" t="s">
        <v>229</v>
      </c>
      <c r="R3526" s="2" t="s">
        <v>230</v>
      </c>
      <c r="S3526" s="2" t="s">
        <v>238</v>
      </c>
      <c r="T3526" s="2" t="s">
        <v>75</v>
      </c>
      <c r="U3526" s="4">
        <f>4.1</f>
        <v>4.1</v>
      </c>
      <c r="V3526" s="2" t="s">
        <v>232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4">
        <f>P3526*U3526/1000000</f>
        <v>0.48453799999999997</v>
      </c>
      <c r="AD3526" s="4">
        <f>AC3526*(1-Z3526/100)</f>
        <v>0.48453799999999997</v>
      </c>
      <c r="AE3526" s="2" t="s">
        <v>66</v>
      </c>
      <c r="AF3526" s="2" t="s">
        <v>67</v>
      </c>
      <c r="AG3526" s="2" t="s">
        <v>233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4592</v>
      </c>
      <c r="B3527" s="2" t="s">
        <v>4589</v>
      </c>
      <c r="C3527" s="2" t="s">
        <v>47</v>
      </c>
      <c r="D3527" s="2" t="s">
        <v>2275</v>
      </c>
      <c r="E3527" s="2" t="s">
        <v>447</v>
      </c>
      <c r="F3527" s="2" t="s">
        <v>224</v>
      </c>
      <c r="G3527" s="2" t="s">
        <v>227</v>
      </c>
      <c r="H3527" s="2" t="s">
        <v>52</v>
      </c>
      <c r="I3527" s="2" t="s">
        <v>53</v>
      </c>
      <c r="J3527" s="2" t="s">
        <v>226</v>
      </c>
      <c r="K3527" s="2" t="s">
        <v>226</v>
      </c>
      <c r="L3527" s="2" t="s">
        <v>227</v>
      </c>
      <c r="M3527" s="2" t="s">
        <v>87</v>
      </c>
      <c r="N3527" s="3">
        <v>11.818</v>
      </c>
      <c r="O3527" s="3" t="s">
        <v>228</v>
      </c>
      <c r="P3527" s="4">
        <f>IF(O3527="吨",N3527*1000,IF(O3527="万立方米",N3527*10000,""))</f>
        <v>118180.0</v>
      </c>
      <c r="Q3527" s="2" t="s">
        <v>229</v>
      </c>
      <c r="R3527" s="2" t="s">
        <v>230</v>
      </c>
      <c r="S3527" s="2" t="s">
        <v>241</v>
      </c>
      <c r="T3527" s="2" t="s">
        <v>75</v>
      </c>
      <c r="U3527" s="4">
        <f>0.0</f>
        <v>0.0</v>
      </c>
      <c r="V3527" s="2" t="s">
        <v>232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</v>
      </c>
      <c r="AD3527" s="4">
        <f>AC3527*(1-Z3527/100)</f>
        <v>0.0</v>
      </c>
      <c r="AE3527" s="2" t="s">
        <v>66</v>
      </c>
      <c r="AF3527" s="2" t="s">
        <v>67</v>
      </c>
      <c r="AG3527" s="2" t="s">
        <v>233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4593</v>
      </c>
      <c r="B3528" s="2" t="s">
        <v>4589</v>
      </c>
      <c r="C3528" s="2" t="s">
        <v>47</v>
      </c>
      <c r="D3528" s="2" t="s">
        <v>2275</v>
      </c>
      <c r="E3528" s="2" t="s">
        <v>447</v>
      </c>
      <c r="F3528" s="2" t="s">
        <v>224</v>
      </c>
      <c r="G3528" s="2" t="s">
        <v>227</v>
      </c>
      <c r="H3528" s="2" t="s">
        <v>52</v>
      </c>
      <c r="I3528" s="2" t="s">
        <v>53</v>
      </c>
      <c r="J3528" s="2" t="s">
        <v>226</v>
      </c>
      <c r="K3528" s="2" t="s">
        <v>226</v>
      </c>
      <c r="L3528" s="2" t="s">
        <v>227</v>
      </c>
      <c r="M3528" s="2" t="s">
        <v>91</v>
      </c>
      <c r="N3528" s="3">
        <v>11.818</v>
      </c>
      <c r="O3528" s="3" t="s">
        <v>228</v>
      </c>
      <c r="P3528" s="4">
        <f>IF(O3528="吨",N3528*1000,IF(O3528="万立方米",N3528*10000,""))</f>
        <v>118180.0</v>
      </c>
      <c r="Q3528" s="2" t="s">
        <v>229</v>
      </c>
      <c r="R3528" s="2" t="s">
        <v>230</v>
      </c>
      <c r="S3528" s="2" t="s">
        <v>243</v>
      </c>
      <c r="T3528" s="2" t="s">
        <v>75</v>
      </c>
      <c r="U3528" s="4">
        <f>0.03</f>
        <v>0.03</v>
      </c>
      <c r="V3528" s="2" t="s">
        <v>232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4">
        <f>P3528*U3528/1000000</f>
        <v>0.0035454</v>
      </c>
      <c r="AD3528" s="4">
        <f>AC3529*(1-AA3528/100)+(AC3528-AC3529)*(1-AB3528/100)</f>
        <v>0.0035454</v>
      </c>
      <c r="AE3528" s="2" t="s">
        <v>66</v>
      </c>
      <c r="AF3528" s="2" t="s">
        <v>67</v>
      </c>
      <c r="AG3528" s="2" t="s">
        <v>233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4594</v>
      </c>
      <c r="B3529" s="2" t="s">
        <v>4589</v>
      </c>
      <c r="C3529" s="2" t="s">
        <v>47</v>
      </c>
      <c r="D3529" s="2" t="s">
        <v>2275</v>
      </c>
      <c r="E3529" s="2" t="s">
        <v>447</v>
      </c>
      <c r="F3529" s="2" t="s">
        <v>224</v>
      </c>
      <c r="G3529" s="2" t="s">
        <v>227</v>
      </c>
      <c r="H3529" s="2" t="s">
        <v>52</v>
      </c>
      <c r="I3529" s="2" t="s">
        <v>53</v>
      </c>
      <c r="J3529" s="2" t="s">
        <v>226</v>
      </c>
      <c r="K3529" s="2" t="s">
        <v>226</v>
      </c>
      <c r="L3529" s="2" t="s">
        <v>227</v>
      </c>
      <c r="M3529" s="2" t="s">
        <v>95</v>
      </c>
      <c r="N3529" s="3">
        <v>11.818</v>
      </c>
      <c r="O3529" s="3" t="s">
        <v>228</v>
      </c>
      <c r="P3529" s="4">
        <f>IF(O3529="吨",N3529*1000,IF(O3529="万立方米",N3529*10000,""))</f>
        <v>118180.0</v>
      </c>
      <c r="Q3529" s="2" t="s">
        <v>229</v>
      </c>
      <c r="R3529" s="2" t="s">
        <v>230</v>
      </c>
      <c r="S3529" s="2" t="s">
        <v>245</v>
      </c>
      <c r="T3529" s="2" t="s">
        <v>75</v>
      </c>
      <c r="U3529" s="4">
        <f>0.03</f>
        <v>0.03</v>
      </c>
      <c r="V3529" s="2" t="s">
        <v>232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0.0035454</v>
      </c>
      <c r="AD3529" s="4">
        <f>AC3529*(1-Z3529/100)</f>
        <v>0.0035454</v>
      </c>
      <c r="AE3529" s="2" t="s">
        <v>66</v>
      </c>
      <c r="AF3529" s="2" t="s">
        <v>67</v>
      </c>
      <c r="AG3529" s="2" t="s">
        <v>233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4595</v>
      </c>
      <c r="B3530" s="2" t="s">
        <v>4589</v>
      </c>
      <c r="C3530" s="2" t="s">
        <v>47</v>
      </c>
      <c r="D3530" s="2" t="s">
        <v>2275</v>
      </c>
      <c r="E3530" s="2" t="s">
        <v>447</v>
      </c>
      <c r="F3530" s="2" t="s">
        <v>224</v>
      </c>
      <c r="G3530" s="2" t="s">
        <v>227</v>
      </c>
      <c r="H3530" s="2" t="s">
        <v>52</v>
      </c>
      <c r="I3530" s="2" t="s">
        <v>53</v>
      </c>
      <c r="J3530" s="2" t="s">
        <v>226</v>
      </c>
      <c r="K3530" s="2" t="s">
        <v>226</v>
      </c>
      <c r="L3530" s="2" t="s">
        <v>227</v>
      </c>
      <c r="M3530" s="2" t="s">
        <v>99</v>
      </c>
      <c r="N3530" s="3">
        <v>11.818</v>
      </c>
      <c r="O3530" s="3" t="s">
        <v>228</v>
      </c>
      <c r="P3530" s="4">
        <f>IF(O3530="吨",N3530*1000,IF(O3530="万立方米",N3530*10000,""))</f>
        <v>118180.0</v>
      </c>
      <c r="Q3530" s="2" t="s">
        <v>229</v>
      </c>
      <c r="R3530" s="2" t="s">
        <v>230</v>
      </c>
      <c r="S3530" s="2" t="s">
        <v>247</v>
      </c>
      <c r="T3530" s="2" t="s">
        <v>75</v>
      </c>
      <c r="U3530" s="4">
        <f>0.0</f>
        <v>0.0</v>
      </c>
      <c r="V3530" s="2" t="s">
        <v>232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233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4596</v>
      </c>
      <c r="B3531" s="2" t="s">
        <v>4589</v>
      </c>
      <c r="C3531" s="2" t="s">
        <v>47</v>
      </c>
      <c r="D3531" s="2" t="s">
        <v>2275</v>
      </c>
      <c r="E3531" s="2" t="s">
        <v>447</v>
      </c>
      <c r="F3531" s="2" t="s">
        <v>224</v>
      </c>
      <c r="G3531" s="2" t="s">
        <v>227</v>
      </c>
      <c r="H3531" s="2" t="s">
        <v>52</v>
      </c>
      <c r="I3531" s="2" t="s">
        <v>53</v>
      </c>
      <c r="J3531" s="2" t="s">
        <v>226</v>
      </c>
      <c r="K3531" s="2" t="s">
        <v>226</v>
      </c>
      <c r="L3531" s="2" t="s">
        <v>227</v>
      </c>
      <c r="M3531" s="2" t="s">
        <v>104</v>
      </c>
      <c r="N3531" s="3">
        <v>11.818</v>
      </c>
      <c r="O3531" s="3" t="s">
        <v>228</v>
      </c>
      <c r="P3531" s="4">
        <f>IF(O3531="吨",N3531*1000,IF(O3531="万立方米",N3531*10000,""))</f>
        <v>118180.0</v>
      </c>
      <c r="Q3531" s="2" t="s">
        <v>229</v>
      </c>
      <c r="R3531" s="2" t="s">
        <v>230</v>
      </c>
      <c r="S3531" s="2" t="s">
        <v>249</v>
      </c>
      <c r="T3531" s="2" t="s">
        <v>75</v>
      </c>
      <c r="U3531" s="4">
        <f>0.02</f>
        <v>0.02</v>
      </c>
      <c r="V3531" s="2" t="s">
        <v>232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 t="s">
        <v>236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4597</v>
      </c>
      <c r="B3532" s="2" t="s">
        <v>4589</v>
      </c>
      <c r="C3532" s="2" t="s">
        <v>47</v>
      </c>
      <c r="D3532" s="2" t="s">
        <v>2275</v>
      </c>
      <c r="E3532" s="2" t="s">
        <v>447</v>
      </c>
      <c r="F3532" s="2" t="s">
        <v>224</v>
      </c>
      <c r="G3532" s="2" t="s">
        <v>227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f>IF(O3532="吨",N3532*1000,IF(O3532="万立方米",N3532*10000,""))</f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138</v>
      </c>
      <c r="AH3532" s="2" t="s">
        <v>114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4598</v>
      </c>
      <c r="B3533" s="2" t="s">
        <v>4599</v>
      </c>
      <c r="C3533" s="2" t="s">
        <v>47</v>
      </c>
      <c r="D3533" s="2" t="s">
        <v>502</v>
      </c>
      <c r="E3533" s="2" t="s">
        <v>254</v>
      </c>
      <c r="F3533" s="2" t="s">
        <v>278</v>
      </c>
      <c r="G3533" s="2" t="s">
        <v>120</v>
      </c>
      <c r="H3533" s="2" t="s">
        <v>142</v>
      </c>
      <c r="I3533" s="2" t="s">
        <v>53</v>
      </c>
      <c r="J3533" s="2" t="s">
        <v>280</v>
      </c>
      <c r="K3533" s="2"/>
      <c r="L3533" s="2" t="s">
        <v>122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124</v>
      </c>
      <c r="X3533" s="2" t="s">
        <v>298</v>
      </c>
      <c r="Y3533" s="2" t="s">
        <v>299</v>
      </c>
      <c r="Z3533" s="2">
        <v>94.5</v>
      </c>
      <c r="AA3533" s="2"/>
      <c r="AB3533" s="2"/>
      <c r="AC3533" s="2"/>
      <c r="AD3533" s="2"/>
      <c r="AE3533" s="2" t="s">
        <v>271</v>
      </c>
      <c r="AF3533" s="2" t="s">
        <v>281</v>
      </c>
      <c r="AG3533" s="2" t="s">
        <v>431</v>
      </c>
      <c r="AH3533" s="2" t="s">
        <v>128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4600</v>
      </c>
      <c r="B3534" s="2" t="s">
        <v>4599</v>
      </c>
      <c r="C3534" s="2" t="s">
        <v>47</v>
      </c>
      <c r="D3534" s="2" t="s">
        <v>502</v>
      </c>
      <c r="E3534" s="2" t="s">
        <v>254</v>
      </c>
      <c r="F3534" s="2" t="s">
        <v>278</v>
      </c>
      <c r="G3534" s="2" t="s">
        <v>120</v>
      </c>
      <c r="H3534" s="2" t="s">
        <v>142</v>
      </c>
      <c r="I3534" s="2" t="s">
        <v>53</v>
      </c>
      <c r="J3534" s="2" t="s">
        <v>280</v>
      </c>
      <c r="K3534" s="2"/>
      <c r="L3534" s="2" t="s">
        <v>122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124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271</v>
      </c>
      <c r="AF3534" s="2" t="s">
        <v>281</v>
      </c>
      <c r="AG3534" s="2" t="s">
        <v>433</v>
      </c>
      <c r="AH3534" s="2" t="s">
        <v>128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4601</v>
      </c>
      <c r="B3535" s="2" t="s">
        <v>4599</v>
      </c>
      <c r="C3535" s="2" t="s">
        <v>47</v>
      </c>
      <c r="D3535" s="2" t="s">
        <v>502</v>
      </c>
      <c r="E3535" s="2" t="s">
        <v>254</v>
      </c>
      <c r="F3535" s="2" t="s">
        <v>278</v>
      </c>
      <c r="G3535" s="2" t="s">
        <v>120</v>
      </c>
      <c r="H3535" s="2" t="s">
        <v>142</v>
      </c>
      <c r="I3535" s="2" t="s">
        <v>53</v>
      </c>
      <c r="J3535" s="2" t="s">
        <v>280</v>
      </c>
      <c r="K3535" s="2"/>
      <c r="L3535" s="2" t="s">
        <v>122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124</v>
      </c>
      <c r="X3535" s="2" t="s">
        <v>304</v>
      </c>
      <c r="Y3535" s="2" t="s">
        <v>305</v>
      </c>
      <c r="Z3535" s="2">
        <v>30</v>
      </c>
      <c r="AA3535" s="2"/>
      <c r="AB3535" s="2"/>
      <c r="AC3535" s="2"/>
      <c r="AD3535" s="2"/>
      <c r="AE3535" s="2" t="s">
        <v>271</v>
      </c>
      <c r="AF3535" s="2" t="s">
        <v>281</v>
      </c>
      <c r="AG3535" s="2" t="s">
        <v>435</v>
      </c>
      <c r="AH3535" s="2" t="s">
        <v>128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4602</v>
      </c>
      <c r="B3536" s="2" t="s">
        <v>4599</v>
      </c>
      <c r="C3536" s="2" t="s">
        <v>47</v>
      </c>
      <c r="D3536" s="2" t="s">
        <v>502</v>
      </c>
      <c r="E3536" s="2" t="s">
        <v>254</v>
      </c>
      <c r="F3536" s="2" t="s">
        <v>278</v>
      </c>
      <c r="G3536" s="2" t="s">
        <v>120</v>
      </c>
      <c r="H3536" s="2" t="s">
        <v>142</v>
      </c>
      <c r="I3536" s="2" t="s">
        <v>53</v>
      </c>
      <c r="J3536" s="2" t="s">
        <v>280</v>
      </c>
      <c r="K3536" s="2"/>
      <c r="L3536" s="2" t="s">
        <v>122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124</v>
      </c>
      <c r="X3536" s="2" t="s">
        <v>298</v>
      </c>
      <c r="Y3536" s="2" t="s">
        <v>308</v>
      </c>
      <c r="Z3536" s="2">
        <v>94.5</v>
      </c>
      <c r="AA3536" s="2"/>
      <c r="AB3536" s="2"/>
      <c r="AC3536" s="2"/>
      <c r="AD3536" s="2"/>
      <c r="AE3536" s="2" t="s">
        <v>271</v>
      </c>
      <c r="AF3536" s="2" t="s">
        <v>281</v>
      </c>
      <c r="AG3536" s="2" t="s">
        <v>431</v>
      </c>
      <c r="AH3536" s="2" t="s">
        <v>128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4603</v>
      </c>
      <c r="B3537" s="2" t="s">
        <v>4599</v>
      </c>
      <c r="C3537" s="2" t="s">
        <v>47</v>
      </c>
      <c r="D3537" s="2" t="s">
        <v>502</v>
      </c>
      <c r="E3537" s="2" t="s">
        <v>254</v>
      </c>
      <c r="F3537" s="2" t="s">
        <v>278</v>
      </c>
      <c r="G3537" s="2" t="s">
        <v>120</v>
      </c>
      <c r="H3537" s="2" t="s">
        <v>142</v>
      </c>
      <c r="I3537" s="2" t="s">
        <v>53</v>
      </c>
      <c r="J3537" s="2" t="s">
        <v>280</v>
      </c>
      <c r="K3537" s="2"/>
      <c r="L3537" s="2" t="s">
        <v>122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124</v>
      </c>
      <c r="X3537" s="2" t="s">
        <v>298</v>
      </c>
      <c r="Y3537" s="2" t="s">
        <v>310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271</v>
      </c>
      <c r="AF3537" s="2" t="s">
        <v>281</v>
      </c>
      <c r="AG3537" s="2" t="s">
        <v>431</v>
      </c>
      <c r="AH3537" s="2" t="s">
        <v>128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4604</v>
      </c>
      <c r="B3538" s="2" t="s">
        <v>4599</v>
      </c>
      <c r="C3538" s="2" t="s">
        <v>47</v>
      </c>
      <c r="D3538" s="2" t="s">
        <v>502</v>
      </c>
      <c r="E3538" s="2" t="s">
        <v>254</v>
      </c>
      <c r="F3538" s="2" t="s">
        <v>278</v>
      </c>
      <c r="G3538" s="2" t="s">
        <v>120</v>
      </c>
      <c r="H3538" s="2" t="s">
        <v>142</v>
      </c>
      <c r="I3538" s="2" t="s">
        <v>53</v>
      </c>
      <c r="J3538" s="2" t="s">
        <v>280</v>
      </c>
      <c r="K3538" s="2"/>
      <c r="L3538" s="2" t="s">
        <v>122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124</v>
      </c>
      <c r="X3538" s="2" t="s">
        <v>298</v>
      </c>
      <c r="Y3538" s="2" t="s">
        <v>312</v>
      </c>
      <c r="Z3538" s="2">
        <v>94.5</v>
      </c>
      <c r="AA3538" s="2"/>
      <c r="AB3538" s="2"/>
      <c r="AC3538" s="2"/>
      <c r="AD3538" s="2"/>
      <c r="AE3538" s="2" t="s">
        <v>271</v>
      </c>
      <c r="AF3538" s="2" t="s">
        <v>281</v>
      </c>
      <c r="AG3538" s="2" t="s">
        <v>431</v>
      </c>
      <c r="AH3538" s="2" t="s">
        <v>128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4605</v>
      </c>
      <c r="B3539" s="2" t="s">
        <v>4599</v>
      </c>
      <c r="C3539" s="2" t="s">
        <v>47</v>
      </c>
      <c r="D3539" s="2" t="s">
        <v>502</v>
      </c>
      <c r="E3539" s="2" t="s">
        <v>254</v>
      </c>
      <c r="F3539" s="2" t="s">
        <v>278</v>
      </c>
      <c r="G3539" s="2" t="s">
        <v>120</v>
      </c>
      <c r="H3539" s="2" t="s">
        <v>142</v>
      </c>
      <c r="I3539" s="2" t="s">
        <v>53</v>
      </c>
      <c r="J3539" s="2" t="s">
        <v>280</v>
      </c>
      <c r="K3539" s="2"/>
      <c r="L3539" s="2" t="s">
        <v>122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124</v>
      </c>
      <c r="X3539" s="2" t="s">
        <v>314</v>
      </c>
      <c r="Y3539" s="2" t="s">
        <v>315</v>
      </c>
      <c r="Z3539" s="2">
        <v>80</v>
      </c>
      <c r="AA3539" s="2"/>
      <c r="AB3539" s="2"/>
      <c r="AC3539" s="2"/>
      <c r="AD3539" s="2"/>
      <c r="AE3539" s="2" t="s">
        <v>271</v>
      </c>
      <c r="AF3539" s="2" t="s">
        <v>281</v>
      </c>
      <c r="AG3539" s="2" t="s">
        <v>435</v>
      </c>
      <c r="AH3539" s="2" t="s">
        <v>128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4606</v>
      </c>
      <c r="B3540" s="2" t="s">
        <v>4599</v>
      </c>
      <c r="C3540" s="2" t="s">
        <v>47</v>
      </c>
      <c r="D3540" s="2" t="s">
        <v>502</v>
      </c>
      <c r="E3540" s="2" t="s">
        <v>254</v>
      </c>
      <c r="F3540" s="2" t="s">
        <v>278</v>
      </c>
      <c r="G3540" s="2" t="s">
        <v>120</v>
      </c>
      <c r="H3540" s="2" t="s">
        <v>142</v>
      </c>
      <c r="I3540" s="2" t="s">
        <v>53</v>
      </c>
      <c r="J3540" s="2" t="s">
        <v>280</v>
      </c>
      <c r="K3540" s="2"/>
      <c r="L3540" s="2" t="s">
        <v>122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124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271</v>
      </c>
      <c r="AF3540" s="2" t="s">
        <v>281</v>
      </c>
      <c r="AG3540" s="2" t="s">
        <v>433</v>
      </c>
      <c r="AH3540" s="2" t="s">
        <v>128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4607</v>
      </c>
      <c r="B3541" s="2" t="s">
        <v>4599</v>
      </c>
      <c r="C3541" s="2" t="s">
        <v>47</v>
      </c>
      <c r="D3541" s="2" t="s">
        <v>502</v>
      </c>
      <c r="E3541" s="2" t="s">
        <v>254</v>
      </c>
      <c r="F3541" s="2" t="s">
        <v>278</v>
      </c>
      <c r="G3541" s="2" t="s">
        <v>120</v>
      </c>
      <c r="H3541" s="2" t="s">
        <v>142</v>
      </c>
      <c r="I3541" s="2"/>
      <c r="J3541" s="2"/>
      <c r="K3541" s="2" t="s">
        <v>55</v>
      </c>
      <c r="L3541" s="2" t="s">
        <v>318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319</v>
      </c>
      <c r="T3541" s="2" t="s">
        <v>165</v>
      </c>
      <c r="U3541" s="4">
        <f>0.17</f>
        <v>0.17</v>
      </c>
      <c r="V3541" s="2" t="s">
        <v>111</v>
      </c>
      <c r="W3541" s="2" t="s">
        <v>319</v>
      </c>
      <c r="X3541" s="2" t="s">
        <v>318</v>
      </c>
      <c r="Y3541" s="2" t="s">
        <v>320</v>
      </c>
      <c r="Z3541" s="2">
        <v>0</v>
      </c>
      <c r="AA3541" s="2"/>
      <c r="AB3541" s="2"/>
      <c r="AC3541" s="2"/>
      <c r="AD3541" s="2"/>
      <c r="AE3541" s="2" t="s">
        <v>271</v>
      </c>
      <c r="AF3541" s="2" t="s">
        <v>272</v>
      </c>
      <c r="AG3541" s="2" t="s">
        <v>273</v>
      </c>
      <c r="AH3541" s="2" t="s">
        <v>168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4608</v>
      </c>
      <c r="B3542" s="2" t="s">
        <v>4609</v>
      </c>
      <c r="C3542" s="2" t="s">
        <v>47</v>
      </c>
      <c r="D3542" s="2" t="s">
        <v>3046</v>
      </c>
      <c r="E3542" s="2" t="s">
        <v>296</v>
      </c>
      <c r="F3542" s="2" t="s">
        <v>50</v>
      </c>
      <c r="G3542" s="2" t="s">
        <v>51</v>
      </c>
      <c r="H3542" s="2" t="s">
        <v>297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175</v>
      </c>
      <c r="Y3542" s="2" t="s">
        <v>3047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66</v>
      </c>
      <c r="AF3542" s="2" t="s">
        <v>67</v>
      </c>
      <c r="AG3542" s="2" t="s">
        <v>327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4610</v>
      </c>
      <c r="B3543" s="2" t="s">
        <v>4609</v>
      </c>
      <c r="C3543" s="2" t="s">
        <v>47</v>
      </c>
      <c r="D3543" s="2" t="s">
        <v>3046</v>
      </c>
      <c r="E3543" s="2" t="s">
        <v>296</v>
      </c>
      <c r="F3543" s="2" t="s">
        <v>50</v>
      </c>
      <c r="G3543" s="2" t="s">
        <v>51</v>
      </c>
      <c r="H3543" s="2" t="s">
        <v>297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66</v>
      </c>
      <c r="AF3543" s="2" t="s">
        <v>67</v>
      </c>
      <c r="AG3543" s="2" t="s">
        <v>329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4611</v>
      </c>
      <c r="B3544" s="2" t="s">
        <v>4609</v>
      </c>
      <c r="C3544" s="2" t="s">
        <v>47</v>
      </c>
      <c r="D3544" s="2" t="s">
        <v>3046</v>
      </c>
      <c r="E3544" s="2" t="s">
        <v>296</v>
      </c>
      <c r="F3544" s="2" t="s">
        <v>50</v>
      </c>
      <c r="G3544" s="2" t="s">
        <v>51</v>
      </c>
      <c r="H3544" s="2" t="s">
        <v>297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149</v>
      </c>
      <c r="Y3544" s="2" t="s">
        <v>150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66</v>
      </c>
      <c r="AF3544" s="2" t="s">
        <v>67</v>
      </c>
      <c r="AG3544" s="2" t="s">
        <v>167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4612</v>
      </c>
      <c r="B3545" s="2" t="s">
        <v>4609</v>
      </c>
      <c r="C3545" s="2" t="s">
        <v>47</v>
      </c>
      <c r="D3545" s="2" t="s">
        <v>3046</v>
      </c>
      <c r="E3545" s="2" t="s">
        <v>296</v>
      </c>
      <c r="F3545" s="2" t="s">
        <v>50</v>
      </c>
      <c r="G3545" s="2" t="s">
        <v>51</v>
      </c>
      <c r="H3545" s="2" t="s">
        <v>297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175</v>
      </c>
      <c r="Y3545" s="2" t="s">
        <v>3051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66</v>
      </c>
      <c r="AF3545" s="2" t="s">
        <v>67</v>
      </c>
      <c r="AG3545" s="2" t="s">
        <v>327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4613</v>
      </c>
      <c r="B3546" s="2" t="s">
        <v>4609</v>
      </c>
      <c r="C3546" s="2" t="s">
        <v>47</v>
      </c>
      <c r="D3546" s="2" t="s">
        <v>3046</v>
      </c>
      <c r="E3546" s="2" t="s">
        <v>296</v>
      </c>
      <c r="F3546" s="2" t="s">
        <v>50</v>
      </c>
      <c r="G3546" s="2" t="s">
        <v>51</v>
      </c>
      <c r="H3546" s="2" t="s">
        <v>297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175</v>
      </c>
      <c r="Y3546" s="2" t="s">
        <v>3053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66</v>
      </c>
      <c r="AF3546" s="2" t="s">
        <v>67</v>
      </c>
      <c r="AG3546" s="2" t="s">
        <v>327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4614</v>
      </c>
      <c r="B3547" s="2" t="s">
        <v>4609</v>
      </c>
      <c r="C3547" s="2" t="s">
        <v>47</v>
      </c>
      <c r="D3547" s="2" t="s">
        <v>3046</v>
      </c>
      <c r="E3547" s="2" t="s">
        <v>296</v>
      </c>
      <c r="F3547" s="2" t="s">
        <v>50</v>
      </c>
      <c r="G3547" s="2" t="s">
        <v>51</v>
      </c>
      <c r="H3547" s="2" t="s">
        <v>297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175</v>
      </c>
      <c r="Y3547" s="2" t="s">
        <v>3055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66</v>
      </c>
      <c r="AF3547" s="2" t="s">
        <v>67</v>
      </c>
      <c r="AG3547" s="2" t="s">
        <v>327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4615</v>
      </c>
      <c r="B3548" s="2" t="s">
        <v>4609</v>
      </c>
      <c r="C3548" s="2" t="s">
        <v>47</v>
      </c>
      <c r="D3548" s="2" t="s">
        <v>3046</v>
      </c>
      <c r="E3548" s="2" t="s">
        <v>296</v>
      </c>
      <c r="F3548" s="2" t="s">
        <v>50</v>
      </c>
      <c r="G3548" s="2" t="s">
        <v>51</v>
      </c>
      <c r="H3548" s="2" t="s">
        <v>297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3057</v>
      </c>
      <c r="Y3548" s="2" t="s">
        <v>3058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66</v>
      </c>
      <c r="AF3548" s="2" t="s">
        <v>67</v>
      </c>
      <c r="AG3548" s="2" t="s">
        <v>167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4616</v>
      </c>
      <c r="B3549" s="2" t="s">
        <v>4609</v>
      </c>
      <c r="C3549" s="2" t="s">
        <v>47</v>
      </c>
      <c r="D3549" s="2" t="s">
        <v>3046</v>
      </c>
      <c r="E3549" s="2" t="s">
        <v>296</v>
      </c>
      <c r="F3549" s="2" t="s">
        <v>50</v>
      </c>
      <c r="G3549" s="2" t="s">
        <v>51</v>
      </c>
      <c r="H3549" s="2" t="s">
        <v>297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66</v>
      </c>
      <c r="AF3549" s="2" t="s">
        <v>67</v>
      </c>
      <c r="AG3549" s="2" t="s">
        <v>329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4617</v>
      </c>
      <c r="B3550" s="2" t="s">
        <v>4609</v>
      </c>
      <c r="C3550" s="2" t="s">
        <v>47</v>
      </c>
      <c r="D3550" s="2" t="s">
        <v>3046</v>
      </c>
      <c r="E3550" s="2" t="s">
        <v>296</v>
      </c>
      <c r="F3550" s="2" t="s">
        <v>50</v>
      </c>
      <c r="G3550" s="2" t="s">
        <v>51</v>
      </c>
      <c r="H3550" s="2" t="s">
        <v>297</v>
      </c>
      <c r="I3550" s="2"/>
      <c r="J3550" s="2"/>
      <c r="K3550" s="2" t="s">
        <v>55</v>
      </c>
      <c r="L3550" s="2" t="s">
        <v>163</v>
      </c>
      <c r="M3550" s="2" t="s">
        <v>107</v>
      </c>
      <c r="N3550" s="3"/>
      <c r="O3550" s="3"/>
      <c r="P3550" s="4">
        <f>IF(O3550="吨",N3550*1000,IF(O3550="万立方米",N3550*10000,""))</f>
        <v>1595887430.0</v>
      </c>
      <c r="Q3550" s="2" t="s">
        <v>108</v>
      </c>
      <c r="R3550" s="2" t="s">
        <v>109</v>
      </c>
      <c r="S3550" s="2" t="s">
        <v>164</v>
      </c>
      <c r="T3550" s="2" t="s">
        <v>165</v>
      </c>
      <c r="U3550" s="4">
        <f>0.16</f>
        <v>0.16</v>
      </c>
      <c r="V3550" s="2" t="s">
        <v>111</v>
      </c>
      <c r="W3550" s="2" t="s">
        <v>164</v>
      </c>
      <c r="X3550" s="2" t="s">
        <v>163</v>
      </c>
      <c r="Y3550" s="2" t="s">
        <v>166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66</v>
      </c>
      <c r="AF3550" s="2" t="s">
        <v>67</v>
      </c>
      <c r="AG3550" s="2" t="s">
        <v>167</v>
      </c>
      <c r="AH3550" s="2" t="s">
        <v>168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4618</v>
      </c>
      <c r="B3551" s="2" t="s">
        <v>4619</v>
      </c>
      <c r="C3551" s="2" t="s">
        <v>47</v>
      </c>
      <c r="D3551" s="2" t="s">
        <v>2793</v>
      </c>
      <c r="E3551" s="2" t="s">
        <v>911</v>
      </c>
      <c r="F3551" s="2" t="s">
        <v>50</v>
      </c>
      <c r="G3551" s="2" t="s">
        <v>51</v>
      </c>
      <c r="H3551" s="2" t="s">
        <v>142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344</v>
      </c>
      <c r="Y3551" s="2" t="s">
        <v>2794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66</v>
      </c>
      <c r="AF3551" s="2" t="s">
        <v>67</v>
      </c>
      <c r="AG3551" s="2" t="s">
        <v>327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4620</v>
      </c>
      <c r="B3552" s="2" t="s">
        <v>4619</v>
      </c>
      <c r="C3552" s="2" t="s">
        <v>47</v>
      </c>
      <c r="D3552" s="2" t="s">
        <v>2793</v>
      </c>
      <c r="E3552" s="2" t="s">
        <v>911</v>
      </c>
      <c r="F3552" s="2" t="s">
        <v>50</v>
      </c>
      <c r="G3552" s="2" t="s">
        <v>51</v>
      </c>
      <c r="H3552" s="2" t="s">
        <v>142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66</v>
      </c>
      <c r="AF3552" s="2" t="s">
        <v>67</v>
      </c>
      <c r="AG3552" s="2" t="s">
        <v>329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4621</v>
      </c>
      <c r="B3553" s="2" t="s">
        <v>4619</v>
      </c>
      <c r="C3553" s="2" t="s">
        <v>47</v>
      </c>
      <c r="D3553" s="2" t="s">
        <v>2793</v>
      </c>
      <c r="E3553" s="2" t="s">
        <v>911</v>
      </c>
      <c r="F3553" s="2" t="s">
        <v>50</v>
      </c>
      <c r="G3553" s="2" t="s">
        <v>51</v>
      </c>
      <c r="H3553" s="2" t="s">
        <v>142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149</v>
      </c>
      <c r="Y3553" s="2" t="s">
        <v>150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66</v>
      </c>
      <c r="AF3553" s="2" t="s">
        <v>67</v>
      </c>
      <c r="AG3553" s="2" t="s">
        <v>167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4622</v>
      </c>
      <c r="B3554" s="2" t="s">
        <v>4619</v>
      </c>
      <c r="C3554" s="2" t="s">
        <v>47</v>
      </c>
      <c r="D3554" s="2" t="s">
        <v>2793</v>
      </c>
      <c r="E3554" s="2" t="s">
        <v>911</v>
      </c>
      <c r="F3554" s="2" t="s">
        <v>50</v>
      </c>
      <c r="G3554" s="2" t="s">
        <v>51</v>
      </c>
      <c r="H3554" s="2" t="s">
        <v>142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344</v>
      </c>
      <c r="Y3554" s="2" t="s">
        <v>2798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66</v>
      </c>
      <c r="AF3554" s="2" t="s">
        <v>67</v>
      </c>
      <c r="AG3554" s="2" t="s">
        <v>327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4623</v>
      </c>
      <c r="B3555" s="2" t="s">
        <v>4619</v>
      </c>
      <c r="C3555" s="2" t="s">
        <v>47</v>
      </c>
      <c r="D3555" s="2" t="s">
        <v>2793</v>
      </c>
      <c r="E3555" s="2" t="s">
        <v>911</v>
      </c>
      <c r="F3555" s="2" t="s">
        <v>50</v>
      </c>
      <c r="G3555" s="2" t="s">
        <v>51</v>
      </c>
      <c r="H3555" s="2" t="s">
        <v>142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344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66</v>
      </c>
      <c r="AF3555" s="2" t="s">
        <v>67</v>
      </c>
      <c r="AG3555" s="2" t="s">
        <v>327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4624</v>
      </c>
      <c r="B3556" s="2" t="s">
        <v>4619</v>
      </c>
      <c r="C3556" s="2" t="s">
        <v>47</v>
      </c>
      <c r="D3556" s="2" t="s">
        <v>2793</v>
      </c>
      <c r="E3556" s="2" t="s">
        <v>911</v>
      </c>
      <c r="F3556" s="2" t="s">
        <v>50</v>
      </c>
      <c r="G3556" s="2" t="s">
        <v>51</v>
      </c>
      <c r="H3556" s="2" t="s">
        <v>142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344</v>
      </c>
      <c r="Y3556" s="2" t="s">
        <v>2801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66</v>
      </c>
      <c r="AF3556" s="2" t="s">
        <v>67</v>
      </c>
      <c r="AG3556" s="2" t="s">
        <v>327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4625</v>
      </c>
      <c r="B3557" s="2" t="s">
        <v>4619</v>
      </c>
      <c r="C3557" s="2" t="s">
        <v>47</v>
      </c>
      <c r="D3557" s="2" t="s">
        <v>2793</v>
      </c>
      <c r="E3557" s="2" t="s">
        <v>911</v>
      </c>
      <c r="F3557" s="2" t="s">
        <v>50</v>
      </c>
      <c r="G3557" s="2" t="s">
        <v>51</v>
      </c>
      <c r="H3557" s="2" t="s">
        <v>142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314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66</v>
      </c>
      <c r="AF3557" s="2" t="s">
        <v>67</v>
      </c>
      <c r="AG3557" s="2" t="s">
        <v>327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4626</v>
      </c>
      <c r="B3558" s="2" t="s">
        <v>4619</v>
      </c>
      <c r="C3558" s="2" t="s">
        <v>47</v>
      </c>
      <c r="D3558" s="2" t="s">
        <v>2793</v>
      </c>
      <c r="E3558" s="2" t="s">
        <v>911</v>
      </c>
      <c r="F3558" s="2" t="s">
        <v>50</v>
      </c>
      <c r="G3558" s="2" t="s">
        <v>51</v>
      </c>
      <c r="H3558" s="2" t="s">
        <v>142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66</v>
      </c>
      <c r="AF3558" s="2" t="s">
        <v>67</v>
      </c>
      <c r="AG3558" s="2" t="s">
        <v>329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4627</v>
      </c>
      <c r="B3559" s="2" t="s">
        <v>4619</v>
      </c>
      <c r="C3559" s="2" t="s">
        <v>47</v>
      </c>
      <c r="D3559" s="2" t="s">
        <v>2793</v>
      </c>
      <c r="E3559" s="2" t="s">
        <v>911</v>
      </c>
      <c r="F3559" s="2" t="s">
        <v>50</v>
      </c>
      <c r="G3559" s="2" t="s">
        <v>51</v>
      </c>
      <c r="H3559" s="2" t="s">
        <v>142</v>
      </c>
      <c r="I3559" s="2"/>
      <c r="J3559" s="2"/>
      <c r="K3559" s="2" t="s">
        <v>55</v>
      </c>
      <c r="L3559" s="2" t="s">
        <v>163</v>
      </c>
      <c r="M3559" s="2" t="s">
        <v>107</v>
      </c>
      <c r="N3559" s="3"/>
      <c r="O3559" s="3"/>
      <c r="P3559" s="4">
        <f>IF(O3559="吨",N3559*1000,IF(O3559="万立方米",N3559*10000,""))</f>
        <v>1246144000.0</v>
      </c>
      <c r="Q3559" s="2" t="s">
        <v>108</v>
      </c>
      <c r="R3559" s="2" t="s">
        <v>109</v>
      </c>
      <c r="S3559" s="2" t="s">
        <v>164</v>
      </c>
      <c r="T3559" s="2" t="s">
        <v>165</v>
      </c>
      <c r="U3559" s="4">
        <f>0.16</f>
        <v>0.16</v>
      </c>
      <c r="V3559" s="2" t="s">
        <v>111</v>
      </c>
      <c r="W3559" s="2" t="s">
        <v>164</v>
      </c>
      <c r="X3559" s="2" t="s">
        <v>163</v>
      </c>
      <c r="Y3559" s="2" t="s">
        <v>166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66</v>
      </c>
      <c r="AF3559" s="2" t="s">
        <v>67</v>
      </c>
      <c r="AG3559" s="2" t="s">
        <v>167</v>
      </c>
      <c r="AH3559" s="2" t="s">
        <v>168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4628</v>
      </c>
      <c r="B3560" s="2" t="s">
        <v>4629</v>
      </c>
      <c r="C3560" s="2" t="s">
        <v>47</v>
      </c>
      <c r="D3560" s="2" t="s">
        <v>4413</v>
      </c>
      <c r="E3560" s="2" t="s">
        <v>924</v>
      </c>
      <c r="F3560" s="2" t="s">
        <v>224</v>
      </c>
      <c r="G3560" s="2" t="s">
        <v>225</v>
      </c>
      <c r="H3560" s="2" t="s">
        <v>142</v>
      </c>
      <c r="I3560" s="2" t="s">
        <v>53</v>
      </c>
      <c r="J3560" s="2" t="s">
        <v>226</v>
      </c>
      <c r="K3560" s="2" t="s">
        <v>226</v>
      </c>
      <c r="L3560" s="2" t="s">
        <v>227</v>
      </c>
      <c r="M3560" s="2" t="s">
        <v>57</v>
      </c>
      <c r="N3560" s="3">
        <v>11537.86</v>
      </c>
      <c r="O3560" s="3" t="s">
        <v>228</v>
      </c>
      <c r="P3560" s="4">
        <f>IF(O3560="吨",N3560*1000,IF(O3560="万立方米",N3560*10000,""))</f>
        <v>115378600.0</v>
      </c>
      <c r="Q3560" s="2" t="s">
        <v>229</v>
      </c>
      <c r="R3560" s="2" t="s">
        <v>230</v>
      </c>
      <c r="S3560" s="2" t="s">
        <v>231</v>
      </c>
      <c r="T3560" s="2" t="s">
        <v>75</v>
      </c>
      <c r="U3560" s="4">
        <f>0.0</f>
        <v>0.0</v>
      </c>
      <c r="V3560" s="2" t="s">
        <v>232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0.0</v>
      </c>
      <c r="AD3560" s="4">
        <f>AC3560*(1-Z3560/100)</f>
        <v>0.0</v>
      </c>
      <c r="AE3560" s="2" t="s">
        <v>66</v>
      </c>
      <c r="AF3560" s="2" t="s">
        <v>67</v>
      </c>
      <c r="AG3560" s="2" t="s">
        <v>233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4630</v>
      </c>
      <c r="B3561" s="2" t="s">
        <v>4629</v>
      </c>
      <c r="C3561" s="2" t="s">
        <v>47</v>
      </c>
      <c r="D3561" s="2" t="s">
        <v>4413</v>
      </c>
      <c r="E3561" s="2" t="s">
        <v>924</v>
      </c>
      <c r="F3561" s="2" t="s">
        <v>224</v>
      </c>
      <c r="G3561" s="2" t="s">
        <v>225</v>
      </c>
      <c r="H3561" s="2" t="s">
        <v>142</v>
      </c>
      <c r="I3561" s="2" t="s">
        <v>53</v>
      </c>
      <c r="J3561" s="2" t="s">
        <v>226</v>
      </c>
      <c r="K3561" s="2" t="s">
        <v>226</v>
      </c>
      <c r="L3561" s="2" t="s">
        <v>227</v>
      </c>
      <c r="M3561" s="2" t="s">
        <v>73</v>
      </c>
      <c r="N3561" s="3">
        <v>11537.86</v>
      </c>
      <c r="O3561" s="3" t="s">
        <v>228</v>
      </c>
      <c r="P3561" s="4">
        <f>IF(O3561="吨",N3561*1000,IF(O3561="万立方米",N3561*10000,""))</f>
        <v>115378600.0</v>
      </c>
      <c r="Q3561" s="2" t="s">
        <v>229</v>
      </c>
      <c r="R3561" s="2" t="s">
        <v>230</v>
      </c>
      <c r="S3561" s="2" t="s">
        <v>235</v>
      </c>
      <c r="T3561" s="2" t="s">
        <v>75</v>
      </c>
      <c r="U3561" s="4">
        <f>1.3</f>
        <v>1.3</v>
      </c>
      <c r="V3561" s="2" t="s">
        <v>232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149.99218</v>
      </c>
      <c r="AD3561" s="4">
        <f>AC3561*(1-Z3561/100)</f>
        <v>149.99218</v>
      </c>
      <c r="AE3561" s="2" t="s">
        <v>66</v>
      </c>
      <c r="AF3561" s="2" t="s">
        <v>67</v>
      </c>
      <c r="AG3561" s="2" t="s">
        <v>236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4631</v>
      </c>
      <c r="B3562" s="2" t="s">
        <v>4629</v>
      </c>
      <c r="C3562" s="2" t="s">
        <v>47</v>
      </c>
      <c r="D3562" s="2" t="s">
        <v>4413</v>
      </c>
      <c r="E3562" s="2" t="s">
        <v>924</v>
      </c>
      <c r="F3562" s="2" t="s">
        <v>224</v>
      </c>
      <c r="G3562" s="2" t="s">
        <v>225</v>
      </c>
      <c r="H3562" s="2" t="s">
        <v>142</v>
      </c>
      <c r="I3562" s="2" t="s">
        <v>53</v>
      </c>
      <c r="J3562" s="2" t="s">
        <v>226</v>
      </c>
      <c r="K3562" s="2" t="s">
        <v>226</v>
      </c>
      <c r="L3562" s="2" t="s">
        <v>227</v>
      </c>
      <c r="M3562" s="2" t="s">
        <v>79</v>
      </c>
      <c r="N3562" s="3">
        <v>11537.86</v>
      </c>
      <c r="O3562" s="3" t="s">
        <v>228</v>
      </c>
      <c r="P3562" s="4">
        <f>IF(O3562="吨",N3562*1000,IF(O3562="万立方米",N3562*10000,""))</f>
        <v>115378600.0</v>
      </c>
      <c r="Q3562" s="2" t="s">
        <v>229</v>
      </c>
      <c r="R3562" s="2" t="s">
        <v>230</v>
      </c>
      <c r="S3562" s="2" t="s">
        <v>238</v>
      </c>
      <c r="T3562" s="2" t="s">
        <v>75</v>
      </c>
      <c r="U3562" s="4">
        <f>4.1</f>
        <v>4.1</v>
      </c>
      <c r="V3562" s="2" t="s">
        <v>232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4">
        <f>P3562*U3562/1000000</f>
        <v>473.05225999999993</v>
      </c>
      <c r="AD3562" s="4">
        <f>AC3562*(1-Z3562/100)</f>
        <v>368.9807628</v>
      </c>
      <c r="AE3562" s="2" t="s">
        <v>66</v>
      </c>
      <c r="AF3562" s="2" t="s">
        <v>67</v>
      </c>
      <c r="AG3562" s="2" t="s">
        <v>239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4632</v>
      </c>
      <c r="B3563" s="2" t="s">
        <v>4629</v>
      </c>
      <c r="C3563" s="2" t="s">
        <v>47</v>
      </c>
      <c r="D3563" s="2" t="s">
        <v>4413</v>
      </c>
      <c r="E3563" s="2" t="s">
        <v>924</v>
      </c>
      <c r="F3563" s="2" t="s">
        <v>224</v>
      </c>
      <c r="G3563" s="2" t="s">
        <v>225</v>
      </c>
      <c r="H3563" s="2" t="s">
        <v>142</v>
      </c>
      <c r="I3563" s="2" t="s">
        <v>53</v>
      </c>
      <c r="J3563" s="2" t="s">
        <v>226</v>
      </c>
      <c r="K3563" s="2" t="s">
        <v>226</v>
      </c>
      <c r="L3563" s="2" t="s">
        <v>227</v>
      </c>
      <c r="M3563" s="2" t="s">
        <v>87</v>
      </c>
      <c r="N3563" s="3">
        <v>11537.86</v>
      </c>
      <c r="O3563" s="3" t="s">
        <v>228</v>
      </c>
      <c r="P3563" s="4">
        <f>IF(O3563="吨",N3563*1000,IF(O3563="万立方米",N3563*10000,""))</f>
        <v>115378600.0</v>
      </c>
      <c r="Q3563" s="2" t="s">
        <v>229</v>
      </c>
      <c r="R3563" s="2" t="s">
        <v>230</v>
      </c>
      <c r="S3563" s="2" t="s">
        <v>241</v>
      </c>
      <c r="T3563" s="2" t="s">
        <v>75</v>
      </c>
      <c r="U3563" s="4">
        <f>0.0</f>
        <v>0.0</v>
      </c>
      <c r="V3563" s="2" t="s">
        <v>232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</v>
      </c>
      <c r="AD3563" s="4">
        <f>AC3563*(1-Z3563/100)</f>
        <v>0.0</v>
      </c>
      <c r="AE3563" s="2" t="s">
        <v>66</v>
      </c>
      <c r="AF3563" s="2" t="s">
        <v>67</v>
      </c>
      <c r="AG3563" s="2" t="s">
        <v>233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4633</v>
      </c>
      <c r="B3564" s="2" t="s">
        <v>4629</v>
      </c>
      <c r="C3564" s="2" t="s">
        <v>47</v>
      </c>
      <c r="D3564" s="2" t="s">
        <v>4413</v>
      </c>
      <c r="E3564" s="2" t="s">
        <v>924</v>
      </c>
      <c r="F3564" s="2" t="s">
        <v>224</v>
      </c>
      <c r="G3564" s="2" t="s">
        <v>225</v>
      </c>
      <c r="H3564" s="2" t="s">
        <v>142</v>
      </c>
      <c r="I3564" s="2" t="s">
        <v>53</v>
      </c>
      <c r="J3564" s="2" t="s">
        <v>226</v>
      </c>
      <c r="K3564" s="2" t="s">
        <v>226</v>
      </c>
      <c r="L3564" s="2" t="s">
        <v>227</v>
      </c>
      <c r="M3564" s="2" t="s">
        <v>91</v>
      </c>
      <c r="N3564" s="3">
        <v>11537.86</v>
      </c>
      <c r="O3564" s="3" t="s">
        <v>228</v>
      </c>
      <c r="P3564" s="4">
        <f>IF(O3564="吨",N3564*1000,IF(O3564="万立方米",N3564*10000,""))</f>
        <v>115378600.0</v>
      </c>
      <c r="Q3564" s="2" t="s">
        <v>229</v>
      </c>
      <c r="R3564" s="2" t="s">
        <v>230</v>
      </c>
      <c r="S3564" s="2" t="s">
        <v>243</v>
      </c>
      <c r="T3564" s="2" t="s">
        <v>75</v>
      </c>
      <c r="U3564" s="4">
        <f>0.03</f>
        <v>0.03</v>
      </c>
      <c r="V3564" s="2" t="s">
        <v>232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4">
        <f>P3564*U3564/1000000</f>
        <v>3.461358</v>
      </c>
      <c r="AD3564" s="4">
        <f>AC3565*(1-AA3564/100)+(AC3564-AC3565)*(1-AB3564/100)</f>
        <v>3.461358</v>
      </c>
      <c r="AE3564" s="2" t="s">
        <v>66</v>
      </c>
      <c r="AF3564" s="2" t="s">
        <v>67</v>
      </c>
      <c r="AG3564" s="2" t="s">
        <v>233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4634</v>
      </c>
      <c r="B3565" s="2" t="s">
        <v>4629</v>
      </c>
      <c r="C3565" s="2" t="s">
        <v>47</v>
      </c>
      <c r="D3565" s="2" t="s">
        <v>4413</v>
      </c>
      <c r="E3565" s="2" t="s">
        <v>924</v>
      </c>
      <c r="F3565" s="2" t="s">
        <v>224</v>
      </c>
      <c r="G3565" s="2" t="s">
        <v>225</v>
      </c>
      <c r="H3565" s="2" t="s">
        <v>142</v>
      </c>
      <c r="I3565" s="2" t="s">
        <v>53</v>
      </c>
      <c r="J3565" s="2" t="s">
        <v>226</v>
      </c>
      <c r="K3565" s="2" t="s">
        <v>226</v>
      </c>
      <c r="L3565" s="2" t="s">
        <v>227</v>
      </c>
      <c r="M3565" s="2" t="s">
        <v>95</v>
      </c>
      <c r="N3565" s="3">
        <v>11537.86</v>
      </c>
      <c r="O3565" s="3" t="s">
        <v>228</v>
      </c>
      <c r="P3565" s="4">
        <f>IF(O3565="吨",N3565*1000,IF(O3565="万立方米",N3565*10000,""))</f>
        <v>115378600.0</v>
      </c>
      <c r="Q3565" s="2" t="s">
        <v>229</v>
      </c>
      <c r="R3565" s="2" t="s">
        <v>230</v>
      </c>
      <c r="S3565" s="2" t="s">
        <v>245</v>
      </c>
      <c r="T3565" s="2" t="s">
        <v>75</v>
      </c>
      <c r="U3565" s="4">
        <f>0.03</f>
        <v>0.03</v>
      </c>
      <c r="V3565" s="2" t="s">
        <v>232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3.461358</v>
      </c>
      <c r="AD3565" s="4">
        <f>AC3565*(1-Z3565/100)</f>
        <v>3.461358</v>
      </c>
      <c r="AE3565" s="2" t="s">
        <v>66</v>
      </c>
      <c r="AF3565" s="2" t="s">
        <v>67</v>
      </c>
      <c r="AG3565" s="2" t="s">
        <v>233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4635</v>
      </c>
      <c r="B3566" s="2" t="s">
        <v>4629</v>
      </c>
      <c r="C3566" s="2" t="s">
        <v>47</v>
      </c>
      <c r="D3566" s="2" t="s">
        <v>4413</v>
      </c>
      <c r="E3566" s="2" t="s">
        <v>924</v>
      </c>
      <c r="F3566" s="2" t="s">
        <v>224</v>
      </c>
      <c r="G3566" s="2" t="s">
        <v>225</v>
      </c>
      <c r="H3566" s="2" t="s">
        <v>142</v>
      </c>
      <c r="I3566" s="2" t="s">
        <v>53</v>
      </c>
      <c r="J3566" s="2" t="s">
        <v>226</v>
      </c>
      <c r="K3566" s="2" t="s">
        <v>226</v>
      </c>
      <c r="L3566" s="2" t="s">
        <v>227</v>
      </c>
      <c r="M3566" s="2" t="s">
        <v>99</v>
      </c>
      <c r="N3566" s="3">
        <v>11537.86</v>
      </c>
      <c r="O3566" s="3" t="s">
        <v>228</v>
      </c>
      <c r="P3566" s="4">
        <f>IF(O3566="吨",N3566*1000,IF(O3566="万立方米",N3566*10000,""))</f>
        <v>115378600.0</v>
      </c>
      <c r="Q3566" s="2" t="s">
        <v>229</v>
      </c>
      <c r="R3566" s="2" t="s">
        <v>230</v>
      </c>
      <c r="S3566" s="2" t="s">
        <v>247</v>
      </c>
      <c r="T3566" s="2" t="s">
        <v>75</v>
      </c>
      <c r="U3566" s="4">
        <f>0.0</f>
        <v>0.0</v>
      </c>
      <c r="V3566" s="2" t="s">
        <v>232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233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4636</v>
      </c>
      <c r="B3567" s="2" t="s">
        <v>4629</v>
      </c>
      <c r="C3567" s="2" t="s">
        <v>47</v>
      </c>
      <c r="D3567" s="2" t="s">
        <v>4413</v>
      </c>
      <c r="E3567" s="2" t="s">
        <v>924</v>
      </c>
      <c r="F3567" s="2" t="s">
        <v>224</v>
      </c>
      <c r="G3567" s="2" t="s">
        <v>225</v>
      </c>
      <c r="H3567" s="2" t="s">
        <v>142</v>
      </c>
      <c r="I3567" s="2" t="s">
        <v>53</v>
      </c>
      <c r="J3567" s="2" t="s">
        <v>226</v>
      </c>
      <c r="K3567" s="2" t="s">
        <v>226</v>
      </c>
      <c r="L3567" s="2" t="s">
        <v>227</v>
      </c>
      <c r="M3567" s="2" t="s">
        <v>104</v>
      </c>
      <c r="N3567" s="3">
        <v>11537.86</v>
      </c>
      <c r="O3567" s="3" t="s">
        <v>228</v>
      </c>
      <c r="P3567" s="4">
        <f>IF(O3567="吨",N3567*1000,IF(O3567="万立方米",N3567*10000,""))</f>
        <v>115378600.0</v>
      </c>
      <c r="Q3567" s="2" t="s">
        <v>229</v>
      </c>
      <c r="R3567" s="2" t="s">
        <v>230</v>
      </c>
      <c r="S3567" s="2" t="s">
        <v>249</v>
      </c>
      <c r="T3567" s="2" t="s">
        <v>75</v>
      </c>
      <c r="U3567" s="4">
        <f>0.02</f>
        <v>0.02</v>
      </c>
      <c r="V3567" s="2" t="s">
        <v>232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 t="s">
        <v>236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4637</v>
      </c>
      <c r="B3568" s="2" t="s">
        <v>4629</v>
      </c>
      <c r="C3568" s="2" t="s">
        <v>47</v>
      </c>
      <c r="D3568" s="2" t="s">
        <v>4413</v>
      </c>
      <c r="E3568" s="2" t="s">
        <v>924</v>
      </c>
      <c r="F3568" s="2" t="s">
        <v>224</v>
      </c>
      <c r="G3568" s="2" t="s">
        <v>225</v>
      </c>
      <c r="H3568" s="2" t="s">
        <v>142</v>
      </c>
      <c r="I3568" s="2"/>
      <c r="J3568" s="2"/>
      <c r="K3568" s="2"/>
      <c r="L3568" s="2"/>
      <c r="M3568" s="2" t="s">
        <v>107</v>
      </c>
      <c r="N3568" s="3"/>
      <c r="O3568" s="3"/>
      <c r="P3568" s="4">
        <f>IF(O3568="吨",N3568*1000,IF(O3568="万立方米",N3568*10000,""))</f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138</v>
      </c>
      <c r="AH3568" s="2" t="s">
        <v>114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4638</v>
      </c>
      <c r="B3569" s="2" t="s">
        <v>4639</v>
      </c>
      <c r="C3569" s="2" t="s">
        <v>47</v>
      </c>
      <c r="D3569" s="2" t="s">
        <v>1363</v>
      </c>
      <c r="E3569" s="2" t="s">
        <v>277</v>
      </c>
      <c r="F3569" s="2" t="s">
        <v>278</v>
      </c>
      <c r="G3569" s="2" t="s">
        <v>120</v>
      </c>
      <c r="H3569" s="2" t="s">
        <v>912</v>
      </c>
      <c r="I3569" s="2" t="s">
        <v>53</v>
      </c>
      <c r="J3569" s="2" t="s">
        <v>691</v>
      </c>
      <c r="K3569" s="2"/>
      <c r="L3569" s="2" t="s">
        <v>122</v>
      </c>
      <c r="M3569" s="2" t="s">
        <v>57</v>
      </c>
      <c r="N3569" s="3">
        <v>2606.9</v>
      </c>
      <c r="O3569" s="3" t="s">
        <v>123</v>
      </c>
      <c r="P3569" s="2"/>
      <c r="Q3569" s="2"/>
      <c r="R3569" s="2"/>
      <c r="S3569" s="2"/>
      <c r="T3569" s="2"/>
      <c r="U3569" s="2"/>
      <c r="V3569" s="2"/>
      <c r="W3569" s="2" t="s">
        <v>124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271</v>
      </c>
      <c r="AF3569" s="2" t="s">
        <v>692</v>
      </c>
      <c r="AG3569" s="2" t="s">
        <v>693</v>
      </c>
      <c r="AH3569" s="2" t="s">
        <v>128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4640</v>
      </c>
      <c r="B3570" s="2" t="s">
        <v>4639</v>
      </c>
      <c r="C3570" s="2" t="s">
        <v>47</v>
      </c>
      <c r="D3570" s="2" t="s">
        <v>1363</v>
      </c>
      <c r="E3570" s="2" t="s">
        <v>277</v>
      </c>
      <c r="F3570" s="2" t="s">
        <v>278</v>
      </c>
      <c r="G3570" s="2" t="s">
        <v>120</v>
      </c>
      <c r="H3570" s="2" t="s">
        <v>912</v>
      </c>
      <c r="I3570" s="2" t="s">
        <v>53</v>
      </c>
      <c r="J3570" s="2" t="s">
        <v>691</v>
      </c>
      <c r="K3570" s="2"/>
      <c r="L3570" s="2" t="s">
        <v>122</v>
      </c>
      <c r="M3570" s="2" t="s">
        <v>73</v>
      </c>
      <c r="N3570" s="3">
        <v>2606.9</v>
      </c>
      <c r="O3570" s="3" t="s">
        <v>123</v>
      </c>
      <c r="P3570" s="2"/>
      <c r="Q3570" s="2"/>
      <c r="R3570" s="2"/>
      <c r="S3570" s="2"/>
      <c r="T3570" s="2"/>
      <c r="U3570" s="2"/>
      <c r="V3570" s="2"/>
      <c r="W3570" s="2" t="s">
        <v>124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271</v>
      </c>
      <c r="AF3570" s="2" t="s">
        <v>692</v>
      </c>
      <c r="AG3570" s="2" t="s">
        <v>695</v>
      </c>
      <c r="AH3570" s="2" t="s">
        <v>128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4641</v>
      </c>
      <c r="B3571" s="2" t="s">
        <v>4639</v>
      </c>
      <c r="C3571" s="2" t="s">
        <v>47</v>
      </c>
      <c r="D3571" s="2" t="s">
        <v>1363</v>
      </c>
      <c r="E3571" s="2" t="s">
        <v>277</v>
      </c>
      <c r="F3571" s="2" t="s">
        <v>278</v>
      </c>
      <c r="G3571" s="2" t="s">
        <v>120</v>
      </c>
      <c r="H3571" s="2" t="s">
        <v>912</v>
      </c>
      <c r="I3571" s="2" t="s">
        <v>53</v>
      </c>
      <c r="J3571" s="2" t="s">
        <v>691</v>
      </c>
      <c r="K3571" s="2"/>
      <c r="L3571" s="2" t="s">
        <v>122</v>
      </c>
      <c r="M3571" s="2" t="s">
        <v>79</v>
      </c>
      <c r="N3571" s="3">
        <v>2606.9</v>
      </c>
      <c r="O3571" s="3" t="s">
        <v>123</v>
      </c>
      <c r="P3571" s="2"/>
      <c r="Q3571" s="2"/>
      <c r="R3571" s="2"/>
      <c r="S3571" s="2"/>
      <c r="T3571" s="2"/>
      <c r="U3571" s="2"/>
      <c r="V3571" s="2"/>
      <c r="W3571" s="2" t="s">
        <v>124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271</v>
      </c>
      <c r="AF3571" s="2" t="s">
        <v>692</v>
      </c>
      <c r="AG3571" s="2" t="s">
        <v>693</v>
      </c>
      <c r="AH3571" s="2" t="s">
        <v>128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4642</v>
      </c>
      <c r="B3572" s="2" t="s">
        <v>4639</v>
      </c>
      <c r="C3572" s="2" t="s">
        <v>47</v>
      </c>
      <c r="D3572" s="2" t="s">
        <v>1363</v>
      </c>
      <c r="E3572" s="2" t="s">
        <v>277</v>
      </c>
      <c r="F3572" s="2" t="s">
        <v>278</v>
      </c>
      <c r="G3572" s="2" t="s">
        <v>120</v>
      </c>
      <c r="H3572" s="2" t="s">
        <v>912</v>
      </c>
      <c r="I3572" s="2" t="s">
        <v>53</v>
      </c>
      <c r="J3572" s="2" t="s">
        <v>691</v>
      </c>
      <c r="K3572" s="2"/>
      <c r="L3572" s="2" t="s">
        <v>122</v>
      </c>
      <c r="M3572" s="2" t="s">
        <v>87</v>
      </c>
      <c r="N3572" s="3">
        <v>2606.9</v>
      </c>
      <c r="O3572" s="3" t="s">
        <v>123</v>
      </c>
      <c r="P3572" s="2"/>
      <c r="Q3572" s="2"/>
      <c r="R3572" s="2"/>
      <c r="S3572" s="2"/>
      <c r="T3572" s="2"/>
      <c r="U3572" s="2"/>
      <c r="V3572" s="2"/>
      <c r="W3572" s="2" t="s">
        <v>124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271</v>
      </c>
      <c r="AF3572" s="2" t="s">
        <v>692</v>
      </c>
      <c r="AG3572" s="2" t="s">
        <v>693</v>
      </c>
      <c r="AH3572" s="2" t="s">
        <v>128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4643</v>
      </c>
      <c r="B3573" s="2" t="s">
        <v>4639</v>
      </c>
      <c r="C3573" s="2" t="s">
        <v>47</v>
      </c>
      <c r="D3573" s="2" t="s">
        <v>1363</v>
      </c>
      <c r="E3573" s="2" t="s">
        <v>277</v>
      </c>
      <c r="F3573" s="2" t="s">
        <v>278</v>
      </c>
      <c r="G3573" s="2" t="s">
        <v>120</v>
      </c>
      <c r="H3573" s="2" t="s">
        <v>912</v>
      </c>
      <c r="I3573" s="2" t="s">
        <v>53</v>
      </c>
      <c r="J3573" s="2" t="s">
        <v>691</v>
      </c>
      <c r="K3573" s="2"/>
      <c r="L3573" s="2" t="s">
        <v>122</v>
      </c>
      <c r="M3573" s="2" t="s">
        <v>91</v>
      </c>
      <c r="N3573" s="3">
        <v>2606.9</v>
      </c>
      <c r="O3573" s="3" t="s">
        <v>123</v>
      </c>
      <c r="P3573" s="2"/>
      <c r="Q3573" s="2"/>
      <c r="R3573" s="2"/>
      <c r="S3573" s="2"/>
      <c r="T3573" s="2"/>
      <c r="U3573" s="2"/>
      <c r="V3573" s="2"/>
      <c r="W3573" s="2" t="s">
        <v>124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271</v>
      </c>
      <c r="AF3573" s="2" t="s">
        <v>692</v>
      </c>
      <c r="AG3573" s="2" t="s">
        <v>693</v>
      </c>
      <c r="AH3573" s="2" t="s">
        <v>128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4644</v>
      </c>
      <c r="B3574" s="2" t="s">
        <v>4639</v>
      </c>
      <c r="C3574" s="2" t="s">
        <v>47</v>
      </c>
      <c r="D3574" s="2" t="s">
        <v>1363</v>
      </c>
      <c r="E3574" s="2" t="s">
        <v>277</v>
      </c>
      <c r="F3574" s="2" t="s">
        <v>278</v>
      </c>
      <c r="G3574" s="2" t="s">
        <v>120</v>
      </c>
      <c r="H3574" s="2" t="s">
        <v>912</v>
      </c>
      <c r="I3574" s="2" t="s">
        <v>53</v>
      </c>
      <c r="J3574" s="2" t="s">
        <v>691</v>
      </c>
      <c r="K3574" s="2"/>
      <c r="L3574" s="2" t="s">
        <v>122</v>
      </c>
      <c r="M3574" s="2" t="s">
        <v>95</v>
      </c>
      <c r="N3574" s="3">
        <v>2606.9</v>
      </c>
      <c r="O3574" s="3" t="s">
        <v>123</v>
      </c>
      <c r="P3574" s="2"/>
      <c r="Q3574" s="2"/>
      <c r="R3574" s="2"/>
      <c r="S3574" s="2"/>
      <c r="T3574" s="2"/>
      <c r="U3574" s="2"/>
      <c r="V3574" s="2"/>
      <c r="W3574" s="2" t="s">
        <v>124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271</v>
      </c>
      <c r="AF3574" s="2" t="s">
        <v>692</v>
      </c>
      <c r="AG3574" s="2" t="s">
        <v>693</v>
      </c>
      <c r="AH3574" s="2" t="s">
        <v>128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4645</v>
      </c>
      <c r="B3575" s="2" t="s">
        <v>4639</v>
      </c>
      <c r="C3575" s="2" t="s">
        <v>47</v>
      </c>
      <c r="D3575" s="2" t="s">
        <v>1363</v>
      </c>
      <c r="E3575" s="2" t="s">
        <v>277</v>
      </c>
      <c r="F3575" s="2" t="s">
        <v>278</v>
      </c>
      <c r="G3575" s="2" t="s">
        <v>120</v>
      </c>
      <c r="H3575" s="2" t="s">
        <v>912</v>
      </c>
      <c r="I3575" s="2" t="s">
        <v>53</v>
      </c>
      <c r="J3575" s="2" t="s">
        <v>691</v>
      </c>
      <c r="K3575" s="2"/>
      <c r="L3575" s="2" t="s">
        <v>122</v>
      </c>
      <c r="M3575" s="2" t="s">
        <v>99</v>
      </c>
      <c r="N3575" s="3">
        <v>2606.9</v>
      </c>
      <c r="O3575" s="3" t="s">
        <v>123</v>
      </c>
      <c r="P3575" s="2"/>
      <c r="Q3575" s="2"/>
      <c r="R3575" s="2"/>
      <c r="S3575" s="2"/>
      <c r="T3575" s="2"/>
      <c r="U3575" s="2"/>
      <c r="V3575" s="2"/>
      <c r="W3575" s="2" t="s">
        <v>124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271</v>
      </c>
      <c r="AF3575" s="2" t="s">
        <v>692</v>
      </c>
      <c r="AG3575" s="2" t="s">
        <v>693</v>
      </c>
      <c r="AH3575" s="2" t="s">
        <v>128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4646</v>
      </c>
      <c r="B3576" s="2" t="s">
        <v>4639</v>
      </c>
      <c r="C3576" s="2" t="s">
        <v>47</v>
      </c>
      <c r="D3576" s="2" t="s">
        <v>1363</v>
      </c>
      <c r="E3576" s="2" t="s">
        <v>277</v>
      </c>
      <c r="F3576" s="2" t="s">
        <v>278</v>
      </c>
      <c r="G3576" s="2" t="s">
        <v>120</v>
      </c>
      <c r="H3576" s="2" t="s">
        <v>912</v>
      </c>
      <c r="I3576" s="2" t="s">
        <v>53</v>
      </c>
      <c r="J3576" s="2" t="s">
        <v>691</v>
      </c>
      <c r="K3576" s="2"/>
      <c r="L3576" s="2" t="s">
        <v>122</v>
      </c>
      <c r="M3576" s="2" t="s">
        <v>104</v>
      </c>
      <c r="N3576" s="3">
        <v>2606.9</v>
      </c>
      <c r="O3576" s="3" t="s">
        <v>123</v>
      </c>
      <c r="P3576" s="2"/>
      <c r="Q3576" s="2"/>
      <c r="R3576" s="2"/>
      <c r="S3576" s="2"/>
      <c r="T3576" s="2"/>
      <c r="U3576" s="2"/>
      <c r="V3576" s="2"/>
      <c r="W3576" s="2" t="s">
        <v>124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271</v>
      </c>
      <c r="AF3576" s="2" t="s">
        <v>692</v>
      </c>
      <c r="AG3576" s="2" t="s">
        <v>695</v>
      </c>
      <c r="AH3576" s="2" t="s">
        <v>128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4647</v>
      </c>
      <c r="B3577" s="2" t="s">
        <v>4639</v>
      </c>
      <c r="C3577" s="2" t="s">
        <v>47</v>
      </c>
      <c r="D3577" s="2" t="s">
        <v>1363</v>
      </c>
      <c r="E3577" s="2" t="s">
        <v>277</v>
      </c>
      <c r="F3577" s="2" t="s">
        <v>278</v>
      </c>
      <c r="G3577" s="2" t="s">
        <v>120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f>IF(O3577="吨",N3577*1000,IF(O3577="万立方米",N3577*10000,""))</f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138</v>
      </c>
      <c r="AH3577" s="2" t="s">
        <v>114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4648</v>
      </c>
      <c r="B3578" s="2" t="s">
        <v>4649</v>
      </c>
      <c r="C3578" s="2" t="s">
        <v>47</v>
      </c>
      <c r="D3578" s="2" t="s">
        <v>1237</v>
      </c>
      <c r="E3578" s="2" t="s">
        <v>277</v>
      </c>
      <c r="F3578" s="2" t="s">
        <v>278</v>
      </c>
      <c r="G3578" s="2" t="s">
        <v>225</v>
      </c>
      <c r="H3578" s="2" t="s">
        <v>52</v>
      </c>
      <c r="I3578" s="2" t="s">
        <v>53</v>
      </c>
      <c r="J3578" s="2" t="s">
        <v>611</v>
      </c>
      <c r="K3578" s="2" t="s">
        <v>611</v>
      </c>
      <c r="L3578" s="2" t="s">
        <v>227</v>
      </c>
      <c r="M3578" s="2" t="s">
        <v>57</v>
      </c>
      <c r="N3578" s="3">
        <v>455.19</v>
      </c>
      <c r="O3578" s="3" t="s">
        <v>228</v>
      </c>
      <c r="P3578" s="4">
        <f>IF(O3578="吨",N3578*1000,IF(O3578="万立方米",N3578*10000,""))</f>
        <v>4551900.0</v>
      </c>
      <c r="Q3578" s="2" t="s">
        <v>229</v>
      </c>
      <c r="R3578" s="2" t="s">
        <v>230</v>
      </c>
      <c r="S3578" s="2" t="s">
        <v>612</v>
      </c>
      <c r="T3578" s="2" t="s">
        <v>75</v>
      </c>
      <c r="U3578" s="4">
        <f>0.0</f>
        <v>0.0</v>
      </c>
      <c r="V3578" s="2" t="s">
        <v>232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</v>
      </c>
      <c r="AD3578" s="4">
        <f>AC3578*(1-Z3578/100)</f>
        <v>0.0</v>
      </c>
      <c r="AE3578" s="2" t="s">
        <v>66</v>
      </c>
      <c r="AF3578" s="2" t="s">
        <v>67</v>
      </c>
      <c r="AG3578" s="2" t="s">
        <v>233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4650</v>
      </c>
      <c r="B3579" s="2" t="s">
        <v>4649</v>
      </c>
      <c r="C3579" s="2" t="s">
        <v>47</v>
      </c>
      <c r="D3579" s="2" t="s">
        <v>1237</v>
      </c>
      <c r="E3579" s="2" t="s">
        <v>277</v>
      </c>
      <c r="F3579" s="2" t="s">
        <v>278</v>
      </c>
      <c r="G3579" s="2" t="s">
        <v>225</v>
      </c>
      <c r="H3579" s="2" t="s">
        <v>52</v>
      </c>
      <c r="I3579" s="2" t="s">
        <v>53</v>
      </c>
      <c r="J3579" s="2" t="s">
        <v>611</v>
      </c>
      <c r="K3579" s="2" t="s">
        <v>611</v>
      </c>
      <c r="L3579" s="2" t="s">
        <v>227</v>
      </c>
      <c r="M3579" s="2" t="s">
        <v>73</v>
      </c>
      <c r="N3579" s="3">
        <v>455.19</v>
      </c>
      <c r="O3579" s="3" t="s">
        <v>228</v>
      </c>
      <c r="P3579" s="4">
        <f>IF(O3579="吨",N3579*1000,IF(O3579="万立方米",N3579*10000,""))</f>
        <v>4551900.0</v>
      </c>
      <c r="Q3579" s="2" t="s">
        <v>229</v>
      </c>
      <c r="R3579" s="2" t="s">
        <v>230</v>
      </c>
      <c r="S3579" s="2" t="s">
        <v>614</v>
      </c>
      <c r="T3579" s="2" t="s">
        <v>75</v>
      </c>
      <c r="U3579" s="4">
        <f>1.3</f>
        <v>1.3</v>
      </c>
      <c r="V3579" s="2" t="s">
        <v>232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5.91747</v>
      </c>
      <c r="AD3579" s="4">
        <f>AC3579*(1-Z3579/100)</f>
        <v>5.91747</v>
      </c>
      <c r="AE3579" s="2" t="s">
        <v>66</v>
      </c>
      <c r="AF3579" s="2" t="s">
        <v>67</v>
      </c>
      <c r="AG3579" s="2" t="s">
        <v>236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4651</v>
      </c>
      <c r="B3580" s="2" t="s">
        <v>4649</v>
      </c>
      <c r="C3580" s="2" t="s">
        <v>47</v>
      </c>
      <c r="D3580" s="2" t="s">
        <v>1237</v>
      </c>
      <c r="E3580" s="2" t="s">
        <v>277</v>
      </c>
      <c r="F3580" s="2" t="s">
        <v>278</v>
      </c>
      <c r="G3580" s="2" t="s">
        <v>225</v>
      </c>
      <c r="H3580" s="2" t="s">
        <v>52</v>
      </c>
      <c r="I3580" s="2" t="s">
        <v>53</v>
      </c>
      <c r="J3580" s="2" t="s">
        <v>611</v>
      </c>
      <c r="K3580" s="2" t="s">
        <v>611</v>
      </c>
      <c r="L3580" s="2" t="s">
        <v>227</v>
      </c>
      <c r="M3580" s="2" t="s">
        <v>79</v>
      </c>
      <c r="N3580" s="3">
        <v>455.19</v>
      </c>
      <c r="O3580" s="3" t="s">
        <v>228</v>
      </c>
      <c r="P3580" s="4">
        <f>IF(O3580="吨",N3580*1000,IF(O3580="万立方米",N3580*10000,""))</f>
        <v>4551900.0</v>
      </c>
      <c r="Q3580" s="2" t="s">
        <v>229</v>
      </c>
      <c r="R3580" s="2" t="s">
        <v>230</v>
      </c>
      <c r="S3580" s="2" t="s">
        <v>616</v>
      </c>
      <c r="T3580" s="2" t="s">
        <v>75</v>
      </c>
      <c r="U3580" s="4">
        <f>1.35</f>
        <v>1.35</v>
      </c>
      <c r="V3580" s="2" t="s">
        <v>232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4">
        <f>P3580*U3580/1000000</f>
        <v>6.145065</v>
      </c>
      <c r="AD3580" s="4">
        <f>AC3580*(1-Z3580/100)</f>
        <v>4.7931507</v>
      </c>
      <c r="AE3580" s="2" t="s">
        <v>66</v>
      </c>
      <c r="AF3580" s="2" t="s">
        <v>67</v>
      </c>
      <c r="AG3580" s="2" t="s">
        <v>239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4652</v>
      </c>
      <c r="B3581" s="2" t="s">
        <v>4649</v>
      </c>
      <c r="C3581" s="2" t="s">
        <v>47</v>
      </c>
      <c r="D3581" s="2" t="s">
        <v>1237</v>
      </c>
      <c r="E3581" s="2" t="s">
        <v>277</v>
      </c>
      <c r="F3581" s="2" t="s">
        <v>278</v>
      </c>
      <c r="G3581" s="2" t="s">
        <v>225</v>
      </c>
      <c r="H3581" s="2" t="s">
        <v>52</v>
      </c>
      <c r="I3581" s="2" t="s">
        <v>53</v>
      </c>
      <c r="J3581" s="2" t="s">
        <v>611</v>
      </c>
      <c r="K3581" s="2" t="s">
        <v>611</v>
      </c>
      <c r="L3581" s="2" t="s">
        <v>227</v>
      </c>
      <c r="M3581" s="2" t="s">
        <v>87</v>
      </c>
      <c r="N3581" s="3">
        <v>455.19</v>
      </c>
      <c r="O3581" s="3" t="s">
        <v>228</v>
      </c>
      <c r="P3581" s="4">
        <f>IF(O3581="吨",N3581*1000,IF(O3581="万立方米",N3581*10000,""))</f>
        <v>4551900.0</v>
      </c>
      <c r="Q3581" s="2" t="s">
        <v>229</v>
      </c>
      <c r="R3581" s="2" t="s">
        <v>230</v>
      </c>
      <c r="S3581" s="2" t="s">
        <v>618</v>
      </c>
      <c r="T3581" s="2" t="s">
        <v>75</v>
      </c>
      <c r="U3581" s="4">
        <f>0.0</f>
        <v>0.0</v>
      </c>
      <c r="V3581" s="2" t="s">
        <v>232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</v>
      </c>
      <c r="AD3581" s="4">
        <f>AC3581*(1-Z3581/100)</f>
        <v>0.0</v>
      </c>
      <c r="AE3581" s="2" t="s">
        <v>66</v>
      </c>
      <c r="AF3581" s="2" t="s">
        <v>67</v>
      </c>
      <c r="AG3581" s="2" t="s">
        <v>233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4653</v>
      </c>
      <c r="B3582" s="2" t="s">
        <v>4649</v>
      </c>
      <c r="C3582" s="2" t="s">
        <v>47</v>
      </c>
      <c r="D3582" s="2" t="s">
        <v>1237</v>
      </c>
      <c r="E3582" s="2" t="s">
        <v>277</v>
      </c>
      <c r="F3582" s="2" t="s">
        <v>278</v>
      </c>
      <c r="G3582" s="2" t="s">
        <v>225</v>
      </c>
      <c r="H3582" s="2" t="s">
        <v>52</v>
      </c>
      <c r="I3582" s="2" t="s">
        <v>53</v>
      </c>
      <c r="J3582" s="2" t="s">
        <v>611</v>
      </c>
      <c r="K3582" s="2" t="s">
        <v>611</v>
      </c>
      <c r="L3582" s="2" t="s">
        <v>227</v>
      </c>
      <c r="M3582" s="2" t="s">
        <v>91</v>
      </c>
      <c r="N3582" s="3">
        <v>455.19</v>
      </c>
      <c r="O3582" s="3" t="s">
        <v>228</v>
      </c>
      <c r="P3582" s="4">
        <f>IF(O3582="吨",N3582*1000,IF(O3582="万立方米",N3582*10000,""))</f>
        <v>4551900.0</v>
      </c>
      <c r="Q3582" s="2" t="s">
        <v>229</v>
      </c>
      <c r="R3582" s="2" t="s">
        <v>230</v>
      </c>
      <c r="S3582" s="2" t="s">
        <v>620</v>
      </c>
      <c r="T3582" s="2" t="s">
        <v>75</v>
      </c>
      <c r="U3582" s="4">
        <f>0.03</f>
        <v>0.03</v>
      </c>
      <c r="V3582" s="2" t="s">
        <v>232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4">
        <f>P3582*U3582/1000000</f>
        <v>0.136557</v>
      </c>
      <c r="AD3582" s="4">
        <f>AC3583*(1-AA3582/100)+(AC3582-AC3583)*(1-AB3582/100)</f>
        <v>0.136557</v>
      </c>
      <c r="AE3582" s="2" t="s">
        <v>66</v>
      </c>
      <c r="AF3582" s="2" t="s">
        <v>67</v>
      </c>
      <c r="AG3582" s="2" t="s">
        <v>233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4654</v>
      </c>
      <c r="B3583" s="2" t="s">
        <v>4649</v>
      </c>
      <c r="C3583" s="2" t="s">
        <v>47</v>
      </c>
      <c r="D3583" s="2" t="s">
        <v>1237</v>
      </c>
      <c r="E3583" s="2" t="s">
        <v>277</v>
      </c>
      <c r="F3583" s="2" t="s">
        <v>278</v>
      </c>
      <c r="G3583" s="2" t="s">
        <v>225</v>
      </c>
      <c r="H3583" s="2" t="s">
        <v>52</v>
      </c>
      <c r="I3583" s="2" t="s">
        <v>53</v>
      </c>
      <c r="J3583" s="2" t="s">
        <v>611</v>
      </c>
      <c r="K3583" s="2" t="s">
        <v>611</v>
      </c>
      <c r="L3583" s="2" t="s">
        <v>227</v>
      </c>
      <c r="M3583" s="2" t="s">
        <v>95</v>
      </c>
      <c r="N3583" s="3">
        <v>455.19</v>
      </c>
      <c r="O3583" s="3" t="s">
        <v>228</v>
      </c>
      <c r="P3583" s="4">
        <f>IF(O3583="吨",N3583*1000,IF(O3583="万立方米",N3583*10000,""))</f>
        <v>4551900.0</v>
      </c>
      <c r="Q3583" s="2" t="s">
        <v>229</v>
      </c>
      <c r="R3583" s="2" t="s">
        <v>230</v>
      </c>
      <c r="S3583" s="2" t="s">
        <v>622</v>
      </c>
      <c r="T3583" s="2" t="s">
        <v>75</v>
      </c>
      <c r="U3583" s="4">
        <f>0.03</f>
        <v>0.03</v>
      </c>
      <c r="V3583" s="2" t="s">
        <v>232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0.136557</v>
      </c>
      <c r="AD3583" s="4">
        <f>AC3583*(1-Z3583/100)</f>
        <v>0.136557</v>
      </c>
      <c r="AE3583" s="2" t="s">
        <v>66</v>
      </c>
      <c r="AF3583" s="2" t="s">
        <v>67</v>
      </c>
      <c r="AG3583" s="2" t="s">
        <v>233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4655</v>
      </c>
      <c r="B3584" s="2" t="s">
        <v>4649</v>
      </c>
      <c r="C3584" s="2" t="s">
        <v>47</v>
      </c>
      <c r="D3584" s="2" t="s">
        <v>1237</v>
      </c>
      <c r="E3584" s="2" t="s">
        <v>277</v>
      </c>
      <c r="F3584" s="2" t="s">
        <v>278</v>
      </c>
      <c r="G3584" s="2" t="s">
        <v>225</v>
      </c>
      <c r="H3584" s="2" t="s">
        <v>52</v>
      </c>
      <c r="I3584" s="2" t="s">
        <v>53</v>
      </c>
      <c r="J3584" s="2" t="s">
        <v>611</v>
      </c>
      <c r="K3584" s="2" t="s">
        <v>611</v>
      </c>
      <c r="L3584" s="2" t="s">
        <v>227</v>
      </c>
      <c r="M3584" s="2" t="s">
        <v>99</v>
      </c>
      <c r="N3584" s="3">
        <v>455.19</v>
      </c>
      <c r="O3584" s="3" t="s">
        <v>228</v>
      </c>
      <c r="P3584" s="4">
        <f>IF(O3584="吨",N3584*1000,IF(O3584="万立方米",N3584*10000,""))</f>
        <v>4551900.0</v>
      </c>
      <c r="Q3584" s="2" t="s">
        <v>229</v>
      </c>
      <c r="R3584" s="2" t="s">
        <v>230</v>
      </c>
      <c r="S3584" s="2" t="s">
        <v>624</v>
      </c>
      <c r="T3584" s="2" t="s">
        <v>75</v>
      </c>
      <c r="U3584" s="4">
        <f>0.0</f>
        <v>0.0</v>
      </c>
      <c r="V3584" s="2" t="s">
        <v>232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233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4656</v>
      </c>
      <c r="B3585" s="2" t="s">
        <v>4649</v>
      </c>
      <c r="C3585" s="2" t="s">
        <v>47</v>
      </c>
      <c r="D3585" s="2" t="s">
        <v>1237</v>
      </c>
      <c r="E3585" s="2" t="s">
        <v>277</v>
      </c>
      <c r="F3585" s="2" t="s">
        <v>278</v>
      </c>
      <c r="G3585" s="2" t="s">
        <v>225</v>
      </c>
      <c r="H3585" s="2" t="s">
        <v>52</v>
      </c>
      <c r="I3585" s="2" t="s">
        <v>53</v>
      </c>
      <c r="J3585" s="2" t="s">
        <v>611</v>
      </c>
      <c r="K3585" s="2" t="s">
        <v>611</v>
      </c>
      <c r="L3585" s="2" t="s">
        <v>227</v>
      </c>
      <c r="M3585" s="2" t="s">
        <v>104</v>
      </c>
      <c r="N3585" s="3">
        <v>455.19</v>
      </c>
      <c r="O3585" s="3" t="s">
        <v>228</v>
      </c>
      <c r="P3585" s="4">
        <f>IF(O3585="吨",N3585*1000,IF(O3585="万立方米",N3585*10000,""))</f>
        <v>4551900.0</v>
      </c>
      <c r="Q3585" s="2" t="s">
        <v>229</v>
      </c>
      <c r="R3585" s="2" t="s">
        <v>230</v>
      </c>
      <c r="S3585" s="2" t="s">
        <v>626</v>
      </c>
      <c r="T3585" s="2" t="s">
        <v>75</v>
      </c>
      <c r="U3585" s="4">
        <f>0.02</f>
        <v>0.02</v>
      </c>
      <c r="V3585" s="2" t="s">
        <v>232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 t="s">
        <v>236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4657</v>
      </c>
      <c r="B3586" s="2" t="s">
        <v>4649</v>
      </c>
      <c r="C3586" s="2" t="s">
        <v>47</v>
      </c>
      <c r="D3586" s="2" t="s">
        <v>1237</v>
      </c>
      <c r="E3586" s="2" t="s">
        <v>277</v>
      </c>
      <c r="F3586" s="2" t="s">
        <v>278</v>
      </c>
      <c r="G3586" s="2" t="s">
        <v>225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f>IF(O3586="吨",N3586*1000,IF(O3586="万立方米",N3586*10000,""))</f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138</v>
      </c>
      <c r="AH3586" s="2" t="s">
        <v>114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4658</v>
      </c>
      <c r="B3587" s="2" t="s">
        <v>4659</v>
      </c>
      <c r="C3587" s="2" t="s">
        <v>47</v>
      </c>
      <c r="D3587" s="2" t="s">
        <v>4660</v>
      </c>
      <c r="E3587" s="2" t="s">
        <v>911</v>
      </c>
      <c r="F3587" s="2" t="s">
        <v>278</v>
      </c>
      <c r="G3587" s="2" t="s">
        <v>120</v>
      </c>
      <c r="H3587" s="2" t="s">
        <v>142</v>
      </c>
      <c r="I3587" s="2" t="s">
        <v>53</v>
      </c>
      <c r="J3587" s="2" t="s">
        <v>280</v>
      </c>
      <c r="K3587" s="2"/>
      <c r="L3587" s="2" t="s">
        <v>122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124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271</v>
      </c>
      <c r="AF3587" s="2" t="s">
        <v>281</v>
      </c>
      <c r="AG3587" s="2" t="s">
        <v>282</v>
      </c>
      <c r="AH3587" s="2" t="s">
        <v>128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4661</v>
      </c>
      <c r="B3588" s="2" t="s">
        <v>4659</v>
      </c>
      <c r="C3588" s="2" t="s">
        <v>47</v>
      </c>
      <c r="D3588" s="2" t="s">
        <v>4660</v>
      </c>
      <c r="E3588" s="2" t="s">
        <v>911</v>
      </c>
      <c r="F3588" s="2" t="s">
        <v>278</v>
      </c>
      <c r="G3588" s="2" t="s">
        <v>120</v>
      </c>
      <c r="H3588" s="2" t="s">
        <v>142</v>
      </c>
      <c r="I3588" s="2" t="s">
        <v>53</v>
      </c>
      <c r="J3588" s="2" t="s">
        <v>280</v>
      </c>
      <c r="K3588" s="2"/>
      <c r="L3588" s="2" t="s">
        <v>122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124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271</v>
      </c>
      <c r="AF3588" s="2" t="s">
        <v>281</v>
      </c>
      <c r="AG3588" s="2" t="s">
        <v>284</v>
      </c>
      <c r="AH3588" s="2" t="s">
        <v>128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4662</v>
      </c>
      <c r="B3589" s="2" t="s">
        <v>4659</v>
      </c>
      <c r="C3589" s="2" t="s">
        <v>47</v>
      </c>
      <c r="D3589" s="2" t="s">
        <v>4660</v>
      </c>
      <c r="E3589" s="2" t="s">
        <v>911</v>
      </c>
      <c r="F3589" s="2" t="s">
        <v>278</v>
      </c>
      <c r="G3589" s="2" t="s">
        <v>120</v>
      </c>
      <c r="H3589" s="2" t="s">
        <v>142</v>
      </c>
      <c r="I3589" s="2" t="s">
        <v>53</v>
      </c>
      <c r="J3589" s="2" t="s">
        <v>280</v>
      </c>
      <c r="K3589" s="2"/>
      <c r="L3589" s="2" t="s">
        <v>122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124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271</v>
      </c>
      <c r="AF3589" s="2" t="s">
        <v>281</v>
      </c>
      <c r="AG3589" s="2" t="s">
        <v>286</v>
      </c>
      <c r="AH3589" s="2" t="s">
        <v>128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4663</v>
      </c>
      <c r="B3590" s="2" t="s">
        <v>4659</v>
      </c>
      <c r="C3590" s="2" t="s">
        <v>47</v>
      </c>
      <c r="D3590" s="2" t="s">
        <v>4660</v>
      </c>
      <c r="E3590" s="2" t="s">
        <v>911</v>
      </c>
      <c r="F3590" s="2" t="s">
        <v>278</v>
      </c>
      <c r="G3590" s="2" t="s">
        <v>120</v>
      </c>
      <c r="H3590" s="2" t="s">
        <v>142</v>
      </c>
      <c r="I3590" s="2" t="s">
        <v>53</v>
      </c>
      <c r="J3590" s="2" t="s">
        <v>280</v>
      </c>
      <c r="K3590" s="2"/>
      <c r="L3590" s="2" t="s">
        <v>122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124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271</v>
      </c>
      <c r="AF3590" s="2" t="s">
        <v>281</v>
      </c>
      <c r="AG3590" s="2" t="s">
        <v>282</v>
      </c>
      <c r="AH3590" s="2" t="s">
        <v>128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4664</v>
      </c>
      <c r="B3591" s="2" t="s">
        <v>4659</v>
      </c>
      <c r="C3591" s="2" t="s">
        <v>47</v>
      </c>
      <c r="D3591" s="2" t="s">
        <v>4660</v>
      </c>
      <c r="E3591" s="2" t="s">
        <v>911</v>
      </c>
      <c r="F3591" s="2" t="s">
        <v>278</v>
      </c>
      <c r="G3591" s="2" t="s">
        <v>120</v>
      </c>
      <c r="H3591" s="2" t="s">
        <v>142</v>
      </c>
      <c r="I3591" s="2" t="s">
        <v>53</v>
      </c>
      <c r="J3591" s="2" t="s">
        <v>280</v>
      </c>
      <c r="K3591" s="2"/>
      <c r="L3591" s="2" t="s">
        <v>122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124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271</v>
      </c>
      <c r="AF3591" s="2" t="s">
        <v>281</v>
      </c>
      <c r="AG3591" s="2" t="s">
        <v>282</v>
      </c>
      <c r="AH3591" s="2" t="s">
        <v>128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4665</v>
      </c>
      <c r="B3592" s="2" t="s">
        <v>4659</v>
      </c>
      <c r="C3592" s="2" t="s">
        <v>47</v>
      </c>
      <c r="D3592" s="2" t="s">
        <v>4660</v>
      </c>
      <c r="E3592" s="2" t="s">
        <v>911</v>
      </c>
      <c r="F3592" s="2" t="s">
        <v>278</v>
      </c>
      <c r="G3592" s="2" t="s">
        <v>120</v>
      </c>
      <c r="H3592" s="2" t="s">
        <v>142</v>
      </c>
      <c r="I3592" s="2" t="s">
        <v>53</v>
      </c>
      <c r="J3592" s="2" t="s">
        <v>280</v>
      </c>
      <c r="K3592" s="2"/>
      <c r="L3592" s="2" t="s">
        <v>122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124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271</v>
      </c>
      <c r="AF3592" s="2" t="s">
        <v>281</v>
      </c>
      <c r="AG3592" s="2" t="s">
        <v>282</v>
      </c>
      <c r="AH3592" s="2" t="s">
        <v>128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4666</v>
      </c>
      <c r="B3593" s="2" t="s">
        <v>4659</v>
      </c>
      <c r="C3593" s="2" t="s">
        <v>47</v>
      </c>
      <c r="D3593" s="2" t="s">
        <v>4660</v>
      </c>
      <c r="E3593" s="2" t="s">
        <v>911</v>
      </c>
      <c r="F3593" s="2" t="s">
        <v>278</v>
      </c>
      <c r="G3593" s="2" t="s">
        <v>120</v>
      </c>
      <c r="H3593" s="2" t="s">
        <v>142</v>
      </c>
      <c r="I3593" s="2" t="s">
        <v>53</v>
      </c>
      <c r="J3593" s="2" t="s">
        <v>280</v>
      </c>
      <c r="K3593" s="2"/>
      <c r="L3593" s="2" t="s">
        <v>122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124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271</v>
      </c>
      <c r="AF3593" s="2" t="s">
        <v>281</v>
      </c>
      <c r="AG3593" s="2" t="s">
        <v>282</v>
      </c>
      <c r="AH3593" s="2" t="s">
        <v>128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4667</v>
      </c>
      <c r="B3594" s="2" t="s">
        <v>4659</v>
      </c>
      <c r="C3594" s="2" t="s">
        <v>47</v>
      </c>
      <c r="D3594" s="2" t="s">
        <v>4660</v>
      </c>
      <c r="E3594" s="2" t="s">
        <v>911</v>
      </c>
      <c r="F3594" s="2" t="s">
        <v>278</v>
      </c>
      <c r="G3594" s="2" t="s">
        <v>120</v>
      </c>
      <c r="H3594" s="2" t="s">
        <v>142</v>
      </c>
      <c r="I3594" s="2" t="s">
        <v>53</v>
      </c>
      <c r="J3594" s="2" t="s">
        <v>280</v>
      </c>
      <c r="K3594" s="2"/>
      <c r="L3594" s="2" t="s">
        <v>122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124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271</v>
      </c>
      <c r="AF3594" s="2" t="s">
        <v>281</v>
      </c>
      <c r="AG3594" s="2" t="s">
        <v>284</v>
      </c>
      <c r="AH3594" s="2" t="s">
        <v>128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4668</v>
      </c>
      <c r="B3595" s="2" t="s">
        <v>4659</v>
      </c>
      <c r="C3595" s="2" t="s">
        <v>47</v>
      </c>
      <c r="D3595" s="2" t="s">
        <v>4660</v>
      </c>
      <c r="E3595" s="2" t="s">
        <v>911</v>
      </c>
      <c r="F3595" s="2" t="s">
        <v>278</v>
      </c>
      <c r="G3595" s="2" t="s">
        <v>120</v>
      </c>
      <c r="H3595" s="2" t="s">
        <v>142</v>
      </c>
      <c r="I3595" s="2"/>
      <c r="J3595" s="2"/>
      <c r="K3595" s="2"/>
      <c r="L3595" s="2"/>
      <c r="M3595" s="2" t="s">
        <v>107</v>
      </c>
      <c r="N3595" s="3"/>
      <c r="O3595" s="3"/>
      <c r="P3595" s="4">
        <f>IF(O3595="吨",N3595*1000,IF(O3595="万立方米",N3595*10000,""))</f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138</v>
      </c>
      <c r="AH3595" s="2" t="s">
        <v>114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4669</v>
      </c>
      <c r="B3596" s="2" t="s">
        <v>4670</v>
      </c>
      <c r="C3596" s="2" t="s">
        <v>47</v>
      </c>
      <c r="D3596" s="2" t="s">
        <v>1352</v>
      </c>
      <c r="E3596" s="2" t="s">
        <v>514</v>
      </c>
      <c r="F3596" s="2" t="s">
        <v>278</v>
      </c>
      <c r="G3596" s="2" t="s">
        <v>120</v>
      </c>
      <c r="H3596" s="2" t="s">
        <v>142</v>
      </c>
      <c r="I3596" s="2" t="s">
        <v>53</v>
      </c>
      <c r="J3596" s="2" t="s">
        <v>280</v>
      </c>
      <c r="K3596" s="2"/>
      <c r="L3596" s="2" t="s">
        <v>122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124</v>
      </c>
      <c r="X3596" s="2" t="s">
        <v>298</v>
      </c>
      <c r="Y3596" s="2" t="s">
        <v>430</v>
      </c>
      <c r="Z3596" s="2">
        <v>94.5</v>
      </c>
      <c r="AA3596" s="2"/>
      <c r="AB3596" s="2"/>
      <c r="AC3596" s="2"/>
      <c r="AD3596" s="2"/>
      <c r="AE3596" s="2" t="s">
        <v>271</v>
      </c>
      <c r="AF3596" s="2" t="s">
        <v>281</v>
      </c>
      <c r="AG3596" s="2" t="s">
        <v>431</v>
      </c>
      <c r="AH3596" s="2" t="s">
        <v>128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4671</v>
      </c>
      <c r="B3597" s="2" t="s">
        <v>4670</v>
      </c>
      <c r="C3597" s="2" t="s">
        <v>47</v>
      </c>
      <c r="D3597" s="2" t="s">
        <v>1352</v>
      </c>
      <c r="E3597" s="2" t="s">
        <v>514</v>
      </c>
      <c r="F3597" s="2" t="s">
        <v>278</v>
      </c>
      <c r="G3597" s="2" t="s">
        <v>120</v>
      </c>
      <c r="H3597" s="2" t="s">
        <v>142</v>
      </c>
      <c r="I3597" s="2" t="s">
        <v>53</v>
      </c>
      <c r="J3597" s="2" t="s">
        <v>280</v>
      </c>
      <c r="K3597" s="2"/>
      <c r="L3597" s="2" t="s">
        <v>122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124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271</v>
      </c>
      <c r="AF3597" s="2" t="s">
        <v>281</v>
      </c>
      <c r="AG3597" s="2" t="s">
        <v>433</v>
      </c>
      <c r="AH3597" s="2" t="s">
        <v>128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4672</v>
      </c>
      <c r="B3598" s="2" t="s">
        <v>4670</v>
      </c>
      <c r="C3598" s="2" t="s">
        <v>47</v>
      </c>
      <c r="D3598" s="2" t="s">
        <v>1352</v>
      </c>
      <c r="E3598" s="2" t="s">
        <v>514</v>
      </c>
      <c r="F3598" s="2" t="s">
        <v>278</v>
      </c>
      <c r="G3598" s="2" t="s">
        <v>120</v>
      </c>
      <c r="H3598" s="2" t="s">
        <v>142</v>
      </c>
      <c r="I3598" s="2" t="s">
        <v>53</v>
      </c>
      <c r="J3598" s="2" t="s">
        <v>280</v>
      </c>
      <c r="K3598" s="2"/>
      <c r="L3598" s="2" t="s">
        <v>122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124</v>
      </c>
      <c r="X3598" s="2" t="s">
        <v>304</v>
      </c>
      <c r="Y3598" s="2" t="s">
        <v>305</v>
      </c>
      <c r="Z3598" s="2">
        <v>30</v>
      </c>
      <c r="AA3598" s="2"/>
      <c r="AB3598" s="2"/>
      <c r="AC3598" s="2"/>
      <c r="AD3598" s="2"/>
      <c r="AE3598" s="2" t="s">
        <v>271</v>
      </c>
      <c r="AF3598" s="2" t="s">
        <v>281</v>
      </c>
      <c r="AG3598" s="2" t="s">
        <v>435</v>
      </c>
      <c r="AH3598" s="2" t="s">
        <v>128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4673</v>
      </c>
      <c r="B3599" s="2" t="s">
        <v>4670</v>
      </c>
      <c r="C3599" s="2" t="s">
        <v>47</v>
      </c>
      <c r="D3599" s="2" t="s">
        <v>1352</v>
      </c>
      <c r="E3599" s="2" t="s">
        <v>514</v>
      </c>
      <c r="F3599" s="2" t="s">
        <v>278</v>
      </c>
      <c r="G3599" s="2" t="s">
        <v>120</v>
      </c>
      <c r="H3599" s="2" t="s">
        <v>142</v>
      </c>
      <c r="I3599" s="2" t="s">
        <v>53</v>
      </c>
      <c r="J3599" s="2" t="s">
        <v>280</v>
      </c>
      <c r="K3599" s="2"/>
      <c r="L3599" s="2" t="s">
        <v>122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124</v>
      </c>
      <c r="X3599" s="2" t="s">
        <v>298</v>
      </c>
      <c r="Y3599" s="2" t="s">
        <v>437</v>
      </c>
      <c r="Z3599" s="2">
        <v>94.5</v>
      </c>
      <c r="AA3599" s="2"/>
      <c r="AB3599" s="2"/>
      <c r="AC3599" s="2"/>
      <c r="AD3599" s="2"/>
      <c r="AE3599" s="2" t="s">
        <v>271</v>
      </c>
      <c r="AF3599" s="2" t="s">
        <v>281</v>
      </c>
      <c r="AG3599" s="2" t="s">
        <v>431</v>
      </c>
      <c r="AH3599" s="2" t="s">
        <v>128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4674</v>
      </c>
      <c r="B3600" s="2" t="s">
        <v>4670</v>
      </c>
      <c r="C3600" s="2" t="s">
        <v>47</v>
      </c>
      <c r="D3600" s="2" t="s">
        <v>1352</v>
      </c>
      <c r="E3600" s="2" t="s">
        <v>514</v>
      </c>
      <c r="F3600" s="2" t="s">
        <v>278</v>
      </c>
      <c r="G3600" s="2" t="s">
        <v>120</v>
      </c>
      <c r="H3600" s="2" t="s">
        <v>142</v>
      </c>
      <c r="I3600" s="2" t="s">
        <v>53</v>
      </c>
      <c r="J3600" s="2" t="s">
        <v>280</v>
      </c>
      <c r="K3600" s="2"/>
      <c r="L3600" s="2" t="s">
        <v>122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124</v>
      </c>
      <c r="X3600" s="2" t="s">
        <v>298</v>
      </c>
      <c r="Y3600" s="2" t="s">
        <v>310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271</v>
      </c>
      <c r="AF3600" s="2" t="s">
        <v>281</v>
      </c>
      <c r="AG3600" s="2" t="s">
        <v>431</v>
      </c>
      <c r="AH3600" s="2" t="s">
        <v>128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4675</v>
      </c>
      <c r="B3601" s="2" t="s">
        <v>4670</v>
      </c>
      <c r="C3601" s="2" t="s">
        <v>47</v>
      </c>
      <c r="D3601" s="2" t="s">
        <v>1352</v>
      </c>
      <c r="E3601" s="2" t="s">
        <v>514</v>
      </c>
      <c r="F3601" s="2" t="s">
        <v>278</v>
      </c>
      <c r="G3601" s="2" t="s">
        <v>120</v>
      </c>
      <c r="H3601" s="2" t="s">
        <v>142</v>
      </c>
      <c r="I3601" s="2" t="s">
        <v>53</v>
      </c>
      <c r="J3601" s="2" t="s">
        <v>280</v>
      </c>
      <c r="K3601" s="2"/>
      <c r="L3601" s="2" t="s">
        <v>122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124</v>
      </c>
      <c r="X3601" s="2" t="s">
        <v>298</v>
      </c>
      <c r="Y3601" s="2" t="s">
        <v>440</v>
      </c>
      <c r="Z3601" s="2">
        <v>94.5</v>
      </c>
      <c r="AA3601" s="2"/>
      <c r="AB3601" s="2"/>
      <c r="AC3601" s="2"/>
      <c r="AD3601" s="2"/>
      <c r="AE3601" s="2" t="s">
        <v>271</v>
      </c>
      <c r="AF3601" s="2" t="s">
        <v>281</v>
      </c>
      <c r="AG3601" s="2" t="s">
        <v>431</v>
      </c>
      <c r="AH3601" s="2" t="s">
        <v>128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4676</v>
      </c>
      <c r="B3602" s="2" t="s">
        <v>4670</v>
      </c>
      <c r="C3602" s="2" t="s">
        <v>47</v>
      </c>
      <c r="D3602" s="2" t="s">
        <v>1352</v>
      </c>
      <c r="E3602" s="2" t="s">
        <v>514</v>
      </c>
      <c r="F3602" s="2" t="s">
        <v>278</v>
      </c>
      <c r="G3602" s="2" t="s">
        <v>120</v>
      </c>
      <c r="H3602" s="2" t="s">
        <v>142</v>
      </c>
      <c r="I3602" s="2" t="s">
        <v>53</v>
      </c>
      <c r="J3602" s="2" t="s">
        <v>280</v>
      </c>
      <c r="K3602" s="2"/>
      <c r="L3602" s="2" t="s">
        <v>122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124</v>
      </c>
      <c r="X3602" s="2" t="s">
        <v>314</v>
      </c>
      <c r="Y3602" s="2" t="s">
        <v>315</v>
      </c>
      <c r="Z3602" s="2">
        <v>80</v>
      </c>
      <c r="AA3602" s="2"/>
      <c r="AB3602" s="2"/>
      <c r="AC3602" s="2"/>
      <c r="AD3602" s="2"/>
      <c r="AE3602" s="2" t="s">
        <v>271</v>
      </c>
      <c r="AF3602" s="2" t="s">
        <v>281</v>
      </c>
      <c r="AG3602" s="2" t="s">
        <v>435</v>
      </c>
      <c r="AH3602" s="2" t="s">
        <v>128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4677</v>
      </c>
      <c r="B3603" s="2" t="s">
        <v>4670</v>
      </c>
      <c r="C3603" s="2" t="s">
        <v>47</v>
      </c>
      <c r="D3603" s="2" t="s">
        <v>1352</v>
      </c>
      <c r="E3603" s="2" t="s">
        <v>514</v>
      </c>
      <c r="F3603" s="2" t="s">
        <v>278</v>
      </c>
      <c r="G3603" s="2" t="s">
        <v>120</v>
      </c>
      <c r="H3603" s="2" t="s">
        <v>142</v>
      </c>
      <c r="I3603" s="2" t="s">
        <v>53</v>
      </c>
      <c r="J3603" s="2" t="s">
        <v>280</v>
      </c>
      <c r="K3603" s="2"/>
      <c r="L3603" s="2" t="s">
        <v>122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124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271</v>
      </c>
      <c r="AF3603" s="2" t="s">
        <v>281</v>
      </c>
      <c r="AG3603" s="2" t="s">
        <v>433</v>
      </c>
      <c r="AH3603" s="2" t="s">
        <v>128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4678</v>
      </c>
      <c r="B3604" s="2" t="s">
        <v>4670</v>
      </c>
      <c r="C3604" s="2" t="s">
        <v>47</v>
      </c>
      <c r="D3604" s="2" t="s">
        <v>1352</v>
      </c>
      <c r="E3604" s="2" t="s">
        <v>514</v>
      </c>
      <c r="F3604" s="2" t="s">
        <v>278</v>
      </c>
      <c r="G3604" s="2" t="s">
        <v>120</v>
      </c>
      <c r="H3604" s="2" t="s">
        <v>142</v>
      </c>
      <c r="I3604" s="2"/>
      <c r="J3604" s="2"/>
      <c r="K3604" s="2" t="s">
        <v>55</v>
      </c>
      <c r="L3604" s="2" t="s">
        <v>318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319</v>
      </c>
      <c r="T3604" s="2" t="s">
        <v>165</v>
      </c>
      <c r="U3604" s="4">
        <f>0.17</f>
        <v>0.17</v>
      </c>
      <c r="V3604" s="2" t="s">
        <v>111</v>
      </c>
      <c r="W3604" s="2" t="s">
        <v>319</v>
      </c>
      <c r="X3604" s="2" t="s">
        <v>318</v>
      </c>
      <c r="Y3604" s="2" t="s">
        <v>320</v>
      </c>
      <c r="Z3604" s="2">
        <v>0</v>
      </c>
      <c r="AA3604" s="2"/>
      <c r="AB3604" s="2"/>
      <c r="AC3604" s="2"/>
      <c r="AD3604" s="2"/>
      <c r="AE3604" s="2" t="s">
        <v>271</v>
      </c>
      <c r="AF3604" s="2" t="s">
        <v>272</v>
      </c>
      <c r="AG3604" s="2" t="s">
        <v>273</v>
      </c>
      <c r="AH3604" s="2" t="s">
        <v>168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4679</v>
      </c>
      <c r="B3605" s="2" t="s">
        <v>4680</v>
      </c>
      <c r="C3605" s="2" t="s">
        <v>47</v>
      </c>
      <c r="D3605" s="2" t="s">
        <v>937</v>
      </c>
      <c r="E3605" s="2" t="s">
        <v>277</v>
      </c>
      <c r="F3605" s="2" t="s">
        <v>278</v>
      </c>
      <c r="G3605" s="2" t="s">
        <v>120</v>
      </c>
      <c r="H3605" s="2" t="s">
        <v>142</v>
      </c>
      <c r="I3605" s="2" t="s">
        <v>53</v>
      </c>
      <c r="J3605" s="2" t="s">
        <v>280</v>
      </c>
      <c r="K3605" s="2"/>
      <c r="L3605" s="2" t="s">
        <v>122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124</v>
      </c>
      <c r="X3605" s="2" t="s">
        <v>298</v>
      </c>
      <c r="Y3605" s="2" t="s">
        <v>631</v>
      </c>
      <c r="Z3605" s="2">
        <v>94.5</v>
      </c>
      <c r="AA3605" s="2"/>
      <c r="AB3605" s="2"/>
      <c r="AC3605" s="2"/>
      <c r="AD3605" s="2"/>
      <c r="AE3605" s="2" t="s">
        <v>271</v>
      </c>
      <c r="AF3605" s="2" t="s">
        <v>281</v>
      </c>
      <c r="AG3605" s="2" t="s">
        <v>938</v>
      </c>
      <c r="AH3605" s="2" t="s">
        <v>128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4681</v>
      </c>
      <c r="B3606" s="2" t="s">
        <v>4680</v>
      </c>
      <c r="C3606" s="2" t="s">
        <v>47</v>
      </c>
      <c r="D3606" s="2" t="s">
        <v>937</v>
      </c>
      <c r="E3606" s="2" t="s">
        <v>277</v>
      </c>
      <c r="F3606" s="2" t="s">
        <v>278</v>
      </c>
      <c r="G3606" s="2" t="s">
        <v>120</v>
      </c>
      <c r="H3606" s="2" t="s">
        <v>142</v>
      </c>
      <c r="I3606" s="2" t="s">
        <v>53</v>
      </c>
      <c r="J3606" s="2" t="s">
        <v>280</v>
      </c>
      <c r="K3606" s="2"/>
      <c r="L3606" s="2" t="s">
        <v>122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124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271</v>
      </c>
      <c r="AF3606" s="2" t="s">
        <v>281</v>
      </c>
      <c r="AG3606" s="2" t="s">
        <v>940</v>
      </c>
      <c r="AH3606" s="2" t="s">
        <v>128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4682</v>
      </c>
      <c r="B3607" s="2" t="s">
        <v>4680</v>
      </c>
      <c r="C3607" s="2" t="s">
        <v>47</v>
      </c>
      <c r="D3607" s="2" t="s">
        <v>937</v>
      </c>
      <c r="E3607" s="2" t="s">
        <v>277</v>
      </c>
      <c r="F3607" s="2" t="s">
        <v>278</v>
      </c>
      <c r="G3607" s="2" t="s">
        <v>120</v>
      </c>
      <c r="H3607" s="2" t="s">
        <v>142</v>
      </c>
      <c r="I3607" s="2" t="s">
        <v>53</v>
      </c>
      <c r="J3607" s="2" t="s">
        <v>280</v>
      </c>
      <c r="K3607" s="2"/>
      <c r="L3607" s="2" t="s">
        <v>122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124</v>
      </c>
      <c r="X3607" s="2" t="s">
        <v>304</v>
      </c>
      <c r="Y3607" s="2" t="s">
        <v>305</v>
      </c>
      <c r="Z3607" s="2">
        <v>30</v>
      </c>
      <c r="AA3607" s="2"/>
      <c r="AB3607" s="2"/>
      <c r="AC3607" s="2"/>
      <c r="AD3607" s="2"/>
      <c r="AE3607" s="2" t="s">
        <v>271</v>
      </c>
      <c r="AF3607" s="2" t="s">
        <v>281</v>
      </c>
      <c r="AG3607" s="2" t="s">
        <v>942</v>
      </c>
      <c r="AH3607" s="2" t="s">
        <v>128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4683</v>
      </c>
      <c r="B3608" s="2" t="s">
        <v>4680</v>
      </c>
      <c r="C3608" s="2" t="s">
        <v>47</v>
      </c>
      <c r="D3608" s="2" t="s">
        <v>937</v>
      </c>
      <c r="E3608" s="2" t="s">
        <v>277</v>
      </c>
      <c r="F3608" s="2" t="s">
        <v>278</v>
      </c>
      <c r="G3608" s="2" t="s">
        <v>120</v>
      </c>
      <c r="H3608" s="2" t="s">
        <v>142</v>
      </c>
      <c r="I3608" s="2" t="s">
        <v>53</v>
      </c>
      <c r="J3608" s="2" t="s">
        <v>280</v>
      </c>
      <c r="K3608" s="2"/>
      <c r="L3608" s="2" t="s">
        <v>122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124</v>
      </c>
      <c r="X3608" s="2" t="s">
        <v>298</v>
      </c>
      <c r="Y3608" s="2" t="s">
        <v>635</v>
      </c>
      <c r="Z3608" s="2">
        <v>94.5</v>
      </c>
      <c r="AA3608" s="2"/>
      <c r="AB3608" s="2"/>
      <c r="AC3608" s="2"/>
      <c r="AD3608" s="2"/>
      <c r="AE3608" s="2" t="s">
        <v>271</v>
      </c>
      <c r="AF3608" s="2" t="s">
        <v>281</v>
      </c>
      <c r="AG3608" s="2" t="s">
        <v>938</v>
      </c>
      <c r="AH3608" s="2" t="s">
        <v>128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4684</v>
      </c>
      <c r="B3609" s="2" t="s">
        <v>4680</v>
      </c>
      <c r="C3609" s="2" t="s">
        <v>47</v>
      </c>
      <c r="D3609" s="2" t="s">
        <v>937</v>
      </c>
      <c r="E3609" s="2" t="s">
        <v>277</v>
      </c>
      <c r="F3609" s="2" t="s">
        <v>278</v>
      </c>
      <c r="G3609" s="2" t="s">
        <v>120</v>
      </c>
      <c r="H3609" s="2" t="s">
        <v>142</v>
      </c>
      <c r="I3609" s="2" t="s">
        <v>53</v>
      </c>
      <c r="J3609" s="2" t="s">
        <v>280</v>
      </c>
      <c r="K3609" s="2"/>
      <c r="L3609" s="2" t="s">
        <v>122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124</v>
      </c>
      <c r="X3609" s="2" t="s">
        <v>298</v>
      </c>
      <c r="Y3609" s="2" t="s">
        <v>310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271</v>
      </c>
      <c r="AF3609" s="2" t="s">
        <v>281</v>
      </c>
      <c r="AG3609" s="2" t="s">
        <v>938</v>
      </c>
      <c r="AH3609" s="2" t="s">
        <v>128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4685</v>
      </c>
      <c r="B3610" s="2" t="s">
        <v>4680</v>
      </c>
      <c r="C3610" s="2" t="s">
        <v>47</v>
      </c>
      <c r="D3610" s="2" t="s">
        <v>937</v>
      </c>
      <c r="E3610" s="2" t="s">
        <v>277</v>
      </c>
      <c r="F3610" s="2" t="s">
        <v>278</v>
      </c>
      <c r="G3610" s="2" t="s">
        <v>120</v>
      </c>
      <c r="H3610" s="2" t="s">
        <v>142</v>
      </c>
      <c r="I3610" s="2" t="s">
        <v>53</v>
      </c>
      <c r="J3610" s="2" t="s">
        <v>280</v>
      </c>
      <c r="K3610" s="2"/>
      <c r="L3610" s="2" t="s">
        <v>122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124</v>
      </c>
      <c r="X3610" s="2" t="s">
        <v>298</v>
      </c>
      <c r="Y3610" s="2" t="s">
        <v>638</v>
      </c>
      <c r="Z3610" s="2">
        <v>94.5</v>
      </c>
      <c r="AA3610" s="2"/>
      <c r="AB3610" s="2"/>
      <c r="AC3610" s="2"/>
      <c r="AD3610" s="2"/>
      <c r="AE3610" s="2" t="s">
        <v>271</v>
      </c>
      <c r="AF3610" s="2" t="s">
        <v>281</v>
      </c>
      <c r="AG3610" s="2" t="s">
        <v>938</v>
      </c>
      <c r="AH3610" s="2" t="s">
        <v>128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4686</v>
      </c>
      <c r="B3611" s="2" t="s">
        <v>4680</v>
      </c>
      <c r="C3611" s="2" t="s">
        <v>47</v>
      </c>
      <c r="D3611" s="2" t="s">
        <v>937</v>
      </c>
      <c r="E3611" s="2" t="s">
        <v>277</v>
      </c>
      <c r="F3611" s="2" t="s">
        <v>278</v>
      </c>
      <c r="G3611" s="2" t="s">
        <v>120</v>
      </c>
      <c r="H3611" s="2" t="s">
        <v>142</v>
      </c>
      <c r="I3611" s="2" t="s">
        <v>53</v>
      </c>
      <c r="J3611" s="2" t="s">
        <v>280</v>
      </c>
      <c r="K3611" s="2"/>
      <c r="L3611" s="2" t="s">
        <v>122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124</v>
      </c>
      <c r="X3611" s="2" t="s">
        <v>314</v>
      </c>
      <c r="Y3611" s="2" t="s">
        <v>315</v>
      </c>
      <c r="Z3611" s="2">
        <v>80</v>
      </c>
      <c r="AA3611" s="2"/>
      <c r="AB3611" s="2"/>
      <c r="AC3611" s="2"/>
      <c r="AD3611" s="2"/>
      <c r="AE3611" s="2" t="s">
        <v>271</v>
      </c>
      <c r="AF3611" s="2" t="s">
        <v>281</v>
      </c>
      <c r="AG3611" s="2" t="s">
        <v>942</v>
      </c>
      <c r="AH3611" s="2" t="s">
        <v>128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4687</v>
      </c>
      <c r="B3612" s="2" t="s">
        <v>4680</v>
      </c>
      <c r="C3612" s="2" t="s">
        <v>47</v>
      </c>
      <c r="D3612" s="2" t="s">
        <v>937</v>
      </c>
      <c r="E3612" s="2" t="s">
        <v>277</v>
      </c>
      <c r="F3612" s="2" t="s">
        <v>278</v>
      </c>
      <c r="G3612" s="2" t="s">
        <v>120</v>
      </c>
      <c r="H3612" s="2" t="s">
        <v>142</v>
      </c>
      <c r="I3612" s="2" t="s">
        <v>53</v>
      </c>
      <c r="J3612" s="2" t="s">
        <v>280</v>
      </c>
      <c r="K3612" s="2"/>
      <c r="L3612" s="2" t="s">
        <v>122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124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271</v>
      </c>
      <c r="AF3612" s="2" t="s">
        <v>281</v>
      </c>
      <c r="AG3612" s="2" t="s">
        <v>940</v>
      </c>
      <c r="AH3612" s="2" t="s">
        <v>128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4688</v>
      </c>
      <c r="B3613" s="2" t="s">
        <v>4680</v>
      </c>
      <c r="C3613" s="2" t="s">
        <v>47</v>
      </c>
      <c r="D3613" s="2" t="s">
        <v>937</v>
      </c>
      <c r="E3613" s="2" t="s">
        <v>277</v>
      </c>
      <c r="F3613" s="2" t="s">
        <v>278</v>
      </c>
      <c r="G3613" s="2" t="s">
        <v>120</v>
      </c>
      <c r="H3613" s="2" t="s">
        <v>142</v>
      </c>
      <c r="I3613" s="2"/>
      <c r="J3613" s="2"/>
      <c r="K3613" s="2" t="s">
        <v>55</v>
      </c>
      <c r="L3613" s="2" t="s">
        <v>551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552</v>
      </c>
      <c r="T3613" s="2" t="s">
        <v>165</v>
      </c>
      <c r="U3613" s="2"/>
      <c r="V3613" s="2" t="s">
        <v>111</v>
      </c>
      <c r="W3613" s="2" t="s">
        <v>553</v>
      </c>
      <c r="X3613" s="2" t="s">
        <v>551</v>
      </c>
      <c r="Y3613" s="2" t="s">
        <v>554</v>
      </c>
      <c r="Z3613" s="2">
        <v>0</v>
      </c>
      <c r="AA3613" s="2"/>
      <c r="AB3613" s="2"/>
      <c r="AC3613" s="2"/>
      <c r="AD3613" s="2"/>
      <c r="AE3613" s="2" t="s">
        <v>271</v>
      </c>
      <c r="AF3613" s="2" t="s">
        <v>555</v>
      </c>
      <c r="AG3613" s="2" t="s">
        <v>556</v>
      </c>
      <c r="AH3613" s="2" t="s">
        <v>168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4689</v>
      </c>
      <c r="B3614" s="2" t="s">
        <v>4690</v>
      </c>
      <c r="C3614" s="2" t="s">
        <v>47</v>
      </c>
      <c r="D3614" s="2" t="s">
        <v>3281</v>
      </c>
      <c r="E3614" s="2" t="s">
        <v>526</v>
      </c>
      <c r="F3614" s="2" t="s">
        <v>224</v>
      </c>
      <c r="G3614" s="2" t="s">
        <v>51</v>
      </c>
      <c r="H3614" s="2" t="s">
        <v>297</v>
      </c>
      <c r="I3614" s="2" t="s">
        <v>53</v>
      </c>
      <c r="J3614" s="2" t="s">
        <v>343</v>
      </c>
      <c r="K3614" s="2" t="s">
        <v>55</v>
      </c>
      <c r="L3614" s="2" t="s">
        <v>173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174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175</v>
      </c>
      <c r="Y3614" s="2" t="s">
        <v>3282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66</v>
      </c>
      <c r="AF3614" s="2" t="s">
        <v>67</v>
      </c>
      <c r="AG3614" s="2" t="s">
        <v>327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4691</v>
      </c>
      <c r="B3615" s="2" t="s">
        <v>4690</v>
      </c>
      <c r="C3615" s="2" t="s">
        <v>47</v>
      </c>
      <c r="D3615" s="2" t="s">
        <v>3281</v>
      </c>
      <c r="E3615" s="2" t="s">
        <v>526</v>
      </c>
      <c r="F3615" s="2" t="s">
        <v>224</v>
      </c>
      <c r="G3615" s="2" t="s">
        <v>51</v>
      </c>
      <c r="H3615" s="2" t="s">
        <v>297</v>
      </c>
      <c r="I3615" s="2" t="s">
        <v>53</v>
      </c>
      <c r="J3615" s="2" t="s">
        <v>343</v>
      </c>
      <c r="K3615" s="2" t="s">
        <v>55</v>
      </c>
      <c r="L3615" s="2" t="s">
        <v>173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179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66</v>
      </c>
      <c r="AF3615" s="2" t="s">
        <v>67</v>
      </c>
      <c r="AG3615" s="2" t="s">
        <v>329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4692</v>
      </c>
      <c r="B3616" s="2" t="s">
        <v>4690</v>
      </c>
      <c r="C3616" s="2" t="s">
        <v>47</v>
      </c>
      <c r="D3616" s="2" t="s">
        <v>3281</v>
      </c>
      <c r="E3616" s="2" t="s">
        <v>526</v>
      </c>
      <c r="F3616" s="2" t="s">
        <v>224</v>
      </c>
      <c r="G3616" s="2" t="s">
        <v>51</v>
      </c>
      <c r="H3616" s="2" t="s">
        <v>297</v>
      </c>
      <c r="I3616" s="2" t="s">
        <v>53</v>
      </c>
      <c r="J3616" s="2" t="s">
        <v>343</v>
      </c>
      <c r="K3616" s="2" t="s">
        <v>55</v>
      </c>
      <c r="L3616" s="2" t="s">
        <v>173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182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149</v>
      </c>
      <c r="Y3616" s="2" t="s">
        <v>150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66</v>
      </c>
      <c r="AF3616" s="2" t="s">
        <v>67</v>
      </c>
      <c r="AG3616" s="2" t="s">
        <v>167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4693</v>
      </c>
      <c r="B3617" s="2" t="s">
        <v>4690</v>
      </c>
      <c r="C3617" s="2" t="s">
        <v>47</v>
      </c>
      <c r="D3617" s="2" t="s">
        <v>3281</v>
      </c>
      <c r="E3617" s="2" t="s">
        <v>526</v>
      </c>
      <c r="F3617" s="2" t="s">
        <v>224</v>
      </c>
      <c r="G3617" s="2" t="s">
        <v>51</v>
      </c>
      <c r="H3617" s="2" t="s">
        <v>297</v>
      </c>
      <c r="I3617" s="2" t="s">
        <v>53</v>
      </c>
      <c r="J3617" s="2" t="s">
        <v>343</v>
      </c>
      <c r="K3617" s="2" t="s">
        <v>55</v>
      </c>
      <c r="L3617" s="2" t="s">
        <v>173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185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175</v>
      </c>
      <c r="Y3617" s="2" t="s">
        <v>3286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66</v>
      </c>
      <c r="AF3617" s="2" t="s">
        <v>67</v>
      </c>
      <c r="AG3617" s="2" t="s">
        <v>327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4694</v>
      </c>
      <c r="B3618" s="2" t="s">
        <v>4690</v>
      </c>
      <c r="C3618" s="2" t="s">
        <v>47</v>
      </c>
      <c r="D3618" s="2" t="s">
        <v>3281</v>
      </c>
      <c r="E3618" s="2" t="s">
        <v>526</v>
      </c>
      <c r="F3618" s="2" t="s">
        <v>224</v>
      </c>
      <c r="G3618" s="2" t="s">
        <v>51</v>
      </c>
      <c r="H3618" s="2" t="s">
        <v>297</v>
      </c>
      <c r="I3618" s="2" t="s">
        <v>53</v>
      </c>
      <c r="J3618" s="2" t="s">
        <v>343</v>
      </c>
      <c r="K3618" s="2" t="s">
        <v>55</v>
      </c>
      <c r="L3618" s="2" t="s">
        <v>173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188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175</v>
      </c>
      <c r="Y3618" s="2" t="s">
        <v>3288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66</v>
      </c>
      <c r="AF3618" s="2" t="s">
        <v>67</v>
      </c>
      <c r="AG3618" s="2" t="s">
        <v>327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4695</v>
      </c>
      <c r="B3619" s="2" t="s">
        <v>4690</v>
      </c>
      <c r="C3619" s="2" t="s">
        <v>47</v>
      </c>
      <c r="D3619" s="2" t="s">
        <v>3281</v>
      </c>
      <c r="E3619" s="2" t="s">
        <v>526</v>
      </c>
      <c r="F3619" s="2" t="s">
        <v>224</v>
      </c>
      <c r="G3619" s="2" t="s">
        <v>51</v>
      </c>
      <c r="H3619" s="2" t="s">
        <v>297</v>
      </c>
      <c r="I3619" s="2" t="s">
        <v>53</v>
      </c>
      <c r="J3619" s="2" t="s">
        <v>343</v>
      </c>
      <c r="K3619" s="2" t="s">
        <v>55</v>
      </c>
      <c r="L3619" s="2" t="s">
        <v>173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191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175</v>
      </c>
      <c r="Y3619" s="2" t="s">
        <v>3290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66</v>
      </c>
      <c r="AF3619" s="2" t="s">
        <v>67</v>
      </c>
      <c r="AG3619" s="2" t="s">
        <v>327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4696</v>
      </c>
      <c r="B3620" s="2" t="s">
        <v>4690</v>
      </c>
      <c r="C3620" s="2" t="s">
        <v>47</v>
      </c>
      <c r="D3620" s="2" t="s">
        <v>3281</v>
      </c>
      <c r="E3620" s="2" t="s">
        <v>526</v>
      </c>
      <c r="F3620" s="2" t="s">
        <v>224</v>
      </c>
      <c r="G3620" s="2" t="s">
        <v>51</v>
      </c>
      <c r="H3620" s="2" t="s">
        <v>297</v>
      </c>
      <c r="I3620" s="2" t="s">
        <v>53</v>
      </c>
      <c r="J3620" s="2" t="s">
        <v>343</v>
      </c>
      <c r="K3620" s="2" t="s">
        <v>55</v>
      </c>
      <c r="L3620" s="2" t="s">
        <v>173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194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1087</v>
      </c>
      <c r="Y3620" s="2" t="s">
        <v>1088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66</v>
      </c>
      <c r="AF3620" s="2" t="s">
        <v>67</v>
      </c>
      <c r="AG3620" s="2" t="s">
        <v>167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4697</v>
      </c>
      <c r="B3621" s="2" t="s">
        <v>4690</v>
      </c>
      <c r="C3621" s="2" t="s">
        <v>47</v>
      </c>
      <c r="D3621" s="2" t="s">
        <v>3281</v>
      </c>
      <c r="E3621" s="2" t="s">
        <v>526</v>
      </c>
      <c r="F3621" s="2" t="s">
        <v>224</v>
      </c>
      <c r="G3621" s="2" t="s">
        <v>51</v>
      </c>
      <c r="H3621" s="2" t="s">
        <v>297</v>
      </c>
      <c r="I3621" s="2" t="s">
        <v>53</v>
      </c>
      <c r="J3621" s="2" t="s">
        <v>343</v>
      </c>
      <c r="K3621" s="2" t="s">
        <v>55</v>
      </c>
      <c r="L3621" s="2" t="s">
        <v>173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196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66</v>
      </c>
      <c r="AF3621" s="2" t="s">
        <v>67</v>
      </c>
      <c r="AG3621" s="2" t="s">
        <v>329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4698</v>
      </c>
      <c r="B3622" s="2" t="s">
        <v>4690</v>
      </c>
      <c r="C3622" s="2" t="s">
        <v>47</v>
      </c>
      <c r="D3622" s="2" t="s">
        <v>3281</v>
      </c>
      <c r="E3622" s="2" t="s">
        <v>526</v>
      </c>
      <c r="F3622" s="2" t="s">
        <v>224</v>
      </c>
      <c r="G3622" s="2" t="s">
        <v>51</v>
      </c>
      <c r="H3622" s="2" t="s">
        <v>297</v>
      </c>
      <c r="I3622" s="2"/>
      <c r="J3622" s="2"/>
      <c r="K3622" s="2" t="s">
        <v>55</v>
      </c>
      <c r="L3622" s="2" t="s">
        <v>163</v>
      </c>
      <c r="M3622" s="2" t="s">
        <v>107</v>
      </c>
      <c r="N3622" s="3"/>
      <c r="O3622" s="3"/>
      <c r="P3622" s="4">
        <f>IF(O3622="吨",N3622*1000,IF(O3622="万立方米",N3622*10000,""))</f>
        <v>125408000.0</v>
      </c>
      <c r="Q3622" s="2" t="s">
        <v>108</v>
      </c>
      <c r="R3622" s="2" t="s">
        <v>109</v>
      </c>
      <c r="S3622" s="2" t="s">
        <v>164</v>
      </c>
      <c r="T3622" s="2" t="s">
        <v>165</v>
      </c>
      <c r="U3622" s="4">
        <f>0.16</f>
        <v>0.16</v>
      </c>
      <c r="V3622" s="2" t="s">
        <v>111</v>
      </c>
      <c r="W3622" s="2" t="s">
        <v>164</v>
      </c>
      <c r="X3622" s="2" t="s">
        <v>163</v>
      </c>
      <c r="Y3622" s="2" t="s">
        <v>166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66</v>
      </c>
      <c r="AF3622" s="2" t="s">
        <v>67</v>
      </c>
      <c r="AG3622" s="2" t="s">
        <v>167</v>
      </c>
      <c r="AH3622" s="2" t="s">
        <v>168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4699</v>
      </c>
      <c r="B3623" s="2" t="s">
        <v>4700</v>
      </c>
      <c r="C3623" s="2" t="s">
        <v>47</v>
      </c>
      <c r="D3623" s="2" t="s">
        <v>4701</v>
      </c>
      <c r="E3623" s="2" t="s">
        <v>514</v>
      </c>
      <c r="F3623" s="2" t="s">
        <v>278</v>
      </c>
      <c r="G3623" s="2" t="s">
        <v>120</v>
      </c>
      <c r="H3623" s="2" t="s">
        <v>142</v>
      </c>
      <c r="I3623" s="2" t="s">
        <v>53</v>
      </c>
      <c r="J3623" s="2" t="s">
        <v>280</v>
      </c>
      <c r="K3623" s="2"/>
      <c r="L3623" s="2" t="s">
        <v>122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124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271</v>
      </c>
      <c r="AF3623" s="2" t="s">
        <v>281</v>
      </c>
      <c r="AG3623" s="2" t="s">
        <v>282</v>
      </c>
      <c r="AH3623" s="2" t="s">
        <v>128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4702</v>
      </c>
      <c r="B3624" s="2" t="s">
        <v>4700</v>
      </c>
      <c r="C3624" s="2" t="s">
        <v>47</v>
      </c>
      <c r="D3624" s="2" t="s">
        <v>4701</v>
      </c>
      <c r="E3624" s="2" t="s">
        <v>514</v>
      </c>
      <c r="F3624" s="2" t="s">
        <v>278</v>
      </c>
      <c r="G3624" s="2" t="s">
        <v>120</v>
      </c>
      <c r="H3624" s="2" t="s">
        <v>142</v>
      </c>
      <c r="I3624" s="2" t="s">
        <v>53</v>
      </c>
      <c r="J3624" s="2" t="s">
        <v>280</v>
      </c>
      <c r="K3624" s="2"/>
      <c r="L3624" s="2" t="s">
        <v>122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124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271</v>
      </c>
      <c r="AF3624" s="2" t="s">
        <v>281</v>
      </c>
      <c r="AG3624" s="2" t="s">
        <v>284</v>
      </c>
      <c r="AH3624" s="2" t="s">
        <v>128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4703</v>
      </c>
      <c r="B3625" s="2" t="s">
        <v>4700</v>
      </c>
      <c r="C3625" s="2" t="s">
        <v>47</v>
      </c>
      <c r="D3625" s="2" t="s">
        <v>4701</v>
      </c>
      <c r="E3625" s="2" t="s">
        <v>514</v>
      </c>
      <c r="F3625" s="2" t="s">
        <v>278</v>
      </c>
      <c r="G3625" s="2" t="s">
        <v>120</v>
      </c>
      <c r="H3625" s="2" t="s">
        <v>142</v>
      </c>
      <c r="I3625" s="2" t="s">
        <v>53</v>
      </c>
      <c r="J3625" s="2" t="s">
        <v>280</v>
      </c>
      <c r="K3625" s="2"/>
      <c r="L3625" s="2" t="s">
        <v>122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124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271</v>
      </c>
      <c r="AF3625" s="2" t="s">
        <v>281</v>
      </c>
      <c r="AG3625" s="2" t="s">
        <v>286</v>
      </c>
      <c r="AH3625" s="2" t="s">
        <v>128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4704</v>
      </c>
      <c r="B3626" s="2" t="s">
        <v>4700</v>
      </c>
      <c r="C3626" s="2" t="s">
        <v>47</v>
      </c>
      <c r="D3626" s="2" t="s">
        <v>4701</v>
      </c>
      <c r="E3626" s="2" t="s">
        <v>514</v>
      </c>
      <c r="F3626" s="2" t="s">
        <v>278</v>
      </c>
      <c r="G3626" s="2" t="s">
        <v>120</v>
      </c>
      <c r="H3626" s="2" t="s">
        <v>142</v>
      </c>
      <c r="I3626" s="2" t="s">
        <v>53</v>
      </c>
      <c r="J3626" s="2" t="s">
        <v>280</v>
      </c>
      <c r="K3626" s="2"/>
      <c r="L3626" s="2" t="s">
        <v>122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124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271</v>
      </c>
      <c r="AF3626" s="2" t="s">
        <v>281</v>
      </c>
      <c r="AG3626" s="2" t="s">
        <v>282</v>
      </c>
      <c r="AH3626" s="2" t="s">
        <v>128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4705</v>
      </c>
      <c r="B3627" s="2" t="s">
        <v>4700</v>
      </c>
      <c r="C3627" s="2" t="s">
        <v>47</v>
      </c>
      <c r="D3627" s="2" t="s">
        <v>4701</v>
      </c>
      <c r="E3627" s="2" t="s">
        <v>514</v>
      </c>
      <c r="F3627" s="2" t="s">
        <v>278</v>
      </c>
      <c r="G3627" s="2" t="s">
        <v>120</v>
      </c>
      <c r="H3627" s="2" t="s">
        <v>142</v>
      </c>
      <c r="I3627" s="2" t="s">
        <v>53</v>
      </c>
      <c r="J3627" s="2" t="s">
        <v>280</v>
      </c>
      <c r="K3627" s="2"/>
      <c r="L3627" s="2" t="s">
        <v>122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124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271</v>
      </c>
      <c r="AF3627" s="2" t="s">
        <v>281</v>
      </c>
      <c r="AG3627" s="2" t="s">
        <v>282</v>
      </c>
      <c r="AH3627" s="2" t="s">
        <v>128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4706</v>
      </c>
      <c r="B3628" s="2" t="s">
        <v>4700</v>
      </c>
      <c r="C3628" s="2" t="s">
        <v>47</v>
      </c>
      <c r="D3628" s="2" t="s">
        <v>4701</v>
      </c>
      <c r="E3628" s="2" t="s">
        <v>514</v>
      </c>
      <c r="F3628" s="2" t="s">
        <v>278</v>
      </c>
      <c r="G3628" s="2" t="s">
        <v>120</v>
      </c>
      <c r="H3628" s="2" t="s">
        <v>142</v>
      </c>
      <c r="I3628" s="2" t="s">
        <v>53</v>
      </c>
      <c r="J3628" s="2" t="s">
        <v>280</v>
      </c>
      <c r="K3628" s="2"/>
      <c r="L3628" s="2" t="s">
        <v>122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124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271</v>
      </c>
      <c r="AF3628" s="2" t="s">
        <v>281</v>
      </c>
      <c r="AG3628" s="2" t="s">
        <v>282</v>
      </c>
      <c r="AH3628" s="2" t="s">
        <v>128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4707</v>
      </c>
      <c r="B3629" s="2" t="s">
        <v>4700</v>
      </c>
      <c r="C3629" s="2" t="s">
        <v>47</v>
      </c>
      <c r="D3629" s="2" t="s">
        <v>4701</v>
      </c>
      <c r="E3629" s="2" t="s">
        <v>514</v>
      </c>
      <c r="F3629" s="2" t="s">
        <v>278</v>
      </c>
      <c r="G3629" s="2" t="s">
        <v>120</v>
      </c>
      <c r="H3629" s="2" t="s">
        <v>142</v>
      </c>
      <c r="I3629" s="2" t="s">
        <v>53</v>
      </c>
      <c r="J3629" s="2" t="s">
        <v>280</v>
      </c>
      <c r="K3629" s="2"/>
      <c r="L3629" s="2" t="s">
        <v>122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124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271</v>
      </c>
      <c r="AF3629" s="2" t="s">
        <v>281</v>
      </c>
      <c r="AG3629" s="2" t="s">
        <v>282</v>
      </c>
      <c r="AH3629" s="2" t="s">
        <v>128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4708</v>
      </c>
      <c r="B3630" s="2" t="s">
        <v>4700</v>
      </c>
      <c r="C3630" s="2" t="s">
        <v>47</v>
      </c>
      <c r="D3630" s="2" t="s">
        <v>4701</v>
      </c>
      <c r="E3630" s="2" t="s">
        <v>514</v>
      </c>
      <c r="F3630" s="2" t="s">
        <v>278</v>
      </c>
      <c r="G3630" s="2" t="s">
        <v>120</v>
      </c>
      <c r="H3630" s="2" t="s">
        <v>142</v>
      </c>
      <c r="I3630" s="2" t="s">
        <v>53</v>
      </c>
      <c r="J3630" s="2" t="s">
        <v>280</v>
      </c>
      <c r="K3630" s="2"/>
      <c r="L3630" s="2" t="s">
        <v>122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124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271</v>
      </c>
      <c r="AF3630" s="2" t="s">
        <v>281</v>
      </c>
      <c r="AG3630" s="2" t="s">
        <v>284</v>
      </c>
      <c r="AH3630" s="2" t="s">
        <v>128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4709</v>
      </c>
      <c r="B3631" s="2" t="s">
        <v>4700</v>
      </c>
      <c r="C3631" s="2" t="s">
        <v>47</v>
      </c>
      <c r="D3631" s="2" t="s">
        <v>4701</v>
      </c>
      <c r="E3631" s="2" t="s">
        <v>514</v>
      </c>
      <c r="F3631" s="2" t="s">
        <v>278</v>
      </c>
      <c r="G3631" s="2" t="s">
        <v>120</v>
      </c>
      <c r="H3631" s="2" t="s">
        <v>142</v>
      </c>
      <c r="I3631" s="2"/>
      <c r="J3631" s="2"/>
      <c r="K3631" s="2"/>
      <c r="L3631" s="2"/>
      <c r="M3631" s="2" t="s">
        <v>107</v>
      </c>
      <c r="N3631" s="3"/>
      <c r="O3631" s="3"/>
      <c r="P3631" s="4">
        <f>IF(O3631="吨",N3631*1000,IF(O3631="万立方米",N3631*10000,""))</f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138</v>
      </c>
      <c r="AH3631" s="2" t="s">
        <v>114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4710</v>
      </c>
      <c r="B3632" s="2" t="s">
        <v>4711</v>
      </c>
      <c r="C3632" s="2" t="s">
        <v>47</v>
      </c>
      <c r="D3632" s="2" t="s">
        <v>1596</v>
      </c>
      <c r="E3632" s="2" t="s">
        <v>924</v>
      </c>
      <c r="F3632" s="2" t="s">
        <v>278</v>
      </c>
      <c r="G3632" s="2" t="s">
        <v>120</v>
      </c>
      <c r="H3632" s="2" t="s">
        <v>297</v>
      </c>
      <c r="I3632" s="2" t="s">
        <v>53</v>
      </c>
      <c r="J3632" s="2" t="s">
        <v>280</v>
      </c>
      <c r="K3632" s="2"/>
      <c r="L3632" s="2" t="s">
        <v>122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124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271</v>
      </c>
      <c r="AF3632" s="2" t="s">
        <v>281</v>
      </c>
      <c r="AG3632" s="2" t="s">
        <v>880</v>
      </c>
      <c r="AH3632" s="2" t="s">
        <v>128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4712</v>
      </c>
      <c r="B3633" s="2" t="s">
        <v>4711</v>
      </c>
      <c r="C3633" s="2" t="s">
        <v>47</v>
      </c>
      <c r="D3633" s="2" t="s">
        <v>1596</v>
      </c>
      <c r="E3633" s="2" t="s">
        <v>924</v>
      </c>
      <c r="F3633" s="2" t="s">
        <v>278</v>
      </c>
      <c r="G3633" s="2" t="s">
        <v>120</v>
      </c>
      <c r="H3633" s="2" t="s">
        <v>297</v>
      </c>
      <c r="I3633" s="2" t="s">
        <v>53</v>
      </c>
      <c r="J3633" s="2" t="s">
        <v>280</v>
      </c>
      <c r="K3633" s="2"/>
      <c r="L3633" s="2" t="s">
        <v>122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124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271</v>
      </c>
      <c r="AF3633" s="2" t="s">
        <v>281</v>
      </c>
      <c r="AG3633" s="2" t="s">
        <v>882</v>
      </c>
      <c r="AH3633" s="2" t="s">
        <v>128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4713</v>
      </c>
      <c r="B3634" s="2" t="s">
        <v>4711</v>
      </c>
      <c r="C3634" s="2" t="s">
        <v>47</v>
      </c>
      <c r="D3634" s="2" t="s">
        <v>1596</v>
      </c>
      <c r="E3634" s="2" t="s">
        <v>924</v>
      </c>
      <c r="F3634" s="2" t="s">
        <v>278</v>
      </c>
      <c r="G3634" s="2" t="s">
        <v>120</v>
      </c>
      <c r="H3634" s="2" t="s">
        <v>297</v>
      </c>
      <c r="I3634" s="2" t="s">
        <v>53</v>
      </c>
      <c r="J3634" s="2" t="s">
        <v>280</v>
      </c>
      <c r="K3634" s="2"/>
      <c r="L3634" s="2" t="s">
        <v>122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124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271</v>
      </c>
      <c r="AF3634" s="2" t="s">
        <v>281</v>
      </c>
      <c r="AG3634" s="2" t="s">
        <v>1320</v>
      </c>
      <c r="AH3634" s="2" t="s">
        <v>128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4714</v>
      </c>
      <c r="B3635" s="2" t="s">
        <v>4711</v>
      </c>
      <c r="C3635" s="2" t="s">
        <v>47</v>
      </c>
      <c r="D3635" s="2" t="s">
        <v>1596</v>
      </c>
      <c r="E3635" s="2" t="s">
        <v>924</v>
      </c>
      <c r="F3635" s="2" t="s">
        <v>278</v>
      </c>
      <c r="G3635" s="2" t="s">
        <v>120</v>
      </c>
      <c r="H3635" s="2" t="s">
        <v>297</v>
      </c>
      <c r="I3635" s="2" t="s">
        <v>53</v>
      </c>
      <c r="J3635" s="2" t="s">
        <v>280</v>
      </c>
      <c r="K3635" s="2"/>
      <c r="L3635" s="2" t="s">
        <v>122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124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271</v>
      </c>
      <c r="AF3635" s="2" t="s">
        <v>281</v>
      </c>
      <c r="AG3635" s="2" t="s">
        <v>880</v>
      </c>
      <c r="AH3635" s="2" t="s">
        <v>128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4715</v>
      </c>
      <c r="B3636" s="2" t="s">
        <v>4711</v>
      </c>
      <c r="C3636" s="2" t="s">
        <v>47</v>
      </c>
      <c r="D3636" s="2" t="s">
        <v>1596</v>
      </c>
      <c r="E3636" s="2" t="s">
        <v>924</v>
      </c>
      <c r="F3636" s="2" t="s">
        <v>278</v>
      </c>
      <c r="G3636" s="2" t="s">
        <v>120</v>
      </c>
      <c r="H3636" s="2" t="s">
        <v>297</v>
      </c>
      <c r="I3636" s="2" t="s">
        <v>53</v>
      </c>
      <c r="J3636" s="2" t="s">
        <v>280</v>
      </c>
      <c r="K3636" s="2"/>
      <c r="L3636" s="2" t="s">
        <v>122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124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271</v>
      </c>
      <c r="AF3636" s="2" t="s">
        <v>281</v>
      </c>
      <c r="AG3636" s="2" t="s">
        <v>880</v>
      </c>
      <c r="AH3636" s="2" t="s">
        <v>128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4716</v>
      </c>
      <c r="B3637" s="2" t="s">
        <v>4711</v>
      </c>
      <c r="C3637" s="2" t="s">
        <v>47</v>
      </c>
      <c r="D3637" s="2" t="s">
        <v>1596</v>
      </c>
      <c r="E3637" s="2" t="s">
        <v>924</v>
      </c>
      <c r="F3637" s="2" t="s">
        <v>278</v>
      </c>
      <c r="G3637" s="2" t="s">
        <v>120</v>
      </c>
      <c r="H3637" s="2" t="s">
        <v>297</v>
      </c>
      <c r="I3637" s="2" t="s">
        <v>53</v>
      </c>
      <c r="J3637" s="2" t="s">
        <v>280</v>
      </c>
      <c r="K3637" s="2"/>
      <c r="L3637" s="2" t="s">
        <v>122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124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271</v>
      </c>
      <c r="AF3637" s="2" t="s">
        <v>281</v>
      </c>
      <c r="AG3637" s="2" t="s">
        <v>880</v>
      </c>
      <c r="AH3637" s="2" t="s">
        <v>128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4717</v>
      </c>
      <c r="B3638" s="2" t="s">
        <v>4711</v>
      </c>
      <c r="C3638" s="2" t="s">
        <v>47</v>
      </c>
      <c r="D3638" s="2" t="s">
        <v>1596</v>
      </c>
      <c r="E3638" s="2" t="s">
        <v>924</v>
      </c>
      <c r="F3638" s="2" t="s">
        <v>278</v>
      </c>
      <c r="G3638" s="2" t="s">
        <v>120</v>
      </c>
      <c r="H3638" s="2" t="s">
        <v>297</v>
      </c>
      <c r="I3638" s="2" t="s">
        <v>53</v>
      </c>
      <c r="J3638" s="2" t="s">
        <v>280</v>
      </c>
      <c r="K3638" s="2"/>
      <c r="L3638" s="2" t="s">
        <v>122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124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271</v>
      </c>
      <c r="AF3638" s="2" t="s">
        <v>281</v>
      </c>
      <c r="AG3638" s="2" t="s">
        <v>880</v>
      </c>
      <c r="AH3638" s="2" t="s">
        <v>128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4718</v>
      </c>
      <c r="B3639" s="2" t="s">
        <v>4711</v>
      </c>
      <c r="C3639" s="2" t="s">
        <v>47</v>
      </c>
      <c r="D3639" s="2" t="s">
        <v>1596</v>
      </c>
      <c r="E3639" s="2" t="s">
        <v>924</v>
      </c>
      <c r="F3639" s="2" t="s">
        <v>278</v>
      </c>
      <c r="G3639" s="2" t="s">
        <v>120</v>
      </c>
      <c r="H3639" s="2" t="s">
        <v>297</v>
      </c>
      <c r="I3639" s="2" t="s">
        <v>53</v>
      </c>
      <c r="J3639" s="2" t="s">
        <v>280</v>
      </c>
      <c r="K3639" s="2"/>
      <c r="L3639" s="2" t="s">
        <v>122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124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271</v>
      </c>
      <c r="AF3639" s="2" t="s">
        <v>281</v>
      </c>
      <c r="AG3639" s="2" t="s">
        <v>882</v>
      </c>
      <c r="AH3639" s="2" t="s">
        <v>128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4719</v>
      </c>
      <c r="B3640" s="2" t="s">
        <v>4711</v>
      </c>
      <c r="C3640" s="2" t="s">
        <v>47</v>
      </c>
      <c r="D3640" s="2" t="s">
        <v>1596</v>
      </c>
      <c r="E3640" s="2" t="s">
        <v>924</v>
      </c>
      <c r="F3640" s="2" t="s">
        <v>278</v>
      </c>
      <c r="G3640" s="2" t="s">
        <v>120</v>
      </c>
      <c r="H3640" s="2" t="s">
        <v>297</v>
      </c>
      <c r="I3640" s="2" t="s">
        <v>198</v>
      </c>
      <c r="J3640" s="2" t="s">
        <v>226</v>
      </c>
      <c r="K3640" s="2" t="s">
        <v>226</v>
      </c>
      <c r="L3640" s="2" t="s">
        <v>227</v>
      </c>
      <c r="M3640" s="2" t="s">
        <v>57</v>
      </c>
      <c r="N3640" s="3">
        <v>33.314</v>
      </c>
      <c r="O3640" s="3" t="s">
        <v>228</v>
      </c>
      <c r="P3640" s="4">
        <f>IF(O3640="吨",N3640*1000,IF(O3640="万立方米",N3640*10000,""))</f>
        <v>333140.0</v>
      </c>
      <c r="Q3640" s="2" t="s">
        <v>229</v>
      </c>
      <c r="R3640" s="2" t="s">
        <v>230</v>
      </c>
      <c r="S3640" s="2" t="s">
        <v>231</v>
      </c>
      <c r="T3640" s="2" t="s">
        <v>75</v>
      </c>
      <c r="U3640" s="4">
        <f>0.0</f>
        <v>0.0</v>
      </c>
      <c r="V3640" s="2" t="s">
        <v>232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4720</v>
      </c>
      <c r="B3641" s="2" t="s">
        <v>4711</v>
      </c>
      <c r="C3641" s="2" t="s">
        <v>47</v>
      </c>
      <c r="D3641" s="2" t="s">
        <v>1596</v>
      </c>
      <c r="E3641" s="2" t="s">
        <v>924</v>
      </c>
      <c r="F3641" s="2" t="s">
        <v>278</v>
      </c>
      <c r="G3641" s="2" t="s">
        <v>120</v>
      </c>
      <c r="H3641" s="2" t="s">
        <v>297</v>
      </c>
      <c r="I3641" s="2" t="s">
        <v>198</v>
      </c>
      <c r="J3641" s="2" t="s">
        <v>226</v>
      </c>
      <c r="K3641" s="2" t="s">
        <v>226</v>
      </c>
      <c r="L3641" s="2" t="s">
        <v>227</v>
      </c>
      <c r="M3641" s="2" t="s">
        <v>73</v>
      </c>
      <c r="N3641" s="3">
        <v>33.314</v>
      </c>
      <c r="O3641" s="3" t="s">
        <v>228</v>
      </c>
      <c r="P3641" s="4">
        <f>IF(O3641="吨",N3641*1000,IF(O3641="万立方米",N3641*10000,""))</f>
        <v>333140.0</v>
      </c>
      <c r="Q3641" s="2" t="s">
        <v>229</v>
      </c>
      <c r="R3641" s="2" t="s">
        <v>230</v>
      </c>
      <c r="S3641" s="2" t="s">
        <v>235</v>
      </c>
      <c r="T3641" s="2" t="s">
        <v>75</v>
      </c>
      <c r="U3641" s="4">
        <f>1.3</f>
        <v>1.3</v>
      </c>
      <c r="V3641" s="2" t="s">
        <v>232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4">
        <f>P3641*U3641/1000000</f>
        <v>0.433082</v>
      </c>
      <c r="AD3641" s="4">
        <f>AC3641*(1-Z3641/100)</f>
        <v>0.433082</v>
      </c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4721</v>
      </c>
      <c r="B3642" s="2" t="s">
        <v>4711</v>
      </c>
      <c r="C3642" s="2" t="s">
        <v>47</v>
      </c>
      <c r="D3642" s="2" t="s">
        <v>1596</v>
      </c>
      <c r="E3642" s="2" t="s">
        <v>924</v>
      </c>
      <c r="F3642" s="2" t="s">
        <v>278</v>
      </c>
      <c r="G3642" s="2" t="s">
        <v>120</v>
      </c>
      <c r="H3642" s="2" t="s">
        <v>297</v>
      </c>
      <c r="I3642" s="2" t="s">
        <v>198</v>
      </c>
      <c r="J3642" s="2" t="s">
        <v>226</v>
      </c>
      <c r="K3642" s="2" t="s">
        <v>226</v>
      </c>
      <c r="L3642" s="2" t="s">
        <v>227</v>
      </c>
      <c r="M3642" s="2" t="s">
        <v>79</v>
      </c>
      <c r="N3642" s="3">
        <v>33.314</v>
      </c>
      <c r="O3642" s="3" t="s">
        <v>228</v>
      </c>
      <c r="P3642" s="4">
        <f>IF(O3642="吨",N3642*1000,IF(O3642="万立方米",N3642*10000,""))</f>
        <v>333140.0</v>
      </c>
      <c r="Q3642" s="2" t="s">
        <v>229</v>
      </c>
      <c r="R3642" s="2" t="s">
        <v>230</v>
      </c>
      <c r="S3642" s="2" t="s">
        <v>238</v>
      </c>
      <c r="T3642" s="2" t="s">
        <v>75</v>
      </c>
      <c r="U3642" s="4">
        <f>4.1</f>
        <v>4.1</v>
      </c>
      <c r="V3642" s="2" t="s">
        <v>232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4">
        <f>P3642*U3642/1000000</f>
        <v>1.3658739999999998</v>
      </c>
      <c r="AD3642" s="4">
        <f>AC3642*(1-Z3642/100)</f>
        <v>1.06538172</v>
      </c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4722</v>
      </c>
      <c r="B3643" s="2" t="s">
        <v>4711</v>
      </c>
      <c r="C3643" s="2" t="s">
        <v>47</v>
      </c>
      <c r="D3643" s="2" t="s">
        <v>1596</v>
      </c>
      <c r="E3643" s="2" t="s">
        <v>924</v>
      </c>
      <c r="F3643" s="2" t="s">
        <v>278</v>
      </c>
      <c r="G3643" s="2" t="s">
        <v>120</v>
      </c>
      <c r="H3643" s="2" t="s">
        <v>297</v>
      </c>
      <c r="I3643" s="2" t="s">
        <v>198</v>
      </c>
      <c r="J3643" s="2" t="s">
        <v>226</v>
      </c>
      <c r="K3643" s="2" t="s">
        <v>226</v>
      </c>
      <c r="L3643" s="2" t="s">
        <v>227</v>
      </c>
      <c r="M3643" s="2" t="s">
        <v>87</v>
      </c>
      <c r="N3643" s="3">
        <v>33.314</v>
      </c>
      <c r="O3643" s="3" t="s">
        <v>228</v>
      </c>
      <c r="P3643" s="4">
        <f>IF(O3643="吨",N3643*1000,IF(O3643="万立方米",N3643*10000,""))</f>
        <v>333140.0</v>
      </c>
      <c r="Q3643" s="2" t="s">
        <v>229</v>
      </c>
      <c r="R3643" s="2" t="s">
        <v>230</v>
      </c>
      <c r="S3643" s="2" t="s">
        <v>241</v>
      </c>
      <c r="T3643" s="2" t="s">
        <v>75</v>
      </c>
      <c r="U3643" s="4">
        <f>0.0</f>
        <v>0.0</v>
      </c>
      <c r="V3643" s="2" t="s">
        <v>232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4">
        <f>P3643*U3643/1000000</f>
        <v>0.0</v>
      </c>
      <c r="AD3643" s="4">
        <f>AC3643*(1-Z3643/100)</f>
        <v>0.0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4723</v>
      </c>
      <c r="B3644" s="2" t="s">
        <v>4711</v>
      </c>
      <c r="C3644" s="2" t="s">
        <v>47</v>
      </c>
      <c r="D3644" s="2" t="s">
        <v>1596</v>
      </c>
      <c r="E3644" s="2" t="s">
        <v>924</v>
      </c>
      <c r="F3644" s="2" t="s">
        <v>278</v>
      </c>
      <c r="G3644" s="2" t="s">
        <v>120</v>
      </c>
      <c r="H3644" s="2" t="s">
        <v>297</v>
      </c>
      <c r="I3644" s="2" t="s">
        <v>198</v>
      </c>
      <c r="J3644" s="2" t="s">
        <v>226</v>
      </c>
      <c r="K3644" s="2" t="s">
        <v>226</v>
      </c>
      <c r="L3644" s="2" t="s">
        <v>227</v>
      </c>
      <c r="M3644" s="2" t="s">
        <v>91</v>
      </c>
      <c r="N3644" s="3">
        <v>33.314</v>
      </c>
      <c r="O3644" s="3" t="s">
        <v>228</v>
      </c>
      <c r="P3644" s="4">
        <f>IF(O3644="吨",N3644*1000,IF(O3644="万立方米",N3644*10000,""))</f>
        <v>333140.0</v>
      </c>
      <c r="Q3644" s="2" t="s">
        <v>229</v>
      </c>
      <c r="R3644" s="2" t="s">
        <v>230</v>
      </c>
      <c r="S3644" s="2" t="s">
        <v>243</v>
      </c>
      <c r="T3644" s="2" t="s">
        <v>75</v>
      </c>
      <c r="U3644" s="4">
        <f>0.03</f>
        <v>0.03</v>
      </c>
      <c r="V3644" s="2" t="s">
        <v>232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4">
        <f>P3644*U3644/1000000</f>
        <v>0.009994199999999998</v>
      </c>
      <c r="AD3644" s="4">
        <f>AC3645*(1-AA3644/100)+(AC3644-AC3645)*(1-AB3644/100)</f>
        <v>0.009994199999999998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4724</v>
      </c>
      <c r="B3645" s="2" t="s">
        <v>4711</v>
      </c>
      <c r="C3645" s="2" t="s">
        <v>47</v>
      </c>
      <c r="D3645" s="2" t="s">
        <v>1596</v>
      </c>
      <c r="E3645" s="2" t="s">
        <v>924</v>
      </c>
      <c r="F3645" s="2" t="s">
        <v>278</v>
      </c>
      <c r="G3645" s="2" t="s">
        <v>120</v>
      </c>
      <c r="H3645" s="2" t="s">
        <v>297</v>
      </c>
      <c r="I3645" s="2" t="s">
        <v>198</v>
      </c>
      <c r="J3645" s="2" t="s">
        <v>226</v>
      </c>
      <c r="K3645" s="2" t="s">
        <v>226</v>
      </c>
      <c r="L3645" s="2" t="s">
        <v>227</v>
      </c>
      <c r="M3645" s="2" t="s">
        <v>95</v>
      </c>
      <c r="N3645" s="3">
        <v>33.314</v>
      </c>
      <c r="O3645" s="3" t="s">
        <v>228</v>
      </c>
      <c r="P3645" s="4">
        <f>IF(O3645="吨",N3645*1000,IF(O3645="万立方米",N3645*10000,""))</f>
        <v>333140.0</v>
      </c>
      <c r="Q3645" s="2" t="s">
        <v>229</v>
      </c>
      <c r="R3645" s="2" t="s">
        <v>230</v>
      </c>
      <c r="S3645" s="2" t="s">
        <v>245</v>
      </c>
      <c r="T3645" s="2" t="s">
        <v>75</v>
      </c>
      <c r="U3645" s="4">
        <f>0.03</f>
        <v>0.03</v>
      </c>
      <c r="V3645" s="2" t="s">
        <v>232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0.009994199999999998</v>
      </c>
      <c r="AD3645" s="4">
        <f>AC3645*(1-Z3645/100)</f>
        <v>0.009994199999999998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4725</v>
      </c>
      <c r="B3646" s="2" t="s">
        <v>4711</v>
      </c>
      <c r="C3646" s="2" t="s">
        <v>47</v>
      </c>
      <c r="D3646" s="2" t="s">
        <v>1596</v>
      </c>
      <c r="E3646" s="2" t="s">
        <v>924</v>
      </c>
      <c r="F3646" s="2" t="s">
        <v>278</v>
      </c>
      <c r="G3646" s="2" t="s">
        <v>120</v>
      </c>
      <c r="H3646" s="2" t="s">
        <v>297</v>
      </c>
      <c r="I3646" s="2" t="s">
        <v>198</v>
      </c>
      <c r="J3646" s="2" t="s">
        <v>226</v>
      </c>
      <c r="K3646" s="2" t="s">
        <v>226</v>
      </c>
      <c r="L3646" s="2" t="s">
        <v>227</v>
      </c>
      <c r="M3646" s="2" t="s">
        <v>99</v>
      </c>
      <c r="N3646" s="3">
        <v>33.314</v>
      </c>
      <c r="O3646" s="3" t="s">
        <v>228</v>
      </c>
      <c r="P3646" s="4">
        <f>IF(O3646="吨",N3646*1000,IF(O3646="万立方米",N3646*10000,""))</f>
        <v>333140.0</v>
      </c>
      <c r="Q3646" s="2" t="s">
        <v>229</v>
      </c>
      <c r="R3646" s="2" t="s">
        <v>230</v>
      </c>
      <c r="S3646" s="2" t="s">
        <v>247</v>
      </c>
      <c r="T3646" s="2" t="s">
        <v>75</v>
      </c>
      <c r="U3646" s="4">
        <f>0.0</f>
        <v>0.0</v>
      </c>
      <c r="V3646" s="2" t="s">
        <v>232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</v>
      </c>
      <c r="AD3646" s="4">
        <f>AC3646*(1-Z3646/100)</f>
        <v>0.0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4726</v>
      </c>
      <c r="B3647" s="2" t="s">
        <v>4711</v>
      </c>
      <c r="C3647" s="2" t="s">
        <v>47</v>
      </c>
      <c r="D3647" s="2" t="s">
        <v>1596</v>
      </c>
      <c r="E3647" s="2" t="s">
        <v>924</v>
      </c>
      <c r="F3647" s="2" t="s">
        <v>278</v>
      </c>
      <c r="G3647" s="2" t="s">
        <v>120</v>
      </c>
      <c r="H3647" s="2" t="s">
        <v>297</v>
      </c>
      <c r="I3647" s="2" t="s">
        <v>198</v>
      </c>
      <c r="J3647" s="2" t="s">
        <v>226</v>
      </c>
      <c r="K3647" s="2" t="s">
        <v>226</v>
      </c>
      <c r="L3647" s="2" t="s">
        <v>227</v>
      </c>
      <c r="M3647" s="2" t="s">
        <v>104</v>
      </c>
      <c r="N3647" s="3">
        <v>33.314</v>
      </c>
      <c r="O3647" s="3" t="s">
        <v>228</v>
      </c>
      <c r="P3647" s="4">
        <f>IF(O3647="吨",N3647*1000,IF(O3647="万立方米",N3647*10000,""))</f>
        <v>333140.0</v>
      </c>
      <c r="Q3647" s="2" t="s">
        <v>229</v>
      </c>
      <c r="R3647" s="2" t="s">
        <v>230</v>
      </c>
      <c r="S3647" s="2" t="s">
        <v>249</v>
      </c>
      <c r="T3647" s="2" t="s">
        <v>75</v>
      </c>
      <c r="U3647" s="4">
        <f>0.02</f>
        <v>0.02</v>
      </c>
      <c r="V3647" s="2" t="s">
        <v>232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4727</v>
      </c>
      <c r="B3648" s="2" t="s">
        <v>4711</v>
      </c>
      <c r="C3648" s="2" t="s">
        <v>47</v>
      </c>
      <c r="D3648" s="2" t="s">
        <v>1596</v>
      </c>
      <c r="E3648" s="2" t="s">
        <v>924</v>
      </c>
      <c r="F3648" s="2" t="s">
        <v>278</v>
      </c>
      <c r="G3648" s="2" t="s">
        <v>120</v>
      </c>
      <c r="H3648" s="2" t="s">
        <v>297</v>
      </c>
      <c r="I3648" s="2"/>
      <c r="J3648" s="2"/>
      <c r="K3648" s="2"/>
      <c r="L3648" s="2"/>
      <c r="M3648" s="2" t="s">
        <v>107</v>
      </c>
      <c r="N3648" s="3"/>
      <c r="O3648" s="3"/>
      <c r="P3648" s="4">
        <f>IF(O3648="吨",N3648*1000,IF(O3648="万立方米",N3648*10000,""))</f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113</v>
      </c>
      <c r="AH3648" s="2" t="s">
        <v>114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4728</v>
      </c>
      <c r="B3649" s="2" t="s">
        <v>4729</v>
      </c>
      <c r="C3649" s="2" t="s">
        <v>47</v>
      </c>
      <c r="D3649" s="2" t="s">
        <v>467</v>
      </c>
      <c r="E3649" s="2" t="s">
        <v>172</v>
      </c>
      <c r="F3649" s="2" t="s">
        <v>224</v>
      </c>
      <c r="G3649" s="2" t="s">
        <v>51</v>
      </c>
      <c r="H3649" s="2" t="s">
        <v>297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143</v>
      </c>
      <c r="Y3649" s="2" t="s">
        <v>468</v>
      </c>
      <c r="Z3649" s="2">
        <v>96</v>
      </c>
      <c r="AA3649" s="2"/>
      <c r="AB3649" s="2"/>
      <c r="AC3649" s="4">
        <f>P3649*U3649/1000000</f>
        <v>25.933400297999995</v>
      </c>
      <c r="AD3649" s="4">
        <f>AC3649*(1-Z3649/100)</f>
        <v>1.0373360119200008</v>
      </c>
      <c r="AE3649" s="2" t="s">
        <v>66</v>
      </c>
      <c r="AF3649" s="2" t="s">
        <v>67</v>
      </c>
      <c r="AG3649" s="2" t="s">
        <v>145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4730</v>
      </c>
      <c r="B3650" s="2" t="s">
        <v>4729</v>
      </c>
      <c r="C3650" s="2" t="s">
        <v>47</v>
      </c>
      <c r="D3650" s="2" t="s">
        <v>467</v>
      </c>
      <c r="E3650" s="2" t="s">
        <v>172</v>
      </c>
      <c r="F3650" s="2" t="s">
        <v>224</v>
      </c>
      <c r="G3650" s="2" t="s">
        <v>51</v>
      </c>
      <c r="H3650" s="2" t="s">
        <v>297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2670.518</v>
      </c>
      <c r="AD3650" s="4">
        <f>AC3650*(1-Z3650/100)</f>
        <v>2670.518</v>
      </c>
      <c r="AE3650" s="2" t="s">
        <v>66</v>
      </c>
      <c r="AF3650" s="2" t="s">
        <v>67</v>
      </c>
      <c r="AG3650" s="2" t="s">
        <v>147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4731</v>
      </c>
      <c r="B3651" s="2" t="s">
        <v>4729</v>
      </c>
      <c r="C3651" s="2" t="s">
        <v>47</v>
      </c>
      <c r="D3651" s="2" t="s">
        <v>467</v>
      </c>
      <c r="E3651" s="2" t="s">
        <v>172</v>
      </c>
      <c r="F3651" s="2" t="s">
        <v>224</v>
      </c>
      <c r="G3651" s="2" t="s">
        <v>51</v>
      </c>
      <c r="H3651" s="2" t="s">
        <v>297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149</v>
      </c>
      <c r="Y3651" s="2" t="s">
        <v>150</v>
      </c>
      <c r="Z3651" s="2">
        <v>64</v>
      </c>
      <c r="AA3651" s="2"/>
      <c r="AB3651" s="2"/>
      <c r="AC3651" s="4">
        <f>P3651*U3651/1000000</f>
        <v>9627.21739</v>
      </c>
      <c r="AD3651" s="4">
        <f>AC3651*(1-Z3651/100)</f>
        <v>3465.7982604</v>
      </c>
      <c r="AE3651" s="2" t="s">
        <v>66</v>
      </c>
      <c r="AF3651" s="2" t="s">
        <v>67</v>
      </c>
      <c r="AG3651" s="2" t="s">
        <v>151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4732</v>
      </c>
      <c r="B3652" s="2" t="s">
        <v>4729</v>
      </c>
      <c r="C3652" s="2" t="s">
        <v>47</v>
      </c>
      <c r="D3652" s="2" t="s">
        <v>467</v>
      </c>
      <c r="E3652" s="2" t="s">
        <v>172</v>
      </c>
      <c r="F3652" s="2" t="s">
        <v>224</v>
      </c>
      <c r="G3652" s="2" t="s">
        <v>51</v>
      </c>
      <c r="H3652" s="2" t="s">
        <v>297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143</v>
      </c>
      <c r="Y3652" s="2" t="s">
        <v>472</v>
      </c>
      <c r="Z3652" s="2">
        <v>96</v>
      </c>
      <c r="AA3652" s="2"/>
      <c r="AB3652" s="2"/>
      <c r="AC3652" s="4">
        <f>P3652*U3652/1000000</f>
        <v>0.0</v>
      </c>
      <c r="AD3652" s="4">
        <f>AC3652*(1-Z3652/100)</f>
        <v>0.0</v>
      </c>
      <c r="AE3652" s="2" t="s">
        <v>66</v>
      </c>
      <c r="AF3652" s="2" t="s">
        <v>67</v>
      </c>
      <c r="AG3652" s="2" t="s">
        <v>145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4733</v>
      </c>
      <c r="B3653" s="2" t="s">
        <v>4729</v>
      </c>
      <c r="C3653" s="2" t="s">
        <v>47</v>
      </c>
      <c r="D3653" s="2" t="s">
        <v>467</v>
      </c>
      <c r="E3653" s="2" t="s">
        <v>172</v>
      </c>
      <c r="F3653" s="2" t="s">
        <v>224</v>
      </c>
      <c r="G3653" s="2" t="s">
        <v>51</v>
      </c>
      <c r="H3653" s="2" t="s">
        <v>297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143</v>
      </c>
      <c r="Y3653" s="2" t="s">
        <v>474</v>
      </c>
      <c r="Z3653" s="2">
        <v>99</v>
      </c>
      <c r="AA3653" s="2">
        <v>96</v>
      </c>
      <c r="AB3653" s="2">
        <v>99</v>
      </c>
      <c r="AC3653" s="4">
        <f>P3653*U3653/1000000</f>
        <v>49705.68390450001</v>
      </c>
      <c r="AD3653" s="4">
        <f>AC3654*(1-AA3653/100)+(AC3653-AC3654)*(1-AB3653/100)</f>
        <v>886.0578435150009</v>
      </c>
      <c r="AE3653" s="2" t="s">
        <v>66</v>
      </c>
      <c r="AF3653" s="2" t="s">
        <v>67</v>
      </c>
      <c r="AG3653" s="2" t="s">
        <v>145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4734</v>
      </c>
      <c r="B3654" s="2" t="s">
        <v>4729</v>
      </c>
      <c r="C3654" s="2" t="s">
        <v>47</v>
      </c>
      <c r="D3654" s="2" t="s">
        <v>467</v>
      </c>
      <c r="E3654" s="2" t="s">
        <v>172</v>
      </c>
      <c r="F3654" s="2" t="s">
        <v>224</v>
      </c>
      <c r="G3654" s="2" t="s">
        <v>51</v>
      </c>
      <c r="H3654" s="2" t="s">
        <v>297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143</v>
      </c>
      <c r="Y3654" s="2" t="s">
        <v>476</v>
      </c>
      <c r="Z3654" s="2">
        <v>96</v>
      </c>
      <c r="AA3654" s="2"/>
      <c r="AB3654" s="2"/>
      <c r="AC3654" s="4">
        <f>P3654*U3654/1000000</f>
        <v>12966.700148999998</v>
      </c>
      <c r="AD3654" s="4">
        <f>AC3654*(1-Z3654/100)</f>
        <v>518.6680059600004</v>
      </c>
      <c r="AE3654" s="2" t="s">
        <v>66</v>
      </c>
      <c r="AF3654" s="2" t="s">
        <v>67</v>
      </c>
      <c r="AG3654" s="2" t="s">
        <v>145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4735</v>
      </c>
      <c r="B3655" s="2" t="s">
        <v>4729</v>
      </c>
      <c r="C3655" s="2" t="s">
        <v>47</v>
      </c>
      <c r="D3655" s="2" t="s">
        <v>467</v>
      </c>
      <c r="E3655" s="2" t="s">
        <v>172</v>
      </c>
      <c r="F3655" s="2" t="s">
        <v>224</v>
      </c>
      <c r="G3655" s="2" t="s">
        <v>51</v>
      </c>
      <c r="H3655" s="2" t="s">
        <v>297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314</v>
      </c>
      <c r="Y3655" s="2" t="s">
        <v>315</v>
      </c>
      <c r="Z3655" s="2">
        <v>80</v>
      </c>
      <c r="AA3655" s="2"/>
      <c r="AB3655" s="2"/>
      <c r="AC3655" s="4">
        <f>P3655*U3655/1000000</f>
        <v>22699.403</v>
      </c>
      <c r="AD3655" s="4">
        <f>AC3655*(1-Z3655/100)</f>
        <v>4539.880599999999</v>
      </c>
      <c r="AE3655" s="2" t="s">
        <v>66</v>
      </c>
      <c r="AF3655" s="2" t="s">
        <v>67</v>
      </c>
      <c r="AG3655" s="2" t="s">
        <v>151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4736</v>
      </c>
      <c r="B3656" s="2" t="s">
        <v>4729</v>
      </c>
      <c r="C3656" s="2" t="s">
        <v>47</v>
      </c>
      <c r="D3656" s="2" t="s">
        <v>467</v>
      </c>
      <c r="E3656" s="2" t="s">
        <v>172</v>
      </c>
      <c r="F3656" s="2" t="s">
        <v>224</v>
      </c>
      <c r="G3656" s="2" t="s">
        <v>51</v>
      </c>
      <c r="H3656" s="2" t="s">
        <v>297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53.41036</v>
      </c>
      <c r="AD3656" s="4">
        <f>AC3656*(1-Z3656/100)</f>
        <v>53.41036</v>
      </c>
      <c r="AE3656" s="2" t="s">
        <v>66</v>
      </c>
      <c r="AF3656" s="2" t="s">
        <v>67</v>
      </c>
      <c r="AG3656" s="2" t="s">
        <v>147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4737</v>
      </c>
      <c r="B3657" s="2" t="s">
        <v>4729</v>
      </c>
      <c r="C3657" s="2" t="s">
        <v>47</v>
      </c>
      <c r="D3657" s="2" t="s">
        <v>467</v>
      </c>
      <c r="E3657" s="2" t="s">
        <v>172</v>
      </c>
      <c r="F3657" s="2" t="s">
        <v>224</v>
      </c>
      <c r="G3657" s="2" t="s">
        <v>51</v>
      </c>
      <c r="H3657" s="2" t="s">
        <v>297</v>
      </c>
      <c r="I3657" s="2" t="s">
        <v>198</v>
      </c>
      <c r="J3657" s="2" t="s">
        <v>357</v>
      </c>
      <c r="K3657" s="2" t="s">
        <v>357</v>
      </c>
      <c r="L3657" s="2" t="s">
        <v>200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358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143</v>
      </c>
      <c r="Y3657" s="2" t="s">
        <v>468</v>
      </c>
      <c r="Z3657" s="2">
        <v>96</v>
      </c>
      <c r="AA3657" s="2"/>
      <c r="AB3657" s="2"/>
      <c r="AC3657" s="4">
        <f>P3657*U3657/1000000</f>
        <v>0.00027</v>
      </c>
      <c r="AD3657" s="4">
        <f>AC3657*(1-Z3657/100)</f>
        <v>1.080000000000001e-05</v>
      </c>
      <c r="AE3657" s="2" t="s">
        <v>66</v>
      </c>
      <c r="AF3657" s="2" t="s">
        <v>67</v>
      </c>
      <c r="AG3657" s="2" t="s">
        <v>145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4738</v>
      </c>
      <c r="B3658" s="2" t="s">
        <v>4729</v>
      </c>
      <c r="C3658" s="2" t="s">
        <v>47</v>
      </c>
      <c r="D3658" s="2" t="s">
        <v>467</v>
      </c>
      <c r="E3658" s="2" t="s">
        <v>172</v>
      </c>
      <c r="F3658" s="2" t="s">
        <v>224</v>
      </c>
      <c r="G3658" s="2" t="s">
        <v>51</v>
      </c>
      <c r="H3658" s="2" t="s">
        <v>297</v>
      </c>
      <c r="I3658" s="2" t="s">
        <v>198</v>
      </c>
      <c r="J3658" s="2" t="s">
        <v>357</v>
      </c>
      <c r="K3658" s="2" t="s">
        <v>357</v>
      </c>
      <c r="L3658" s="2" t="s">
        <v>200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360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0.0162</v>
      </c>
      <c r="AD3658" s="4">
        <f>AC3658*(1-Z3658/100)</f>
        <v>0.0162</v>
      </c>
      <c r="AE3658" s="2" t="s">
        <v>66</v>
      </c>
      <c r="AF3658" s="2" t="s">
        <v>67</v>
      </c>
      <c r="AG3658" s="2" t="s">
        <v>147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4739</v>
      </c>
      <c r="B3659" s="2" t="s">
        <v>4729</v>
      </c>
      <c r="C3659" s="2" t="s">
        <v>47</v>
      </c>
      <c r="D3659" s="2" t="s">
        <v>467</v>
      </c>
      <c r="E3659" s="2" t="s">
        <v>172</v>
      </c>
      <c r="F3659" s="2" t="s">
        <v>224</v>
      </c>
      <c r="G3659" s="2" t="s">
        <v>51</v>
      </c>
      <c r="H3659" s="2" t="s">
        <v>297</v>
      </c>
      <c r="I3659" s="2" t="s">
        <v>198</v>
      </c>
      <c r="J3659" s="2" t="s">
        <v>357</v>
      </c>
      <c r="K3659" s="2" t="s">
        <v>357</v>
      </c>
      <c r="L3659" s="2" t="s">
        <v>200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362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149</v>
      </c>
      <c r="Y3659" s="2" t="s">
        <v>150</v>
      </c>
      <c r="Z3659" s="2">
        <v>64</v>
      </c>
      <c r="AA3659" s="2"/>
      <c r="AB3659" s="2"/>
      <c r="AC3659" s="4">
        <f>P3659*U3659/1000000</f>
        <v>0.1998</v>
      </c>
      <c r="AD3659" s="4">
        <f>AC3659*(1-Z3659/100)</f>
        <v>0.071928</v>
      </c>
      <c r="AE3659" s="2" t="s">
        <v>66</v>
      </c>
      <c r="AF3659" s="2" t="s">
        <v>67</v>
      </c>
      <c r="AG3659" s="2" t="s">
        <v>151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4740</v>
      </c>
      <c r="B3660" s="2" t="s">
        <v>4729</v>
      </c>
      <c r="C3660" s="2" t="s">
        <v>47</v>
      </c>
      <c r="D3660" s="2" t="s">
        <v>467</v>
      </c>
      <c r="E3660" s="2" t="s">
        <v>172</v>
      </c>
      <c r="F3660" s="2" t="s">
        <v>224</v>
      </c>
      <c r="G3660" s="2" t="s">
        <v>51</v>
      </c>
      <c r="H3660" s="2" t="s">
        <v>297</v>
      </c>
      <c r="I3660" s="2" t="s">
        <v>198</v>
      </c>
      <c r="J3660" s="2" t="s">
        <v>357</v>
      </c>
      <c r="K3660" s="2" t="s">
        <v>357</v>
      </c>
      <c r="L3660" s="2" t="s">
        <v>200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364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143</v>
      </c>
      <c r="Y3660" s="2" t="s">
        <v>472</v>
      </c>
      <c r="Z3660" s="2">
        <v>96</v>
      </c>
      <c r="AA3660" s="2"/>
      <c r="AB3660" s="2"/>
      <c r="AC3660" s="4">
        <f>P3660*U3660/1000000</f>
        <v>0.00108</v>
      </c>
      <c r="AD3660" s="4">
        <f>AC3660*(1-Z3660/100)</f>
        <v>4.320000000000004e-05</v>
      </c>
      <c r="AE3660" s="2" t="s">
        <v>66</v>
      </c>
      <c r="AF3660" s="2" t="s">
        <v>67</v>
      </c>
      <c r="AG3660" s="2" t="s">
        <v>145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4741</v>
      </c>
      <c r="B3661" s="2" t="s">
        <v>4729</v>
      </c>
      <c r="C3661" s="2" t="s">
        <v>47</v>
      </c>
      <c r="D3661" s="2" t="s">
        <v>467</v>
      </c>
      <c r="E3661" s="2" t="s">
        <v>172</v>
      </c>
      <c r="F3661" s="2" t="s">
        <v>224</v>
      </c>
      <c r="G3661" s="2" t="s">
        <v>51</v>
      </c>
      <c r="H3661" s="2" t="s">
        <v>297</v>
      </c>
      <c r="I3661" s="2" t="s">
        <v>198</v>
      </c>
      <c r="J3661" s="2" t="s">
        <v>357</v>
      </c>
      <c r="K3661" s="2" t="s">
        <v>357</v>
      </c>
      <c r="L3661" s="2" t="s">
        <v>200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366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143</v>
      </c>
      <c r="Y3661" s="2" t="s">
        <v>474</v>
      </c>
      <c r="Z3661" s="2">
        <v>99</v>
      </c>
      <c r="AA3661" s="2">
        <v>96</v>
      </c>
      <c r="AB3661" s="2">
        <v>99</v>
      </c>
      <c r="AC3661" s="4">
        <f>P3661*U3661/1000000</f>
        <v>0.0135</v>
      </c>
      <c r="AD3661" s="4">
        <f>AC3662*(1-AA3661/100)+(AC3661-AC3662)*(1-AB3661/100)</f>
        <v>0.0005400000000000004</v>
      </c>
      <c r="AE3661" s="2" t="s">
        <v>66</v>
      </c>
      <c r="AF3661" s="2" t="s">
        <v>67</v>
      </c>
      <c r="AG3661" s="2" t="s">
        <v>145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4742</v>
      </c>
      <c r="B3662" s="2" t="s">
        <v>4729</v>
      </c>
      <c r="C3662" s="2" t="s">
        <v>47</v>
      </c>
      <c r="D3662" s="2" t="s">
        <v>467</v>
      </c>
      <c r="E3662" s="2" t="s">
        <v>172</v>
      </c>
      <c r="F3662" s="2" t="s">
        <v>224</v>
      </c>
      <c r="G3662" s="2" t="s">
        <v>51</v>
      </c>
      <c r="H3662" s="2" t="s">
        <v>297</v>
      </c>
      <c r="I3662" s="2" t="s">
        <v>198</v>
      </c>
      <c r="J3662" s="2" t="s">
        <v>357</v>
      </c>
      <c r="K3662" s="2" t="s">
        <v>357</v>
      </c>
      <c r="L3662" s="2" t="s">
        <v>200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368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143</v>
      </c>
      <c r="Y3662" s="2" t="s">
        <v>476</v>
      </c>
      <c r="Z3662" s="2">
        <v>96</v>
      </c>
      <c r="AA3662" s="2"/>
      <c r="AB3662" s="2"/>
      <c r="AC3662" s="4">
        <f>P3662*U3662/1000000</f>
        <v>0.0135</v>
      </c>
      <c r="AD3662" s="4">
        <f>AC3662*(1-Z3662/100)</f>
        <v>0.0005400000000000004</v>
      </c>
      <c r="AE3662" s="2" t="s">
        <v>66</v>
      </c>
      <c r="AF3662" s="2" t="s">
        <v>67</v>
      </c>
      <c r="AG3662" s="2" t="s">
        <v>145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4743</v>
      </c>
      <c r="B3663" s="2" t="s">
        <v>4729</v>
      </c>
      <c r="C3663" s="2" t="s">
        <v>47</v>
      </c>
      <c r="D3663" s="2" t="s">
        <v>467</v>
      </c>
      <c r="E3663" s="2" t="s">
        <v>172</v>
      </c>
      <c r="F3663" s="2" t="s">
        <v>224</v>
      </c>
      <c r="G3663" s="2" t="s">
        <v>51</v>
      </c>
      <c r="H3663" s="2" t="s">
        <v>297</v>
      </c>
      <c r="I3663" s="2" t="s">
        <v>198</v>
      </c>
      <c r="J3663" s="2" t="s">
        <v>357</v>
      </c>
      <c r="K3663" s="2" t="s">
        <v>357</v>
      </c>
      <c r="L3663" s="2" t="s">
        <v>200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370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314</v>
      </c>
      <c r="Y3663" s="2" t="s">
        <v>315</v>
      </c>
      <c r="Z3663" s="2">
        <v>80</v>
      </c>
      <c r="AA3663" s="2"/>
      <c r="AB3663" s="2"/>
      <c r="AC3663" s="4">
        <f>P3663*U3663/1000000</f>
        <v>0.081</v>
      </c>
      <c r="AD3663" s="4">
        <f>AC3663*(1-Z3663/100)</f>
        <v>0.016199999999999996</v>
      </c>
      <c r="AE3663" s="2" t="s">
        <v>66</v>
      </c>
      <c r="AF3663" s="2" t="s">
        <v>67</v>
      </c>
      <c r="AG3663" s="2" t="s">
        <v>151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4744</v>
      </c>
      <c r="B3664" s="2" t="s">
        <v>4729</v>
      </c>
      <c r="C3664" s="2" t="s">
        <v>47</v>
      </c>
      <c r="D3664" s="2" t="s">
        <v>467</v>
      </c>
      <c r="E3664" s="2" t="s">
        <v>172</v>
      </c>
      <c r="F3664" s="2" t="s">
        <v>224</v>
      </c>
      <c r="G3664" s="2" t="s">
        <v>51</v>
      </c>
      <c r="H3664" s="2" t="s">
        <v>297</v>
      </c>
      <c r="I3664" s="2" t="s">
        <v>198</v>
      </c>
      <c r="J3664" s="2" t="s">
        <v>357</v>
      </c>
      <c r="K3664" s="2" t="s">
        <v>357</v>
      </c>
      <c r="L3664" s="2" t="s">
        <v>200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372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0.00351</v>
      </c>
      <c r="AD3664" s="4">
        <f>AC3664*(1-Z3664/100)</f>
        <v>0.00351</v>
      </c>
      <c r="AE3664" s="2" t="s">
        <v>66</v>
      </c>
      <c r="AF3664" s="2" t="s">
        <v>67</v>
      </c>
      <c r="AG3664" s="2" t="s">
        <v>147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4745</v>
      </c>
      <c r="B3665" s="2" t="s">
        <v>4729</v>
      </c>
      <c r="C3665" s="2" t="s">
        <v>47</v>
      </c>
      <c r="D3665" s="2" t="s">
        <v>467</v>
      </c>
      <c r="E3665" s="2" t="s">
        <v>172</v>
      </c>
      <c r="F3665" s="2" t="s">
        <v>224</v>
      </c>
      <c r="G3665" s="2" t="s">
        <v>51</v>
      </c>
      <c r="H3665" s="2" t="s">
        <v>297</v>
      </c>
      <c r="I3665" s="2"/>
      <c r="J3665" s="2"/>
      <c r="K3665" s="2" t="s">
        <v>55</v>
      </c>
      <c r="L3665" s="2" t="s">
        <v>163</v>
      </c>
      <c r="M3665" s="2" t="s">
        <v>107</v>
      </c>
      <c r="N3665" s="3"/>
      <c r="O3665" s="3"/>
      <c r="P3665" s="4">
        <f>IF(O3665="吨",N3665*1000,IF(O3665="万立方米",N3665*10000,""))</f>
        <v>1335259000.0</v>
      </c>
      <c r="Q3665" s="2" t="s">
        <v>108</v>
      </c>
      <c r="R3665" s="2" t="s">
        <v>109</v>
      </c>
      <c r="S3665" s="2" t="s">
        <v>164</v>
      </c>
      <c r="T3665" s="2" t="s">
        <v>165</v>
      </c>
      <c r="U3665" s="4">
        <f>0.16</f>
        <v>0.16</v>
      </c>
      <c r="V3665" s="2" t="s">
        <v>111</v>
      </c>
      <c r="W3665" s="2" t="s">
        <v>164</v>
      </c>
      <c r="X3665" s="2" t="s">
        <v>163</v>
      </c>
      <c r="Y3665" s="2" t="s">
        <v>166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66</v>
      </c>
      <c r="AF3665" s="2" t="s">
        <v>67</v>
      </c>
      <c r="AG3665" s="2" t="s">
        <v>167</v>
      </c>
      <c r="AH3665" s="2" t="s">
        <v>168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4746</v>
      </c>
      <c r="B3666" s="2" t="s">
        <v>4747</v>
      </c>
      <c r="C3666" s="2" t="s">
        <v>47</v>
      </c>
      <c r="D3666" s="2" t="s">
        <v>4701</v>
      </c>
      <c r="E3666" s="2" t="s">
        <v>514</v>
      </c>
      <c r="F3666" s="2" t="s">
        <v>278</v>
      </c>
      <c r="G3666" s="2" t="s">
        <v>120</v>
      </c>
      <c r="H3666" s="2" t="s">
        <v>297</v>
      </c>
      <c r="I3666" s="2" t="s">
        <v>53</v>
      </c>
      <c r="J3666" s="2" t="s">
        <v>280</v>
      </c>
      <c r="K3666" s="2"/>
      <c r="L3666" s="2" t="s">
        <v>122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124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271</v>
      </c>
      <c r="AF3666" s="2" t="s">
        <v>281</v>
      </c>
      <c r="AG3666" s="2" t="s">
        <v>282</v>
      </c>
      <c r="AH3666" s="2" t="s">
        <v>128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4748</v>
      </c>
      <c r="B3667" s="2" t="s">
        <v>4747</v>
      </c>
      <c r="C3667" s="2" t="s">
        <v>47</v>
      </c>
      <c r="D3667" s="2" t="s">
        <v>4701</v>
      </c>
      <c r="E3667" s="2" t="s">
        <v>514</v>
      </c>
      <c r="F3667" s="2" t="s">
        <v>278</v>
      </c>
      <c r="G3667" s="2" t="s">
        <v>120</v>
      </c>
      <c r="H3667" s="2" t="s">
        <v>297</v>
      </c>
      <c r="I3667" s="2" t="s">
        <v>53</v>
      </c>
      <c r="J3667" s="2" t="s">
        <v>280</v>
      </c>
      <c r="K3667" s="2"/>
      <c r="L3667" s="2" t="s">
        <v>122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124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271</v>
      </c>
      <c r="AF3667" s="2" t="s">
        <v>281</v>
      </c>
      <c r="AG3667" s="2" t="s">
        <v>284</v>
      </c>
      <c r="AH3667" s="2" t="s">
        <v>128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4749</v>
      </c>
      <c r="B3668" s="2" t="s">
        <v>4747</v>
      </c>
      <c r="C3668" s="2" t="s">
        <v>47</v>
      </c>
      <c r="D3668" s="2" t="s">
        <v>4701</v>
      </c>
      <c r="E3668" s="2" t="s">
        <v>514</v>
      </c>
      <c r="F3668" s="2" t="s">
        <v>278</v>
      </c>
      <c r="G3668" s="2" t="s">
        <v>120</v>
      </c>
      <c r="H3668" s="2" t="s">
        <v>297</v>
      </c>
      <c r="I3668" s="2" t="s">
        <v>53</v>
      </c>
      <c r="J3668" s="2" t="s">
        <v>280</v>
      </c>
      <c r="K3668" s="2"/>
      <c r="L3668" s="2" t="s">
        <v>122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124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271</v>
      </c>
      <c r="AF3668" s="2" t="s">
        <v>281</v>
      </c>
      <c r="AG3668" s="2" t="s">
        <v>286</v>
      </c>
      <c r="AH3668" s="2" t="s">
        <v>128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4750</v>
      </c>
      <c r="B3669" s="2" t="s">
        <v>4747</v>
      </c>
      <c r="C3669" s="2" t="s">
        <v>47</v>
      </c>
      <c r="D3669" s="2" t="s">
        <v>4701</v>
      </c>
      <c r="E3669" s="2" t="s">
        <v>514</v>
      </c>
      <c r="F3669" s="2" t="s">
        <v>278</v>
      </c>
      <c r="G3669" s="2" t="s">
        <v>120</v>
      </c>
      <c r="H3669" s="2" t="s">
        <v>297</v>
      </c>
      <c r="I3669" s="2" t="s">
        <v>53</v>
      </c>
      <c r="J3669" s="2" t="s">
        <v>280</v>
      </c>
      <c r="K3669" s="2"/>
      <c r="L3669" s="2" t="s">
        <v>122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124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271</v>
      </c>
      <c r="AF3669" s="2" t="s">
        <v>281</v>
      </c>
      <c r="AG3669" s="2" t="s">
        <v>282</v>
      </c>
      <c r="AH3669" s="2" t="s">
        <v>128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4751</v>
      </c>
      <c r="B3670" s="2" t="s">
        <v>4747</v>
      </c>
      <c r="C3670" s="2" t="s">
        <v>47</v>
      </c>
      <c r="D3670" s="2" t="s">
        <v>4701</v>
      </c>
      <c r="E3670" s="2" t="s">
        <v>514</v>
      </c>
      <c r="F3670" s="2" t="s">
        <v>278</v>
      </c>
      <c r="G3670" s="2" t="s">
        <v>120</v>
      </c>
      <c r="H3670" s="2" t="s">
        <v>297</v>
      </c>
      <c r="I3670" s="2" t="s">
        <v>53</v>
      </c>
      <c r="J3670" s="2" t="s">
        <v>280</v>
      </c>
      <c r="K3670" s="2"/>
      <c r="L3670" s="2" t="s">
        <v>122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124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271</v>
      </c>
      <c r="AF3670" s="2" t="s">
        <v>281</v>
      </c>
      <c r="AG3670" s="2" t="s">
        <v>282</v>
      </c>
      <c r="AH3670" s="2" t="s">
        <v>128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4752</v>
      </c>
      <c r="B3671" s="2" t="s">
        <v>4747</v>
      </c>
      <c r="C3671" s="2" t="s">
        <v>47</v>
      </c>
      <c r="D3671" s="2" t="s">
        <v>4701</v>
      </c>
      <c r="E3671" s="2" t="s">
        <v>514</v>
      </c>
      <c r="F3671" s="2" t="s">
        <v>278</v>
      </c>
      <c r="G3671" s="2" t="s">
        <v>120</v>
      </c>
      <c r="H3671" s="2" t="s">
        <v>297</v>
      </c>
      <c r="I3671" s="2" t="s">
        <v>53</v>
      </c>
      <c r="J3671" s="2" t="s">
        <v>280</v>
      </c>
      <c r="K3671" s="2"/>
      <c r="L3671" s="2" t="s">
        <v>122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124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271</v>
      </c>
      <c r="AF3671" s="2" t="s">
        <v>281</v>
      </c>
      <c r="AG3671" s="2" t="s">
        <v>282</v>
      </c>
      <c r="AH3671" s="2" t="s">
        <v>128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4753</v>
      </c>
      <c r="B3672" s="2" t="s">
        <v>4747</v>
      </c>
      <c r="C3672" s="2" t="s">
        <v>47</v>
      </c>
      <c r="D3672" s="2" t="s">
        <v>4701</v>
      </c>
      <c r="E3672" s="2" t="s">
        <v>514</v>
      </c>
      <c r="F3672" s="2" t="s">
        <v>278</v>
      </c>
      <c r="G3672" s="2" t="s">
        <v>120</v>
      </c>
      <c r="H3672" s="2" t="s">
        <v>297</v>
      </c>
      <c r="I3672" s="2" t="s">
        <v>53</v>
      </c>
      <c r="J3672" s="2" t="s">
        <v>280</v>
      </c>
      <c r="K3672" s="2"/>
      <c r="L3672" s="2" t="s">
        <v>122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124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271</v>
      </c>
      <c r="AF3672" s="2" t="s">
        <v>281</v>
      </c>
      <c r="AG3672" s="2" t="s">
        <v>282</v>
      </c>
      <c r="AH3672" s="2" t="s">
        <v>128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4754</v>
      </c>
      <c r="B3673" s="2" t="s">
        <v>4747</v>
      </c>
      <c r="C3673" s="2" t="s">
        <v>47</v>
      </c>
      <c r="D3673" s="2" t="s">
        <v>4701</v>
      </c>
      <c r="E3673" s="2" t="s">
        <v>514</v>
      </c>
      <c r="F3673" s="2" t="s">
        <v>278</v>
      </c>
      <c r="G3673" s="2" t="s">
        <v>120</v>
      </c>
      <c r="H3673" s="2" t="s">
        <v>297</v>
      </c>
      <c r="I3673" s="2" t="s">
        <v>53</v>
      </c>
      <c r="J3673" s="2" t="s">
        <v>280</v>
      </c>
      <c r="K3673" s="2"/>
      <c r="L3673" s="2" t="s">
        <v>122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124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271</v>
      </c>
      <c r="AF3673" s="2" t="s">
        <v>281</v>
      </c>
      <c r="AG3673" s="2" t="s">
        <v>284</v>
      </c>
      <c r="AH3673" s="2" t="s">
        <v>128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4755</v>
      </c>
      <c r="B3674" s="2" t="s">
        <v>4747</v>
      </c>
      <c r="C3674" s="2" t="s">
        <v>47</v>
      </c>
      <c r="D3674" s="2" t="s">
        <v>4701</v>
      </c>
      <c r="E3674" s="2" t="s">
        <v>514</v>
      </c>
      <c r="F3674" s="2" t="s">
        <v>278</v>
      </c>
      <c r="G3674" s="2" t="s">
        <v>120</v>
      </c>
      <c r="H3674" s="2" t="s">
        <v>297</v>
      </c>
      <c r="I3674" s="2"/>
      <c r="J3674" s="2"/>
      <c r="K3674" s="2"/>
      <c r="L3674" s="2"/>
      <c r="M3674" s="2" t="s">
        <v>107</v>
      </c>
      <c r="N3674" s="3"/>
      <c r="O3674" s="3"/>
      <c r="P3674" s="4">
        <f>IF(O3674="吨",N3674*1000,IF(O3674="万立方米",N3674*10000,""))</f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138</v>
      </c>
      <c r="AH3674" s="2" t="s">
        <v>114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4756</v>
      </c>
      <c r="B3675" s="2" t="s">
        <v>4757</v>
      </c>
      <c r="C3675" s="2" t="s">
        <v>47</v>
      </c>
      <c r="D3675" s="2" t="s">
        <v>253</v>
      </c>
      <c r="E3675" s="2" t="s">
        <v>254</v>
      </c>
      <c r="F3675" s="2" t="s">
        <v>224</v>
      </c>
      <c r="G3675" s="2" t="s">
        <v>225</v>
      </c>
      <c r="H3675" s="2" t="s">
        <v>52</v>
      </c>
      <c r="I3675" s="2" t="s">
        <v>53</v>
      </c>
      <c r="J3675" s="2" t="s">
        <v>226</v>
      </c>
      <c r="K3675" s="2" t="s">
        <v>226</v>
      </c>
      <c r="L3675" s="2" t="s">
        <v>227</v>
      </c>
      <c r="M3675" s="2" t="s">
        <v>57</v>
      </c>
      <c r="N3675" s="3">
        <v>21002.638</v>
      </c>
      <c r="O3675" s="3" t="s">
        <v>228</v>
      </c>
      <c r="P3675" s="4">
        <f>IF(O3675="吨",N3675*1000,IF(O3675="万立方米",N3675*10000,""))</f>
        <v>210026380.0</v>
      </c>
      <c r="Q3675" s="2" t="s">
        <v>229</v>
      </c>
      <c r="R3675" s="2" t="s">
        <v>230</v>
      </c>
      <c r="S3675" s="2" t="s">
        <v>231</v>
      </c>
      <c r="T3675" s="2" t="s">
        <v>75</v>
      </c>
      <c r="U3675" s="4">
        <f>0.0</f>
        <v>0.0</v>
      </c>
      <c r="V3675" s="2" t="s">
        <v>232</v>
      </c>
      <c r="W3675" s="2" t="s">
        <v>76</v>
      </c>
      <c r="X3675" s="2" t="s">
        <v>255</v>
      </c>
      <c r="Y3675" s="2" t="s">
        <v>256</v>
      </c>
      <c r="Z3675" s="2">
        <v>57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257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4758</v>
      </c>
      <c r="B3676" s="2" t="s">
        <v>4757</v>
      </c>
      <c r="C3676" s="2" t="s">
        <v>47</v>
      </c>
      <c r="D3676" s="2" t="s">
        <v>253</v>
      </c>
      <c r="E3676" s="2" t="s">
        <v>254</v>
      </c>
      <c r="F3676" s="2" t="s">
        <v>224</v>
      </c>
      <c r="G3676" s="2" t="s">
        <v>225</v>
      </c>
      <c r="H3676" s="2" t="s">
        <v>52</v>
      </c>
      <c r="I3676" s="2" t="s">
        <v>53</v>
      </c>
      <c r="J3676" s="2" t="s">
        <v>226</v>
      </c>
      <c r="K3676" s="2" t="s">
        <v>226</v>
      </c>
      <c r="L3676" s="2" t="s">
        <v>227</v>
      </c>
      <c r="M3676" s="2" t="s">
        <v>73</v>
      </c>
      <c r="N3676" s="3">
        <v>21002.638</v>
      </c>
      <c r="O3676" s="3" t="s">
        <v>228</v>
      </c>
      <c r="P3676" s="4">
        <f>IF(O3676="吨",N3676*1000,IF(O3676="万立方米",N3676*10000,""))</f>
        <v>210026380.0</v>
      </c>
      <c r="Q3676" s="2" t="s">
        <v>229</v>
      </c>
      <c r="R3676" s="2" t="s">
        <v>230</v>
      </c>
      <c r="S3676" s="2" t="s">
        <v>235</v>
      </c>
      <c r="T3676" s="2" t="s">
        <v>75</v>
      </c>
      <c r="U3676" s="4">
        <f>1.3</f>
        <v>1.3</v>
      </c>
      <c r="V3676" s="2" t="s">
        <v>232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273.034294</v>
      </c>
      <c r="AD3676" s="4">
        <f>AC3676*(1-Z3676/100)</f>
        <v>273.034294</v>
      </c>
      <c r="AE3676" s="2" t="s">
        <v>66</v>
      </c>
      <c r="AF3676" s="2" t="s">
        <v>67</v>
      </c>
      <c r="AG3676" s="2" t="s">
        <v>259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4759</v>
      </c>
      <c r="B3677" s="2" t="s">
        <v>4757</v>
      </c>
      <c r="C3677" s="2" t="s">
        <v>47</v>
      </c>
      <c r="D3677" s="2" t="s">
        <v>253</v>
      </c>
      <c r="E3677" s="2" t="s">
        <v>254</v>
      </c>
      <c r="F3677" s="2" t="s">
        <v>224</v>
      </c>
      <c r="G3677" s="2" t="s">
        <v>225</v>
      </c>
      <c r="H3677" s="2" t="s">
        <v>52</v>
      </c>
      <c r="I3677" s="2" t="s">
        <v>53</v>
      </c>
      <c r="J3677" s="2" t="s">
        <v>226</v>
      </c>
      <c r="K3677" s="2" t="s">
        <v>226</v>
      </c>
      <c r="L3677" s="2" t="s">
        <v>227</v>
      </c>
      <c r="M3677" s="2" t="s">
        <v>79</v>
      </c>
      <c r="N3677" s="3">
        <v>21002.638</v>
      </c>
      <c r="O3677" s="3" t="s">
        <v>228</v>
      </c>
      <c r="P3677" s="4">
        <f>IF(O3677="吨",N3677*1000,IF(O3677="万立方米",N3677*10000,""))</f>
        <v>210026380.0</v>
      </c>
      <c r="Q3677" s="2" t="s">
        <v>229</v>
      </c>
      <c r="R3677" s="2" t="s">
        <v>230</v>
      </c>
      <c r="S3677" s="2" t="s">
        <v>238</v>
      </c>
      <c r="T3677" s="2" t="s">
        <v>75</v>
      </c>
      <c r="U3677" s="4">
        <f>4.1</f>
        <v>4.1</v>
      </c>
      <c r="V3677" s="2" t="s">
        <v>232</v>
      </c>
      <c r="W3677" s="2" t="s">
        <v>76</v>
      </c>
      <c r="X3677" s="2" t="s">
        <v>149</v>
      </c>
      <c r="Y3677" s="2" t="s">
        <v>150</v>
      </c>
      <c r="Z3677" s="2">
        <v>64</v>
      </c>
      <c r="AA3677" s="2"/>
      <c r="AB3677" s="2"/>
      <c r="AC3677" s="4">
        <f>P3677*U3677/1000000</f>
        <v>861.1081579999999</v>
      </c>
      <c r="AD3677" s="4">
        <f>AC3677*(1-Z3677/100)</f>
        <v>309.99893688</v>
      </c>
      <c r="AE3677" s="2" t="s">
        <v>66</v>
      </c>
      <c r="AF3677" s="2" t="s">
        <v>67</v>
      </c>
      <c r="AG3677" s="2" t="s">
        <v>257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4760</v>
      </c>
      <c r="B3678" s="2" t="s">
        <v>4757</v>
      </c>
      <c r="C3678" s="2" t="s">
        <v>47</v>
      </c>
      <c r="D3678" s="2" t="s">
        <v>253</v>
      </c>
      <c r="E3678" s="2" t="s">
        <v>254</v>
      </c>
      <c r="F3678" s="2" t="s">
        <v>224</v>
      </c>
      <c r="G3678" s="2" t="s">
        <v>225</v>
      </c>
      <c r="H3678" s="2" t="s">
        <v>52</v>
      </c>
      <c r="I3678" s="2" t="s">
        <v>53</v>
      </c>
      <c r="J3678" s="2" t="s">
        <v>226</v>
      </c>
      <c r="K3678" s="2" t="s">
        <v>226</v>
      </c>
      <c r="L3678" s="2" t="s">
        <v>227</v>
      </c>
      <c r="M3678" s="2" t="s">
        <v>87</v>
      </c>
      <c r="N3678" s="3">
        <v>21002.638</v>
      </c>
      <c r="O3678" s="3" t="s">
        <v>228</v>
      </c>
      <c r="P3678" s="4">
        <f>IF(O3678="吨",N3678*1000,IF(O3678="万立方米",N3678*10000,""))</f>
        <v>210026380.0</v>
      </c>
      <c r="Q3678" s="2" t="s">
        <v>229</v>
      </c>
      <c r="R3678" s="2" t="s">
        <v>230</v>
      </c>
      <c r="S3678" s="2" t="s">
        <v>241</v>
      </c>
      <c r="T3678" s="2" t="s">
        <v>75</v>
      </c>
      <c r="U3678" s="4">
        <f>0.0</f>
        <v>0.0</v>
      </c>
      <c r="V3678" s="2" t="s">
        <v>232</v>
      </c>
      <c r="W3678" s="2" t="s">
        <v>76</v>
      </c>
      <c r="X3678" s="2" t="s">
        <v>255</v>
      </c>
      <c r="Y3678" s="2" t="s">
        <v>262</v>
      </c>
      <c r="Z3678" s="2">
        <v>57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257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4761</v>
      </c>
      <c r="B3679" s="2" t="s">
        <v>4757</v>
      </c>
      <c r="C3679" s="2" t="s">
        <v>47</v>
      </c>
      <c r="D3679" s="2" t="s">
        <v>253</v>
      </c>
      <c r="E3679" s="2" t="s">
        <v>254</v>
      </c>
      <c r="F3679" s="2" t="s">
        <v>224</v>
      </c>
      <c r="G3679" s="2" t="s">
        <v>225</v>
      </c>
      <c r="H3679" s="2" t="s">
        <v>52</v>
      </c>
      <c r="I3679" s="2" t="s">
        <v>53</v>
      </c>
      <c r="J3679" s="2" t="s">
        <v>226</v>
      </c>
      <c r="K3679" s="2" t="s">
        <v>226</v>
      </c>
      <c r="L3679" s="2" t="s">
        <v>227</v>
      </c>
      <c r="M3679" s="2" t="s">
        <v>91</v>
      </c>
      <c r="N3679" s="3">
        <v>21002.638</v>
      </c>
      <c r="O3679" s="3" t="s">
        <v>228</v>
      </c>
      <c r="P3679" s="4">
        <f>IF(O3679="吨",N3679*1000,IF(O3679="万立方米",N3679*10000,""))</f>
        <v>210026380.0</v>
      </c>
      <c r="Q3679" s="2" t="s">
        <v>229</v>
      </c>
      <c r="R3679" s="2" t="s">
        <v>230</v>
      </c>
      <c r="S3679" s="2" t="s">
        <v>243</v>
      </c>
      <c r="T3679" s="2" t="s">
        <v>75</v>
      </c>
      <c r="U3679" s="4">
        <f>0.03</f>
        <v>0.03</v>
      </c>
      <c r="V3679" s="2" t="s">
        <v>232</v>
      </c>
      <c r="W3679" s="2" t="s">
        <v>76</v>
      </c>
      <c r="X3679" s="2" t="s">
        <v>255</v>
      </c>
      <c r="Y3679" s="2" t="s">
        <v>264</v>
      </c>
      <c r="Z3679" s="2">
        <v>75</v>
      </c>
      <c r="AA3679" s="2">
        <v>57</v>
      </c>
      <c r="AB3679" s="2">
        <v>75</v>
      </c>
      <c r="AC3679" s="4">
        <f>P3679*U3679/1000000</f>
        <v>6.3007914</v>
      </c>
      <c r="AD3679" s="4">
        <f>AC3680*(1-AA3679/100)+(AC3679-AC3680)*(1-AB3679/100)</f>
        <v>2.709340302</v>
      </c>
      <c r="AE3679" s="2" t="s">
        <v>66</v>
      </c>
      <c r="AF3679" s="2" t="s">
        <v>67</v>
      </c>
      <c r="AG3679" s="2" t="s">
        <v>257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4762</v>
      </c>
      <c r="B3680" s="2" t="s">
        <v>4757</v>
      </c>
      <c r="C3680" s="2" t="s">
        <v>47</v>
      </c>
      <c r="D3680" s="2" t="s">
        <v>253</v>
      </c>
      <c r="E3680" s="2" t="s">
        <v>254</v>
      </c>
      <c r="F3680" s="2" t="s">
        <v>224</v>
      </c>
      <c r="G3680" s="2" t="s">
        <v>225</v>
      </c>
      <c r="H3680" s="2" t="s">
        <v>52</v>
      </c>
      <c r="I3680" s="2" t="s">
        <v>53</v>
      </c>
      <c r="J3680" s="2" t="s">
        <v>226</v>
      </c>
      <c r="K3680" s="2" t="s">
        <v>226</v>
      </c>
      <c r="L3680" s="2" t="s">
        <v>227</v>
      </c>
      <c r="M3680" s="2" t="s">
        <v>95</v>
      </c>
      <c r="N3680" s="3">
        <v>21002.638</v>
      </c>
      <c r="O3680" s="3" t="s">
        <v>228</v>
      </c>
      <c r="P3680" s="4">
        <f>IF(O3680="吨",N3680*1000,IF(O3680="万立方米",N3680*10000,""))</f>
        <v>210026380.0</v>
      </c>
      <c r="Q3680" s="2" t="s">
        <v>229</v>
      </c>
      <c r="R3680" s="2" t="s">
        <v>230</v>
      </c>
      <c r="S3680" s="2" t="s">
        <v>245</v>
      </c>
      <c r="T3680" s="2" t="s">
        <v>75</v>
      </c>
      <c r="U3680" s="4">
        <f>0.03</f>
        <v>0.03</v>
      </c>
      <c r="V3680" s="2" t="s">
        <v>232</v>
      </c>
      <c r="W3680" s="2" t="s">
        <v>76</v>
      </c>
      <c r="X3680" s="2" t="s">
        <v>255</v>
      </c>
      <c r="Y3680" s="2" t="s">
        <v>266</v>
      </c>
      <c r="Z3680" s="2">
        <v>57</v>
      </c>
      <c r="AA3680" s="2"/>
      <c r="AB3680" s="2"/>
      <c r="AC3680" s="4">
        <f>P3680*U3680/1000000</f>
        <v>6.3007914</v>
      </c>
      <c r="AD3680" s="4">
        <f>AC3680*(1-Z3680/100)</f>
        <v>2.709340302</v>
      </c>
      <c r="AE3680" s="2" t="s">
        <v>66</v>
      </c>
      <c r="AF3680" s="2" t="s">
        <v>67</v>
      </c>
      <c r="AG3680" s="2" t="s">
        <v>257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4763</v>
      </c>
      <c r="B3681" s="2" t="s">
        <v>4757</v>
      </c>
      <c r="C3681" s="2" t="s">
        <v>47</v>
      </c>
      <c r="D3681" s="2" t="s">
        <v>253</v>
      </c>
      <c r="E3681" s="2" t="s">
        <v>254</v>
      </c>
      <c r="F3681" s="2" t="s">
        <v>224</v>
      </c>
      <c r="G3681" s="2" t="s">
        <v>225</v>
      </c>
      <c r="H3681" s="2" t="s">
        <v>52</v>
      </c>
      <c r="I3681" s="2" t="s">
        <v>53</v>
      </c>
      <c r="J3681" s="2" t="s">
        <v>226</v>
      </c>
      <c r="K3681" s="2" t="s">
        <v>226</v>
      </c>
      <c r="L3681" s="2" t="s">
        <v>227</v>
      </c>
      <c r="M3681" s="2" t="s">
        <v>99</v>
      </c>
      <c r="N3681" s="3">
        <v>21002.638</v>
      </c>
      <c r="O3681" s="3" t="s">
        <v>228</v>
      </c>
      <c r="P3681" s="4">
        <f>IF(O3681="吨",N3681*1000,IF(O3681="万立方米",N3681*10000,""))</f>
        <v>210026380.0</v>
      </c>
      <c r="Q3681" s="2" t="s">
        <v>229</v>
      </c>
      <c r="R3681" s="2" t="s">
        <v>230</v>
      </c>
      <c r="S3681" s="2" t="s">
        <v>247</v>
      </c>
      <c r="T3681" s="2" t="s">
        <v>75</v>
      </c>
      <c r="U3681" s="4">
        <f>0.0</f>
        <v>0.0</v>
      </c>
      <c r="V3681" s="2" t="s">
        <v>232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268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4764</v>
      </c>
      <c r="B3682" s="2" t="s">
        <v>4757</v>
      </c>
      <c r="C3682" s="2" t="s">
        <v>47</v>
      </c>
      <c r="D3682" s="2" t="s">
        <v>253</v>
      </c>
      <c r="E3682" s="2" t="s">
        <v>254</v>
      </c>
      <c r="F3682" s="2" t="s">
        <v>224</v>
      </c>
      <c r="G3682" s="2" t="s">
        <v>225</v>
      </c>
      <c r="H3682" s="2" t="s">
        <v>52</v>
      </c>
      <c r="I3682" s="2" t="s">
        <v>53</v>
      </c>
      <c r="J3682" s="2" t="s">
        <v>226</v>
      </c>
      <c r="K3682" s="2" t="s">
        <v>226</v>
      </c>
      <c r="L3682" s="2" t="s">
        <v>227</v>
      </c>
      <c r="M3682" s="2" t="s">
        <v>104</v>
      </c>
      <c r="N3682" s="3">
        <v>21002.638</v>
      </c>
      <c r="O3682" s="3" t="s">
        <v>228</v>
      </c>
      <c r="P3682" s="4">
        <f>IF(O3682="吨",N3682*1000,IF(O3682="万立方米",N3682*10000,""))</f>
        <v>210026380.0</v>
      </c>
      <c r="Q3682" s="2" t="s">
        <v>229</v>
      </c>
      <c r="R3682" s="2" t="s">
        <v>230</v>
      </c>
      <c r="S3682" s="2" t="s">
        <v>249</v>
      </c>
      <c r="T3682" s="2" t="s">
        <v>75</v>
      </c>
      <c r="U3682" s="4">
        <f>0.02</f>
        <v>0.02</v>
      </c>
      <c r="V3682" s="2" t="s">
        <v>232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259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4765</v>
      </c>
      <c r="B3683" s="2" t="s">
        <v>4757</v>
      </c>
      <c r="C3683" s="2" t="s">
        <v>47</v>
      </c>
      <c r="D3683" s="2" t="s">
        <v>253</v>
      </c>
      <c r="E3683" s="2" t="s">
        <v>254</v>
      </c>
      <c r="F3683" s="2" t="s">
        <v>224</v>
      </c>
      <c r="G3683" s="2" t="s">
        <v>225</v>
      </c>
      <c r="H3683" s="2" t="s">
        <v>52</v>
      </c>
      <c r="I3683" s="2"/>
      <c r="J3683" s="2"/>
      <c r="K3683" s="2" t="s">
        <v>55</v>
      </c>
      <c r="L3683" s="2" t="s">
        <v>163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164</v>
      </c>
      <c r="T3683" s="2" t="s">
        <v>165</v>
      </c>
      <c r="U3683" s="4">
        <f>0.16</f>
        <v>0.16</v>
      </c>
      <c r="V3683" s="2" t="s">
        <v>111</v>
      </c>
      <c r="W3683" s="2" t="s">
        <v>164</v>
      </c>
      <c r="X3683" s="2" t="s">
        <v>163</v>
      </c>
      <c r="Y3683" s="2" t="s">
        <v>166</v>
      </c>
      <c r="Z3683" s="2">
        <v>0</v>
      </c>
      <c r="AA3683" s="2"/>
      <c r="AB3683" s="2"/>
      <c r="AC3683" s="2"/>
      <c r="AD3683" s="2"/>
      <c r="AE3683" s="2" t="s">
        <v>271</v>
      </c>
      <c r="AF3683" s="2" t="s">
        <v>272</v>
      </c>
      <c r="AG3683" s="2" t="s">
        <v>273</v>
      </c>
      <c r="AH3683" s="2" t="s">
        <v>168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4766</v>
      </c>
      <c r="B3684" s="2" t="s">
        <v>4767</v>
      </c>
      <c r="C3684" s="2" t="s">
        <v>47</v>
      </c>
      <c r="D3684" s="2" t="s">
        <v>4768</v>
      </c>
      <c r="E3684" s="2" t="s">
        <v>924</v>
      </c>
      <c r="F3684" s="2" t="s">
        <v>50</v>
      </c>
      <c r="G3684" s="2" t="s">
        <v>225</v>
      </c>
      <c r="H3684" s="2" t="s">
        <v>52</v>
      </c>
      <c r="I3684" s="2" t="s">
        <v>53</v>
      </c>
      <c r="J3684" s="2" t="s">
        <v>226</v>
      </c>
      <c r="K3684" s="2" t="s">
        <v>226</v>
      </c>
      <c r="L3684" s="2" t="s">
        <v>227</v>
      </c>
      <c r="M3684" s="2" t="s">
        <v>57</v>
      </c>
      <c r="N3684" s="3">
        <v>20682.52</v>
      </c>
      <c r="O3684" s="3" t="s">
        <v>228</v>
      </c>
      <c r="P3684" s="4">
        <f>IF(O3684="吨",N3684*1000,IF(O3684="万立方米",N3684*10000,""))</f>
        <v>206825200.0</v>
      </c>
      <c r="Q3684" s="2" t="s">
        <v>229</v>
      </c>
      <c r="R3684" s="2" t="s">
        <v>230</v>
      </c>
      <c r="S3684" s="2" t="s">
        <v>231</v>
      </c>
      <c r="T3684" s="2" t="s">
        <v>75</v>
      </c>
      <c r="U3684" s="4">
        <f>0.0</f>
        <v>0.0</v>
      </c>
      <c r="V3684" s="2" t="s">
        <v>232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4769</v>
      </c>
      <c r="B3685" s="2" t="s">
        <v>4767</v>
      </c>
      <c r="C3685" s="2" t="s">
        <v>47</v>
      </c>
      <c r="D3685" s="2" t="s">
        <v>4768</v>
      </c>
      <c r="E3685" s="2" t="s">
        <v>924</v>
      </c>
      <c r="F3685" s="2" t="s">
        <v>50</v>
      </c>
      <c r="G3685" s="2" t="s">
        <v>225</v>
      </c>
      <c r="H3685" s="2" t="s">
        <v>52</v>
      </c>
      <c r="I3685" s="2" t="s">
        <v>53</v>
      </c>
      <c r="J3685" s="2" t="s">
        <v>226</v>
      </c>
      <c r="K3685" s="2" t="s">
        <v>226</v>
      </c>
      <c r="L3685" s="2" t="s">
        <v>227</v>
      </c>
      <c r="M3685" s="2" t="s">
        <v>73</v>
      </c>
      <c r="N3685" s="3">
        <v>20682.52</v>
      </c>
      <c r="O3685" s="3" t="s">
        <v>228</v>
      </c>
      <c r="P3685" s="4">
        <f>IF(O3685="吨",N3685*1000,IF(O3685="万立方米",N3685*10000,""))</f>
        <v>206825200.0</v>
      </c>
      <c r="Q3685" s="2" t="s">
        <v>229</v>
      </c>
      <c r="R3685" s="2" t="s">
        <v>230</v>
      </c>
      <c r="S3685" s="2" t="s">
        <v>235</v>
      </c>
      <c r="T3685" s="2" t="s">
        <v>75</v>
      </c>
      <c r="U3685" s="4">
        <f>1.3</f>
        <v>1.3</v>
      </c>
      <c r="V3685" s="2" t="s">
        <v>232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268.87276</v>
      </c>
      <c r="AD3685" s="4">
        <f>AC3685*(1-Z3685/100)</f>
        <v>268.87276</v>
      </c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4770</v>
      </c>
      <c r="B3686" s="2" t="s">
        <v>4767</v>
      </c>
      <c r="C3686" s="2" t="s">
        <v>47</v>
      </c>
      <c r="D3686" s="2" t="s">
        <v>4768</v>
      </c>
      <c r="E3686" s="2" t="s">
        <v>924</v>
      </c>
      <c r="F3686" s="2" t="s">
        <v>50</v>
      </c>
      <c r="G3686" s="2" t="s">
        <v>225</v>
      </c>
      <c r="H3686" s="2" t="s">
        <v>52</v>
      </c>
      <c r="I3686" s="2" t="s">
        <v>53</v>
      </c>
      <c r="J3686" s="2" t="s">
        <v>226</v>
      </c>
      <c r="K3686" s="2" t="s">
        <v>226</v>
      </c>
      <c r="L3686" s="2" t="s">
        <v>227</v>
      </c>
      <c r="M3686" s="2" t="s">
        <v>79</v>
      </c>
      <c r="N3686" s="3">
        <v>20682.52</v>
      </c>
      <c r="O3686" s="3" t="s">
        <v>228</v>
      </c>
      <c r="P3686" s="4">
        <f>IF(O3686="吨",N3686*1000,IF(O3686="万立方米",N3686*10000,""))</f>
        <v>206825200.0</v>
      </c>
      <c r="Q3686" s="2" t="s">
        <v>229</v>
      </c>
      <c r="R3686" s="2" t="s">
        <v>230</v>
      </c>
      <c r="S3686" s="2" t="s">
        <v>238</v>
      </c>
      <c r="T3686" s="2" t="s">
        <v>75</v>
      </c>
      <c r="U3686" s="4">
        <f>4.1</f>
        <v>4.1</v>
      </c>
      <c r="V3686" s="2" t="s">
        <v>232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4">
        <f>P3686*U3686/1000000</f>
        <v>847.9833199999999</v>
      </c>
      <c r="AD3686" s="4">
        <f>AC3686*(1-Z3686/100)</f>
        <v>661.4269896</v>
      </c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4771</v>
      </c>
      <c r="B3687" s="2" t="s">
        <v>4767</v>
      </c>
      <c r="C3687" s="2" t="s">
        <v>47</v>
      </c>
      <c r="D3687" s="2" t="s">
        <v>4768</v>
      </c>
      <c r="E3687" s="2" t="s">
        <v>924</v>
      </c>
      <c r="F3687" s="2" t="s">
        <v>50</v>
      </c>
      <c r="G3687" s="2" t="s">
        <v>225</v>
      </c>
      <c r="H3687" s="2" t="s">
        <v>52</v>
      </c>
      <c r="I3687" s="2" t="s">
        <v>53</v>
      </c>
      <c r="J3687" s="2" t="s">
        <v>226</v>
      </c>
      <c r="K3687" s="2" t="s">
        <v>226</v>
      </c>
      <c r="L3687" s="2" t="s">
        <v>227</v>
      </c>
      <c r="M3687" s="2" t="s">
        <v>87</v>
      </c>
      <c r="N3687" s="3">
        <v>20682.52</v>
      </c>
      <c r="O3687" s="3" t="s">
        <v>228</v>
      </c>
      <c r="P3687" s="4">
        <f>IF(O3687="吨",N3687*1000,IF(O3687="万立方米",N3687*10000,""))</f>
        <v>206825200.0</v>
      </c>
      <c r="Q3687" s="2" t="s">
        <v>229</v>
      </c>
      <c r="R3687" s="2" t="s">
        <v>230</v>
      </c>
      <c r="S3687" s="2" t="s">
        <v>241</v>
      </c>
      <c r="T3687" s="2" t="s">
        <v>75</v>
      </c>
      <c r="U3687" s="4">
        <f>0.0</f>
        <v>0.0</v>
      </c>
      <c r="V3687" s="2" t="s">
        <v>232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4772</v>
      </c>
      <c r="B3688" s="2" t="s">
        <v>4767</v>
      </c>
      <c r="C3688" s="2" t="s">
        <v>47</v>
      </c>
      <c r="D3688" s="2" t="s">
        <v>4768</v>
      </c>
      <c r="E3688" s="2" t="s">
        <v>924</v>
      </c>
      <c r="F3688" s="2" t="s">
        <v>50</v>
      </c>
      <c r="G3688" s="2" t="s">
        <v>225</v>
      </c>
      <c r="H3688" s="2" t="s">
        <v>52</v>
      </c>
      <c r="I3688" s="2" t="s">
        <v>53</v>
      </c>
      <c r="J3688" s="2" t="s">
        <v>226</v>
      </c>
      <c r="K3688" s="2" t="s">
        <v>226</v>
      </c>
      <c r="L3688" s="2" t="s">
        <v>227</v>
      </c>
      <c r="M3688" s="2" t="s">
        <v>91</v>
      </c>
      <c r="N3688" s="3">
        <v>20682.52</v>
      </c>
      <c r="O3688" s="3" t="s">
        <v>228</v>
      </c>
      <c r="P3688" s="4">
        <f>IF(O3688="吨",N3688*1000,IF(O3688="万立方米",N3688*10000,""))</f>
        <v>206825200.0</v>
      </c>
      <c r="Q3688" s="2" t="s">
        <v>229</v>
      </c>
      <c r="R3688" s="2" t="s">
        <v>230</v>
      </c>
      <c r="S3688" s="2" t="s">
        <v>243</v>
      </c>
      <c r="T3688" s="2" t="s">
        <v>75</v>
      </c>
      <c r="U3688" s="4">
        <f>0.03</f>
        <v>0.03</v>
      </c>
      <c r="V3688" s="2" t="s">
        <v>232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6.204756</v>
      </c>
      <c r="AD3688" s="4">
        <f>AC3689*(1-AA3688/100)+(AC3688-AC3689)*(1-AB3688/100)</f>
        <v>6.204756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4773</v>
      </c>
      <c r="B3689" s="2" t="s">
        <v>4767</v>
      </c>
      <c r="C3689" s="2" t="s">
        <v>47</v>
      </c>
      <c r="D3689" s="2" t="s">
        <v>4768</v>
      </c>
      <c r="E3689" s="2" t="s">
        <v>924</v>
      </c>
      <c r="F3689" s="2" t="s">
        <v>50</v>
      </c>
      <c r="G3689" s="2" t="s">
        <v>225</v>
      </c>
      <c r="H3689" s="2" t="s">
        <v>52</v>
      </c>
      <c r="I3689" s="2" t="s">
        <v>53</v>
      </c>
      <c r="J3689" s="2" t="s">
        <v>226</v>
      </c>
      <c r="K3689" s="2" t="s">
        <v>226</v>
      </c>
      <c r="L3689" s="2" t="s">
        <v>227</v>
      </c>
      <c r="M3689" s="2" t="s">
        <v>95</v>
      </c>
      <c r="N3689" s="3">
        <v>20682.52</v>
      </c>
      <c r="O3689" s="3" t="s">
        <v>228</v>
      </c>
      <c r="P3689" s="4">
        <f>IF(O3689="吨",N3689*1000,IF(O3689="万立方米",N3689*10000,""))</f>
        <v>206825200.0</v>
      </c>
      <c r="Q3689" s="2" t="s">
        <v>229</v>
      </c>
      <c r="R3689" s="2" t="s">
        <v>230</v>
      </c>
      <c r="S3689" s="2" t="s">
        <v>245</v>
      </c>
      <c r="T3689" s="2" t="s">
        <v>75</v>
      </c>
      <c r="U3689" s="4">
        <f>0.03</f>
        <v>0.03</v>
      </c>
      <c r="V3689" s="2" t="s">
        <v>232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6.204756</v>
      </c>
      <c r="AD3689" s="4">
        <f>AC3689*(1-Z3689/100)</f>
        <v>6.204756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4774</v>
      </c>
      <c r="B3690" s="2" t="s">
        <v>4767</v>
      </c>
      <c r="C3690" s="2" t="s">
        <v>47</v>
      </c>
      <c r="D3690" s="2" t="s">
        <v>4768</v>
      </c>
      <c r="E3690" s="2" t="s">
        <v>924</v>
      </c>
      <c r="F3690" s="2" t="s">
        <v>50</v>
      </c>
      <c r="G3690" s="2" t="s">
        <v>225</v>
      </c>
      <c r="H3690" s="2" t="s">
        <v>52</v>
      </c>
      <c r="I3690" s="2" t="s">
        <v>53</v>
      </c>
      <c r="J3690" s="2" t="s">
        <v>226</v>
      </c>
      <c r="K3690" s="2" t="s">
        <v>226</v>
      </c>
      <c r="L3690" s="2" t="s">
        <v>227</v>
      </c>
      <c r="M3690" s="2" t="s">
        <v>99</v>
      </c>
      <c r="N3690" s="3">
        <v>20682.52</v>
      </c>
      <c r="O3690" s="3" t="s">
        <v>228</v>
      </c>
      <c r="P3690" s="4">
        <f>IF(O3690="吨",N3690*1000,IF(O3690="万立方米",N3690*10000,""))</f>
        <v>206825200.0</v>
      </c>
      <c r="Q3690" s="2" t="s">
        <v>229</v>
      </c>
      <c r="R3690" s="2" t="s">
        <v>230</v>
      </c>
      <c r="S3690" s="2" t="s">
        <v>247</v>
      </c>
      <c r="T3690" s="2" t="s">
        <v>75</v>
      </c>
      <c r="U3690" s="4">
        <f>0.0</f>
        <v>0.0</v>
      </c>
      <c r="V3690" s="2" t="s">
        <v>232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4775</v>
      </c>
      <c r="B3691" s="2" t="s">
        <v>4767</v>
      </c>
      <c r="C3691" s="2" t="s">
        <v>47</v>
      </c>
      <c r="D3691" s="2" t="s">
        <v>4768</v>
      </c>
      <c r="E3691" s="2" t="s">
        <v>924</v>
      </c>
      <c r="F3691" s="2" t="s">
        <v>50</v>
      </c>
      <c r="G3691" s="2" t="s">
        <v>225</v>
      </c>
      <c r="H3691" s="2" t="s">
        <v>52</v>
      </c>
      <c r="I3691" s="2" t="s">
        <v>53</v>
      </c>
      <c r="J3691" s="2" t="s">
        <v>226</v>
      </c>
      <c r="K3691" s="2" t="s">
        <v>226</v>
      </c>
      <c r="L3691" s="2" t="s">
        <v>227</v>
      </c>
      <c r="M3691" s="2" t="s">
        <v>104</v>
      </c>
      <c r="N3691" s="3">
        <v>20682.52</v>
      </c>
      <c r="O3691" s="3" t="s">
        <v>228</v>
      </c>
      <c r="P3691" s="4">
        <f>IF(O3691="吨",N3691*1000,IF(O3691="万立方米",N3691*10000,""))</f>
        <v>206825200.0</v>
      </c>
      <c r="Q3691" s="2" t="s">
        <v>229</v>
      </c>
      <c r="R3691" s="2" t="s">
        <v>230</v>
      </c>
      <c r="S3691" s="2" t="s">
        <v>249</v>
      </c>
      <c r="T3691" s="2" t="s">
        <v>75</v>
      </c>
      <c r="U3691" s="4">
        <f>0.02</f>
        <v>0.02</v>
      </c>
      <c r="V3691" s="2" t="s">
        <v>232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4776</v>
      </c>
      <c r="B3692" s="2" t="s">
        <v>4767</v>
      </c>
      <c r="C3692" s="2" t="s">
        <v>47</v>
      </c>
      <c r="D3692" s="2" t="s">
        <v>4768</v>
      </c>
      <c r="E3692" s="2" t="s">
        <v>924</v>
      </c>
      <c r="F3692" s="2" t="s">
        <v>50</v>
      </c>
      <c r="G3692" s="2" t="s">
        <v>225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f>IF(O3692="吨",N3692*1000,IF(O3692="万立方米",N3692*10000,""))</f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113</v>
      </c>
      <c r="AH3692" s="2" t="s">
        <v>114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4777</v>
      </c>
      <c r="B3693" s="2" t="s">
        <v>4778</v>
      </c>
      <c r="C3693" s="2" t="s">
        <v>47</v>
      </c>
      <c r="D3693" s="2" t="s">
        <v>1363</v>
      </c>
      <c r="E3693" s="2" t="s">
        <v>277</v>
      </c>
      <c r="F3693" s="2" t="s">
        <v>278</v>
      </c>
      <c r="G3693" s="2" t="s">
        <v>120</v>
      </c>
      <c r="H3693" s="2" t="s">
        <v>279</v>
      </c>
      <c r="I3693" s="2" t="s">
        <v>53</v>
      </c>
      <c r="J3693" s="2" t="s">
        <v>691</v>
      </c>
      <c r="K3693" s="2"/>
      <c r="L3693" s="2" t="s">
        <v>122</v>
      </c>
      <c r="M3693" s="2" t="s">
        <v>57</v>
      </c>
      <c r="N3693" s="3">
        <v>2606.9</v>
      </c>
      <c r="O3693" s="3" t="s">
        <v>123</v>
      </c>
      <c r="P3693" s="2"/>
      <c r="Q3693" s="2"/>
      <c r="R3693" s="2"/>
      <c r="S3693" s="2"/>
      <c r="T3693" s="2"/>
      <c r="U3693" s="2"/>
      <c r="V3693" s="2"/>
      <c r="W3693" s="2" t="s">
        <v>124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271</v>
      </c>
      <c r="AF3693" s="2" t="s">
        <v>692</v>
      </c>
      <c r="AG3693" s="2" t="s">
        <v>693</v>
      </c>
      <c r="AH3693" s="2" t="s">
        <v>128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4779</v>
      </c>
      <c r="B3694" s="2" t="s">
        <v>4778</v>
      </c>
      <c r="C3694" s="2" t="s">
        <v>47</v>
      </c>
      <c r="D3694" s="2" t="s">
        <v>1363</v>
      </c>
      <c r="E3694" s="2" t="s">
        <v>277</v>
      </c>
      <c r="F3694" s="2" t="s">
        <v>278</v>
      </c>
      <c r="G3694" s="2" t="s">
        <v>120</v>
      </c>
      <c r="H3694" s="2" t="s">
        <v>279</v>
      </c>
      <c r="I3694" s="2" t="s">
        <v>53</v>
      </c>
      <c r="J3694" s="2" t="s">
        <v>691</v>
      </c>
      <c r="K3694" s="2"/>
      <c r="L3694" s="2" t="s">
        <v>122</v>
      </c>
      <c r="M3694" s="2" t="s">
        <v>73</v>
      </c>
      <c r="N3694" s="3">
        <v>2606.9</v>
      </c>
      <c r="O3694" s="3" t="s">
        <v>123</v>
      </c>
      <c r="P3694" s="2"/>
      <c r="Q3694" s="2"/>
      <c r="R3694" s="2"/>
      <c r="S3694" s="2"/>
      <c r="T3694" s="2"/>
      <c r="U3694" s="2"/>
      <c r="V3694" s="2"/>
      <c r="W3694" s="2" t="s">
        <v>124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271</v>
      </c>
      <c r="AF3694" s="2" t="s">
        <v>692</v>
      </c>
      <c r="AG3694" s="2" t="s">
        <v>695</v>
      </c>
      <c r="AH3694" s="2" t="s">
        <v>128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4780</v>
      </c>
      <c r="B3695" s="2" t="s">
        <v>4778</v>
      </c>
      <c r="C3695" s="2" t="s">
        <v>47</v>
      </c>
      <c r="D3695" s="2" t="s">
        <v>1363</v>
      </c>
      <c r="E3695" s="2" t="s">
        <v>277</v>
      </c>
      <c r="F3695" s="2" t="s">
        <v>278</v>
      </c>
      <c r="G3695" s="2" t="s">
        <v>120</v>
      </c>
      <c r="H3695" s="2" t="s">
        <v>279</v>
      </c>
      <c r="I3695" s="2" t="s">
        <v>53</v>
      </c>
      <c r="J3695" s="2" t="s">
        <v>691</v>
      </c>
      <c r="K3695" s="2"/>
      <c r="L3695" s="2" t="s">
        <v>122</v>
      </c>
      <c r="M3695" s="2" t="s">
        <v>79</v>
      </c>
      <c r="N3695" s="3">
        <v>2606.9</v>
      </c>
      <c r="O3695" s="3" t="s">
        <v>123</v>
      </c>
      <c r="P3695" s="2"/>
      <c r="Q3695" s="2"/>
      <c r="R3695" s="2"/>
      <c r="S3695" s="2"/>
      <c r="T3695" s="2"/>
      <c r="U3695" s="2"/>
      <c r="V3695" s="2"/>
      <c r="W3695" s="2" t="s">
        <v>124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271</v>
      </c>
      <c r="AF3695" s="2" t="s">
        <v>692</v>
      </c>
      <c r="AG3695" s="2" t="s">
        <v>693</v>
      </c>
      <c r="AH3695" s="2" t="s">
        <v>128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4781</v>
      </c>
      <c r="B3696" s="2" t="s">
        <v>4778</v>
      </c>
      <c r="C3696" s="2" t="s">
        <v>47</v>
      </c>
      <c r="D3696" s="2" t="s">
        <v>1363</v>
      </c>
      <c r="E3696" s="2" t="s">
        <v>277</v>
      </c>
      <c r="F3696" s="2" t="s">
        <v>278</v>
      </c>
      <c r="G3696" s="2" t="s">
        <v>120</v>
      </c>
      <c r="H3696" s="2" t="s">
        <v>279</v>
      </c>
      <c r="I3696" s="2" t="s">
        <v>53</v>
      </c>
      <c r="J3696" s="2" t="s">
        <v>691</v>
      </c>
      <c r="K3696" s="2"/>
      <c r="L3696" s="2" t="s">
        <v>122</v>
      </c>
      <c r="M3696" s="2" t="s">
        <v>87</v>
      </c>
      <c r="N3696" s="3">
        <v>2606.9</v>
      </c>
      <c r="O3696" s="3" t="s">
        <v>123</v>
      </c>
      <c r="P3696" s="2"/>
      <c r="Q3696" s="2"/>
      <c r="R3696" s="2"/>
      <c r="S3696" s="2"/>
      <c r="T3696" s="2"/>
      <c r="U3696" s="2"/>
      <c r="V3696" s="2"/>
      <c r="W3696" s="2" t="s">
        <v>124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271</v>
      </c>
      <c r="AF3696" s="2" t="s">
        <v>692</v>
      </c>
      <c r="AG3696" s="2" t="s">
        <v>693</v>
      </c>
      <c r="AH3696" s="2" t="s">
        <v>128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4782</v>
      </c>
      <c r="B3697" s="2" t="s">
        <v>4778</v>
      </c>
      <c r="C3697" s="2" t="s">
        <v>47</v>
      </c>
      <c r="D3697" s="2" t="s">
        <v>1363</v>
      </c>
      <c r="E3697" s="2" t="s">
        <v>277</v>
      </c>
      <c r="F3697" s="2" t="s">
        <v>278</v>
      </c>
      <c r="G3697" s="2" t="s">
        <v>120</v>
      </c>
      <c r="H3697" s="2" t="s">
        <v>279</v>
      </c>
      <c r="I3697" s="2" t="s">
        <v>53</v>
      </c>
      <c r="J3697" s="2" t="s">
        <v>691</v>
      </c>
      <c r="K3697" s="2"/>
      <c r="L3697" s="2" t="s">
        <v>122</v>
      </c>
      <c r="M3697" s="2" t="s">
        <v>91</v>
      </c>
      <c r="N3697" s="3">
        <v>2606.9</v>
      </c>
      <c r="O3697" s="3" t="s">
        <v>123</v>
      </c>
      <c r="P3697" s="2"/>
      <c r="Q3697" s="2"/>
      <c r="R3697" s="2"/>
      <c r="S3697" s="2"/>
      <c r="T3697" s="2"/>
      <c r="U3697" s="2"/>
      <c r="V3697" s="2"/>
      <c r="W3697" s="2" t="s">
        <v>124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271</v>
      </c>
      <c r="AF3697" s="2" t="s">
        <v>692</v>
      </c>
      <c r="AG3697" s="2" t="s">
        <v>693</v>
      </c>
      <c r="AH3697" s="2" t="s">
        <v>128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4783</v>
      </c>
      <c r="B3698" s="2" t="s">
        <v>4778</v>
      </c>
      <c r="C3698" s="2" t="s">
        <v>47</v>
      </c>
      <c r="D3698" s="2" t="s">
        <v>1363</v>
      </c>
      <c r="E3698" s="2" t="s">
        <v>277</v>
      </c>
      <c r="F3698" s="2" t="s">
        <v>278</v>
      </c>
      <c r="G3698" s="2" t="s">
        <v>120</v>
      </c>
      <c r="H3698" s="2" t="s">
        <v>279</v>
      </c>
      <c r="I3698" s="2" t="s">
        <v>53</v>
      </c>
      <c r="J3698" s="2" t="s">
        <v>691</v>
      </c>
      <c r="K3698" s="2"/>
      <c r="L3698" s="2" t="s">
        <v>122</v>
      </c>
      <c r="M3698" s="2" t="s">
        <v>95</v>
      </c>
      <c r="N3698" s="3">
        <v>2606.9</v>
      </c>
      <c r="O3698" s="3" t="s">
        <v>123</v>
      </c>
      <c r="P3698" s="2"/>
      <c r="Q3698" s="2"/>
      <c r="R3698" s="2"/>
      <c r="S3698" s="2"/>
      <c r="T3698" s="2"/>
      <c r="U3698" s="2"/>
      <c r="V3698" s="2"/>
      <c r="W3698" s="2" t="s">
        <v>124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271</v>
      </c>
      <c r="AF3698" s="2" t="s">
        <v>692</v>
      </c>
      <c r="AG3698" s="2" t="s">
        <v>693</v>
      </c>
      <c r="AH3698" s="2" t="s">
        <v>128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4784</v>
      </c>
      <c r="B3699" s="2" t="s">
        <v>4778</v>
      </c>
      <c r="C3699" s="2" t="s">
        <v>47</v>
      </c>
      <c r="D3699" s="2" t="s">
        <v>1363</v>
      </c>
      <c r="E3699" s="2" t="s">
        <v>277</v>
      </c>
      <c r="F3699" s="2" t="s">
        <v>278</v>
      </c>
      <c r="G3699" s="2" t="s">
        <v>120</v>
      </c>
      <c r="H3699" s="2" t="s">
        <v>279</v>
      </c>
      <c r="I3699" s="2" t="s">
        <v>53</v>
      </c>
      <c r="J3699" s="2" t="s">
        <v>691</v>
      </c>
      <c r="K3699" s="2"/>
      <c r="L3699" s="2" t="s">
        <v>122</v>
      </c>
      <c r="M3699" s="2" t="s">
        <v>99</v>
      </c>
      <c r="N3699" s="3">
        <v>2606.9</v>
      </c>
      <c r="O3699" s="3" t="s">
        <v>123</v>
      </c>
      <c r="P3699" s="2"/>
      <c r="Q3699" s="2"/>
      <c r="R3699" s="2"/>
      <c r="S3699" s="2"/>
      <c r="T3699" s="2"/>
      <c r="U3699" s="2"/>
      <c r="V3699" s="2"/>
      <c r="W3699" s="2" t="s">
        <v>124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271</v>
      </c>
      <c r="AF3699" s="2" t="s">
        <v>692</v>
      </c>
      <c r="AG3699" s="2" t="s">
        <v>693</v>
      </c>
      <c r="AH3699" s="2" t="s">
        <v>128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4785</v>
      </c>
      <c r="B3700" s="2" t="s">
        <v>4778</v>
      </c>
      <c r="C3700" s="2" t="s">
        <v>47</v>
      </c>
      <c r="D3700" s="2" t="s">
        <v>1363</v>
      </c>
      <c r="E3700" s="2" t="s">
        <v>277</v>
      </c>
      <c r="F3700" s="2" t="s">
        <v>278</v>
      </c>
      <c r="G3700" s="2" t="s">
        <v>120</v>
      </c>
      <c r="H3700" s="2" t="s">
        <v>279</v>
      </c>
      <c r="I3700" s="2" t="s">
        <v>53</v>
      </c>
      <c r="J3700" s="2" t="s">
        <v>691</v>
      </c>
      <c r="K3700" s="2"/>
      <c r="L3700" s="2" t="s">
        <v>122</v>
      </c>
      <c r="M3700" s="2" t="s">
        <v>104</v>
      </c>
      <c r="N3700" s="3">
        <v>2606.9</v>
      </c>
      <c r="O3700" s="3" t="s">
        <v>123</v>
      </c>
      <c r="P3700" s="2"/>
      <c r="Q3700" s="2"/>
      <c r="R3700" s="2"/>
      <c r="S3700" s="2"/>
      <c r="T3700" s="2"/>
      <c r="U3700" s="2"/>
      <c r="V3700" s="2"/>
      <c r="W3700" s="2" t="s">
        <v>124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271</v>
      </c>
      <c r="AF3700" s="2" t="s">
        <v>692</v>
      </c>
      <c r="AG3700" s="2" t="s">
        <v>695</v>
      </c>
      <c r="AH3700" s="2" t="s">
        <v>128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4786</v>
      </c>
      <c r="B3701" s="2" t="s">
        <v>4778</v>
      </c>
      <c r="C3701" s="2" t="s">
        <v>47</v>
      </c>
      <c r="D3701" s="2" t="s">
        <v>1363</v>
      </c>
      <c r="E3701" s="2" t="s">
        <v>277</v>
      </c>
      <c r="F3701" s="2" t="s">
        <v>278</v>
      </c>
      <c r="G3701" s="2" t="s">
        <v>120</v>
      </c>
      <c r="H3701" s="2" t="s">
        <v>279</v>
      </c>
      <c r="I3701" s="2"/>
      <c r="J3701" s="2"/>
      <c r="K3701" s="2"/>
      <c r="L3701" s="2"/>
      <c r="M3701" s="2" t="s">
        <v>107</v>
      </c>
      <c r="N3701" s="3"/>
      <c r="O3701" s="3"/>
      <c r="P3701" s="4">
        <f>IF(O3701="吨",N3701*1000,IF(O3701="万立方米",N3701*10000,""))</f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138</v>
      </c>
      <c r="AH3701" s="2" t="s">
        <v>114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4787</v>
      </c>
      <c r="B3702" s="2" t="s">
        <v>4788</v>
      </c>
      <c r="C3702" s="2" t="s">
        <v>47</v>
      </c>
      <c r="D3702" s="2" t="s">
        <v>490</v>
      </c>
      <c r="E3702" s="2" t="s">
        <v>491</v>
      </c>
      <c r="F3702" s="2" t="s">
        <v>224</v>
      </c>
      <c r="G3702" s="2" t="s">
        <v>227</v>
      </c>
      <c r="H3702" s="2" t="s">
        <v>297</v>
      </c>
      <c r="I3702" s="2" t="s">
        <v>53</v>
      </c>
      <c r="J3702" s="2" t="s">
        <v>226</v>
      </c>
      <c r="K3702" s="2" t="s">
        <v>226</v>
      </c>
      <c r="L3702" s="2" t="s">
        <v>227</v>
      </c>
      <c r="M3702" s="2" t="s">
        <v>57</v>
      </c>
      <c r="N3702" s="3">
        <v>16.473</v>
      </c>
      <c r="O3702" s="3" t="s">
        <v>228</v>
      </c>
      <c r="P3702" s="4">
        <f>IF(O3702="吨",N3702*1000,IF(O3702="万立方米",N3702*10000,""))</f>
        <v>164730.0</v>
      </c>
      <c r="Q3702" s="2" t="s">
        <v>229</v>
      </c>
      <c r="R3702" s="2" t="s">
        <v>230</v>
      </c>
      <c r="S3702" s="2" t="s">
        <v>231</v>
      </c>
      <c r="T3702" s="2" t="s">
        <v>75</v>
      </c>
      <c r="U3702" s="4">
        <f>0.0</f>
        <v>0.0</v>
      </c>
      <c r="V3702" s="2" t="s">
        <v>232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233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4789</v>
      </c>
      <c r="B3703" s="2" t="s">
        <v>4788</v>
      </c>
      <c r="C3703" s="2" t="s">
        <v>47</v>
      </c>
      <c r="D3703" s="2" t="s">
        <v>490</v>
      </c>
      <c r="E3703" s="2" t="s">
        <v>491</v>
      </c>
      <c r="F3703" s="2" t="s">
        <v>224</v>
      </c>
      <c r="G3703" s="2" t="s">
        <v>227</v>
      </c>
      <c r="H3703" s="2" t="s">
        <v>297</v>
      </c>
      <c r="I3703" s="2" t="s">
        <v>53</v>
      </c>
      <c r="J3703" s="2" t="s">
        <v>226</v>
      </c>
      <c r="K3703" s="2" t="s">
        <v>226</v>
      </c>
      <c r="L3703" s="2" t="s">
        <v>227</v>
      </c>
      <c r="M3703" s="2" t="s">
        <v>73</v>
      </c>
      <c r="N3703" s="3">
        <v>16.473</v>
      </c>
      <c r="O3703" s="3" t="s">
        <v>228</v>
      </c>
      <c r="P3703" s="4">
        <f>IF(O3703="吨",N3703*1000,IF(O3703="万立方米",N3703*10000,""))</f>
        <v>164730.0</v>
      </c>
      <c r="Q3703" s="2" t="s">
        <v>229</v>
      </c>
      <c r="R3703" s="2" t="s">
        <v>230</v>
      </c>
      <c r="S3703" s="2" t="s">
        <v>235</v>
      </c>
      <c r="T3703" s="2" t="s">
        <v>75</v>
      </c>
      <c r="U3703" s="4">
        <f>1.3</f>
        <v>1.3</v>
      </c>
      <c r="V3703" s="2" t="s">
        <v>232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0.214149</v>
      </c>
      <c r="AD3703" s="4">
        <f>AC3703*(1-Z3703/100)</f>
        <v>0.214149</v>
      </c>
      <c r="AE3703" s="2" t="s">
        <v>66</v>
      </c>
      <c r="AF3703" s="2" t="s">
        <v>67</v>
      </c>
      <c r="AG3703" s="2" t="s">
        <v>236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4790</v>
      </c>
      <c r="B3704" s="2" t="s">
        <v>4788</v>
      </c>
      <c r="C3704" s="2" t="s">
        <v>47</v>
      </c>
      <c r="D3704" s="2" t="s">
        <v>490</v>
      </c>
      <c r="E3704" s="2" t="s">
        <v>491</v>
      </c>
      <c r="F3704" s="2" t="s">
        <v>224</v>
      </c>
      <c r="G3704" s="2" t="s">
        <v>227</v>
      </c>
      <c r="H3704" s="2" t="s">
        <v>297</v>
      </c>
      <c r="I3704" s="2" t="s">
        <v>53</v>
      </c>
      <c r="J3704" s="2" t="s">
        <v>226</v>
      </c>
      <c r="K3704" s="2" t="s">
        <v>226</v>
      </c>
      <c r="L3704" s="2" t="s">
        <v>227</v>
      </c>
      <c r="M3704" s="2" t="s">
        <v>79</v>
      </c>
      <c r="N3704" s="3">
        <v>16.473</v>
      </c>
      <c r="O3704" s="3" t="s">
        <v>228</v>
      </c>
      <c r="P3704" s="4">
        <f>IF(O3704="吨",N3704*1000,IF(O3704="万立方米",N3704*10000,""))</f>
        <v>164730.0</v>
      </c>
      <c r="Q3704" s="2" t="s">
        <v>229</v>
      </c>
      <c r="R3704" s="2" t="s">
        <v>230</v>
      </c>
      <c r="S3704" s="2" t="s">
        <v>238</v>
      </c>
      <c r="T3704" s="2" t="s">
        <v>75</v>
      </c>
      <c r="U3704" s="4">
        <f>4.1</f>
        <v>4.1</v>
      </c>
      <c r="V3704" s="2" t="s">
        <v>232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4">
        <f>P3704*U3704/1000000</f>
        <v>0.6753929999999999</v>
      </c>
      <c r="AD3704" s="4">
        <f>AC3704*(1-Z3704/100)</f>
        <v>0.5268065399999999</v>
      </c>
      <c r="AE3704" s="2" t="s">
        <v>66</v>
      </c>
      <c r="AF3704" s="2" t="s">
        <v>67</v>
      </c>
      <c r="AG3704" s="2" t="s">
        <v>239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4791</v>
      </c>
      <c r="B3705" s="2" t="s">
        <v>4788</v>
      </c>
      <c r="C3705" s="2" t="s">
        <v>47</v>
      </c>
      <c r="D3705" s="2" t="s">
        <v>490</v>
      </c>
      <c r="E3705" s="2" t="s">
        <v>491</v>
      </c>
      <c r="F3705" s="2" t="s">
        <v>224</v>
      </c>
      <c r="G3705" s="2" t="s">
        <v>227</v>
      </c>
      <c r="H3705" s="2" t="s">
        <v>297</v>
      </c>
      <c r="I3705" s="2" t="s">
        <v>53</v>
      </c>
      <c r="J3705" s="2" t="s">
        <v>226</v>
      </c>
      <c r="K3705" s="2" t="s">
        <v>226</v>
      </c>
      <c r="L3705" s="2" t="s">
        <v>227</v>
      </c>
      <c r="M3705" s="2" t="s">
        <v>87</v>
      </c>
      <c r="N3705" s="3">
        <v>16.473</v>
      </c>
      <c r="O3705" s="3" t="s">
        <v>228</v>
      </c>
      <c r="P3705" s="4">
        <f>IF(O3705="吨",N3705*1000,IF(O3705="万立方米",N3705*10000,""))</f>
        <v>164730.0</v>
      </c>
      <c r="Q3705" s="2" t="s">
        <v>229</v>
      </c>
      <c r="R3705" s="2" t="s">
        <v>230</v>
      </c>
      <c r="S3705" s="2" t="s">
        <v>241</v>
      </c>
      <c r="T3705" s="2" t="s">
        <v>75</v>
      </c>
      <c r="U3705" s="4">
        <f>0.0</f>
        <v>0.0</v>
      </c>
      <c r="V3705" s="2" t="s">
        <v>232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233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4792</v>
      </c>
      <c r="B3706" s="2" t="s">
        <v>4788</v>
      </c>
      <c r="C3706" s="2" t="s">
        <v>47</v>
      </c>
      <c r="D3706" s="2" t="s">
        <v>490</v>
      </c>
      <c r="E3706" s="2" t="s">
        <v>491</v>
      </c>
      <c r="F3706" s="2" t="s">
        <v>224</v>
      </c>
      <c r="G3706" s="2" t="s">
        <v>227</v>
      </c>
      <c r="H3706" s="2" t="s">
        <v>297</v>
      </c>
      <c r="I3706" s="2" t="s">
        <v>53</v>
      </c>
      <c r="J3706" s="2" t="s">
        <v>226</v>
      </c>
      <c r="K3706" s="2" t="s">
        <v>226</v>
      </c>
      <c r="L3706" s="2" t="s">
        <v>227</v>
      </c>
      <c r="M3706" s="2" t="s">
        <v>91</v>
      </c>
      <c r="N3706" s="3">
        <v>16.473</v>
      </c>
      <c r="O3706" s="3" t="s">
        <v>228</v>
      </c>
      <c r="P3706" s="4">
        <f>IF(O3706="吨",N3706*1000,IF(O3706="万立方米",N3706*10000,""))</f>
        <v>164730.0</v>
      </c>
      <c r="Q3706" s="2" t="s">
        <v>229</v>
      </c>
      <c r="R3706" s="2" t="s">
        <v>230</v>
      </c>
      <c r="S3706" s="2" t="s">
        <v>243</v>
      </c>
      <c r="T3706" s="2" t="s">
        <v>75</v>
      </c>
      <c r="U3706" s="4">
        <f>0.03</f>
        <v>0.03</v>
      </c>
      <c r="V3706" s="2" t="s">
        <v>232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0.0049419</v>
      </c>
      <c r="AD3706" s="4">
        <f>AC3707*(1-AA3706/100)+(AC3706-AC3707)*(1-AB3706/100)</f>
        <v>0.0049419</v>
      </c>
      <c r="AE3706" s="2" t="s">
        <v>66</v>
      </c>
      <c r="AF3706" s="2" t="s">
        <v>67</v>
      </c>
      <c r="AG3706" s="2" t="s">
        <v>233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4793</v>
      </c>
      <c r="B3707" s="2" t="s">
        <v>4788</v>
      </c>
      <c r="C3707" s="2" t="s">
        <v>47</v>
      </c>
      <c r="D3707" s="2" t="s">
        <v>490</v>
      </c>
      <c r="E3707" s="2" t="s">
        <v>491</v>
      </c>
      <c r="F3707" s="2" t="s">
        <v>224</v>
      </c>
      <c r="G3707" s="2" t="s">
        <v>227</v>
      </c>
      <c r="H3707" s="2" t="s">
        <v>297</v>
      </c>
      <c r="I3707" s="2" t="s">
        <v>53</v>
      </c>
      <c r="J3707" s="2" t="s">
        <v>226</v>
      </c>
      <c r="K3707" s="2" t="s">
        <v>226</v>
      </c>
      <c r="L3707" s="2" t="s">
        <v>227</v>
      </c>
      <c r="M3707" s="2" t="s">
        <v>95</v>
      </c>
      <c r="N3707" s="3">
        <v>16.473</v>
      </c>
      <c r="O3707" s="3" t="s">
        <v>228</v>
      </c>
      <c r="P3707" s="4">
        <f>IF(O3707="吨",N3707*1000,IF(O3707="万立方米",N3707*10000,""))</f>
        <v>164730.0</v>
      </c>
      <c r="Q3707" s="2" t="s">
        <v>229</v>
      </c>
      <c r="R3707" s="2" t="s">
        <v>230</v>
      </c>
      <c r="S3707" s="2" t="s">
        <v>245</v>
      </c>
      <c r="T3707" s="2" t="s">
        <v>75</v>
      </c>
      <c r="U3707" s="4">
        <f>0.03</f>
        <v>0.03</v>
      </c>
      <c r="V3707" s="2" t="s">
        <v>232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0.0049419</v>
      </c>
      <c r="AD3707" s="4">
        <f>AC3707*(1-Z3707/100)</f>
        <v>0.0049419</v>
      </c>
      <c r="AE3707" s="2" t="s">
        <v>66</v>
      </c>
      <c r="AF3707" s="2" t="s">
        <v>67</v>
      </c>
      <c r="AG3707" s="2" t="s">
        <v>233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4794</v>
      </c>
      <c r="B3708" s="2" t="s">
        <v>4788</v>
      </c>
      <c r="C3708" s="2" t="s">
        <v>47</v>
      </c>
      <c r="D3708" s="2" t="s">
        <v>490</v>
      </c>
      <c r="E3708" s="2" t="s">
        <v>491</v>
      </c>
      <c r="F3708" s="2" t="s">
        <v>224</v>
      </c>
      <c r="G3708" s="2" t="s">
        <v>227</v>
      </c>
      <c r="H3708" s="2" t="s">
        <v>297</v>
      </c>
      <c r="I3708" s="2" t="s">
        <v>53</v>
      </c>
      <c r="J3708" s="2" t="s">
        <v>226</v>
      </c>
      <c r="K3708" s="2" t="s">
        <v>226</v>
      </c>
      <c r="L3708" s="2" t="s">
        <v>227</v>
      </c>
      <c r="M3708" s="2" t="s">
        <v>99</v>
      </c>
      <c r="N3708" s="3">
        <v>16.473</v>
      </c>
      <c r="O3708" s="3" t="s">
        <v>228</v>
      </c>
      <c r="P3708" s="4">
        <f>IF(O3708="吨",N3708*1000,IF(O3708="万立方米",N3708*10000,""))</f>
        <v>164730.0</v>
      </c>
      <c r="Q3708" s="2" t="s">
        <v>229</v>
      </c>
      <c r="R3708" s="2" t="s">
        <v>230</v>
      </c>
      <c r="S3708" s="2" t="s">
        <v>247</v>
      </c>
      <c r="T3708" s="2" t="s">
        <v>75</v>
      </c>
      <c r="U3708" s="4">
        <f>0.0</f>
        <v>0.0</v>
      </c>
      <c r="V3708" s="2" t="s">
        <v>232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233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4795</v>
      </c>
      <c r="B3709" s="2" t="s">
        <v>4788</v>
      </c>
      <c r="C3709" s="2" t="s">
        <v>47</v>
      </c>
      <c r="D3709" s="2" t="s">
        <v>490</v>
      </c>
      <c r="E3709" s="2" t="s">
        <v>491</v>
      </c>
      <c r="F3709" s="2" t="s">
        <v>224</v>
      </c>
      <c r="G3709" s="2" t="s">
        <v>227</v>
      </c>
      <c r="H3709" s="2" t="s">
        <v>297</v>
      </c>
      <c r="I3709" s="2" t="s">
        <v>53</v>
      </c>
      <c r="J3709" s="2" t="s">
        <v>226</v>
      </c>
      <c r="K3709" s="2" t="s">
        <v>226</v>
      </c>
      <c r="L3709" s="2" t="s">
        <v>227</v>
      </c>
      <c r="M3709" s="2" t="s">
        <v>104</v>
      </c>
      <c r="N3709" s="3">
        <v>16.473</v>
      </c>
      <c r="O3709" s="3" t="s">
        <v>228</v>
      </c>
      <c r="P3709" s="4">
        <f>IF(O3709="吨",N3709*1000,IF(O3709="万立方米",N3709*10000,""))</f>
        <v>164730.0</v>
      </c>
      <c r="Q3709" s="2" t="s">
        <v>229</v>
      </c>
      <c r="R3709" s="2" t="s">
        <v>230</v>
      </c>
      <c r="S3709" s="2" t="s">
        <v>249</v>
      </c>
      <c r="T3709" s="2" t="s">
        <v>75</v>
      </c>
      <c r="U3709" s="4">
        <f>0.02</f>
        <v>0.02</v>
      </c>
      <c r="V3709" s="2" t="s">
        <v>232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 t="s">
        <v>236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4796</v>
      </c>
      <c r="B3710" s="2" t="s">
        <v>4788</v>
      </c>
      <c r="C3710" s="2" t="s">
        <v>47</v>
      </c>
      <c r="D3710" s="2" t="s">
        <v>490</v>
      </c>
      <c r="E3710" s="2" t="s">
        <v>491</v>
      </c>
      <c r="F3710" s="2" t="s">
        <v>224</v>
      </c>
      <c r="G3710" s="2" t="s">
        <v>227</v>
      </c>
      <c r="H3710" s="2" t="s">
        <v>297</v>
      </c>
      <c r="I3710" s="2"/>
      <c r="J3710" s="2"/>
      <c r="K3710" s="2"/>
      <c r="L3710" s="2"/>
      <c r="M3710" s="2" t="s">
        <v>107</v>
      </c>
      <c r="N3710" s="3"/>
      <c r="O3710" s="3"/>
      <c r="P3710" s="4">
        <f>IF(O3710="吨",N3710*1000,IF(O3710="万立方米",N3710*10000,""))</f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138</v>
      </c>
      <c r="AH3710" s="2" t="s">
        <v>114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4797</v>
      </c>
      <c r="B3711" s="2" t="s">
        <v>4798</v>
      </c>
      <c r="C3711" s="2" t="s">
        <v>47</v>
      </c>
      <c r="D3711" s="2" t="s">
        <v>446</v>
      </c>
      <c r="E3711" s="2" t="s">
        <v>447</v>
      </c>
      <c r="F3711" s="2" t="s">
        <v>119</v>
      </c>
      <c r="G3711" s="2" t="s">
        <v>227</v>
      </c>
      <c r="H3711" s="2" t="s">
        <v>142</v>
      </c>
      <c r="I3711" s="2" t="s">
        <v>53</v>
      </c>
      <c r="J3711" s="2" t="s">
        <v>226</v>
      </c>
      <c r="K3711" s="2" t="s">
        <v>226</v>
      </c>
      <c r="L3711" s="2" t="s">
        <v>227</v>
      </c>
      <c r="M3711" s="2" t="s">
        <v>57</v>
      </c>
      <c r="N3711" s="3">
        <v>350</v>
      </c>
      <c r="O3711" s="3" t="s">
        <v>228</v>
      </c>
      <c r="P3711" s="4">
        <f>IF(O3711="吨",N3711*1000,IF(O3711="万立方米",N3711*10000,""))</f>
        <v>3500000.0</v>
      </c>
      <c r="Q3711" s="2" t="s">
        <v>229</v>
      </c>
      <c r="R3711" s="2" t="s">
        <v>230</v>
      </c>
      <c r="S3711" s="2" t="s">
        <v>448</v>
      </c>
      <c r="T3711" s="2" t="s">
        <v>75</v>
      </c>
      <c r="U3711" s="4">
        <f>0.0</f>
        <v>0.0</v>
      </c>
      <c r="V3711" s="2" t="s">
        <v>232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233</v>
      </c>
      <c r="AH3711" s="2" t="s">
        <v>449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4799</v>
      </c>
      <c r="B3712" s="2" t="s">
        <v>4798</v>
      </c>
      <c r="C3712" s="2" t="s">
        <v>47</v>
      </c>
      <c r="D3712" s="2" t="s">
        <v>446</v>
      </c>
      <c r="E3712" s="2" t="s">
        <v>447</v>
      </c>
      <c r="F3712" s="2" t="s">
        <v>119</v>
      </c>
      <c r="G3712" s="2" t="s">
        <v>227</v>
      </c>
      <c r="H3712" s="2" t="s">
        <v>142</v>
      </c>
      <c r="I3712" s="2" t="s">
        <v>53</v>
      </c>
      <c r="J3712" s="2" t="s">
        <v>226</v>
      </c>
      <c r="K3712" s="2" t="s">
        <v>226</v>
      </c>
      <c r="L3712" s="2" t="s">
        <v>227</v>
      </c>
      <c r="M3712" s="2" t="s">
        <v>73</v>
      </c>
      <c r="N3712" s="3">
        <v>350</v>
      </c>
      <c r="O3712" s="3" t="s">
        <v>228</v>
      </c>
      <c r="P3712" s="4">
        <f>IF(O3712="吨",N3712*1000,IF(O3712="万立方米",N3712*10000,""))</f>
        <v>3500000.0</v>
      </c>
      <c r="Q3712" s="2" t="s">
        <v>229</v>
      </c>
      <c r="R3712" s="2" t="s">
        <v>230</v>
      </c>
      <c r="S3712" s="2" t="s">
        <v>451</v>
      </c>
      <c r="T3712" s="2" t="s">
        <v>75</v>
      </c>
      <c r="U3712" s="4">
        <f>1.3</f>
        <v>1.3</v>
      </c>
      <c r="V3712" s="2" t="s">
        <v>232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4.55</v>
      </c>
      <c r="AD3712" s="4">
        <f>AC3712*(1-Z3712/100)</f>
        <v>4.55</v>
      </c>
      <c r="AE3712" s="2" t="s">
        <v>66</v>
      </c>
      <c r="AF3712" s="2" t="s">
        <v>67</v>
      </c>
      <c r="AG3712" s="2" t="s">
        <v>236</v>
      </c>
      <c r="AH3712" s="2" t="s">
        <v>449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4800</v>
      </c>
      <c r="B3713" s="2" t="s">
        <v>4798</v>
      </c>
      <c r="C3713" s="2" t="s">
        <v>47</v>
      </c>
      <c r="D3713" s="2" t="s">
        <v>446</v>
      </c>
      <c r="E3713" s="2" t="s">
        <v>447</v>
      </c>
      <c r="F3713" s="2" t="s">
        <v>119</v>
      </c>
      <c r="G3713" s="2" t="s">
        <v>227</v>
      </c>
      <c r="H3713" s="2" t="s">
        <v>142</v>
      </c>
      <c r="I3713" s="2" t="s">
        <v>53</v>
      </c>
      <c r="J3713" s="2" t="s">
        <v>226</v>
      </c>
      <c r="K3713" s="2" t="s">
        <v>226</v>
      </c>
      <c r="L3713" s="2" t="s">
        <v>227</v>
      </c>
      <c r="M3713" s="2" t="s">
        <v>79</v>
      </c>
      <c r="N3713" s="3">
        <v>350</v>
      </c>
      <c r="O3713" s="3" t="s">
        <v>228</v>
      </c>
      <c r="P3713" s="4">
        <f>IF(O3713="吨",N3713*1000,IF(O3713="万立方米",N3713*10000,""))</f>
        <v>3500000.0</v>
      </c>
      <c r="Q3713" s="2" t="s">
        <v>229</v>
      </c>
      <c r="R3713" s="2" t="s">
        <v>230</v>
      </c>
      <c r="S3713" s="2" t="s">
        <v>453</v>
      </c>
      <c r="T3713" s="2" t="s">
        <v>75</v>
      </c>
      <c r="U3713" s="4">
        <f>4.1</f>
        <v>4.1</v>
      </c>
      <c r="V3713" s="2" t="s">
        <v>232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4">
        <f>P3713*U3713/1000000</f>
        <v>14.349999999999998</v>
      </c>
      <c r="AD3713" s="4">
        <f>AC3713*(1-Z3713/100)</f>
        <v>11.192999999999998</v>
      </c>
      <c r="AE3713" s="2" t="s">
        <v>66</v>
      </c>
      <c r="AF3713" s="2" t="s">
        <v>67</v>
      </c>
      <c r="AG3713" s="2" t="s">
        <v>239</v>
      </c>
      <c r="AH3713" s="2" t="s">
        <v>449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4801</v>
      </c>
      <c r="B3714" s="2" t="s">
        <v>4798</v>
      </c>
      <c r="C3714" s="2" t="s">
        <v>47</v>
      </c>
      <c r="D3714" s="2" t="s">
        <v>446</v>
      </c>
      <c r="E3714" s="2" t="s">
        <v>447</v>
      </c>
      <c r="F3714" s="2" t="s">
        <v>119</v>
      </c>
      <c r="G3714" s="2" t="s">
        <v>227</v>
      </c>
      <c r="H3714" s="2" t="s">
        <v>142</v>
      </c>
      <c r="I3714" s="2" t="s">
        <v>53</v>
      </c>
      <c r="J3714" s="2" t="s">
        <v>226</v>
      </c>
      <c r="K3714" s="2" t="s">
        <v>226</v>
      </c>
      <c r="L3714" s="2" t="s">
        <v>227</v>
      </c>
      <c r="M3714" s="2" t="s">
        <v>87</v>
      </c>
      <c r="N3714" s="3">
        <v>350</v>
      </c>
      <c r="O3714" s="3" t="s">
        <v>228</v>
      </c>
      <c r="P3714" s="4">
        <f>IF(O3714="吨",N3714*1000,IF(O3714="万立方米",N3714*10000,""))</f>
        <v>3500000.0</v>
      </c>
      <c r="Q3714" s="2" t="s">
        <v>229</v>
      </c>
      <c r="R3714" s="2" t="s">
        <v>230</v>
      </c>
      <c r="S3714" s="2" t="s">
        <v>455</v>
      </c>
      <c r="T3714" s="2" t="s">
        <v>75</v>
      </c>
      <c r="U3714" s="4">
        <f>0.0</f>
        <v>0.0</v>
      </c>
      <c r="V3714" s="2" t="s">
        <v>232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233</v>
      </c>
      <c r="AH3714" s="2" t="s">
        <v>449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4802</v>
      </c>
      <c r="B3715" s="2" t="s">
        <v>4798</v>
      </c>
      <c r="C3715" s="2" t="s">
        <v>47</v>
      </c>
      <c r="D3715" s="2" t="s">
        <v>446</v>
      </c>
      <c r="E3715" s="2" t="s">
        <v>447</v>
      </c>
      <c r="F3715" s="2" t="s">
        <v>119</v>
      </c>
      <c r="G3715" s="2" t="s">
        <v>227</v>
      </c>
      <c r="H3715" s="2" t="s">
        <v>142</v>
      </c>
      <c r="I3715" s="2" t="s">
        <v>53</v>
      </c>
      <c r="J3715" s="2" t="s">
        <v>226</v>
      </c>
      <c r="K3715" s="2" t="s">
        <v>226</v>
      </c>
      <c r="L3715" s="2" t="s">
        <v>227</v>
      </c>
      <c r="M3715" s="2" t="s">
        <v>91</v>
      </c>
      <c r="N3715" s="3">
        <v>350</v>
      </c>
      <c r="O3715" s="3" t="s">
        <v>228</v>
      </c>
      <c r="P3715" s="4">
        <f>IF(O3715="吨",N3715*1000,IF(O3715="万立方米",N3715*10000,""))</f>
        <v>3500000.0</v>
      </c>
      <c r="Q3715" s="2" t="s">
        <v>229</v>
      </c>
      <c r="R3715" s="2" t="s">
        <v>230</v>
      </c>
      <c r="S3715" s="2" t="s">
        <v>457</v>
      </c>
      <c r="T3715" s="2" t="s">
        <v>75</v>
      </c>
      <c r="U3715" s="4">
        <f>0.03</f>
        <v>0.03</v>
      </c>
      <c r="V3715" s="2" t="s">
        <v>232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0.105</v>
      </c>
      <c r="AD3715" s="4">
        <f>AC3716*(1-AA3715/100)+(AC3715-AC3716)*(1-AB3715/100)</f>
        <v>0.105</v>
      </c>
      <c r="AE3715" s="2" t="s">
        <v>66</v>
      </c>
      <c r="AF3715" s="2" t="s">
        <v>67</v>
      </c>
      <c r="AG3715" s="2" t="s">
        <v>233</v>
      </c>
      <c r="AH3715" s="2" t="s">
        <v>449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4803</v>
      </c>
      <c r="B3716" s="2" t="s">
        <v>4798</v>
      </c>
      <c r="C3716" s="2" t="s">
        <v>47</v>
      </c>
      <c r="D3716" s="2" t="s">
        <v>446</v>
      </c>
      <c r="E3716" s="2" t="s">
        <v>447</v>
      </c>
      <c r="F3716" s="2" t="s">
        <v>119</v>
      </c>
      <c r="G3716" s="2" t="s">
        <v>227</v>
      </c>
      <c r="H3716" s="2" t="s">
        <v>142</v>
      </c>
      <c r="I3716" s="2" t="s">
        <v>53</v>
      </c>
      <c r="J3716" s="2" t="s">
        <v>226</v>
      </c>
      <c r="K3716" s="2" t="s">
        <v>226</v>
      </c>
      <c r="L3716" s="2" t="s">
        <v>227</v>
      </c>
      <c r="M3716" s="2" t="s">
        <v>95</v>
      </c>
      <c r="N3716" s="3">
        <v>350</v>
      </c>
      <c r="O3716" s="3" t="s">
        <v>228</v>
      </c>
      <c r="P3716" s="4">
        <f>IF(O3716="吨",N3716*1000,IF(O3716="万立方米",N3716*10000,""))</f>
        <v>3500000.0</v>
      </c>
      <c r="Q3716" s="2" t="s">
        <v>229</v>
      </c>
      <c r="R3716" s="2" t="s">
        <v>230</v>
      </c>
      <c r="S3716" s="2" t="s">
        <v>459</v>
      </c>
      <c r="T3716" s="2" t="s">
        <v>75</v>
      </c>
      <c r="U3716" s="4">
        <f>0.03</f>
        <v>0.03</v>
      </c>
      <c r="V3716" s="2" t="s">
        <v>232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0.105</v>
      </c>
      <c r="AD3716" s="4">
        <f>AC3716*(1-Z3716/100)</f>
        <v>0.105</v>
      </c>
      <c r="AE3716" s="2" t="s">
        <v>66</v>
      </c>
      <c r="AF3716" s="2" t="s">
        <v>67</v>
      </c>
      <c r="AG3716" s="2" t="s">
        <v>233</v>
      </c>
      <c r="AH3716" s="2" t="s">
        <v>449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4804</v>
      </c>
      <c r="B3717" s="2" t="s">
        <v>4798</v>
      </c>
      <c r="C3717" s="2" t="s">
        <v>47</v>
      </c>
      <c r="D3717" s="2" t="s">
        <v>446</v>
      </c>
      <c r="E3717" s="2" t="s">
        <v>447</v>
      </c>
      <c r="F3717" s="2" t="s">
        <v>119</v>
      </c>
      <c r="G3717" s="2" t="s">
        <v>227</v>
      </c>
      <c r="H3717" s="2" t="s">
        <v>142</v>
      </c>
      <c r="I3717" s="2" t="s">
        <v>53</v>
      </c>
      <c r="J3717" s="2" t="s">
        <v>226</v>
      </c>
      <c r="K3717" s="2" t="s">
        <v>226</v>
      </c>
      <c r="L3717" s="2" t="s">
        <v>227</v>
      </c>
      <c r="M3717" s="2" t="s">
        <v>99</v>
      </c>
      <c r="N3717" s="3">
        <v>350</v>
      </c>
      <c r="O3717" s="3" t="s">
        <v>228</v>
      </c>
      <c r="P3717" s="4">
        <f>IF(O3717="吨",N3717*1000,IF(O3717="万立方米",N3717*10000,""))</f>
        <v>3500000.0</v>
      </c>
      <c r="Q3717" s="2" t="s">
        <v>229</v>
      </c>
      <c r="R3717" s="2" t="s">
        <v>230</v>
      </c>
      <c r="S3717" s="2" t="s">
        <v>461</v>
      </c>
      <c r="T3717" s="2" t="s">
        <v>75</v>
      </c>
      <c r="U3717" s="4">
        <f>0.0</f>
        <v>0.0</v>
      </c>
      <c r="V3717" s="2" t="s">
        <v>232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233</v>
      </c>
      <c r="AH3717" s="2" t="s">
        <v>449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4805</v>
      </c>
      <c r="B3718" s="2" t="s">
        <v>4798</v>
      </c>
      <c r="C3718" s="2" t="s">
        <v>47</v>
      </c>
      <c r="D3718" s="2" t="s">
        <v>446</v>
      </c>
      <c r="E3718" s="2" t="s">
        <v>447</v>
      </c>
      <c r="F3718" s="2" t="s">
        <v>119</v>
      </c>
      <c r="G3718" s="2" t="s">
        <v>227</v>
      </c>
      <c r="H3718" s="2" t="s">
        <v>142</v>
      </c>
      <c r="I3718" s="2" t="s">
        <v>53</v>
      </c>
      <c r="J3718" s="2" t="s">
        <v>226</v>
      </c>
      <c r="K3718" s="2" t="s">
        <v>226</v>
      </c>
      <c r="L3718" s="2" t="s">
        <v>227</v>
      </c>
      <c r="M3718" s="2" t="s">
        <v>104</v>
      </c>
      <c r="N3718" s="3">
        <v>350</v>
      </c>
      <c r="O3718" s="3" t="s">
        <v>228</v>
      </c>
      <c r="P3718" s="4">
        <f>IF(O3718="吨",N3718*1000,IF(O3718="万立方米",N3718*10000,""))</f>
        <v>3500000.0</v>
      </c>
      <c r="Q3718" s="2" t="s">
        <v>229</v>
      </c>
      <c r="R3718" s="2" t="s">
        <v>230</v>
      </c>
      <c r="S3718" s="2" t="s">
        <v>463</v>
      </c>
      <c r="T3718" s="2" t="s">
        <v>75</v>
      </c>
      <c r="U3718" s="4">
        <f>0.02</f>
        <v>0.02</v>
      </c>
      <c r="V3718" s="2" t="s">
        <v>232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 t="s">
        <v>236</v>
      </c>
      <c r="AH3718" s="2" t="s">
        <v>449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4806</v>
      </c>
      <c r="B3719" s="2" t="s">
        <v>4798</v>
      </c>
      <c r="C3719" s="2" t="s">
        <v>47</v>
      </c>
      <c r="D3719" s="2" t="s">
        <v>446</v>
      </c>
      <c r="E3719" s="2" t="s">
        <v>447</v>
      </c>
      <c r="F3719" s="2" t="s">
        <v>119</v>
      </c>
      <c r="G3719" s="2" t="s">
        <v>227</v>
      </c>
      <c r="H3719" s="2" t="s">
        <v>142</v>
      </c>
      <c r="I3719" s="2"/>
      <c r="J3719" s="2"/>
      <c r="K3719" s="2"/>
      <c r="L3719" s="2"/>
      <c r="M3719" s="2" t="s">
        <v>107</v>
      </c>
      <c r="N3719" s="3"/>
      <c r="O3719" s="3"/>
      <c r="P3719" s="4">
        <f>IF(O3719="吨",N3719*1000,IF(O3719="万立方米",N3719*10000,""))</f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138</v>
      </c>
      <c r="AH3719" s="2" t="s">
        <v>114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4807</v>
      </c>
      <c r="B3720" s="2" t="s">
        <v>4808</v>
      </c>
      <c r="C3720" s="2" t="s">
        <v>47</v>
      </c>
      <c r="D3720" s="2" t="s">
        <v>4809</v>
      </c>
      <c r="E3720" s="2" t="s">
        <v>172</v>
      </c>
      <c r="F3720" s="2" t="s">
        <v>50</v>
      </c>
      <c r="G3720" s="2" t="s">
        <v>200</v>
      </c>
      <c r="H3720" s="2" t="s">
        <v>560</v>
      </c>
      <c r="I3720" s="2" t="s">
        <v>53</v>
      </c>
      <c r="J3720" s="2" t="s">
        <v>357</v>
      </c>
      <c r="K3720" s="2" t="s">
        <v>357</v>
      </c>
      <c r="L3720" s="2" t="s">
        <v>200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358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0.0022967000000000005</v>
      </c>
      <c r="AD3720" s="4">
        <f>AC3720*(1-Z3720/100)</f>
        <v>0.0022967000000000005</v>
      </c>
      <c r="AE3720" s="2" t="s">
        <v>66</v>
      </c>
      <c r="AF3720" s="2" t="s">
        <v>67</v>
      </c>
      <c r="AG3720" s="2" t="s">
        <v>4810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4811</v>
      </c>
      <c r="B3721" s="2" t="s">
        <v>4808</v>
      </c>
      <c r="C3721" s="2" t="s">
        <v>47</v>
      </c>
      <c r="D3721" s="2" t="s">
        <v>4809</v>
      </c>
      <c r="E3721" s="2" t="s">
        <v>172</v>
      </c>
      <c r="F3721" s="2" t="s">
        <v>50</v>
      </c>
      <c r="G3721" s="2" t="s">
        <v>200</v>
      </c>
      <c r="H3721" s="2" t="s">
        <v>560</v>
      </c>
      <c r="I3721" s="2" t="s">
        <v>53</v>
      </c>
      <c r="J3721" s="2" t="s">
        <v>357</v>
      </c>
      <c r="K3721" s="2" t="s">
        <v>357</v>
      </c>
      <c r="L3721" s="2" t="s">
        <v>200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360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0.137802</v>
      </c>
      <c r="AD3721" s="4">
        <f>AC3721*(1-Z3721/100)</f>
        <v>0.137802</v>
      </c>
      <c r="AE3721" s="2" t="s">
        <v>66</v>
      </c>
      <c r="AF3721" s="2" t="s">
        <v>67</v>
      </c>
      <c r="AG3721" s="2" t="s">
        <v>4812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4813</v>
      </c>
      <c r="B3722" s="2" t="s">
        <v>4808</v>
      </c>
      <c r="C3722" s="2" t="s">
        <v>47</v>
      </c>
      <c r="D3722" s="2" t="s">
        <v>4809</v>
      </c>
      <c r="E3722" s="2" t="s">
        <v>172</v>
      </c>
      <c r="F3722" s="2" t="s">
        <v>50</v>
      </c>
      <c r="G3722" s="2" t="s">
        <v>200</v>
      </c>
      <c r="H3722" s="2" t="s">
        <v>560</v>
      </c>
      <c r="I3722" s="2" t="s">
        <v>53</v>
      </c>
      <c r="J3722" s="2" t="s">
        <v>357</v>
      </c>
      <c r="K3722" s="2" t="s">
        <v>357</v>
      </c>
      <c r="L3722" s="2" t="s">
        <v>200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362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1.699558</v>
      </c>
      <c r="AD3722" s="4">
        <f>AC3722*(1-Z3722/100)</f>
        <v>1.699558</v>
      </c>
      <c r="AE3722" s="2" t="s">
        <v>66</v>
      </c>
      <c r="AF3722" s="2" t="s">
        <v>67</v>
      </c>
      <c r="AG3722" s="2" t="s">
        <v>4810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4814</v>
      </c>
      <c r="B3723" s="2" t="s">
        <v>4808</v>
      </c>
      <c r="C3723" s="2" t="s">
        <v>47</v>
      </c>
      <c r="D3723" s="2" t="s">
        <v>4809</v>
      </c>
      <c r="E3723" s="2" t="s">
        <v>172</v>
      </c>
      <c r="F3723" s="2" t="s">
        <v>50</v>
      </c>
      <c r="G3723" s="2" t="s">
        <v>200</v>
      </c>
      <c r="H3723" s="2" t="s">
        <v>560</v>
      </c>
      <c r="I3723" s="2" t="s">
        <v>53</v>
      </c>
      <c r="J3723" s="2" t="s">
        <v>357</v>
      </c>
      <c r="K3723" s="2" t="s">
        <v>357</v>
      </c>
      <c r="L3723" s="2" t="s">
        <v>200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364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4">
        <f>P3723*U3723/1000000</f>
        <v>0.009186800000000002</v>
      </c>
      <c r="AD3723" s="4">
        <f>AC3723*(1-Z3723/100)</f>
        <v>0.009186800000000002</v>
      </c>
      <c r="AE3723" s="2" t="s">
        <v>66</v>
      </c>
      <c r="AF3723" s="2" t="s">
        <v>67</v>
      </c>
      <c r="AG3723" s="2" t="s">
        <v>4810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4815</v>
      </c>
      <c r="B3724" s="2" t="s">
        <v>4808</v>
      </c>
      <c r="C3724" s="2" t="s">
        <v>47</v>
      </c>
      <c r="D3724" s="2" t="s">
        <v>4809</v>
      </c>
      <c r="E3724" s="2" t="s">
        <v>172</v>
      </c>
      <c r="F3724" s="2" t="s">
        <v>50</v>
      </c>
      <c r="G3724" s="2" t="s">
        <v>200</v>
      </c>
      <c r="H3724" s="2" t="s">
        <v>560</v>
      </c>
      <c r="I3724" s="2" t="s">
        <v>53</v>
      </c>
      <c r="J3724" s="2" t="s">
        <v>357</v>
      </c>
      <c r="K3724" s="2" t="s">
        <v>357</v>
      </c>
      <c r="L3724" s="2" t="s">
        <v>200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366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4">
        <f>P3724*U3724/1000000</f>
        <v>0.114835</v>
      </c>
      <c r="AD3724" s="4">
        <f>AC3725*(1-AA3724/100)+(AC3724-AC3725)*(1-AB3724/100)</f>
        <v>0.114835</v>
      </c>
      <c r="AE3724" s="2" t="s">
        <v>66</v>
      </c>
      <c r="AF3724" s="2" t="s">
        <v>67</v>
      </c>
      <c r="AG3724" s="2" t="s">
        <v>4810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4816</v>
      </c>
      <c r="B3725" s="2" t="s">
        <v>4808</v>
      </c>
      <c r="C3725" s="2" t="s">
        <v>47</v>
      </c>
      <c r="D3725" s="2" t="s">
        <v>4809</v>
      </c>
      <c r="E3725" s="2" t="s">
        <v>172</v>
      </c>
      <c r="F3725" s="2" t="s">
        <v>50</v>
      </c>
      <c r="G3725" s="2" t="s">
        <v>200</v>
      </c>
      <c r="H3725" s="2" t="s">
        <v>560</v>
      </c>
      <c r="I3725" s="2" t="s">
        <v>53</v>
      </c>
      <c r="J3725" s="2" t="s">
        <v>357</v>
      </c>
      <c r="K3725" s="2" t="s">
        <v>357</v>
      </c>
      <c r="L3725" s="2" t="s">
        <v>200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368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0.114835</v>
      </c>
      <c r="AD3725" s="4">
        <f>AC3725*(1-Z3725/100)</f>
        <v>0.114835</v>
      </c>
      <c r="AE3725" s="2" t="s">
        <v>66</v>
      </c>
      <c r="AF3725" s="2" t="s">
        <v>67</v>
      </c>
      <c r="AG3725" s="2" t="s">
        <v>4810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4817</v>
      </c>
      <c r="B3726" s="2" t="s">
        <v>4808</v>
      </c>
      <c r="C3726" s="2" t="s">
        <v>47</v>
      </c>
      <c r="D3726" s="2" t="s">
        <v>4809</v>
      </c>
      <c r="E3726" s="2" t="s">
        <v>172</v>
      </c>
      <c r="F3726" s="2" t="s">
        <v>50</v>
      </c>
      <c r="G3726" s="2" t="s">
        <v>200</v>
      </c>
      <c r="H3726" s="2" t="s">
        <v>560</v>
      </c>
      <c r="I3726" s="2" t="s">
        <v>53</v>
      </c>
      <c r="J3726" s="2" t="s">
        <v>357</v>
      </c>
      <c r="K3726" s="2" t="s">
        <v>357</v>
      </c>
      <c r="L3726" s="2" t="s">
        <v>200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370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0.68901</v>
      </c>
      <c r="AD3726" s="4">
        <f>AC3726*(1-Z3726/100)</f>
        <v>0.68901</v>
      </c>
      <c r="AE3726" s="2" t="s">
        <v>66</v>
      </c>
      <c r="AF3726" s="2" t="s">
        <v>67</v>
      </c>
      <c r="AG3726" s="2" t="s">
        <v>4810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4818</v>
      </c>
      <c r="B3727" s="2" t="s">
        <v>4808</v>
      </c>
      <c r="C3727" s="2" t="s">
        <v>47</v>
      </c>
      <c r="D3727" s="2" t="s">
        <v>4809</v>
      </c>
      <c r="E3727" s="2" t="s">
        <v>172</v>
      </c>
      <c r="F3727" s="2" t="s">
        <v>50</v>
      </c>
      <c r="G3727" s="2" t="s">
        <v>200</v>
      </c>
      <c r="H3727" s="2" t="s">
        <v>560</v>
      </c>
      <c r="I3727" s="2" t="s">
        <v>53</v>
      </c>
      <c r="J3727" s="2" t="s">
        <v>357</v>
      </c>
      <c r="K3727" s="2" t="s">
        <v>357</v>
      </c>
      <c r="L3727" s="2" t="s">
        <v>200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372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0.0298571</v>
      </c>
      <c r="AD3727" s="4">
        <f>AC3727*(1-Z3727/100)</f>
        <v>0.0298571</v>
      </c>
      <c r="AE3727" s="2" t="s">
        <v>66</v>
      </c>
      <c r="AF3727" s="2" t="s">
        <v>67</v>
      </c>
      <c r="AG3727" s="2" t="s">
        <v>4812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4819</v>
      </c>
      <c r="B3728" s="2" t="s">
        <v>4808</v>
      </c>
      <c r="C3728" s="2" t="s">
        <v>47</v>
      </c>
      <c r="D3728" s="2" t="s">
        <v>4809</v>
      </c>
      <c r="E3728" s="2" t="s">
        <v>172</v>
      </c>
      <c r="F3728" s="2" t="s">
        <v>50</v>
      </c>
      <c r="G3728" s="2" t="s">
        <v>200</v>
      </c>
      <c r="H3728" s="2" t="s">
        <v>560</v>
      </c>
      <c r="I3728" s="2"/>
      <c r="J3728" s="2"/>
      <c r="K3728" s="2"/>
      <c r="L3728" s="2"/>
      <c r="M3728" s="2" t="s">
        <v>107</v>
      </c>
      <c r="N3728" s="3"/>
      <c r="O3728" s="3"/>
      <c r="P3728" s="4">
        <f>IF(O3728="吨",N3728*1000,IF(O3728="万立方米",N3728*10000,""))</f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4820</v>
      </c>
      <c r="AH3728" s="2" t="s">
        <v>114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4821</v>
      </c>
      <c r="B3729" s="2" t="s">
        <v>4822</v>
      </c>
      <c r="C3729" s="2" t="s">
        <v>47</v>
      </c>
      <c r="D3729" s="2" t="s">
        <v>1093</v>
      </c>
      <c r="E3729" s="2" t="s">
        <v>491</v>
      </c>
      <c r="F3729" s="2" t="s">
        <v>278</v>
      </c>
      <c r="G3729" s="2" t="s">
        <v>227</v>
      </c>
      <c r="H3729" s="2" t="s">
        <v>912</v>
      </c>
      <c r="I3729" s="2" t="s">
        <v>53</v>
      </c>
      <c r="J3729" s="2" t="s">
        <v>121</v>
      </c>
      <c r="K3729" s="2"/>
      <c r="L3729" s="2" t="s">
        <v>122</v>
      </c>
      <c r="M3729" s="2" t="s">
        <v>57</v>
      </c>
      <c r="N3729" s="3">
        <v>3602.344</v>
      </c>
      <c r="O3729" s="3" t="s">
        <v>123</v>
      </c>
      <c r="P3729" s="2"/>
      <c r="Q3729" s="2"/>
      <c r="R3729" s="2"/>
      <c r="S3729" s="2"/>
      <c r="T3729" s="2"/>
      <c r="U3729" s="2"/>
      <c r="V3729" s="2"/>
      <c r="W3729" s="2" t="s">
        <v>124</v>
      </c>
      <c r="X3729" s="2"/>
      <c r="Y3729" s="2" t="s">
        <v>65</v>
      </c>
      <c r="Z3729" s="2">
        <v>0</v>
      </c>
      <c r="AA3729" s="2"/>
      <c r="AB3729" s="2"/>
      <c r="AC3729" s="4">
        <f>P3729*U3729/1000000</f>
        <v>0.0</v>
      </c>
      <c r="AD3729" s="4">
        <f>AC3729*(1-Z3729/100)</f>
        <v>0.0</v>
      </c>
      <c r="AE3729" s="2" t="s">
        <v>125</v>
      </c>
      <c r="AF3729" s="2" t="s">
        <v>126</v>
      </c>
      <c r="AG3729" s="2" t="s">
        <v>127</v>
      </c>
      <c r="AH3729" s="2" t="s">
        <v>128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4823</v>
      </c>
      <c r="B3730" s="2" t="s">
        <v>4822</v>
      </c>
      <c r="C3730" s="2" t="s">
        <v>47</v>
      </c>
      <c r="D3730" s="2" t="s">
        <v>1093</v>
      </c>
      <c r="E3730" s="2" t="s">
        <v>491</v>
      </c>
      <c r="F3730" s="2" t="s">
        <v>278</v>
      </c>
      <c r="G3730" s="2" t="s">
        <v>227</v>
      </c>
      <c r="H3730" s="2" t="s">
        <v>912</v>
      </c>
      <c r="I3730" s="2" t="s">
        <v>53</v>
      </c>
      <c r="J3730" s="2" t="s">
        <v>121</v>
      </c>
      <c r="K3730" s="2"/>
      <c r="L3730" s="2" t="s">
        <v>122</v>
      </c>
      <c r="M3730" s="2" t="s">
        <v>73</v>
      </c>
      <c r="N3730" s="3">
        <v>3602.344</v>
      </c>
      <c r="O3730" s="3" t="s">
        <v>123</v>
      </c>
      <c r="P3730" s="2"/>
      <c r="Q3730" s="2"/>
      <c r="R3730" s="2"/>
      <c r="S3730" s="2"/>
      <c r="T3730" s="2"/>
      <c r="U3730" s="2"/>
      <c r="V3730" s="2"/>
      <c r="W3730" s="2" t="s">
        <v>124</v>
      </c>
      <c r="X3730" s="2"/>
      <c r="Y3730" s="2" t="s">
        <v>65</v>
      </c>
      <c r="Z3730" s="2">
        <v>0</v>
      </c>
      <c r="AA3730" s="2"/>
      <c r="AB3730" s="2"/>
      <c r="AC3730" s="4">
        <f>P3730*U3730/1000000</f>
        <v>0.0</v>
      </c>
      <c r="AD3730" s="4">
        <f>AC3730*(1-Z3730/100)</f>
        <v>0.0</v>
      </c>
      <c r="AE3730" s="2" t="s">
        <v>125</v>
      </c>
      <c r="AF3730" s="2" t="s">
        <v>126</v>
      </c>
      <c r="AG3730" s="2" t="s">
        <v>130</v>
      </c>
      <c r="AH3730" s="2" t="s">
        <v>128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4824</v>
      </c>
      <c r="B3731" s="2" t="s">
        <v>4822</v>
      </c>
      <c r="C3731" s="2" t="s">
        <v>47</v>
      </c>
      <c r="D3731" s="2" t="s">
        <v>1093</v>
      </c>
      <c r="E3731" s="2" t="s">
        <v>491</v>
      </c>
      <c r="F3731" s="2" t="s">
        <v>278</v>
      </c>
      <c r="G3731" s="2" t="s">
        <v>227</v>
      </c>
      <c r="H3731" s="2" t="s">
        <v>912</v>
      </c>
      <c r="I3731" s="2" t="s">
        <v>53</v>
      </c>
      <c r="J3731" s="2" t="s">
        <v>121</v>
      </c>
      <c r="K3731" s="2"/>
      <c r="L3731" s="2" t="s">
        <v>122</v>
      </c>
      <c r="M3731" s="2" t="s">
        <v>79</v>
      </c>
      <c r="N3731" s="3">
        <v>3602.344</v>
      </c>
      <c r="O3731" s="3" t="s">
        <v>123</v>
      </c>
      <c r="P3731" s="2"/>
      <c r="Q3731" s="2"/>
      <c r="R3731" s="2"/>
      <c r="S3731" s="2"/>
      <c r="T3731" s="2"/>
      <c r="U3731" s="2"/>
      <c r="V3731" s="2"/>
      <c r="W3731" s="2" t="s">
        <v>124</v>
      </c>
      <c r="X3731" s="2" t="s">
        <v>83</v>
      </c>
      <c r="Y3731" s="2" t="s">
        <v>84</v>
      </c>
      <c r="Z3731" s="2">
        <v>22</v>
      </c>
      <c r="AA3731" s="2"/>
      <c r="AB3731" s="2"/>
      <c r="AC3731" s="4">
        <f>P3731*U3731/1000000</f>
        <v>0.0</v>
      </c>
      <c r="AD3731" s="4">
        <f>AC3731*(1-Z3731/100)</f>
        <v>0.0</v>
      </c>
      <c r="AE3731" s="2" t="s">
        <v>125</v>
      </c>
      <c r="AF3731" s="2" t="s">
        <v>126</v>
      </c>
      <c r="AG3731" s="2" t="s">
        <v>1096</v>
      </c>
      <c r="AH3731" s="2" t="s">
        <v>128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4825</v>
      </c>
      <c r="B3732" s="2" t="s">
        <v>4822</v>
      </c>
      <c r="C3732" s="2" t="s">
        <v>47</v>
      </c>
      <c r="D3732" s="2" t="s">
        <v>1093</v>
      </c>
      <c r="E3732" s="2" t="s">
        <v>491</v>
      </c>
      <c r="F3732" s="2" t="s">
        <v>278</v>
      </c>
      <c r="G3732" s="2" t="s">
        <v>227</v>
      </c>
      <c r="H3732" s="2" t="s">
        <v>912</v>
      </c>
      <c r="I3732" s="2" t="s">
        <v>53</v>
      </c>
      <c r="J3732" s="2" t="s">
        <v>121</v>
      </c>
      <c r="K3732" s="2"/>
      <c r="L3732" s="2" t="s">
        <v>122</v>
      </c>
      <c r="M3732" s="2" t="s">
        <v>87</v>
      </c>
      <c r="N3732" s="3">
        <v>3602.344</v>
      </c>
      <c r="O3732" s="3" t="s">
        <v>123</v>
      </c>
      <c r="P3732" s="2"/>
      <c r="Q3732" s="2"/>
      <c r="R3732" s="2"/>
      <c r="S3732" s="2"/>
      <c r="T3732" s="2"/>
      <c r="U3732" s="2"/>
      <c r="V3732" s="2"/>
      <c r="W3732" s="2" t="s">
        <v>124</v>
      </c>
      <c r="X3732" s="2"/>
      <c r="Y3732" s="2" t="s">
        <v>65</v>
      </c>
      <c r="Z3732" s="2">
        <v>0</v>
      </c>
      <c r="AA3732" s="2"/>
      <c r="AB3732" s="2"/>
      <c r="AC3732" s="4">
        <f>P3732*U3732/1000000</f>
        <v>0.0</v>
      </c>
      <c r="AD3732" s="4">
        <f>AC3732*(1-Z3732/100)</f>
        <v>0.0</v>
      </c>
      <c r="AE3732" s="2" t="s">
        <v>125</v>
      </c>
      <c r="AF3732" s="2" t="s">
        <v>126</v>
      </c>
      <c r="AG3732" s="2" t="s">
        <v>127</v>
      </c>
      <c r="AH3732" s="2" t="s">
        <v>128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4826</v>
      </c>
      <c r="B3733" s="2" t="s">
        <v>4822</v>
      </c>
      <c r="C3733" s="2" t="s">
        <v>47</v>
      </c>
      <c r="D3733" s="2" t="s">
        <v>1093</v>
      </c>
      <c r="E3733" s="2" t="s">
        <v>491</v>
      </c>
      <c r="F3733" s="2" t="s">
        <v>278</v>
      </c>
      <c r="G3733" s="2" t="s">
        <v>227</v>
      </c>
      <c r="H3733" s="2" t="s">
        <v>912</v>
      </c>
      <c r="I3733" s="2" t="s">
        <v>53</v>
      </c>
      <c r="J3733" s="2" t="s">
        <v>121</v>
      </c>
      <c r="K3733" s="2"/>
      <c r="L3733" s="2" t="s">
        <v>122</v>
      </c>
      <c r="M3733" s="2" t="s">
        <v>91</v>
      </c>
      <c r="N3733" s="3">
        <v>3602.344</v>
      </c>
      <c r="O3733" s="3" t="s">
        <v>123</v>
      </c>
      <c r="P3733" s="2"/>
      <c r="Q3733" s="2"/>
      <c r="R3733" s="2"/>
      <c r="S3733" s="2"/>
      <c r="T3733" s="2"/>
      <c r="U3733" s="2"/>
      <c r="V3733" s="2"/>
      <c r="W3733" s="2" t="s">
        <v>124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4">
        <f>P3733*U3733/1000000</f>
        <v>0.0</v>
      </c>
      <c r="AD3733" s="4">
        <f>AC3734*(1-AA3733/100)+(AC3733-AC3734)*(1-AB3733/100)</f>
        <v>0.0</v>
      </c>
      <c r="AE3733" s="2" t="s">
        <v>125</v>
      </c>
      <c r="AF3733" s="2" t="s">
        <v>126</v>
      </c>
      <c r="AG3733" s="2" t="s">
        <v>127</v>
      </c>
      <c r="AH3733" s="2" t="s">
        <v>128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4827</v>
      </c>
      <c r="B3734" s="2" t="s">
        <v>4822</v>
      </c>
      <c r="C3734" s="2" t="s">
        <v>47</v>
      </c>
      <c r="D3734" s="2" t="s">
        <v>1093</v>
      </c>
      <c r="E3734" s="2" t="s">
        <v>491</v>
      </c>
      <c r="F3734" s="2" t="s">
        <v>278</v>
      </c>
      <c r="G3734" s="2" t="s">
        <v>227</v>
      </c>
      <c r="H3734" s="2" t="s">
        <v>912</v>
      </c>
      <c r="I3734" s="2" t="s">
        <v>53</v>
      </c>
      <c r="J3734" s="2" t="s">
        <v>121</v>
      </c>
      <c r="K3734" s="2"/>
      <c r="L3734" s="2" t="s">
        <v>122</v>
      </c>
      <c r="M3734" s="2" t="s">
        <v>95</v>
      </c>
      <c r="N3734" s="3">
        <v>3602.344</v>
      </c>
      <c r="O3734" s="3" t="s">
        <v>123</v>
      </c>
      <c r="P3734" s="2"/>
      <c r="Q3734" s="2"/>
      <c r="R3734" s="2"/>
      <c r="S3734" s="2"/>
      <c r="T3734" s="2"/>
      <c r="U3734" s="2"/>
      <c r="V3734" s="2"/>
      <c r="W3734" s="2" t="s">
        <v>124</v>
      </c>
      <c r="X3734" s="2"/>
      <c r="Y3734" s="2" t="s">
        <v>65</v>
      </c>
      <c r="Z3734" s="2">
        <v>0</v>
      </c>
      <c r="AA3734" s="2"/>
      <c r="AB3734" s="2"/>
      <c r="AC3734" s="4">
        <f>P3734*U3734/1000000</f>
        <v>0.0</v>
      </c>
      <c r="AD3734" s="4">
        <f>AC3734*(1-Z3734/100)</f>
        <v>0.0</v>
      </c>
      <c r="AE3734" s="2" t="s">
        <v>125</v>
      </c>
      <c r="AF3734" s="2" t="s">
        <v>126</v>
      </c>
      <c r="AG3734" s="2" t="s">
        <v>127</v>
      </c>
      <c r="AH3734" s="2" t="s">
        <v>128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4828</v>
      </c>
      <c r="B3735" s="2" t="s">
        <v>4822</v>
      </c>
      <c r="C3735" s="2" t="s">
        <v>47</v>
      </c>
      <c r="D3735" s="2" t="s">
        <v>1093</v>
      </c>
      <c r="E3735" s="2" t="s">
        <v>491</v>
      </c>
      <c r="F3735" s="2" t="s">
        <v>278</v>
      </c>
      <c r="G3735" s="2" t="s">
        <v>227</v>
      </c>
      <c r="H3735" s="2" t="s">
        <v>912</v>
      </c>
      <c r="I3735" s="2" t="s">
        <v>53</v>
      </c>
      <c r="J3735" s="2" t="s">
        <v>121</v>
      </c>
      <c r="K3735" s="2"/>
      <c r="L3735" s="2" t="s">
        <v>122</v>
      </c>
      <c r="M3735" s="2" t="s">
        <v>99</v>
      </c>
      <c r="N3735" s="3">
        <v>3602.344</v>
      </c>
      <c r="O3735" s="3" t="s">
        <v>123</v>
      </c>
      <c r="P3735" s="2"/>
      <c r="Q3735" s="2"/>
      <c r="R3735" s="2"/>
      <c r="S3735" s="2"/>
      <c r="T3735" s="2"/>
      <c r="U3735" s="2"/>
      <c r="V3735" s="2"/>
      <c r="W3735" s="2" t="s">
        <v>124</v>
      </c>
      <c r="X3735" s="2"/>
      <c r="Y3735" s="2" t="s">
        <v>65</v>
      </c>
      <c r="Z3735" s="2">
        <v>0</v>
      </c>
      <c r="AA3735" s="2"/>
      <c r="AB3735" s="2"/>
      <c r="AC3735" s="4">
        <f>P3735*U3735/1000000</f>
        <v>0.0</v>
      </c>
      <c r="AD3735" s="4">
        <f>AC3735*(1-Z3735/100)</f>
        <v>0.0</v>
      </c>
      <c r="AE3735" s="2" t="s">
        <v>125</v>
      </c>
      <c r="AF3735" s="2" t="s">
        <v>126</v>
      </c>
      <c r="AG3735" s="2" t="s">
        <v>127</v>
      </c>
      <c r="AH3735" s="2" t="s">
        <v>128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4829</v>
      </c>
      <c r="B3736" s="2" t="s">
        <v>4822</v>
      </c>
      <c r="C3736" s="2" t="s">
        <v>47</v>
      </c>
      <c r="D3736" s="2" t="s">
        <v>1093</v>
      </c>
      <c r="E3736" s="2" t="s">
        <v>491</v>
      </c>
      <c r="F3736" s="2" t="s">
        <v>278</v>
      </c>
      <c r="G3736" s="2" t="s">
        <v>227</v>
      </c>
      <c r="H3736" s="2" t="s">
        <v>912</v>
      </c>
      <c r="I3736" s="2" t="s">
        <v>53</v>
      </c>
      <c r="J3736" s="2" t="s">
        <v>121</v>
      </c>
      <c r="K3736" s="2"/>
      <c r="L3736" s="2" t="s">
        <v>122</v>
      </c>
      <c r="M3736" s="2" t="s">
        <v>104</v>
      </c>
      <c r="N3736" s="3">
        <v>3602.344</v>
      </c>
      <c r="O3736" s="3" t="s">
        <v>123</v>
      </c>
      <c r="P3736" s="2"/>
      <c r="Q3736" s="2"/>
      <c r="R3736" s="2"/>
      <c r="S3736" s="2"/>
      <c r="T3736" s="2"/>
      <c r="U3736" s="2"/>
      <c r="V3736" s="2"/>
      <c r="W3736" s="2" t="s">
        <v>124</v>
      </c>
      <c r="X3736" s="2"/>
      <c r="Y3736" s="2" t="s">
        <v>65</v>
      </c>
      <c r="Z3736" s="2">
        <v>0</v>
      </c>
      <c r="AA3736" s="2"/>
      <c r="AB3736" s="2"/>
      <c r="AC3736" s="4">
        <f>P3736*U3736/1000000</f>
        <v>0.0</v>
      </c>
      <c r="AD3736" s="4">
        <f>AC3736*(1-Z3736/100)</f>
        <v>0.0</v>
      </c>
      <c r="AE3736" s="2" t="s">
        <v>125</v>
      </c>
      <c r="AF3736" s="2" t="s">
        <v>126</v>
      </c>
      <c r="AG3736" s="2" t="s">
        <v>130</v>
      </c>
      <c r="AH3736" s="2" t="s">
        <v>128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4830</v>
      </c>
      <c r="B3737" s="2" t="s">
        <v>4822</v>
      </c>
      <c r="C3737" s="2" t="s">
        <v>47</v>
      </c>
      <c r="D3737" s="2" t="s">
        <v>1093</v>
      </c>
      <c r="E3737" s="2" t="s">
        <v>491</v>
      </c>
      <c r="F3737" s="2" t="s">
        <v>278</v>
      </c>
      <c r="G3737" s="2" t="s">
        <v>227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f>IF(O3737="吨",N3737*1000,IF(O3737="万立方米",N3737*10000,""))</f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138</v>
      </c>
      <c r="AH3737" s="2" t="s">
        <v>114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4831</v>
      </c>
      <c r="B3738" s="2" t="s">
        <v>4832</v>
      </c>
      <c r="C3738" s="2" t="s">
        <v>47</v>
      </c>
      <c r="D3738" s="2" t="s">
        <v>746</v>
      </c>
      <c r="E3738" s="2" t="s">
        <v>172</v>
      </c>
      <c r="F3738" s="2" t="s">
        <v>224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173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174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314</v>
      </c>
      <c r="Y3738" s="2" t="s">
        <v>673</v>
      </c>
      <c r="Z3738" s="2">
        <v>57</v>
      </c>
      <c r="AA3738" s="2"/>
      <c r="AB3738" s="2"/>
      <c r="AC3738" s="4">
        <f>P3738*U3738/1000000</f>
        <v>0.6311814656000001</v>
      </c>
      <c r="AD3738" s="4">
        <f>AC3738*(1-Z3738/100)</f>
        <v>0.2714080302080001</v>
      </c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4833</v>
      </c>
      <c r="B3739" s="2" t="s">
        <v>4832</v>
      </c>
      <c r="C3739" s="2" t="s">
        <v>47</v>
      </c>
      <c r="D3739" s="2" t="s">
        <v>746</v>
      </c>
      <c r="E3739" s="2" t="s">
        <v>172</v>
      </c>
      <c r="F3739" s="2" t="s">
        <v>224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173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179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4">
        <f>P3739*U3739/1000000</f>
        <v>71.882</v>
      </c>
      <c r="AD3739" s="4">
        <f>AC3739*(1-Z3739/100)</f>
        <v>71.882</v>
      </c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4834</v>
      </c>
      <c r="B3740" s="2" t="s">
        <v>4832</v>
      </c>
      <c r="C3740" s="2" t="s">
        <v>47</v>
      </c>
      <c r="D3740" s="2" t="s">
        <v>746</v>
      </c>
      <c r="E3740" s="2" t="s">
        <v>172</v>
      </c>
      <c r="F3740" s="2" t="s">
        <v>224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173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182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4">
        <f>P3740*U3740/1000000</f>
        <v>322.03136000000006</v>
      </c>
      <c r="AD3740" s="4">
        <f>AC3740*(1-Z3740/100)</f>
        <v>251.18446080000007</v>
      </c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4835</v>
      </c>
      <c r="B3741" s="2" t="s">
        <v>4832</v>
      </c>
      <c r="C3741" s="2" t="s">
        <v>47</v>
      </c>
      <c r="D3741" s="2" t="s">
        <v>746</v>
      </c>
      <c r="E3741" s="2" t="s">
        <v>172</v>
      </c>
      <c r="F3741" s="2" t="s">
        <v>224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173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185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314</v>
      </c>
      <c r="Y3741" s="2" t="s">
        <v>679</v>
      </c>
      <c r="Z3741" s="2">
        <v>57</v>
      </c>
      <c r="AA3741" s="2"/>
      <c r="AB3741" s="2"/>
      <c r="AC3741" s="4">
        <f>P3741*U3741/1000000</f>
        <v>0.0</v>
      </c>
      <c r="AD3741" s="4">
        <f>AC3741*(1-Z3741/100)</f>
        <v>0.0</v>
      </c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4836</v>
      </c>
      <c r="B3742" s="2" t="s">
        <v>4832</v>
      </c>
      <c r="C3742" s="2" t="s">
        <v>47</v>
      </c>
      <c r="D3742" s="2" t="s">
        <v>746</v>
      </c>
      <c r="E3742" s="2" t="s">
        <v>172</v>
      </c>
      <c r="F3742" s="2" t="s">
        <v>224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173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188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314</v>
      </c>
      <c r="Y3742" s="2" t="s">
        <v>681</v>
      </c>
      <c r="Z3742" s="2">
        <v>75</v>
      </c>
      <c r="AA3742" s="2">
        <v>57</v>
      </c>
      <c r="AB3742" s="2">
        <v>75</v>
      </c>
      <c r="AC3742" s="4">
        <f>P3742*U3742/1000000</f>
        <v>1307.4473216000001</v>
      </c>
      <c r="AD3742" s="4">
        <f>AC3743*(1-AA3742/100)+(AC3742-AC3743)*(1-AB3742/100)</f>
        <v>383.668162304</v>
      </c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4837</v>
      </c>
      <c r="B3743" s="2" t="s">
        <v>4832</v>
      </c>
      <c r="C3743" s="2" t="s">
        <v>47</v>
      </c>
      <c r="D3743" s="2" t="s">
        <v>746</v>
      </c>
      <c r="E3743" s="2" t="s">
        <v>172</v>
      </c>
      <c r="F3743" s="2" t="s">
        <v>224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173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191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314</v>
      </c>
      <c r="Y3743" s="2" t="s">
        <v>683</v>
      </c>
      <c r="Z3743" s="2">
        <v>57</v>
      </c>
      <c r="AA3743" s="2"/>
      <c r="AB3743" s="2"/>
      <c r="AC3743" s="4">
        <f>P3743*U3743/1000000</f>
        <v>315.5907328</v>
      </c>
      <c r="AD3743" s="4">
        <f>AC3743*(1-Z3743/100)</f>
        <v>135.704015104</v>
      </c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4838</v>
      </c>
      <c r="B3744" s="2" t="s">
        <v>4832</v>
      </c>
      <c r="C3744" s="2" t="s">
        <v>47</v>
      </c>
      <c r="D3744" s="2" t="s">
        <v>746</v>
      </c>
      <c r="E3744" s="2" t="s">
        <v>172</v>
      </c>
      <c r="F3744" s="2" t="s">
        <v>224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173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194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314</v>
      </c>
      <c r="Y3744" s="2" t="s">
        <v>315</v>
      </c>
      <c r="Z3744" s="2">
        <v>80</v>
      </c>
      <c r="AA3744" s="2"/>
      <c r="AB3744" s="2"/>
      <c r="AC3744" s="4">
        <f>P3744*U3744/1000000</f>
        <v>391.03808</v>
      </c>
      <c r="AD3744" s="4">
        <f>AC3744*(1-Z3744/100)</f>
        <v>78.20761599999997</v>
      </c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4839</v>
      </c>
      <c r="B3745" s="2" t="s">
        <v>4832</v>
      </c>
      <c r="C3745" s="2" t="s">
        <v>47</v>
      </c>
      <c r="D3745" s="2" t="s">
        <v>746</v>
      </c>
      <c r="E3745" s="2" t="s">
        <v>172</v>
      </c>
      <c r="F3745" s="2" t="s">
        <v>224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173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196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1.43764</v>
      </c>
      <c r="AD3745" s="4">
        <f>AC3745*(1-Z3745/100)</f>
        <v>1.43764</v>
      </c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4840</v>
      </c>
      <c r="B3746" s="2" t="s">
        <v>4832</v>
      </c>
      <c r="C3746" s="2" t="s">
        <v>47</v>
      </c>
      <c r="D3746" s="2" t="s">
        <v>746</v>
      </c>
      <c r="E3746" s="2" t="s">
        <v>172</v>
      </c>
      <c r="F3746" s="2" t="s">
        <v>224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f>IF(O3746="吨",N3746*1000,IF(O3746="万立方米",N3746*10000,""))</f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217</v>
      </c>
      <c r="X3746" s="2"/>
      <c r="Y3746" s="2" t="s">
        <v>65</v>
      </c>
      <c r="Z3746" s="2">
        <v>0</v>
      </c>
      <c r="AA3746" s="2"/>
      <c r="AB3746" s="2"/>
      <c r="AC3746" s="4">
        <f>P3746*U3746/1000000</f>
        <v>0.0</v>
      </c>
      <c r="AD3746" s="4">
        <f>AC3746*(1-Z3746/100)</f>
        <v>0.0</v>
      </c>
      <c r="AE3746" s="2" t="s">
        <v>125</v>
      </c>
      <c r="AF3746" s="2" t="s">
        <v>218</v>
      </c>
      <c r="AG3746" s="2" t="s">
        <v>219</v>
      </c>
      <c r="AH3746" s="2" t="s">
        <v>114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4841</v>
      </c>
      <c r="B3747" s="2" t="s">
        <v>4842</v>
      </c>
      <c r="C3747" s="2" t="s">
        <v>47</v>
      </c>
      <c r="D3747" s="2" t="s">
        <v>2579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343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8.70692976</v>
      </c>
      <c r="AD3747" s="4">
        <f>AC3747*(1-Z3747/100)</f>
        <v>8.70692976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4843</v>
      </c>
      <c r="B3748" s="2" t="s">
        <v>4842</v>
      </c>
      <c r="C3748" s="2" t="s">
        <v>47</v>
      </c>
      <c r="D3748" s="2" t="s">
        <v>2579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343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1343.662</v>
      </c>
      <c r="AD3748" s="4">
        <f>AC3748*(1-Z3748/100)</f>
        <v>1343.662</v>
      </c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4844</v>
      </c>
      <c r="B3749" s="2" t="s">
        <v>4842</v>
      </c>
      <c r="C3749" s="2" t="s">
        <v>47</v>
      </c>
      <c r="D3749" s="2" t="s">
        <v>2579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343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4">
        <f>P3749*U3749/1000000</f>
        <v>4843.90151</v>
      </c>
      <c r="AD3749" s="4">
        <f>AC3749*(1-Z3749/100)</f>
        <v>3778.2431778</v>
      </c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4845</v>
      </c>
      <c r="B3750" s="2" t="s">
        <v>4842</v>
      </c>
      <c r="C3750" s="2" t="s">
        <v>47</v>
      </c>
      <c r="D3750" s="2" t="s">
        <v>2579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343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4">
        <f>P3750*U3750/1000000</f>
        <v>0.0</v>
      </c>
      <c r="AD3750" s="4">
        <f>AC3750*(1-Z3750/100)</f>
        <v>0.0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4846</v>
      </c>
      <c r="B3751" s="2" t="s">
        <v>4842</v>
      </c>
      <c r="C3751" s="2" t="s">
        <v>47</v>
      </c>
      <c r="D3751" s="2" t="s">
        <v>2579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343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4">
        <f>P3751*U3751/1000000</f>
        <v>16688.28204</v>
      </c>
      <c r="AD3751" s="4">
        <f>AC3752*(1-AA3751/100)+(AC3751-AC3752)*(1-AB3751/100)</f>
        <v>16688.28204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4847</v>
      </c>
      <c r="B3752" s="2" t="s">
        <v>4842</v>
      </c>
      <c r="C3752" s="2" t="s">
        <v>47</v>
      </c>
      <c r="D3752" s="2" t="s">
        <v>2579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343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4353.46488</v>
      </c>
      <c r="AD3752" s="4">
        <f>AC3752*(1-Z3752/100)</f>
        <v>4353.46488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4848</v>
      </c>
      <c r="B3753" s="2" t="s">
        <v>4842</v>
      </c>
      <c r="C3753" s="2" t="s">
        <v>47</v>
      </c>
      <c r="D3753" s="2" t="s">
        <v>2579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343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6224.514215</v>
      </c>
      <c r="AD3753" s="4">
        <f>AC3753*(1-Z3753/100)</f>
        <v>6224.514215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4849</v>
      </c>
      <c r="B3754" s="2" t="s">
        <v>4842</v>
      </c>
      <c r="C3754" s="2" t="s">
        <v>47</v>
      </c>
      <c r="D3754" s="2" t="s">
        <v>2579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343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26.87324</v>
      </c>
      <c r="AD3754" s="4">
        <f>AC3754*(1-Z3754/100)</f>
        <v>26.87324</v>
      </c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4850</v>
      </c>
      <c r="B3755" s="2" t="s">
        <v>4842</v>
      </c>
      <c r="C3755" s="2" t="s">
        <v>47</v>
      </c>
      <c r="D3755" s="2" t="s">
        <v>2579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198</v>
      </c>
      <c r="J3755" s="2" t="s">
        <v>226</v>
      </c>
      <c r="K3755" s="2" t="s">
        <v>226</v>
      </c>
      <c r="L3755" s="2" t="s">
        <v>227</v>
      </c>
      <c r="M3755" s="2" t="s">
        <v>57</v>
      </c>
      <c r="N3755" s="3">
        <v>73</v>
      </c>
      <c r="O3755" s="3" t="s">
        <v>228</v>
      </c>
      <c r="P3755" s="4">
        <f>IF(O3755="吨",N3755*1000,IF(O3755="万立方米",N3755*10000,""))</f>
        <v>730000.0</v>
      </c>
      <c r="Q3755" s="2" t="s">
        <v>229</v>
      </c>
      <c r="R3755" s="2" t="s">
        <v>230</v>
      </c>
      <c r="S3755" s="2" t="s">
        <v>231</v>
      </c>
      <c r="T3755" s="2" t="s">
        <v>75</v>
      </c>
      <c r="U3755" s="4">
        <f>0.0</f>
        <v>0.0</v>
      </c>
      <c r="V3755" s="2" t="s">
        <v>232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4851</v>
      </c>
      <c r="B3756" s="2" t="s">
        <v>4842</v>
      </c>
      <c r="C3756" s="2" t="s">
        <v>47</v>
      </c>
      <c r="D3756" s="2" t="s">
        <v>2579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198</v>
      </c>
      <c r="J3756" s="2" t="s">
        <v>226</v>
      </c>
      <c r="K3756" s="2" t="s">
        <v>226</v>
      </c>
      <c r="L3756" s="2" t="s">
        <v>227</v>
      </c>
      <c r="M3756" s="2" t="s">
        <v>73</v>
      </c>
      <c r="N3756" s="3">
        <v>73</v>
      </c>
      <c r="O3756" s="3" t="s">
        <v>228</v>
      </c>
      <c r="P3756" s="4">
        <f>IF(O3756="吨",N3756*1000,IF(O3756="万立方米",N3756*10000,""))</f>
        <v>730000.0</v>
      </c>
      <c r="Q3756" s="2" t="s">
        <v>229</v>
      </c>
      <c r="R3756" s="2" t="s">
        <v>230</v>
      </c>
      <c r="S3756" s="2" t="s">
        <v>235</v>
      </c>
      <c r="T3756" s="2" t="s">
        <v>75</v>
      </c>
      <c r="U3756" s="4">
        <f>1.3</f>
        <v>1.3</v>
      </c>
      <c r="V3756" s="2" t="s">
        <v>232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0.949</v>
      </c>
      <c r="AD3756" s="4">
        <f>AC3756*(1-Z3756/100)</f>
        <v>0.949</v>
      </c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4852</v>
      </c>
      <c r="B3757" s="2" t="s">
        <v>4842</v>
      </c>
      <c r="C3757" s="2" t="s">
        <v>47</v>
      </c>
      <c r="D3757" s="2" t="s">
        <v>2579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198</v>
      </c>
      <c r="J3757" s="2" t="s">
        <v>226</v>
      </c>
      <c r="K3757" s="2" t="s">
        <v>226</v>
      </c>
      <c r="L3757" s="2" t="s">
        <v>227</v>
      </c>
      <c r="M3757" s="2" t="s">
        <v>79</v>
      </c>
      <c r="N3757" s="3">
        <v>73</v>
      </c>
      <c r="O3757" s="3" t="s">
        <v>228</v>
      </c>
      <c r="P3757" s="4">
        <f>IF(O3757="吨",N3757*1000,IF(O3757="万立方米",N3757*10000,""))</f>
        <v>730000.0</v>
      </c>
      <c r="Q3757" s="2" t="s">
        <v>229</v>
      </c>
      <c r="R3757" s="2" t="s">
        <v>230</v>
      </c>
      <c r="S3757" s="2" t="s">
        <v>238</v>
      </c>
      <c r="T3757" s="2" t="s">
        <v>75</v>
      </c>
      <c r="U3757" s="4">
        <f>4.1</f>
        <v>4.1</v>
      </c>
      <c r="V3757" s="2" t="s">
        <v>232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4">
        <f>P3757*U3757/1000000</f>
        <v>2.9929999999999994</v>
      </c>
      <c r="AD3757" s="4">
        <f>AC3757*(1-Z3757/100)</f>
        <v>2.3345399999999996</v>
      </c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4853</v>
      </c>
      <c r="B3758" s="2" t="s">
        <v>4842</v>
      </c>
      <c r="C3758" s="2" t="s">
        <v>47</v>
      </c>
      <c r="D3758" s="2" t="s">
        <v>2579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198</v>
      </c>
      <c r="J3758" s="2" t="s">
        <v>226</v>
      </c>
      <c r="K3758" s="2" t="s">
        <v>226</v>
      </c>
      <c r="L3758" s="2" t="s">
        <v>227</v>
      </c>
      <c r="M3758" s="2" t="s">
        <v>87</v>
      </c>
      <c r="N3758" s="3">
        <v>73</v>
      </c>
      <c r="O3758" s="3" t="s">
        <v>228</v>
      </c>
      <c r="P3758" s="4">
        <f>IF(O3758="吨",N3758*1000,IF(O3758="万立方米",N3758*10000,""))</f>
        <v>730000.0</v>
      </c>
      <c r="Q3758" s="2" t="s">
        <v>229</v>
      </c>
      <c r="R3758" s="2" t="s">
        <v>230</v>
      </c>
      <c r="S3758" s="2" t="s">
        <v>241</v>
      </c>
      <c r="T3758" s="2" t="s">
        <v>75</v>
      </c>
      <c r="U3758" s="4">
        <f>0.0</f>
        <v>0.0</v>
      </c>
      <c r="V3758" s="2" t="s">
        <v>232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4854</v>
      </c>
      <c r="B3759" s="2" t="s">
        <v>4842</v>
      </c>
      <c r="C3759" s="2" t="s">
        <v>47</v>
      </c>
      <c r="D3759" s="2" t="s">
        <v>2579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198</v>
      </c>
      <c r="J3759" s="2" t="s">
        <v>226</v>
      </c>
      <c r="K3759" s="2" t="s">
        <v>226</v>
      </c>
      <c r="L3759" s="2" t="s">
        <v>227</v>
      </c>
      <c r="M3759" s="2" t="s">
        <v>91</v>
      </c>
      <c r="N3759" s="3">
        <v>73</v>
      </c>
      <c r="O3759" s="3" t="s">
        <v>228</v>
      </c>
      <c r="P3759" s="4">
        <f>IF(O3759="吨",N3759*1000,IF(O3759="万立方米",N3759*10000,""))</f>
        <v>730000.0</v>
      </c>
      <c r="Q3759" s="2" t="s">
        <v>229</v>
      </c>
      <c r="R3759" s="2" t="s">
        <v>230</v>
      </c>
      <c r="S3759" s="2" t="s">
        <v>243</v>
      </c>
      <c r="T3759" s="2" t="s">
        <v>75</v>
      </c>
      <c r="U3759" s="4">
        <f>0.03</f>
        <v>0.03</v>
      </c>
      <c r="V3759" s="2" t="s">
        <v>232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0.0219</v>
      </c>
      <c r="AD3759" s="4">
        <f>AC3760*(1-AA3759/100)+(AC3759-AC3760)*(1-AB3759/100)</f>
        <v>0.0219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4855</v>
      </c>
      <c r="B3760" s="2" t="s">
        <v>4842</v>
      </c>
      <c r="C3760" s="2" t="s">
        <v>47</v>
      </c>
      <c r="D3760" s="2" t="s">
        <v>2579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198</v>
      </c>
      <c r="J3760" s="2" t="s">
        <v>226</v>
      </c>
      <c r="K3760" s="2" t="s">
        <v>226</v>
      </c>
      <c r="L3760" s="2" t="s">
        <v>227</v>
      </c>
      <c r="M3760" s="2" t="s">
        <v>95</v>
      </c>
      <c r="N3760" s="3">
        <v>73</v>
      </c>
      <c r="O3760" s="3" t="s">
        <v>228</v>
      </c>
      <c r="P3760" s="4">
        <f>IF(O3760="吨",N3760*1000,IF(O3760="万立方米",N3760*10000,""))</f>
        <v>730000.0</v>
      </c>
      <c r="Q3760" s="2" t="s">
        <v>229</v>
      </c>
      <c r="R3760" s="2" t="s">
        <v>230</v>
      </c>
      <c r="S3760" s="2" t="s">
        <v>245</v>
      </c>
      <c r="T3760" s="2" t="s">
        <v>75</v>
      </c>
      <c r="U3760" s="4">
        <f>0.03</f>
        <v>0.03</v>
      </c>
      <c r="V3760" s="2" t="s">
        <v>232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0.0219</v>
      </c>
      <c r="AD3760" s="4">
        <f>AC3760*(1-Z3760/100)</f>
        <v>0.0219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4856</v>
      </c>
      <c r="B3761" s="2" t="s">
        <v>4842</v>
      </c>
      <c r="C3761" s="2" t="s">
        <v>47</v>
      </c>
      <c r="D3761" s="2" t="s">
        <v>2579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198</v>
      </c>
      <c r="J3761" s="2" t="s">
        <v>226</v>
      </c>
      <c r="K3761" s="2" t="s">
        <v>226</v>
      </c>
      <c r="L3761" s="2" t="s">
        <v>227</v>
      </c>
      <c r="M3761" s="2" t="s">
        <v>99</v>
      </c>
      <c r="N3761" s="3">
        <v>73</v>
      </c>
      <c r="O3761" s="3" t="s">
        <v>228</v>
      </c>
      <c r="P3761" s="4">
        <f>IF(O3761="吨",N3761*1000,IF(O3761="万立方米",N3761*10000,""))</f>
        <v>730000.0</v>
      </c>
      <c r="Q3761" s="2" t="s">
        <v>229</v>
      </c>
      <c r="R3761" s="2" t="s">
        <v>230</v>
      </c>
      <c r="S3761" s="2" t="s">
        <v>247</v>
      </c>
      <c r="T3761" s="2" t="s">
        <v>75</v>
      </c>
      <c r="U3761" s="4">
        <f>0.0</f>
        <v>0.0</v>
      </c>
      <c r="V3761" s="2" t="s">
        <v>232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4857</v>
      </c>
      <c r="B3762" s="2" t="s">
        <v>4842</v>
      </c>
      <c r="C3762" s="2" t="s">
        <v>47</v>
      </c>
      <c r="D3762" s="2" t="s">
        <v>2579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198</v>
      </c>
      <c r="J3762" s="2" t="s">
        <v>226</v>
      </c>
      <c r="K3762" s="2" t="s">
        <v>226</v>
      </c>
      <c r="L3762" s="2" t="s">
        <v>227</v>
      </c>
      <c r="M3762" s="2" t="s">
        <v>104</v>
      </c>
      <c r="N3762" s="3">
        <v>73</v>
      </c>
      <c r="O3762" s="3" t="s">
        <v>228</v>
      </c>
      <c r="P3762" s="4">
        <f>IF(O3762="吨",N3762*1000,IF(O3762="万立方米",N3762*10000,""))</f>
        <v>730000.0</v>
      </c>
      <c r="Q3762" s="2" t="s">
        <v>229</v>
      </c>
      <c r="R3762" s="2" t="s">
        <v>230</v>
      </c>
      <c r="S3762" s="2" t="s">
        <v>249</v>
      </c>
      <c r="T3762" s="2" t="s">
        <v>75</v>
      </c>
      <c r="U3762" s="4">
        <f>0.02</f>
        <v>0.02</v>
      </c>
      <c r="V3762" s="2" t="s">
        <v>232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4858</v>
      </c>
      <c r="B3763" s="2" t="s">
        <v>4842</v>
      </c>
      <c r="C3763" s="2" t="s">
        <v>47</v>
      </c>
      <c r="D3763" s="2" t="s">
        <v>2579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f>IF(O3763="吨",N3763*1000,IF(O3763="万立方米",N3763*10000,""))</f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113</v>
      </c>
      <c r="AH3763" s="2" t="s">
        <v>114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4859</v>
      </c>
      <c r="B3764" s="2" t="s">
        <v>4860</v>
      </c>
      <c r="C3764" s="2" t="s">
        <v>47</v>
      </c>
      <c r="D3764" s="2" t="s">
        <v>1430</v>
      </c>
      <c r="E3764" s="2" t="s">
        <v>514</v>
      </c>
      <c r="F3764" s="2" t="s">
        <v>278</v>
      </c>
      <c r="G3764" s="2" t="s">
        <v>120</v>
      </c>
      <c r="H3764" s="2" t="s">
        <v>142</v>
      </c>
      <c r="I3764" s="2" t="s">
        <v>53</v>
      </c>
      <c r="J3764" s="2" t="s">
        <v>280</v>
      </c>
      <c r="K3764" s="2"/>
      <c r="L3764" s="2" t="s">
        <v>122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124</v>
      </c>
      <c r="X3764" s="2" t="s">
        <v>314</v>
      </c>
      <c r="Y3764" s="2" t="s">
        <v>1431</v>
      </c>
      <c r="Z3764" s="2">
        <v>57</v>
      </c>
      <c r="AA3764" s="2"/>
      <c r="AB3764" s="2"/>
      <c r="AC3764" s="2"/>
      <c r="AD3764" s="2"/>
      <c r="AE3764" s="2" t="s">
        <v>271</v>
      </c>
      <c r="AF3764" s="2" t="s">
        <v>281</v>
      </c>
      <c r="AG3764" s="2" t="s">
        <v>1432</v>
      </c>
      <c r="AH3764" s="2" t="s">
        <v>128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4861</v>
      </c>
      <c r="B3765" s="2" t="s">
        <v>4860</v>
      </c>
      <c r="C3765" s="2" t="s">
        <v>47</v>
      </c>
      <c r="D3765" s="2" t="s">
        <v>1430</v>
      </c>
      <c r="E3765" s="2" t="s">
        <v>514</v>
      </c>
      <c r="F3765" s="2" t="s">
        <v>278</v>
      </c>
      <c r="G3765" s="2" t="s">
        <v>120</v>
      </c>
      <c r="H3765" s="2" t="s">
        <v>142</v>
      </c>
      <c r="I3765" s="2" t="s">
        <v>53</v>
      </c>
      <c r="J3765" s="2" t="s">
        <v>280</v>
      </c>
      <c r="K3765" s="2"/>
      <c r="L3765" s="2" t="s">
        <v>122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124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271</v>
      </c>
      <c r="AF3765" s="2" t="s">
        <v>281</v>
      </c>
      <c r="AG3765" s="2" t="s">
        <v>1434</v>
      </c>
      <c r="AH3765" s="2" t="s">
        <v>128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4862</v>
      </c>
      <c r="B3766" s="2" t="s">
        <v>4860</v>
      </c>
      <c r="C3766" s="2" t="s">
        <v>47</v>
      </c>
      <c r="D3766" s="2" t="s">
        <v>1430</v>
      </c>
      <c r="E3766" s="2" t="s">
        <v>514</v>
      </c>
      <c r="F3766" s="2" t="s">
        <v>278</v>
      </c>
      <c r="G3766" s="2" t="s">
        <v>120</v>
      </c>
      <c r="H3766" s="2" t="s">
        <v>142</v>
      </c>
      <c r="I3766" s="2" t="s">
        <v>53</v>
      </c>
      <c r="J3766" s="2" t="s">
        <v>280</v>
      </c>
      <c r="K3766" s="2"/>
      <c r="L3766" s="2" t="s">
        <v>122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124</v>
      </c>
      <c r="X3766" s="2" t="s">
        <v>304</v>
      </c>
      <c r="Y3766" s="2" t="s">
        <v>305</v>
      </c>
      <c r="Z3766" s="2">
        <v>30</v>
      </c>
      <c r="AA3766" s="2"/>
      <c r="AB3766" s="2"/>
      <c r="AC3766" s="2"/>
      <c r="AD3766" s="2"/>
      <c r="AE3766" s="2" t="s">
        <v>271</v>
      </c>
      <c r="AF3766" s="2" t="s">
        <v>281</v>
      </c>
      <c r="AG3766" s="2" t="s">
        <v>1436</v>
      </c>
      <c r="AH3766" s="2" t="s">
        <v>128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4863</v>
      </c>
      <c r="B3767" s="2" t="s">
        <v>4860</v>
      </c>
      <c r="C3767" s="2" t="s">
        <v>47</v>
      </c>
      <c r="D3767" s="2" t="s">
        <v>1430</v>
      </c>
      <c r="E3767" s="2" t="s">
        <v>514</v>
      </c>
      <c r="F3767" s="2" t="s">
        <v>278</v>
      </c>
      <c r="G3767" s="2" t="s">
        <v>120</v>
      </c>
      <c r="H3767" s="2" t="s">
        <v>142</v>
      </c>
      <c r="I3767" s="2" t="s">
        <v>53</v>
      </c>
      <c r="J3767" s="2" t="s">
        <v>280</v>
      </c>
      <c r="K3767" s="2"/>
      <c r="L3767" s="2" t="s">
        <v>122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124</v>
      </c>
      <c r="X3767" s="2" t="s">
        <v>314</v>
      </c>
      <c r="Y3767" s="2" t="s">
        <v>1438</v>
      </c>
      <c r="Z3767" s="2">
        <v>57</v>
      </c>
      <c r="AA3767" s="2"/>
      <c r="AB3767" s="2"/>
      <c r="AC3767" s="2"/>
      <c r="AD3767" s="2"/>
      <c r="AE3767" s="2" t="s">
        <v>271</v>
      </c>
      <c r="AF3767" s="2" t="s">
        <v>281</v>
      </c>
      <c r="AG3767" s="2" t="s">
        <v>1432</v>
      </c>
      <c r="AH3767" s="2" t="s">
        <v>128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4864</v>
      </c>
      <c r="B3768" s="2" t="s">
        <v>4860</v>
      </c>
      <c r="C3768" s="2" t="s">
        <v>47</v>
      </c>
      <c r="D3768" s="2" t="s">
        <v>1430</v>
      </c>
      <c r="E3768" s="2" t="s">
        <v>514</v>
      </c>
      <c r="F3768" s="2" t="s">
        <v>278</v>
      </c>
      <c r="G3768" s="2" t="s">
        <v>120</v>
      </c>
      <c r="H3768" s="2" t="s">
        <v>142</v>
      </c>
      <c r="I3768" s="2" t="s">
        <v>53</v>
      </c>
      <c r="J3768" s="2" t="s">
        <v>280</v>
      </c>
      <c r="K3768" s="2"/>
      <c r="L3768" s="2" t="s">
        <v>122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124</v>
      </c>
      <c r="X3768" s="2" t="s">
        <v>314</v>
      </c>
      <c r="Y3768" s="2" t="s">
        <v>1440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271</v>
      </c>
      <c r="AF3768" s="2" t="s">
        <v>281</v>
      </c>
      <c r="AG3768" s="2" t="s">
        <v>1432</v>
      </c>
      <c r="AH3768" s="2" t="s">
        <v>128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4865</v>
      </c>
      <c r="B3769" s="2" t="s">
        <v>4860</v>
      </c>
      <c r="C3769" s="2" t="s">
        <v>47</v>
      </c>
      <c r="D3769" s="2" t="s">
        <v>1430</v>
      </c>
      <c r="E3769" s="2" t="s">
        <v>514</v>
      </c>
      <c r="F3769" s="2" t="s">
        <v>278</v>
      </c>
      <c r="G3769" s="2" t="s">
        <v>120</v>
      </c>
      <c r="H3769" s="2" t="s">
        <v>142</v>
      </c>
      <c r="I3769" s="2" t="s">
        <v>53</v>
      </c>
      <c r="J3769" s="2" t="s">
        <v>280</v>
      </c>
      <c r="K3769" s="2"/>
      <c r="L3769" s="2" t="s">
        <v>122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124</v>
      </c>
      <c r="X3769" s="2" t="s">
        <v>314</v>
      </c>
      <c r="Y3769" s="2" t="s">
        <v>1442</v>
      </c>
      <c r="Z3769" s="2">
        <v>57</v>
      </c>
      <c r="AA3769" s="2"/>
      <c r="AB3769" s="2"/>
      <c r="AC3769" s="2"/>
      <c r="AD3769" s="2"/>
      <c r="AE3769" s="2" t="s">
        <v>271</v>
      </c>
      <c r="AF3769" s="2" t="s">
        <v>281</v>
      </c>
      <c r="AG3769" s="2" t="s">
        <v>1432</v>
      </c>
      <c r="AH3769" s="2" t="s">
        <v>128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4866</v>
      </c>
      <c r="B3770" s="2" t="s">
        <v>4860</v>
      </c>
      <c r="C3770" s="2" t="s">
        <v>47</v>
      </c>
      <c r="D3770" s="2" t="s">
        <v>1430</v>
      </c>
      <c r="E3770" s="2" t="s">
        <v>514</v>
      </c>
      <c r="F3770" s="2" t="s">
        <v>278</v>
      </c>
      <c r="G3770" s="2" t="s">
        <v>120</v>
      </c>
      <c r="H3770" s="2" t="s">
        <v>142</v>
      </c>
      <c r="I3770" s="2" t="s">
        <v>53</v>
      </c>
      <c r="J3770" s="2" t="s">
        <v>280</v>
      </c>
      <c r="K3770" s="2"/>
      <c r="L3770" s="2" t="s">
        <v>122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124</v>
      </c>
      <c r="X3770" s="2" t="s">
        <v>314</v>
      </c>
      <c r="Y3770" s="2" t="s">
        <v>315</v>
      </c>
      <c r="Z3770" s="2">
        <v>80</v>
      </c>
      <c r="AA3770" s="2"/>
      <c r="AB3770" s="2"/>
      <c r="AC3770" s="2"/>
      <c r="AD3770" s="2"/>
      <c r="AE3770" s="2" t="s">
        <v>271</v>
      </c>
      <c r="AF3770" s="2" t="s">
        <v>281</v>
      </c>
      <c r="AG3770" s="2" t="s">
        <v>1436</v>
      </c>
      <c r="AH3770" s="2" t="s">
        <v>128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4867</v>
      </c>
      <c r="B3771" s="2" t="s">
        <v>4860</v>
      </c>
      <c r="C3771" s="2" t="s">
        <v>47</v>
      </c>
      <c r="D3771" s="2" t="s">
        <v>1430</v>
      </c>
      <c r="E3771" s="2" t="s">
        <v>514</v>
      </c>
      <c r="F3771" s="2" t="s">
        <v>278</v>
      </c>
      <c r="G3771" s="2" t="s">
        <v>120</v>
      </c>
      <c r="H3771" s="2" t="s">
        <v>142</v>
      </c>
      <c r="I3771" s="2" t="s">
        <v>53</v>
      </c>
      <c r="J3771" s="2" t="s">
        <v>280</v>
      </c>
      <c r="K3771" s="2"/>
      <c r="L3771" s="2" t="s">
        <v>122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124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271</v>
      </c>
      <c r="AF3771" s="2" t="s">
        <v>281</v>
      </c>
      <c r="AG3771" s="2" t="s">
        <v>1434</v>
      </c>
      <c r="AH3771" s="2" t="s">
        <v>128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4868</v>
      </c>
      <c r="B3772" s="2" t="s">
        <v>4860</v>
      </c>
      <c r="C3772" s="2" t="s">
        <v>47</v>
      </c>
      <c r="D3772" s="2" t="s">
        <v>1430</v>
      </c>
      <c r="E3772" s="2" t="s">
        <v>514</v>
      </c>
      <c r="F3772" s="2" t="s">
        <v>278</v>
      </c>
      <c r="G3772" s="2" t="s">
        <v>120</v>
      </c>
      <c r="H3772" s="2" t="s">
        <v>142</v>
      </c>
      <c r="I3772" s="2"/>
      <c r="J3772" s="2"/>
      <c r="K3772" s="2" t="s">
        <v>55</v>
      </c>
      <c r="L3772" s="2" t="s">
        <v>318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319</v>
      </c>
      <c r="T3772" s="2" t="s">
        <v>165</v>
      </c>
      <c r="U3772" s="4">
        <f>0.17</f>
        <v>0.17</v>
      </c>
      <c r="V3772" s="2" t="s">
        <v>111</v>
      </c>
      <c r="W3772" s="2" t="s">
        <v>319</v>
      </c>
      <c r="X3772" s="2" t="s">
        <v>318</v>
      </c>
      <c r="Y3772" s="2" t="s">
        <v>320</v>
      </c>
      <c r="Z3772" s="2">
        <v>0</v>
      </c>
      <c r="AA3772" s="2"/>
      <c r="AB3772" s="2"/>
      <c r="AC3772" s="2"/>
      <c r="AD3772" s="2"/>
      <c r="AE3772" s="2" t="s">
        <v>271</v>
      </c>
      <c r="AF3772" s="2" t="s">
        <v>272</v>
      </c>
      <c r="AG3772" s="2" t="s">
        <v>273</v>
      </c>
      <c r="AH3772" s="2" t="s">
        <v>168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4869</v>
      </c>
      <c r="B3773" s="2" t="s">
        <v>4870</v>
      </c>
      <c r="C3773" s="2" t="s">
        <v>47</v>
      </c>
      <c r="D3773" s="2" t="s">
        <v>1062</v>
      </c>
      <c r="E3773" s="2" t="s">
        <v>984</v>
      </c>
      <c r="F3773" s="2" t="s">
        <v>50</v>
      </c>
      <c r="G3773" s="2" t="s">
        <v>225</v>
      </c>
      <c r="H3773" s="2" t="s">
        <v>52</v>
      </c>
      <c r="I3773" s="2" t="s">
        <v>53</v>
      </c>
      <c r="J3773" s="2" t="s">
        <v>226</v>
      </c>
      <c r="K3773" s="2" t="s">
        <v>226</v>
      </c>
      <c r="L3773" s="2" t="s">
        <v>227</v>
      </c>
      <c r="M3773" s="2" t="s">
        <v>57</v>
      </c>
      <c r="N3773" s="3">
        <v>10890.49</v>
      </c>
      <c r="O3773" s="3" t="s">
        <v>228</v>
      </c>
      <c r="P3773" s="4">
        <f>IF(O3773="吨",N3773*1000,IF(O3773="万立方米",N3773*10000,""))</f>
        <v>108904900.0</v>
      </c>
      <c r="Q3773" s="2" t="s">
        <v>229</v>
      </c>
      <c r="R3773" s="2" t="s">
        <v>230</v>
      </c>
      <c r="S3773" s="2" t="s">
        <v>231</v>
      </c>
      <c r="T3773" s="2" t="s">
        <v>75</v>
      </c>
      <c r="U3773" s="4">
        <f>0.0</f>
        <v>0.0</v>
      </c>
      <c r="V3773" s="2" t="s">
        <v>232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66</v>
      </c>
      <c r="AF3773" s="2" t="s">
        <v>67</v>
      </c>
      <c r="AG3773" s="2" t="s">
        <v>233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4871</v>
      </c>
      <c r="B3774" s="2" t="s">
        <v>4870</v>
      </c>
      <c r="C3774" s="2" t="s">
        <v>47</v>
      </c>
      <c r="D3774" s="2" t="s">
        <v>1062</v>
      </c>
      <c r="E3774" s="2" t="s">
        <v>984</v>
      </c>
      <c r="F3774" s="2" t="s">
        <v>50</v>
      </c>
      <c r="G3774" s="2" t="s">
        <v>225</v>
      </c>
      <c r="H3774" s="2" t="s">
        <v>52</v>
      </c>
      <c r="I3774" s="2" t="s">
        <v>53</v>
      </c>
      <c r="J3774" s="2" t="s">
        <v>226</v>
      </c>
      <c r="K3774" s="2" t="s">
        <v>226</v>
      </c>
      <c r="L3774" s="2" t="s">
        <v>227</v>
      </c>
      <c r="M3774" s="2" t="s">
        <v>73</v>
      </c>
      <c r="N3774" s="3">
        <v>10890.49</v>
      </c>
      <c r="O3774" s="3" t="s">
        <v>228</v>
      </c>
      <c r="P3774" s="4">
        <f>IF(O3774="吨",N3774*1000,IF(O3774="万立方米",N3774*10000,""))</f>
        <v>108904900.0</v>
      </c>
      <c r="Q3774" s="2" t="s">
        <v>229</v>
      </c>
      <c r="R3774" s="2" t="s">
        <v>230</v>
      </c>
      <c r="S3774" s="2" t="s">
        <v>235</v>
      </c>
      <c r="T3774" s="2" t="s">
        <v>75</v>
      </c>
      <c r="U3774" s="4">
        <f>1.3</f>
        <v>1.3</v>
      </c>
      <c r="V3774" s="2" t="s">
        <v>232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141.57637</v>
      </c>
      <c r="AD3774" s="4">
        <f>AC3774*(1-Z3774/100)</f>
        <v>141.57637</v>
      </c>
      <c r="AE3774" s="2" t="s">
        <v>66</v>
      </c>
      <c r="AF3774" s="2" t="s">
        <v>67</v>
      </c>
      <c r="AG3774" s="2" t="s">
        <v>236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4872</v>
      </c>
      <c r="B3775" s="2" t="s">
        <v>4870</v>
      </c>
      <c r="C3775" s="2" t="s">
        <v>47</v>
      </c>
      <c r="D3775" s="2" t="s">
        <v>1062</v>
      </c>
      <c r="E3775" s="2" t="s">
        <v>984</v>
      </c>
      <c r="F3775" s="2" t="s">
        <v>50</v>
      </c>
      <c r="G3775" s="2" t="s">
        <v>225</v>
      </c>
      <c r="H3775" s="2" t="s">
        <v>52</v>
      </c>
      <c r="I3775" s="2" t="s">
        <v>53</v>
      </c>
      <c r="J3775" s="2" t="s">
        <v>226</v>
      </c>
      <c r="K3775" s="2" t="s">
        <v>226</v>
      </c>
      <c r="L3775" s="2" t="s">
        <v>227</v>
      </c>
      <c r="M3775" s="2" t="s">
        <v>79</v>
      </c>
      <c r="N3775" s="3">
        <v>10890.49</v>
      </c>
      <c r="O3775" s="3" t="s">
        <v>228</v>
      </c>
      <c r="P3775" s="4">
        <f>IF(O3775="吨",N3775*1000,IF(O3775="万立方米",N3775*10000,""))</f>
        <v>108904900.0</v>
      </c>
      <c r="Q3775" s="2" t="s">
        <v>229</v>
      </c>
      <c r="R3775" s="2" t="s">
        <v>230</v>
      </c>
      <c r="S3775" s="2" t="s">
        <v>238</v>
      </c>
      <c r="T3775" s="2" t="s">
        <v>75</v>
      </c>
      <c r="U3775" s="4">
        <f>4.1</f>
        <v>4.1</v>
      </c>
      <c r="V3775" s="2" t="s">
        <v>232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4">
        <f>P3775*U3775/1000000</f>
        <v>446.51008999999993</v>
      </c>
      <c r="AD3775" s="4">
        <f>AC3775*(1-Z3775/100)</f>
        <v>348.27787019999994</v>
      </c>
      <c r="AE3775" s="2" t="s">
        <v>66</v>
      </c>
      <c r="AF3775" s="2" t="s">
        <v>67</v>
      </c>
      <c r="AG3775" s="2" t="s">
        <v>239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4873</v>
      </c>
      <c r="B3776" s="2" t="s">
        <v>4870</v>
      </c>
      <c r="C3776" s="2" t="s">
        <v>47</v>
      </c>
      <c r="D3776" s="2" t="s">
        <v>1062</v>
      </c>
      <c r="E3776" s="2" t="s">
        <v>984</v>
      </c>
      <c r="F3776" s="2" t="s">
        <v>50</v>
      </c>
      <c r="G3776" s="2" t="s">
        <v>225</v>
      </c>
      <c r="H3776" s="2" t="s">
        <v>52</v>
      </c>
      <c r="I3776" s="2" t="s">
        <v>53</v>
      </c>
      <c r="J3776" s="2" t="s">
        <v>226</v>
      </c>
      <c r="K3776" s="2" t="s">
        <v>226</v>
      </c>
      <c r="L3776" s="2" t="s">
        <v>227</v>
      </c>
      <c r="M3776" s="2" t="s">
        <v>87</v>
      </c>
      <c r="N3776" s="3">
        <v>10890.49</v>
      </c>
      <c r="O3776" s="3" t="s">
        <v>228</v>
      </c>
      <c r="P3776" s="4">
        <f>IF(O3776="吨",N3776*1000,IF(O3776="万立方米",N3776*10000,""))</f>
        <v>108904900.0</v>
      </c>
      <c r="Q3776" s="2" t="s">
        <v>229</v>
      </c>
      <c r="R3776" s="2" t="s">
        <v>230</v>
      </c>
      <c r="S3776" s="2" t="s">
        <v>241</v>
      </c>
      <c r="T3776" s="2" t="s">
        <v>75</v>
      </c>
      <c r="U3776" s="4">
        <f>0.0</f>
        <v>0.0</v>
      </c>
      <c r="V3776" s="2" t="s">
        <v>232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0.0</v>
      </c>
      <c r="AD3776" s="4">
        <f>AC3776*(1-Z3776/100)</f>
        <v>0.0</v>
      </c>
      <c r="AE3776" s="2" t="s">
        <v>66</v>
      </c>
      <c r="AF3776" s="2" t="s">
        <v>67</v>
      </c>
      <c r="AG3776" s="2" t="s">
        <v>233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4874</v>
      </c>
      <c r="B3777" s="2" t="s">
        <v>4870</v>
      </c>
      <c r="C3777" s="2" t="s">
        <v>47</v>
      </c>
      <c r="D3777" s="2" t="s">
        <v>1062</v>
      </c>
      <c r="E3777" s="2" t="s">
        <v>984</v>
      </c>
      <c r="F3777" s="2" t="s">
        <v>50</v>
      </c>
      <c r="G3777" s="2" t="s">
        <v>225</v>
      </c>
      <c r="H3777" s="2" t="s">
        <v>52</v>
      </c>
      <c r="I3777" s="2" t="s">
        <v>53</v>
      </c>
      <c r="J3777" s="2" t="s">
        <v>226</v>
      </c>
      <c r="K3777" s="2" t="s">
        <v>226</v>
      </c>
      <c r="L3777" s="2" t="s">
        <v>227</v>
      </c>
      <c r="M3777" s="2" t="s">
        <v>91</v>
      </c>
      <c r="N3777" s="3">
        <v>10890.49</v>
      </c>
      <c r="O3777" s="3" t="s">
        <v>228</v>
      </c>
      <c r="P3777" s="4">
        <f>IF(O3777="吨",N3777*1000,IF(O3777="万立方米",N3777*10000,""))</f>
        <v>108904900.0</v>
      </c>
      <c r="Q3777" s="2" t="s">
        <v>229</v>
      </c>
      <c r="R3777" s="2" t="s">
        <v>230</v>
      </c>
      <c r="S3777" s="2" t="s">
        <v>243</v>
      </c>
      <c r="T3777" s="2" t="s">
        <v>75</v>
      </c>
      <c r="U3777" s="4">
        <f>0.03</f>
        <v>0.03</v>
      </c>
      <c r="V3777" s="2" t="s">
        <v>232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3.267147</v>
      </c>
      <c r="AD3777" s="4">
        <f>AC3778*(1-AA3777/100)+(AC3777-AC3778)*(1-AB3777/100)</f>
        <v>3.267147</v>
      </c>
      <c r="AE3777" s="2" t="s">
        <v>66</v>
      </c>
      <c r="AF3777" s="2" t="s">
        <v>67</v>
      </c>
      <c r="AG3777" s="2" t="s">
        <v>233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4875</v>
      </c>
      <c r="B3778" s="2" t="s">
        <v>4870</v>
      </c>
      <c r="C3778" s="2" t="s">
        <v>47</v>
      </c>
      <c r="D3778" s="2" t="s">
        <v>1062</v>
      </c>
      <c r="E3778" s="2" t="s">
        <v>984</v>
      </c>
      <c r="F3778" s="2" t="s">
        <v>50</v>
      </c>
      <c r="G3778" s="2" t="s">
        <v>225</v>
      </c>
      <c r="H3778" s="2" t="s">
        <v>52</v>
      </c>
      <c r="I3778" s="2" t="s">
        <v>53</v>
      </c>
      <c r="J3778" s="2" t="s">
        <v>226</v>
      </c>
      <c r="K3778" s="2" t="s">
        <v>226</v>
      </c>
      <c r="L3778" s="2" t="s">
        <v>227</v>
      </c>
      <c r="M3778" s="2" t="s">
        <v>95</v>
      </c>
      <c r="N3778" s="3">
        <v>10890.49</v>
      </c>
      <c r="O3778" s="3" t="s">
        <v>228</v>
      </c>
      <c r="P3778" s="4">
        <f>IF(O3778="吨",N3778*1000,IF(O3778="万立方米",N3778*10000,""))</f>
        <v>108904900.0</v>
      </c>
      <c r="Q3778" s="2" t="s">
        <v>229</v>
      </c>
      <c r="R3778" s="2" t="s">
        <v>230</v>
      </c>
      <c r="S3778" s="2" t="s">
        <v>245</v>
      </c>
      <c r="T3778" s="2" t="s">
        <v>75</v>
      </c>
      <c r="U3778" s="4">
        <f>0.03</f>
        <v>0.03</v>
      </c>
      <c r="V3778" s="2" t="s">
        <v>232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3.267147</v>
      </c>
      <c r="AD3778" s="4">
        <f>AC3778*(1-Z3778/100)</f>
        <v>3.267147</v>
      </c>
      <c r="AE3778" s="2" t="s">
        <v>66</v>
      </c>
      <c r="AF3778" s="2" t="s">
        <v>67</v>
      </c>
      <c r="AG3778" s="2" t="s">
        <v>233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4876</v>
      </c>
      <c r="B3779" s="2" t="s">
        <v>4870</v>
      </c>
      <c r="C3779" s="2" t="s">
        <v>47</v>
      </c>
      <c r="D3779" s="2" t="s">
        <v>1062</v>
      </c>
      <c r="E3779" s="2" t="s">
        <v>984</v>
      </c>
      <c r="F3779" s="2" t="s">
        <v>50</v>
      </c>
      <c r="G3779" s="2" t="s">
        <v>225</v>
      </c>
      <c r="H3779" s="2" t="s">
        <v>52</v>
      </c>
      <c r="I3779" s="2" t="s">
        <v>53</v>
      </c>
      <c r="J3779" s="2" t="s">
        <v>226</v>
      </c>
      <c r="K3779" s="2" t="s">
        <v>226</v>
      </c>
      <c r="L3779" s="2" t="s">
        <v>227</v>
      </c>
      <c r="M3779" s="2" t="s">
        <v>99</v>
      </c>
      <c r="N3779" s="3">
        <v>10890.49</v>
      </c>
      <c r="O3779" s="3" t="s">
        <v>228</v>
      </c>
      <c r="P3779" s="4">
        <f>IF(O3779="吨",N3779*1000,IF(O3779="万立方米",N3779*10000,""))</f>
        <v>108904900.0</v>
      </c>
      <c r="Q3779" s="2" t="s">
        <v>229</v>
      </c>
      <c r="R3779" s="2" t="s">
        <v>230</v>
      </c>
      <c r="S3779" s="2" t="s">
        <v>247</v>
      </c>
      <c r="T3779" s="2" t="s">
        <v>75</v>
      </c>
      <c r="U3779" s="4">
        <f>0.0</f>
        <v>0.0</v>
      </c>
      <c r="V3779" s="2" t="s">
        <v>232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0.0</v>
      </c>
      <c r="AD3779" s="4">
        <f>AC3779*(1-Z3779/100)</f>
        <v>0.0</v>
      </c>
      <c r="AE3779" s="2" t="s">
        <v>66</v>
      </c>
      <c r="AF3779" s="2" t="s">
        <v>67</v>
      </c>
      <c r="AG3779" s="2" t="s">
        <v>233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4877</v>
      </c>
      <c r="B3780" s="2" t="s">
        <v>4870</v>
      </c>
      <c r="C3780" s="2" t="s">
        <v>47</v>
      </c>
      <c r="D3780" s="2" t="s">
        <v>1062</v>
      </c>
      <c r="E3780" s="2" t="s">
        <v>984</v>
      </c>
      <c r="F3780" s="2" t="s">
        <v>50</v>
      </c>
      <c r="G3780" s="2" t="s">
        <v>225</v>
      </c>
      <c r="H3780" s="2" t="s">
        <v>52</v>
      </c>
      <c r="I3780" s="2" t="s">
        <v>53</v>
      </c>
      <c r="J3780" s="2" t="s">
        <v>226</v>
      </c>
      <c r="K3780" s="2" t="s">
        <v>226</v>
      </c>
      <c r="L3780" s="2" t="s">
        <v>227</v>
      </c>
      <c r="M3780" s="2" t="s">
        <v>104</v>
      </c>
      <c r="N3780" s="3">
        <v>10890.49</v>
      </c>
      <c r="O3780" s="3" t="s">
        <v>228</v>
      </c>
      <c r="P3780" s="4">
        <f>IF(O3780="吨",N3780*1000,IF(O3780="万立方米",N3780*10000,""))</f>
        <v>108904900.0</v>
      </c>
      <c r="Q3780" s="2" t="s">
        <v>229</v>
      </c>
      <c r="R3780" s="2" t="s">
        <v>230</v>
      </c>
      <c r="S3780" s="2" t="s">
        <v>249</v>
      </c>
      <c r="T3780" s="2" t="s">
        <v>75</v>
      </c>
      <c r="U3780" s="4">
        <f>0.02</f>
        <v>0.02</v>
      </c>
      <c r="V3780" s="2" t="s">
        <v>232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 t="s">
        <v>236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4878</v>
      </c>
      <c r="B3781" s="2" t="s">
        <v>4870</v>
      </c>
      <c r="C3781" s="2" t="s">
        <v>47</v>
      </c>
      <c r="D3781" s="2" t="s">
        <v>1062</v>
      </c>
      <c r="E3781" s="2" t="s">
        <v>984</v>
      </c>
      <c r="F3781" s="2" t="s">
        <v>50</v>
      </c>
      <c r="G3781" s="2" t="s">
        <v>225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f>IF(O3781="吨",N3781*1000,IF(O3781="万立方米",N3781*10000,""))</f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138</v>
      </c>
      <c r="AH3781" s="2" t="s">
        <v>114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4879</v>
      </c>
      <c r="B3782" s="2" t="s">
        <v>4880</v>
      </c>
      <c r="C3782" s="2" t="s">
        <v>47</v>
      </c>
      <c r="D3782" s="2" t="s">
        <v>689</v>
      </c>
      <c r="E3782" s="2" t="s">
        <v>277</v>
      </c>
      <c r="F3782" s="2" t="s">
        <v>278</v>
      </c>
      <c r="G3782" s="2" t="s">
        <v>225</v>
      </c>
      <c r="H3782" s="2" t="s">
        <v>1019</v>
      </c>
      <c r="I3782" s="2" t="s">
        <v>53</v>
      </c>
      <c r="J3782" s="2" t="s">
        <v>691</v>
      </c>
      <c r="K3782" s="2"/>
      <c r="L3782" s="2" t="s">
        <v>122</v>
      </c>
      <c r="M3782" s="2" t="s">
        <v>57</v>
      </c>
      <c r="N3782" s="3">
        <v>4490.74</v>
      </c>
      <c r="O3782" s="3" t="s">
        <v>123</v>
      </c>
      <c r="P3782" s="2"/>
      <c r="Q3782" s="2"/>
      <c r="R3782" s="2"/>
      <c r="S3782" s="2"/>
      <c r="T3782" s="2"/>
      <c r="U3782" s="2"/>
      <c r="V3782" s="2"/>
      <c r="W3782" s="2" t="s">
        <v>124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271</v>
      </c>
      <c r="AF3782" s="2" t="s">
        <v>692</v>
      </c>
      <c r="AG3782" s="2" t="s">
        <v>693</v>
      </c>
      <c r="AH3782" s="2" t="s">
        <v>128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4881</v>
      </c>
      <c r="B3783" s="2" t="s">
        <v>4880</v>
      </c>
      <c r="C3783" s="2" t="s">
        <v>47</v>
      </c>
      <c r="D3783" s="2" t="s">
        <v>689</v>
      </c>
      <c r="E3783" s="2" t="s">
        <v>277</v>
      </c>
      <c r="F3783" s="2" t="s">
        <v>278</v>
      </c>
      <c r="G3783" s="2" t="s">
        <v>225</v>
      </c>
      <c r="H3783" s="2" t="s">
        <v>1019</v>
      </c>
      <c r="I3783" s="2" t="s">
        <v>53</v>
      </c>
      <c r="J3783" s="2" t="s">
        <v>691</v>
      </c>
      <c r="K3783" s="2"/>
      <c r="L3783" s="2" t="s">
        <v>122</v>
      </c>
      <c r="M3783" s="2" t="s">
        <v>73</v>
      </c>
      <c r="N3783" s="3">
        <v>4490.74</v>
      </c>
      <c r="O3783" s="3" t="s">
        <v>123</v>
      </c>
      <c r="P3783" s="2"/>
      <c r="Q3783" s="2"/>
      <c r="R3783" s="2"/>
      <c r="S3783" s="2"/>
      <c r="T3783" s="2"/>
      <c r="U3783" s="2"/>
      <c r="V3783" s="2"/>
      <c r="W3783" s="2" t="s">
        <v>124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271</v>
      </c>
      <c r="AF3783" s="2" t="s">
        <v>692</v>
      </c>
      <c r="AG3783" s="2" t="s">
        <v>695</v>
      </c>
      <c r="AH3783" s="2" t="s">
        <v>128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4882</v>
      </c>
      <c r="B3784" s="2" t="s">
        <v>4880</v>
      </c>
      <c r="C3784" s="2" t="s">
        <v>47</v>
      </c>
      <c r="D3784" s="2" t="s">
        <v>689</v>
      </c>
      <c r="E3784" s="2" t="s">
        <v>277</v>
      </c>
      <c r="F3784" s="2" t="s">
        <v>278</v>
      </c>
      <c r="G3784" s="2" t="s">
        <v>225</v>
      </c>
      <c r="H3784" s="2" t="s">
        <v>1019</v>
      </c>
      <c r="I3784" s="2" t="s">
        <v>53</v>
      </c>
      <c r="J3784" s="2" t="s">
        <v>691</v>
      </c>
      <c r="K3784" s="2"/>
      <c r="L3784" s="2" t="s">
        <v>122</v>
      </c>
      <c r="M3784" s="2" t="s">
        <v>79</v>
      </c>
      <c r="N3784" s="3">
        <v>4490.74</v>
      </c>
      <c r="O3784" s="3" t="s">
        <v>123</v>
      </c>
      <c r="P3784" s="2"/>
      <c r="Q3784" s="2"/>
      <c r="R3784" s="2"/>
      <c r="S3784" s="2"/>
      <c r="T3784" s="2"/>
      <c r="U3784" s="2"/>
      <c r="V3784" s="2"/>
      <c r="W3784" s="2" t="s">
        <v>124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271</v>
      </c>
      <c r="AF3784" s="2" t="s">
        <v>692</v>
      </c>
      <c r="AG3784" s="2" t="s">
        <v>697</v>
      </c>
      <c r="AH3784" s="2" t="s">
        <v>128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4883</v>
      </c>
      <c r="B3785" s="2" t="s">
        <v>4880</v>
      </c>
      <c r="C3785" s="2" t="s">
        <v>47</v>
      </c>
      <c r="D3785" s="2" t="s">
        <v>689</v>
      </c>
      <c r="E3785" s="2" t="s">
        <v>277</v>
      </c>
      <c r="F3785" s="2" t="s">
        <v>278</v>
      </c>
      <c r="G3785" s="2" t="s">
        <v>225</v>
      </c>
      <c r="H3785" s="2" t="s">
        <v>1019</v>
      </c>
      <c r="I3785" s="2" t="s">
        <v>53</v>
      </c>
      <c r="J3785" s="2" t="s">
        <v>691</v>
      </c>
      <c r="K3785" s="2"/>
      <c r="L3785" s="2" t="s">
        <v>122</v>
      </c>
      <c r="M3785" s="2" t="s">
        <v>87</v>
      </c>
      <c r="N3785" s="3">
        <v>4490.74</v>
      </c>
      <c r="O3785" s="3" t="s">
        <v>123</v>
      </c>
      <c r="P3785" s="2"/>
      <c r="Q3785" s="2"/>
      <c r="R3785" s="2"/>
      <c r="S3785" s="2"/>
      <c r="T3785" s="2"/>
      <c r="U3785" s="2"/>
      <c r="V3785" s="2"/>
      <c r="W3785" s="2" t="s">
        <v>124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271</v>
      </c>
      <c r="AF3785" s="2" t="s">
        <v>692</v>
      </c>
      <c r="AG3785" s="2" t="s">
        <v>693</v>
      </c>
      <c r="AH3785" s="2" t="s">
        <v>128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4884</v>
      </c>
      <c r="B3786" s="2" t="s">
        <v>4880</v>
      </c>
      <c r="C3786" s="2" t="s">
        <v>47</v>
      </c>
      <c r="D3786" s="2" t="s">
        <v>689</v>
      </c>
      <c r="E3786" s="2" t="s">
        <v>277</v>
      </c>
      <c r="F3786" s="2" t="s">
        <v>278</v>
      </c>
      <c r="G3786" s="2" t="s">
        <v>225</v>
      </c>
      <c r="H3786" s="2" t="s">
        <v>1019</v>
      </c>
      <c r="I3786" s="2" t="s">
        <v>53</v>
      </c>
      <c r="J3786" s="2" t="s">
        <v>691</v>
      </c>
      <c r="K3786" s="2"/>
      <c r="L3786" s="2" t="s">
        <v>122</v>
      </c>
      <c r="M3786" s="2" t="s">
        <v>91</v>
      </c>
      <c r="N3786" s="3">
        <v>4490.74</v>
      </c>
      <c r="O3786" s="3" t="s">
        <v>123</v>
      </c>
      <c r="P3786" s="2"/>
      <c r="Q3786" s="2"/>
      <c r="R3786" s="2"/>
      <c r="S3786" s="2"/>
      <c r="T3786" s="2"/>
      <c r="U3786" s="2"/>
      <c r="V3786" s="2"/>
      <c r="W3786" s="2" t="s">
        <v>124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271</v>
      </c>
      <c r="AF3786" s="2" t="s">
        <v>692</v>
      </c>
      <c r="AG3786" s="2" t="s">
        <v>693</v>
      </c>
      <c r="AH3786" s="2" t="s">
        <v>128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4885</v>
      </c>
      <c r="B3787" s="2" t="s">
        <v>4880</v>
      </c>
      <c r="C3787" s="2" t="s">
        <v>47</v>
      </c>
      <c r="D3787" s="2" t="s">
        <v>689</v>
      </c>
      <c r="E3787" s="2" t="s">
        <v>277</v>
      </c>
      <c r="F3787" s="2" t="s">
        <v>278</v>
      </c>
      <c r="G3787" s="2" t="s">
        <v>225</v>
      </c>
      <c r="H3787" s="2" t="s">
        <v>1019</v>
      </c>
      <c r="I3787" s="2" t="s">
        <v>53</v>
      </c>
      <c r="J3787" s="2" t="s">
        <v>691</v>
      </c>
      <c r="K3787" s="2"/>
      <c r="L3787" s="2" t="s">
        <v>122</v>
      </c>
      <c r="M3787" s="2" t="s">
        <v>95</v>
      </c>
      <c r="N3787" s="3">
        <v>4490.74</v>
      </c>
      <c r="O3787" s="3" t="s">
        <v>123</v>
      </c>
      <c r="P3787" s="2"/>
      <c r="Q3787" s="2"/>
      <c r="R3787" s="2"/>
      <c r="S3787" s="2"/>
      <c r="T3787" s="2"/>
      <c r="U3787" s="2"/>
      <c r="V3787" s="2"/>
      <c r="W3787" s="2" t="s">
        <v>124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271</v>
      </c>
      <c r="AF3787" s="2" t="s">
        <v>692</v>
      </c>
      <c r="AG3787" s="2" t="s">
        <v>693</v>
      </c>
      <c r="AH3787" s="2" t="s">
        <v>128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4886</v>
      </c>
      <c r="B3788" s="2" t="s">
        <v>4880</v>
      </c>
      <c r="C3788" s="2" t="s">
        <v>47</v>
      </c>
      <c r="D3788" s="2" t="s">
        <v>689</v>
      </c>
      <c r="E3788" s="2" t="s">
        <v>277</v>
      </c>
      <c r="F3788" s="2" t="s">
        <v>278</v>
      </c>
      <c r="G3788" s="2" t="s">
        <v>225</v>
      </c>
      <c r="H3788" s="2" t="s">
        <v>1019</v>
      </c>
      <c r="I3788" s="2" t="s">
        <v>53</v>
      </c>
      <c r="J3788" s="2" t="s">
        <v>691</v>
      </c>
      <c r="K3788" s="2"/>
      <c r="L3788" s="2" t="s">
        <v>122</v>
      </c>
      <c r="M3788" s="2" t="s">
        <v>99</v>
      </c>
      <c r="N3788" s="3">
        <v>4490.74</v>
      </c>
      <c r="O3788" s="3" t="s">
        <v>123</v>
      </c>
      <c r="P3788" s="2"/>
      <c r="Q3788" s="2"/>
      <c r="R3788" s="2"/>
      <c r="S3788" s="2"/>
      <c r="T3788" s="2"/>
      <c r="U3788" s="2"/>
      <c r="V3788" s="2"/>
      <c r="W3788" s="2" t="s">
        <v>124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271</v>
      </c>
      <c r="AF3788" s="2" t="s">
        <v>692</v>
      </c>
      <c r="AG3788" s="2" t="s">
        <v>693</v>
      </c>
      <c r="AH3788" s="2" t="s">
        <v>128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4887</v>
      </c>
      <c r="B3789" s="2" t="s">
        <v>4880</v>
      </c>
      <c r="C3789" s="2" t="s">
        <v>47</v>
      </c>
      <c r="D3789" s="2" t="s">
        <v>689</v>
      </c>
      <c r="E3789" s="2" t="s">
        <v>277</v>
      </c>
      <c r="F3789" s="2" t="s">
        <v>278</v>
      </c>
      <c r="G3789" s="2" t="s">
        <v>225</v>
      </c>
      <c r="H3789" s="2" t="s">
        <v>1019</v>
      </c>
      <c r="I3789" s="2" t="s">
        <v>53</v>
      </c>
      <c r="J3789" s="2" t="s">
        <v>691</v>
      </c>
      <c r="K3789" s="2"/>
      <c r="L3789" s="2" t="s">
        <v>122</v>
      </c>
      <c r="M3789" s="2" t="s">
        <v>104</v>
      </c>
      <c r="N3789" s="3">
        <v>4490.74</v>
      </c>
      <c r="O3789" s="3" t="s">
        <v>123</v>
      </c>
      <c r="P3789" s="2"/>
      <c r="Q3789" s="2"/>
      <c r="R3789" s="2"/>
      <c r="S3789" s="2"/>
      <c r="T3789" s="2"/>
      <c r="U3789" s="2"/>
      <c r="V3789" s="2"/>
      <c r="W3789" s="2" t="s">
        <v>124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271</v>
      </c>
      <c r="AF3789" s="2" t="s">
        <v>692</v>
      </c>
      <c r="AG3789" s="2" t="s">
        <v>695</v>
      </c>
      <c r="AH3789" s="2" t="s">
        <v>128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4888</v>
      </c>
      <c r="B3790" s="2" t="s">
        <v>4880</v>
      </c>
      <c r="C3790" s="2" t="s">
        <v>47</v>
      </c>
      <c r="D3790" s="2" t="s">
        <v>689</v>
      </c>
      <c r="E3790" s="2" t="s">
        <v>277</v>
      </c>
      <c r="F3790" s="2" t="s">
        <v>278</v>
      </c>
      <c r="G3790" s="2" t="s">
        <v>225</v>
      </c>
      <c r="H3790" s="2" t="s">
        <v>1019</v>
      </c>
      <c r="I3790" s="2"/>
      <c r="J3790" s="2"/>
      <c r="K3790" s="2"/>
      <c r="L3790" s="2"/>
      <c r="M3790" s="2" t="s">
        <v>107</v>
      </c>
      <c r="N3790" s="3"/>
      <c r="O3790" s="3"/>
      <c r="P3790" s="4">
        <f>IF(O3790="吨",N3790*1000,IF(O3790="万立方米",N3790*10000,""))</f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138</v>
      </c>
      <c r="AH3790" s="2" t="s">
        <v>114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4889</v>
      </c>
      <c r="B3791" s="2" t="s">
        <v>4890</v>
      </c>
      <c r="C3791" s="2" t="s">
        <v>47</v>
      </c>
      <c r="D3791" s="2" t="s">
        <v>4891</v>
      </c>
      <c r="E3791" s="2" t="s">
        <v>223</v>
      </c>
      <c r="F3791" s="2" t="s">
        <v>119</v>
      </c>
      <c r="G3791" s="2" t="s">
        <v>51</v>
      </c>
      <c r="H3791" s="2" t="s">
        <v>52</v>
      </c>
      <c r="I3791" s="2" t="s">
        <v>53</v>
      </c>
      <c r="J3791" s="2" t="s">
        <v>595</v>
      </c>
      <c r="K3791" s="2" t="s">
        <v>55</v>
      </c>
      <c r="L3791" s="2" t="s">
        <v>173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1249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0.30806909952000006</v>
      </c>
      <c r="AD3791" s="4">
        <f>AC3791*(1-Z3791/100)</f>
        <v>0.30806909952000006</v>
      </c>
      <c r="AE3791" s="2" t="s">
        <v>66</v>
      </c>
      <c r="AF3791" s="2" t="s">
        <v>67</v>
      </c>
      <c r="AG3791" s="2" t="s">
        <v>233</v>
      </c>
      <c r="AH3791" s="2" t="s">
        <v>998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4892</v>
      </c>
      <c r="B3792" s="2" t="s">
        <v>4890</v>
      </c>
      <c r="C3792" s="2" t="s">
        <v>47</v>
      </c>
      <c r="D3792" s="2" t="s">
        <v>4891</v>
      </c>
      <c r="E3792" s="2" t="s">
        <v>223</v>
      </c>
      <c r="F3792" s="2" t="s">
        <v>119</v>
      </c>
      <c r="G3792" s="2" t="s">
        <v>51</v>
      </c>
      <c r="H3792" s="2" t="s">
        <v>52</v>
      </c>
      <c r="I3792" s="2" t="s">
        <v>53</v>
      </c>
      <c r="J3792" s="2" t="s">
        <v>595</v>
      </c>
      <c r="K3792" s="2" t="s">
        <v>55</v>
      </c>
      <c r="L3792" s="2" t="s">
        <v>173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1251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32.448</v>
      </c>
      <c r="AD3792" s="4">
        <f>AC3792*(1-Z3792/100)</f>
        <v>32.448</v>
      </c>
      <c r="AE3792" s="2" t="s">
        <v>66</v>
      </c>
      <c r="AF3792" s="2" t="s">
        <v>67</v>
      </c>
      <c r="AG3792" s="2" t="s">
        <v>236</v>
      </c>
      <c r="AH3792" s="2" t="s">
        <v>998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4893</v>
      </c>
      <c r="B3793" s="2" t="s">
        <v>4890</v>
      </c>
      <c r="C3793" s="2" t="s">
        <v>47</v>
      </c>
      <c r="D3793" s="2" t="s">
        <v>4891</v>
      </c>
      <c r="E3793" s="2" t="s">
        <v>223</v>
      </c>
      <c r="F3793" s="2" t="s">
        <v>119</v>
      </c>
      <c r="G3793" s="2" t="s">
        <v>51</v>
      </c>
      <c r="H3793" s="2" t="s">
        <v>52</v>
      </c>
      <c r="I3793" s="2" t="s">
        <v>53</v>
      </c>
      <c r="J3793" s="2" t="s">
        <v>595</v>
      </c>
      <c r="K3793" s="2" t="s">
        <v>55</v>
      </c>
      <c r="L3793" s="2" t="s">
        <v>173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1253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4">
        <f>P3793*U3793/1000000</f>
        <v>121.68</v>
      </c>
      <c r="AD3793" s="4">
        <f>AC3793*(1-Z3793/100)</f>
        <v>121.68</v>
      </c>
      <c r="AE3793" s="2" t="s">
        <v>66</v>
      </c>
      <c r="AF3793" s="2" t="s">
        <v>67</v>
      </c>
      <c r="AG3793" s="2" t="s">
        <v>233</v>
      </c>
      <c r="AH3793" s="2" t="s">
        <v>998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4894</v>
      </c>
      <c r="B3794" s="2" t="s">
        <v>4890</v>
      </c>
      <c r="C3794" s="2" t="s">
        <v>47</v>
      </c>
      <c r="D3794" s="2" t="s">
        <v>4891</v>
      </c>
      <c r="E3794" s="2" t="s">
        <v>223</v>
      </c>
      <c r="F3794" s="2" t="s">
        <v>119</v>
      </c>
      <c r="G3794" s="2" t="s">
        <v>51</v>
      </c>
      <c r="H3794" s="2" t="s">
        <v>52</v>
      </c>
      <c r="I3794" s="2" t="s">
        <v>53</v>
      </c>
      <c r="J3794" s="2" t="s">
        <v>595</v>
      </c>
      <c r="K3794" s="2" t="s">
        <v>55</v>
      </c>
      <c r="L3794" s="2" t="s">
        <v>173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1255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233</v>
      </c>
      <c r="AH3794" s="2" t="s">
        <v>998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4895</v>
      </c>
      <c r="B3795" s="2" t="s">
        <v>4890</v>
      </c>
      <c r="C3795" s="2" t="s">
        <v>47</v>
      </c>
      <c r="D3795" s="2" t="s">
        <v>4891</v>
      </c>
      <c r="E3795" s="2" t="s">
        <v>223</v>
      </c>
      <c r="F3795" s="2" t="s">
        <v>119</v>
      </c>
      <c r="G3795" s="2" t="s">
        <v>51</v>
      </c>
      <c r="H3795" s="2" t="s">
        <v>52</v>
      </c>
      <c r="I3795" s="2" t="s">
        <v>53</v>
      </c>
      <c r="J3795" s="2" t="s">
        <v>595</v>
      </c>
      <c r="K3795" s="2" t="s">
        <v>55</v>
      </c>
      <c r="L3795" s="2" t="s">
        <v>173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1257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638.14313472</v>
      </c>
      <c r="AD3795" s="4">
        <f>AC3796*(1-AA3795/100)+(AC3795-AC3796)*(1-AB3795/100)</f>
        <v>638.14313472</v>
      </c>
      <c r="AE3795" s="2" t="s">
        <v>66</v>
      </c>
      <c r="AF3795" s="2" t="s">
        <v>67</v>
      </c>
      <c r="AG3795" s="2" t="s">
        <v>233</v>
      </c>
      <c r="AH3795" s="2" t="s">
        <v>998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4896</v>
      </c>
      <c r="B3796" s="2" t="s">
        <v>4890</v>
      </c>
      <c r="C3796" s="2" t="s">
        <v>47</v>
      </c>
      <c r="D3796" s="2" t="s">
        <v>4891</v>
      </c>
      <c r="E3796" s="2" t="s">
        <v>223</v>
      </c>
      <c r="F3796" s="2" t="s">
        <v>119</v>
      </c>
      <c r="G3796" s="2" t="s">
        <v>51</v>
      </c>
      <c r="H3796" s="2" t="s">
        <v>52</v>
      </c>
      <c r="I3796" s="2" t="s">
        <v>53</v>
      </c>
      <c r="J3796" s="2" t="s">
        <v>595</v>
      </c>
      <c r="K3796" s="2" t="s">
        <v>55</v>
      </c>
      <c r="L3796" s="2" t="s">
        <v>173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1259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154.03454976000003</v>
      </c>
      <c r="AD3796" s="4">
        <f>AC3796*(1-Z3796/100)</f>
        <v>154.03454976000003</v>
      </c>
      <c r="AE3796" s="2" t="s">
        <v>66</v>
      </c>
      <c r="AF3796" s="2" t="s">
        <v>67</v>
      </c>
      <c r="AG3796" s="2" t="s">
        <v>233</v>
      </c>
      <c r="AH3796" s="2" t="s">
        <v>998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4897</v>
      </c>
      <c r="B3797" s="2" t="s">
        <v>4890</v>
      </c>
      <c r="C3797" s="2" t="s">
        <v>47</v>
      </c>
      <c r="D3797" s="2" t="s">
        <v>4891</v>
      </c>
      <c r="E3797" s="2" t="s">
        <v>223</v>
      </c>
      <c r="F3797" s="2" t="s">
        <v>119</v>
      </c>
      <c r="G3797" s="2" t="s">
        <v>51</v>
      </c>
      <c r="H3797" s="2" t="s">
        <v>52</v>
      </c>
      <c r="I3797" s="2" t="s">
        <v>53</v>
      </c>
      <c r="J3797" s="2" t="s">
        <v>595</v>
      </c>
      <c r="K3797" s="2" t="s">
        <v>55</v>
      </c>
      <c r="L3797" s="2" t="s">
        <v>173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1261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250.98527999999996</v>
      </c>
      <c r="AD3797" s="4">
        <f>AC3797*(1-Z3797/100)</f>
        <v>250.98527999999996</v>
      </c>
      <c r="AE3797" s="2" t="s">
        <v>66</v>
      </c>
      <c r="AF3797" s="2" t="s">
        <v>67</v>
      </c>
      <c r="AG3797" s="2" t="s">
        <v>233</v>
      </c>
      <c r="AH3797" s="2" t="s">
        <v>998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4898</v>
      </c>
      <c r="B3798" s="2" t="s">
        <v>4890</v>
      </c>
      <c r="C3798" s="2" t="s">
        <v>47</v>
      </c>
      <c r="D3798" s="2" t="s">
        <v>4891</v>
      </c>
      <c r="E3798" s="2" t="s">
        <v>223</v>
      </c>
      <c r="F3798" s="2" t="s">
        <v>119</v>
      </c>
      <c r="G3798" s="2" t="s">
        <v>51</v>
      </c>
      <c r="H3798" s="2" t="s">
        <v>52</v>
      </c>
      <c r="I3798" s="2" t="s">
        <v>53</v>
      </c>
      <c r="J3798" s="2" t="s">
        <v>595</v>
      </c>
      <c r="K3798" s="2" t="s">
        <v>55</v>
      </c>
      <c r="L3798" s="2" t="s">
        <v>173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1263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2.92032</v>
      </c>
      <c r="AD3798" s="4">
        <f>AC3798*(1-Z3798/100)</f>
        <v>2.92032</v>
      </c>
      <c r="AE3798" s="2" t="s">
        <v>66</v>
      </c>
      <c r="AF3798" s="2" t="s">
        <v>67</v>
      </c>
      <c r="AG3798" s="2" t="s">
        <v>236</v>
      </c>
      <c r="AH3798" s="2" t="s">
        <v>998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4899</v>
      </c>
      <c r="B3799" s="2" t="s">
        <v>4890</v>
      </c>
      <c r="C3799" s="2" t="s">
        <v>47</v>
      </c>
      <c r="D3799" s="2" t="s">
        <v>4891</v>
      </c>
      <c r="E3799" s="2" t="s">
        <v>223</v>
      </c>
      <c r="F3799" s="2" t="s">
        <v>119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f>IF(O3799="吨",N3799*1000,IF(O3799="万立方米",N3799*10000,""))</f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138</v>
      </c>
      <c r="AH3799" s="2" t="s">
        <v>114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4900</v>
      </c>
      <c r="B3800" s="2" t="s">
        <v>4901</v>
      </c>
      <c r="C3800" s="2" t="s">
        <v>47</v>
      </c>
      <c r="D3800" s="2" t="s">
        <v>4902</v>
      </c>
      <c r="E3800" s="2" t="s">
        <v>277</v>
      </c>
      <c r="F3800" s="2" t="s">
        <v>224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344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66</v>
      </c>
      <c r="AF3800" s="2" t="s">
        <v>67</v>
      </c>
      <c r="AG3800" s="2" t="s">
        <v>327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4903</v>
      </c>
      <c r="B3801" s="2" t="s">
        <v>4901</v>
      </c>
      <c r="C3801" s="2" t="s">
        <v>47</v>
      </c>
      <c r="D3801" s="2" t="s">
        <v>4902</v>
      </c>
      <c r="E3801" s="2" t="s">
        <v>277</v>
      </c>
      <c r="F3801" s="2" t="s">
        <v>224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66</v>
      </c>
      <c r="AF3801" s="2" t="s">
        <v>67</v>
      </c>
      <c r="AG3801" s="2" t="s">
        <v>329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4904</v>
      </c>
      <c r="B3802" s="2" t="s">
        <v>4901</v>
      </c>
      <c r="C3802" s="2" t="s">
        <v>47</v>
      </c>
      <c r="D3802" s="2" t="s">
        <v>4902</v>
      </c>
      <c r="E3802" s="2" t="s">
        <v>277</v>
      </c>
      <c r="F3802" s="2" t="s">
        <v>224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149</v>
      </c>
      <c r="Y3802" s="2" t="s">
        <v>150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66</v>
      </c>
      <c r="AF3802" s="2" t="s">
        <v>67</v>
      </c>
      <c r="AG3802" s="2" t="s">
        <v>167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4905</v>
      </c>
      <c r="B3803" s="2" t="s">
        <v>4901</v>
      </c>
      <c r="C3803" s="2" t="s">
        <v>47</v>
      </c>
      <c r="D3803" s="2" t="s">
        <v>4902</v>
      </c>
      <c r="E3803" s="2" t="s">
        <v>277</v>
      </c>
      <c r="F3803" s="2" t="s">
        <v>224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344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327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4906</v>
      </c>
      <c r="B3804" s="2" t="s">
        <v>4901</v>
      </c>
      <c r="C3804" s="2" t="s">
        <v>47</v>
      </c>
      <c r="D3804" s="2" t="s">
        <v>4902</v>
      </c>
      <c r="E3804" s="2" t="s">
        <v>277</v>
      </c>
      <c r="F3804" s="2" t="s">
        <v>224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344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66</v>
      </c>
      <c r="AF3804" s="2" t="s">
        <v>67</v>
      </c>
      <c r="AG3804" s="2" t="s">
        <v>327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4907</v>
      </c>
      <c r="B3805" s="2" t="s">
        <v>4901</v>
      </c>
      <c r="C3805" s="2" t="s">
        <v>47</v>
      </c>
      <c r="D3805" s="2" t="s">
        <v>4902</v>
      </c>
      <c r="E3805" s="2" t="s">
        <v>277</v>
      </c>
      <c r="F3805" s="2" t="s">
        <v>224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344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66</v>
      </c>
      <c r="AF3805" s="2" t="s">
        <v>67</v>
      </c>
      <c r="AG3805" s="2" t="s">
        <v>327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4908</v>
      </c>
      <c r="B3806" s="2" t="s">
        <v>4901</v>
      </c>
      <c r="C3806" s="2" t="s">
        <v>47</v>
      </c>
      <c r="D3806" s="2" t="s">
        <v>4902</v>
      </c>
      <c r="E3806" s="2" t="s">
        <v>277</v>
      </c>
      <c r="F3806" s="2" t="s">
        <v>224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314</v>
      </c>
      <c r="Y3806" s="2" t="s">
        <v>315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66</v>
      </c>
      <c r="AF3806" s="2" t="s">
        <v>67</v>
      </c>
      <c r="AG3806" s="2" t="s">
        <v>167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4909</v>
      </c>
      <c r="B3807" s="2" t="s">
        <v>4901</v>
      </c>
      <c r="C3807" s="2" t="s">
        <v>47</v>
      </c>
      <c r="D3807" s="2" t="s">
        <v>4902</v>
      </c>
      <c r="E3807" s="2" t="s">
        <v>277</v>
      </c>
      <c r="F3807" s="2" t="s">
        <v>224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66</v>
      </c>
      <c r="AF3807" s="2" t="s">
        <v>67</v>
      </c>
      <c r="AG3807" s="2" t="s">
        <v>329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4910</v>
      </c>
      <c r="B3808" s="2" t="s">
        <v>4901</v>
      </c>
      <c r="C3808" s="2" t="s">
        <v>47</v>
      </c>
      <c r="D3808" s="2" t="s">
        <v>4902</v>
      </c>
      <c r="E3808" s="2" t="s">
        <v>277</v>
      </c>
      <c r="F3808" s="2" t="s">
        <v>224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163</v>
      </c>
      <c r="M3808" s="2" t="s">
        <v>107</v>
      </c>
      <c r="N3808" s="3"/>
      <c r="O3808" s="3"/>
      <c r="P3808" s="4">
        <f>IF(O3808="吨",N3808*1000,IF(O3808="万立方米",N3808*10000,""))</f>
        <v>658693000.0</v>
      </c>
      <c r="Q3808" s="2" t="s">
        <v>108</v>
      </c>
      <c r="R3808" s="2" t="s">
        <v>109</v>
      </c>
      <c r="S3808" s="2" t="s">
        <v>164</v>
      </c>
      <c r="T3808" s="2" t="s">
        <v>165</v>
      </c>
      <c r="U3808" s="4">
        <f>0.16</f>
        <v>0.16</v>
      </c>
      <c r="V3808" s="2" t="s">
        <v>111</v>
      </c>
      <c r="W3808" s="2" t="s">
        <v>164</v>
      </c>
      <c r="X3808" s="2" t="s">
        <v>163</v>
      </c>
      <c r="Y3808" s="2" t="s">
        <v>166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66</v>
      </c>
      <c r="AF3808" s="2" t="s">
        <v>67</v>
      </c>
      <c r="AG3808" s="2" t="s">
        <v>167</v>
      </c>
      <c r="AH3808" s="2" t="s">
        <v>168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4911</v>
      </c>
      <c r="B3809" s="2" t="s">
        <v>4912</v>
      </c>
      <c r="C3809" s="2" t="s">
        <v>47</v>
      </c>
      <c r="D3809" s="2" t="s">
        <v>4913</v>
      </c>
      <c r="E3809" s="2" t="s">
        <v>277</v>
      </c>
      <c r="F3809" s="2" t="s">
        <v>224</v>
      </c>
      <c r="G3809" s="2" t="s">
        <v>225</v>
      </c>
      <c r="H3809" s="2" t="s">
        <v>142</v>
      </c>
      <c r="I3809" s="2" t="s">
        <v>53</v>
      </c>
      <c r="J3809" s="2" t="s">
        <v>226</v>
      </c>
      <c r="K3809" s="2" t="s">
        <v>226</v>
      </c>
      <c r="L3809" s="2" t="s">
        <v>227</v>
      </c>
      <c r="M3809" s="2" t="s">
        <v>57</v>
      </c>
      <c r="N3809" s="3">
        <v>9426.959999999999</v>
      </c>
      <c r="O3809" s="3" t="s">
        <v>228</v>
      </c>
      <c r="P3809" s="4">
        <f>IF(O3809="吨",N3809*1000,IF(O3809="万立方米",N3809*10000,""))</f>
        <v>94269599.99999999</v>
      </c>
      <c r="Q3809" s="2" t="s">
        <v>229</v>
      </c>
      <c r="R3809" s="2" t="s">
        <v>230</v>
      </c>
      <c r="S3809" s="2" t="s">
        <v>231</v>
      </c>
      <c r="T3809" s="2" t="s">
        <v>75</v>
      </c>
      <c r="U3809" s="4">
        <f>0.0</f>
        <v>0.0</v>
      </c>
      <c r="V3809" s="2" t="s">
        <v>232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66</v>
      </c>
      <c r="AF3809" s="2" t="s">
        <v>67</v>
      </c>
      <c r="AG3809" s="2" t="s">
        <v>233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4914</v>
      </c>
      <c r="B3810" s="2" t="s">
        <v>4912</v>
      </c>
      <c r="C3810" s="2" t="s">
        <v>47</v>
      </c>
      <c r="D3810" s="2" t="s">
        <v>4913</v>
      </c>
      <c r="E3810" s="2" t="s">
        <v>277</v>
      </c>
      <c r="F3810" s="2" t="s">
        <v>224</v>
      </c>
      <c r="G3810" s="2" t="s">
        <v>225</v>
      </c>
      <c r="H3810" s="2" t="s">
        <v>142</v>
      </c>
      <c r="I3810" s="2" t="s">
        <v>53</v>
      </c>
      <c r="J3810" s="2" t="s">
        <v>226</v>
      </c>
      <c r="K3810" s="2" t="s">
        <v>226</v>
      </c>
      <c r="L3810" s="2" t="s">
        <v>227</v>
      </c>
      <c r="M3810" s="2" t="s">
        <v>73</v>
      </c>
      <c r="N3810" s="3">
        <v>9426.959999999999</v>
      </c>
      <c r="O3810" s="3" t="s">
        <v>228</v>
      </c>
      <c r="P3810" s="4">
        <f>IF(O3810="吨",N3810*1000,IF(O3810="万立方米",N3810*10000,""))</f>
        <v>94269599.99999999</v>
      </c>
      <c r="Q3810" s="2" t="s">
        <v>229</v>
      </c>
      <c r="R3810" s="2" t="s">
        <v>230</v>
      </c>
      <c r="S3810" s="2" t="s">
        <v>235</v>
      </c>
      <c r="T3810" s="2" t="s">
        <v>75</v>
      </c>
      <c r="U3810" s="4">
        <f>1.3</f>
        <v>1.3</v>
      </c>
      <c r="V3810" s="2" t="s">
        <v>232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122.55047999999998</v>
      </c>
      <c r="AD3810" s="4">
        <f>AC3810*(1-Z3810/100)</f>
        <v>122.55047999999998</v>
      </c>
      <c r="AE3810" s="2" t="s">
        <v>66</v>
      </c>
      <c r="AF3810" s="2" t="s">
        <v>67</v>
      </c>
      <c r="AG3810" s="2" t="s">
        <v>236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4915</v>
      </c>
      <c r="B3811" s="2" t="s">
        <v>4912</v>
      </c>
      <c r="C3811" s="2" t="s">
        <v>47</v>
      </c>
      <c r="D3811" s="2" t="s">
        <v>4913</v>
      </c>
      <c r="E3811" s="2" t="s">
        <v>277</v>
      </c>
      <c r="F3811" s="2" t="s">
        <v>224</v>
      </c>
      <c r="G3811" s="2" t="s">
        <v>225</v>
      </c>
      <c r="H3811" s="2" t="s">
        <v>142</v>
      </c>
      <c r="I3811" s="2" t="s">
        <v>53</v>
      </c>
      <c r="J3811" s="2" t="s">
        <v>226</v>
      </c>
      <c r="K3811" s="2" t="s">
        <v>226</v>
      </c>
      <c r="L3811" s="2" t="s">
        <v>227</v>
      </c>
      <c r="M3811" s="2" t="s">
        <v>79</v>
      </c>
      <c r="N3811" s="3">
        <v>9426.959999999999</v>
      </c>
      <c r="O3811" s="3" t="s">
        <v>228</v>
      </c>
      <c r="P3811" s="4">
        <f>IF(O3811="吨",N3811*1000,IF(O3811="万立方米",N3811*10000,""))</f>
        <v>94269599.99999999</v>
      </c>
      <c r="Q3811" s="2" t="s">
        <v>229</v>
      </c>
      <c r="R3811" s="2" t="s">
        <v>230</v>
      </c>
      <c r="S3811" s="2" t="s">
        <v>238</v>
      </c>
      <c r="T3811" s="2" t="s">
        <v>75</v>
      </c>
      <c r="U3811" s="4">
        <f>4.1</f>
        <v>4.1</v>
      </c>
      <c r="V3811" s="2" t="s">
        <v>232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4">
        <f>P3811*U3811/1000000</f>
        <v>386.5053599999999</v>
      </c>
      <c r="AD3811" s="4">
        <f>AC3811*(1-Z3811/100)</f>
        <v>301.47418079999994</v>
      </c>
      <c r="AE3811" s="2" t="s">
        <v>66</v>
      </c>
      <c r="AF3811" s="2" t="s">
        <v>67</v>
      </c>
      <c r="AG3811" s="2" t="s">
        <v>239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4916</v>
      </c>
      <c r="B3812" s="2" t="s">
        <v>4912</v>
      </c>
      <c r="C3812" s="2" t="s">
        <v>47</v>
      </c>
      <c r="D3812" s="2" t="s">
        <v>4913</v>
      </c>
      <c r="E3812" s="2" t="s">
        <v>277</v>
      </c>
      <c r="F3812" s="2" t="s">
        <v>224</v>
      </c>
      <c r="G3812" s="2" t="s">
        <v>225</v>
      </c>
      <c r="H3812" s="2" t="s">
        <v>142</v>
      </c>
      <c r="I3812" s="2" t="s">
        <v>53</v>
      </c>
      <c r="J3812" s="2" t="s">
        <v>226</v>
      </c>
      <c r="K3812" s="2" t="s">
        <v>226</v>
      </c>
      <c r="L3812" s="2" t="s">
        <v>227</v>
      </c>
      <c r="M3812" s="2" t="s">
        <v>87</v>
      </c>
      <c r="N3812" s="3">
        <v>9426.959999999999</v>
      </c>
      <c r="O3812" s="3" t="s">
        <v>228</v>
      </c>
      <c r="P3812" s="4">
        <f>IF(O3812="吨",N3812*1000,IF(O3812="万立方米",N3812*10000,""))</f>
        <v>94269599.99999999</v>
      </c>
      <c r="Q3812" s="2" t="s">
        <v>229</v>
      </c>
      <c r="R3812" s="2" t="s">
        <v>230</v>
      </c>
      <c r="S3812" s="2" t="s">
        <v>241</v>
      </c>
      <c r="T3812" s="2" t="s">
        <v>75</v>
      </c>
      <c r="U3812" s="4">
        <f>0.0</f>
        <v>0.0</v>
      </c>
      <c r="V3812" s="2" t="s">
        <v>232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66</v>
      </c>
      <c r="AF3812" s="2" t="s">
        <v>67</v>
      </c>
      <c r="AG3812" s="2" t="s">
        <v>233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4917</v>
      </c>
      <c r="B3813" s="2" t="s">
        <v>4912</v>
      </c>
      <c r="C3813" s="2" t="s">
        <v>47</v>
      </c>
      <c r="D3813" s="2" t="s">
        <v>4913</v>
      </c>
      <c r="E3813" s="2" t="s">
        <v>277</v>
      </c>
      <c r="F3813" s="2" t="s">
        <v>224</v>
      </c>
      <c r="G3813" s="2" t="s">
        <v>225</v>
      </c>
      <c r="H3813" s="2" t="s">
        <v>142</v>
      </c>
      <c r="I3813" s="2" t="s">
        <v>53</v>
      </c>
      <c r="J3813" s="2" t="s">
        <v>226</v>
      </c>
      <c r="K3813" s="2" t="s">
        <v>226</v>
      </c>
      <c r="L3813" s="2" t="s">
        <v>227</v>
      </c>
      <c r="M3813" s="2" t="s">
        <v>91</v>
      </c>
      <c r="N3813" s="3">
        <v>9426.959999999999</v>
      </c>
      <c r="O3813" s="3" t="s">
        <v>228</v>
      </c>
      <c r="P3813" s="4">
        <f>IF(O3813="吨",N3813*1000,IF(O3813="万立方米",N3813*10000,""))</f>
        <v>94269599.99999999</v>
      </c>
      <c r="Q3813" s="2" t="s">
        <v>229</v>
      </c>
      <c r="R3813" s="2" t="s">
        <v>230</v>
      </c>
      <c r="S3813" s="2" t="s">
        <v>243</v>
      </c>
      <c r="T3813" s="2" t="s">
        <v>75</v>
      </c>
      <c r="U3813" s="4">
        <f>0.03</f>
        <v>0.03</v>
      </c>
      <c r="V3813" s="2" t="s">
        <v>232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2.8280879999999997</v>
      </c>
      <c r="AD3813" s="4">
        <f>AC3814*(1-AA3813/100)+(AC3813-AC3814)*(1-AB3813/100)</f>
        <v>2.8280879999999997</v>
      </c>
      <c r="AE3813" s="2" t="s">
        <v>66</v>
      </c>
      <c r="AF3813" s="2" t="s">
        <v>67</v>
      </c>
      <c r="AG3813" s="2" t="s">
        <v>233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4918</v>
      </c>
      <c r="B3814" s="2" t="s">
        <v>4912</v>
      </c>
      <c r="C3814" s="2" t="s">
        <v>47</v>
      </c>
      <c r="D3814" s="2" t="s">
        <v>4913</v>
      </c>
      <c r="E3814" s="2" t="s">
        <v>277</v>
      </c>
      <c r="F3814" s="2" t="s">
        <v>224</v>
      </c>
      <c r="G3814" s="2" t="s">
        <v>225</v>
      </c>
      <c r="H3814" s="2" t="s">
        <v>142</v>
      </c>
      <c r="I3814" s="2" t="s">
        <v>53</v>
      </c>
      <c r="J3814" s="2" t="s">
        <v>226</v>
      </c>
      <c r="K3814" s="2" t="s">
        <v>226</v>
      </c>
      <c r="L3814" s="2" t="s">
        <v>227</v>
      </c>
      <c r="M3814" s="2" t="s">
        <v>95</v>
      </c>
      <c r="N3814" s="3">
        <v>9426.959999999999</v>
      </c>
      <c r="O3814" s="3" t="s">
        <v>228</v>
      </c>
      <c r="P3814" s="4">
        <f>IF(O3814="吨",N3814*1000,IF(O3814="万立方米",N3814*10000,""))</f>
        <v>94269599.99999999</v>
      </c>
      <c r="Q3814" s="2" t="s">
        <v>229</v>
      </c>
      <c r="R3814" s="2" t="s">
        <v>230</v>
      </c>
      <c r="S3814" s="2" t="s">
        <v>245</v>
      </c>
      <c r="T3814" s="2" t="s">
        <v>75</v>
      </c>
      <c r="U3814" s="4">
        <f>0.03</f>
        <v>0.03</v>
      </c>
      <c r="V3814" s="2" t="s">
        <v>232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2.8280879999999997</v>
      </c>
      <c r="AD3814" s="4">
        <f>AC3814*(1-Z3814/100)</f>
        <v>2.8280879999999997</v>
      </c>
      <c r="AE3814" s="2" t="s">
        <v>66</v>
      </c>
      <c r="AF3814" s="2" t="s">
        <v>67</v>
      </c>
      <c r="AG3814" s="2" t="s">
        <v>233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4919</v>
      </c>
      <c r="B3815" s="2" t="s">
        <v>4912</v>
      </c>
      <c r="C3815" s="2" t="s">
        <v>47</v>
      </c>
      <c r="D3815" s="2" t="s">
        <v>4913</v>
      </c>
      <c r="E3815" s="2" t="s">
        <v>277</v>
      </c>
      <c r="F3815" s="2" t="s">
        <v>224</v>
      </c>
      <c r="G3815" s="2" t="s">
        <v>225</v>
      </c>
      <c r="H3815" s="2" t="s">
        <v>142</v>
      </c>
      <c r="I3815" s="2" t="s">
        <v>53</v>
      </c>
      <c r="J3815" s="2" t="s">
        <v>226</v>
      </c>
      <c r="K3815" s="2" t="s">
        <v>226</v>
      </c>
      <c r="L3815" s="2" t="s">
        <v>227</v>
      </c>
      <c r="M3815" s="2" t="s">
        <v>99</v>
      </c>
      <c r="N3815" s="3">
        <v>9426.959999999999</v>
      </c>
      <c r="O3815" s="3" t="s">
        <v>228</v>
      </c>
      <c r="P3815" s="4">
        <f>IF(O3815="吨",N3815*1000,IF(O3815="万立方米",N3815*10000,""))</f>
        <v>94269599.99999999</v>
      </c>
      <c r="Q3815" s="2" t="s">
        <v>229</v>
      </c>
      <c r="R3815" s="2" t="s">
        <v>230</v>
      </c>
      <c r="S3815" s="2" t="s">
        <v>247</v>
      </c>
      <c r="T3815" s="2" t="s">
        <v>75</v>
      </c>
      <c r="U3815" s="4">
        <f>0.0</f>
        <v>0.0</v>
      </c>
      <c r="V3815" s="2" t="s">
        <v>232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66</v>
      </c>
      <c r="AF3815" s="2" t="s">
        <v>67</v>
      </c>
      <c r="AG3815" s="2" t="s">
        <v>233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4920</v>
      </c>
      <c r="B3816" s="2" t="s">
        <v>4912</v>
      </c>
      <c r="C3816" s="2" t="s">
        <v>47</v>
      </c>
      <c r="D3816" s="2" t="s">
        <v>4913</v>
      </c>
      <c r="E3816" s="2" t="s">
        <v>277</v>
      </c>
      <c r="F3816" s="2" t="s">
        <v>224</v>
      </c>
      <c r="G3816" s="2" t="s">
        <v>225</v>
      </c>
      <c r="H3816" s="2" t="s">
        <v>142</v>
      </c>
      <c r="I3816" s="2" t="s">
        <v>53</v>
      </c>
      <c r="J3816" s="2" t="s">
        <v>226</v>
      </c>
      <c r="K3816" s="2" t="s">
        <v>226</v>
      </c>
      <c r="L3816" s="2" t="s">
        <v>227</v>
      </c>
      <c r="M3816" s="2" t="s">
        <v>104</v>
      </c>
      <c r="N3816" s="3">
        <v>9426.959999999999</v>
      </c>
      <c r="O3816" s="3" t="s">
        <v>228</v>
      </c>
      <c r="P3816" s="4">
        <f>IF(O3816="吨",N3816*1000,IF(O3816="万立方米",N3816*10000,""))</f>
        <v>94269599.99999999</v>
      </c>
      <c r="Q3816" s="2" t="s">
        <v>229</v>
      </c>
      <c r="R3816" s="2" t="s">
        <v>230</v>
      </c>
      <c r="S3816" s="2" t="s">
        <v>249</v>
      </c>
      <c r="T3816" s="2" t="s">
        <v>75</v>
      </c>
      <c r="U3816" s="4">
        <f>0.02</f>
        <v>0.02</v>
      </c>
      <c r="V3816" s="2" t="s">
        <v>232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 t="s">
        <v>236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4921</v>
      </c>
      <c r="B3817" s="2" t="s">
        <v>4912</v>
      </c>
      <c r="C3817" s="2" t="s">
        <v>47</v>
      </c>
      <c r="D3817" s="2" t="s">
        <v>4913</v>
      </c>
      <c r="E3817" s="2" t="s">
        <v>277</v>
      </c>
      <c r="F3817" s="2" t="s">
        <v>224</v>
      </c>
      <c r="G3817" s="2" t="s">
        <v>225</v>
      </c>
      <c r="H3817" s="2" t="s">
        <v>142</v>
      </c>
      <c r="I3817" s="2"/>
      <c r="J3817" s="2"/>
      <c r="K3817" s="2"/>
      <c r="L3817" s="2"/>
      <c r="M3817" s="2" t="s">
        <v>107</v>
      </c>
      <c r="N3817" s="3"/>
      <c r="O3817" s="3"/>
      <c r="P3817" s="4">
        <f>IF(O3817="吨",N3817*1000,IF(O3817="万立方米",N3817*10000,""))</f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138</v>
      </c>
      <c r="AH3817" s="2" t="s">
        <v>114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4922</v>
      </c>
      <c r="B3818" s="2" t="s">
        <v>4923</v>
      </c>
      <c r="C3818" s="2" t="s">
        <v>47</v>
      </c>
      <c r="D3818" s="2" t="s">
        <v>2214</v>
      </c>
      <c r="E3818" s="2" t="s">
        <v>491</v>
      </c>
      <c r="F3818" s="2" t="s">
        <v>224</v>
      </c>
      <c r="G3818" s="2" t="s">
        <v>51</v>
      </c>
      <c r="H3818" s="2" t="s">
        <v>142</v>
      </c>
      <c r="I3818" s="2" t="s">
        <v>53</v>
      </c>
      <c r="J3818" s="2" t="s">
        <v>54</v>
      </c>
      <c r="K3818" s="2" t="s">
        <v>55</v>
      </c>
      <c r="L3818" s="2" t="s">
        <v>173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174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298</v>
      </c>
      <c r="Y3818" s="2" t="s">
        <v>997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66</v>
      </c>
      <c r="AF3818" s="2" t="s">
        <v>67</v>
      </c>
      <c r="AG3818" s="2" t="s">
        <v>327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4924</v>
      </c>
      <c r="B3819" s="2" t="s">
        <v>4923</v>
      </c>
      <c r="C3819" s="2" t="s">
        <v>47</v>
      </c>
      <c r="D3819" s="2" t="s">
        <v>2214</v>
      </c>
      <c r="E3819" s="2" t="s">
        <v>491</v>
      </c>
      <c r="F3819" s="2" t="s">
        <v>224</v>
      </c>
      <c r="G3819" s="2" t="s">
        <v>51</v>
      </c>
      <c r="H3819" s="2" t="s">
        <v>142</v>
      </c>
      <c r="I3819" s="2" t="s">
        <v>53</v>
      </c>
      <c r="J3819" s="2" t="s">
        <v>54</v>
      </c>
      <c r="K3819" s="2" t="s">
        <v>55</v>
      </c>
      <c r="L3819" s="2" t="s">
        <v>173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179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66</v>
      </c>
      <c r="AF3819" s="2" t="s">
        <v>67</v>
      </c>
      <c r="AG3819" s="2" t="s">
        <v>329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4925</v>
      </c>
      <c r="B3820" s="2" t="s">
        <v>4923</v>
      </c>
      <c r="C3820" s="2" t="s">
        <v>47</v>
      </c>
      <c r="D3820" s="2" t="s">
        <v>2214</v>
      </c>
      <c r="E3820" s="2" t="s">
        <v>491</v>
      </c>
      <c r="F3820" s="2" t="s">
        <v>224</v>
      </c>
      <c r="G3820" s="2" t="s">
        <v>51</v>
      </c>
      <c r="H3820" s="2" t="s">
        <v>142</v>
      </c>
      <c r="I3820" s="2" t="s">
        <v>53</v>
      </c>
      <c r="J3820" s="2" t="s">
        <v>54</v>
      </c>
      <c r="K3820" s="2" t="s">
        <v>55</v>
      </c>
      <c r="L3820" s="2" t="s">
        <v>173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182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255</v>
      </c>
      <c r="Y3820" s="2" t="s">
        <v>1343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66</v>
      </c>
      <c r="AF3820" s="2" t="s">
        <v>67</v>
      </c>
      <c r="AG3820" s="2" t="s">
        <v>167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4926</v>
      </c>
      <c r="B3821" s="2" t="s">
        <v>4923</v>
      </c>
      <c r="C3821" s="2" t="s">
        <v>47</v>
      </c>
      <c r="D3821" s="2" t="s">
        <v>2214</v>
      </c>
      <c r="E3821" s="2" t="s">
        <v>491</v>
      </c>
      <c r="F3821" s="2" t="s">
        <v>224</v>
      </c>
      <c r="G3821" s="2" t="s">
        <v>51</v>
      </c>
      <c r="H3821" s="2" t="s">
        <v>142</v>
      </c>
      <c r="I3821" s="2" t="s">
        <v>53</v>
      </c>
      <c r="J3821" s="2" t="s">
        <v>54</v>
      </c>
      <c r="K3821" s="2" t="s">
        <v>55</v>
      </c>
      <c r="L3821" s="2" t="s">
        <v>173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185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298</v>
      </c>
      <c r="Y3821" s="2" t="s">
        <v>1005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327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4927</v>
      </c>
      <c r="B3822" s="2" t="s">
        <v>4923</v>
      </c>
      <c r="C3822" s="2" t="s">
        <v>47</v>
      </c>
      <c r="D3822" s="2" t="s">
        <v>2214</v>
      </c>
      <c r="E3822" s="2" t="s">
        <v>491</v>
      </c>
      <c r="F3822" s="2" t="s">
        <v>224</v>
      </c>
      <c r="G3822" s="2" t="s">
        <v>51</v>
      </c>
      <c r="H3822" s="2" t="s">
        <v>142</v>
      </c>
      <c r="I3822" s="2" t="s">
        <v>53</v>
      </c>
      <c r="J3822" s="2" t="s">
        <v>54</v>
      </c>
      <c r="K3822" s="2" t="s">
        <v>55</v>
      </c>
      <c r="L3822" s="2" t="s">
        <v>173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188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298</v>
      </c>
      <c r="Y3822" s="2" t="s">
        <v>1008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66</v>
      </c>
      <c r="AF3822" s="2" t="s">
        <v>67</v>
      </c>
      <c r="AG3822" s="2" t="s">
        <v>327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4928</v>
      </c>
      <c r="B3823" s="2" t="s">
        <v>4923</v>
      </c>
      <c r="C3823" s="2" t="s">
        <v>47</v>
      </c>
      <c r="D3823" s="2" t="s">
        <v>2214</v>
      </c>
      <c r="E3823" s="2" t="s">
        <v>491</v>
      </c>
      <c r="F3823" s="2" t="s">
        <v>224</v>
      </c>
      <c r="G3823" s="2" t="s">
        <v>51</v>
      </c>
      <c r="H3823" s="2" t="s">
        <v>142</v>
      </c>
      <c r="I3823" s="2" t="s">
        <v>53</v>
      </c>
      <c r="J3823" s="2" t="s">
        <v>54</v>
      </c>
      <c r="K3823" s="2" t="s">
        <v>55</v>
      </c>
      <c r="L3823" s="2" t="s">
        <v>173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191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298</v>
      </c>
      <c r="Y3823" s="2" t="s">
        <v>1011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66</v>
      </c>
      <c r="AF3823" s="2" t="s">
        <v>67</v>
      </c>
      <c r="AG3823" s="2" t="s">
        <v>327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4929</v>
      </c>
      <c r="B3824" s="2" t="s">
        <v>4923</v>
      </c>
      <c r="C3824" s="2" t="s">
        <v>47</v>
      </c>
      <c r="D3824" s="2" t="s">
        <v>2214</v>
      </c>
      <c r="E3824" s="2" t="s">
        <v>491</v>
      </c>
      <c r="F3824" s="2" t="s">
        <v>224</v>
      </c>
      <c r="G3824" s="2" t="s">
        <v>51</v>
      </c>
      <c r="H3824" s="2" t="s">
        <v>142</v>
      </c>
      <c r="I3824" s="2" t="s">
        <v>53</v>
      </c>
      <c r="J3824" s="2" t="s">
        <v>54</v>
      </c>
      <c r="K3824" s="2" t="s">
        <v>55</v>
      </c>
      <c r="L3824" s="2" t="s">
        <v>173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194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159</v>
      </c>
      <c r="Y3824" s="2" t="s">
        <v>160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66</v>
      </c>
      <c r="AF3824" s="2" t="s">
        <v>67</v>
      </c>
      <c r="AG3824" s="2" t="s">
        <v>327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4930</v>
      </c>
      <c r="B3825" s="2" t="s">
        <v>4923</v>
      </c>
      <c r="C3825" s="2" t="s">
        <v>47</v>
      </c>
      <c r="D3825" s="2" t="s">
        <v>2214</v>
      </c>
      <c r="E3825" s="2" t="s">
        <v>491</v>
      </c>
      <c r="F3825" s="2" t="s">
        <v>224</v>
      </c>
      <c r="G3825" s="2" t="s">
        <v>51</v>
      </c>
      <c r="H3825" s="2" t="s">
        <v>142</v>
      </c>
      <c r="I3825" s="2" t="s">
        <v>53</v>
      </c>
      <c r="J3825" s="2" t="s">
        <v>54</v>
      </c>
      <c r="K3825" s="2" t="s">
        <v>55</v>
      </c>
      <c r="L3825" s="2" t="s">
        <v>173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196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66</v>
      </c>
      <c r="AF3825" s="2" t="s">
        <v>67</v>
      </c>
      <c r="AG3825" s="2" t="s">
        <v>329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4931</v>
      </c>
      <c r="B3826" s="2" t="s">
        <v>4923</v>
      </c>
      <c r="C3826" s="2" t="s">
        <v>47</v>
      </c>
      <c r="D3826" s="2" t="s">
        <v>2214</v>
      </c>
      <c r="E3826" s="2" t="s">
        <v>491</v>
      </c>
      <c r="F3826" s="2" t="s">
        <v>224</v>
      </c>
      <c r="G3826" s="2" t="s">
        <v>51</v>
      </c>
      <c r="H3826" s="2" t="s">
        <v>142</v>
      </c>
      <c r="I3826" s="2"/>
      <c r="J3826" s="2"/>
      <c r="K3826" s="2" t="s">
        <v>55</v>
      </c>
      <c r="L3826" s="2" t="s">
        <v>163</v>
      </c>
      <c r="M3826" s="2" t="s">
        <v>107</v>
      </c>
      <c r="N3826" s="3"/>
      <c r="O3826" s="3"/>
      <c r="P3826" s="4">
        <f>IF(O3826="吨",N3826*1000,IF(O3826="万立方米",N3826*10000,""))</f>
        <v>94814000.0</v>
      </c>
      <c r="Q3826" s="2" t="s">
        <v>108</v>
      </c>
      <c r="R3826" s="2" t="s">
        <v>109</v>
      </c>
      <c r="S3826" s="2" t="s">
        <v>164</v>
      </c>
      <c r="T3826" s="2" t="s">
        <v>165</v>
      </c>
      <c r="U3826" s="4">
        <f>0.16</f>
        <v>0.16</v>
      </c>
      <c r="V3826" s="2" t="s">
        <v>111</v>
      </c>
      <c r="W3826" s="2" t="s">
        <v>164</v>
      </c>
      <c r="X3826" s="2" t="s">
        <v>163</v>
      </c>
      <c r="Y3826" s="2" t="s">
        <v>166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66</v>
      </c>
      <c r="AF3826" s="2" t="s">
        <v>67</v>
      </c>
      <c r="AG3826" s="2" t="s">
        <v>167</v>
      </c>
      <c r="AH3826" s="2" t="s">
        <v>168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4932</v>
      </c>
      <c r="B3827" s="2" t="s">
        <v>4933</v>
      </c>
      <c r="C3827" s="2" t="s">
        <v>47</v>
      </c>
      <c r="D3827" s="2" t="s">
        <v>1666</v>
      </c>
      <c r="E3827" s="2" t="s">
        <v>172</v>
      </c>
      <c r="F3827" s="2" t="s">
        <v>224</v>
      </c>
      <c r="G3827" s="2" t="s">
        <v>227</v>
      </c>
      <c r="H3827" s="2" t="s">
        <v>297</v>
      </c>
      <c r="I3827" s="2" t="s">
        <v>53</v>
      </c>
      <c r="J3827" s="2" t="s">
        <v>1667</v>
      </c>
      <c r="K3827" s="2" t="s">
        <v>1667</v>
      </c>
      <c r="L3827" s="2" t="s">
        <v>227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1668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1.56</v>
      </c>
      <c r="AD3827" s="4">
        <f>AC3827*(1-Z3827/100)</f>
        <v>1.56</v>
      </c>
      <c r="AE3827" s="2" t="s">
        <v>66</v>
      </c>
      <c r="AF3827" s="2" t="s">
        <v>67</v>
      </c>
      <c r="AG3827" s="2" t="s">
        <v>233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4934</v>
      </c>
      <c r="B3828" s="2" t="s">
        <v>4933</v>
      </c>
      <c r="C3828" s="2" t="s">
        <v>47</v>
      </c>
      <c r="D3828" s="2" t="s">
        <v>1666</v>
      </c>
      <c r="E3828" s="2" t="s">
        <v>172</v>
      </c>
      <c r="F3828" s="2" t="s">
        <v>224</v>
      </c>
      <c r="G3828" s="2" t="s">
        <v>227</v>
      </c>
      <c r="H3828" s="2" t="s">
        <v>297</v>
      </c>
      <c r="I3828" s="2" t="s">
        <v>53</v>
      </c>
      <c r="J3828" s="2" t="s">
        <v>1667</v>
      </c>
      <c r="K3828" s="2" t="s">
        <v>1667</v>
      </c>
      <c r="L3828" s="2" t="s">
        <v>227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1670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28.08</v>
      </c>
      <c r="AD3828" s="4">
        <f>AC3828*(1-Z3828/100)</f>
        <v>28.08</v>
      </c>
      <c r="AE3828" s="2" t="s">
        <v>66</v>
      </c>
      <c r="AF3828" s="2" t="s">
        <v>67</v>
      </c>
      <c r="AG3828" s="2" t="s">
        <v>236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4935</v>
      </c>
      <c r="B3829" s="2" t="s">
        <v>4933</v>
      </c>
      <c r="C3829" s="2" t="s">
        <v>47</v>
      </c>
      <c r="D3829" s="2" t="s">
        <v>1666</v>
      </c>
      <c r="E3829" s="2" t="s">
        <v>172</v>
      </c>
      <c r="F3829" s="2" t="s">
        <v>224</v>
      </c>
      <c r="G3829" s="2" t="s">
        <v>227</v>
      </c>
      <c r="H3829" s="2" t="s">
        <v>297</v>
      </c>
      <c r="I3829" s="2" t="s">
        <v>53</v>
      </c>
      <c r="J3829" s="2" t="s">
        <v>1667</v>
      </c>
      <c r="K3829" s="2" t="s">
        <v>1667</v>
      </c>
      <c r="L3829" s="2" t="s">
        <v>227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1672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4">
        <f>P3829*U3829/1000000</f>
        <v>291.72</v>
      </c>
      <c r="AD3829" s="4">
        <f>AC3829*(1-Z3829/100)</f>
        <v>227.54160000000002</v>
      </c>
      <c r="AE3829" s="2" t="s">
        <v>66</v>
      </c>
      <c r="AF3829" s="2" t="s">
        <v>67</v>
      </c>
      <c r="AG3829" s="2" t="s">
        <v>239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4936</v>
      </c>
      <c r="B3830" s="2" t="s">
        <v>4933</v>
      </c>
      <c r="C3830" s="2" t="s">
        <v>47</v>
      </c>
      <c r="D3830" s="2" t="s">
        <v>1666</v>
      </c>
      <c r="E3830" s="2" t="s">
        <v>172</v>
      </c>
      <c r="F3830" s="2" t="s">
        <v>224</v>
      </c>
      <c r="G3830" s="2" t="s">
        <v>227</v>
      </c>
      <c r="H3830" s="2" t="s">
        <v>297</v>
      </c>
      <c r="I3830" s="2" t="s">
        <v>53</v>
      </c>
      <c r="J3830" s="2" t="s">
        <v>1667</v>
      </c>
      <c r="K3830" s="2" t="s">
        <v>1667</v>
      </c>
      <c r="L3830" s="2" t="s">
        <v>227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1674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3.9</v>
      </c>
      <c r="AD3830" s="4">
        <f>AC3830*(1-Z3830/100)</f>
        <v>3.9</v>
      </c>
      <c r="AE3830" s="2" t="s">
        <v>66</v>
      </c>
      <c r="AF3830" s="2" t="s">
        <v>67</v>
      </c>
      <c r="AG3830" s="2" t="s">
        <v>233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4937</v>
      </c>
      <c r="B3831" s="2" t="s">
        <v>4933</v>
      </c>
      <c r="C3831" s="2" t="s">
        <v>47</v>
      </c>
      <c r="D3831" s="2" t="s">
        <v>1666</v>
      </c>
      <c r="E3831" s="2" t="s">
        <v>172</v>
      </c>
      <c r="F3831" s="2" t="s">
        <v>224</v>
      </c>
      <c r="G3831" s="2" t="s">
        <v>227</v>
      </c>
      <c r="H3831" s="2" t="s">
        <v>297</v>
      </c>
      <c r="I3831" s="2" t="s">
        <v>53</v>
      </c>
      <c r="J3831" s="2" t="s">
        <v>1667</v>
      </c>
      <c r="K3831" s="2" t="s">
        <v>1667</v>
      </c>
      <c r="L3831" s="2" t="s">
        <v>227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1676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13.260000000000002</v>
      </c>
      <c r="AD3831" s="4">
        <f>AC3832*(1-AA3831/100)+(AC3831-AC3832)*(1-AB3831/100)</f>
        <v>13.260000000000002</v>
      </c>
      <c r="AE3831" s="2" t="s">
        <v>66</v>
      </c>
      <c r="AF3831" s="2" t="s">
        <v>67</v>
      </c>
      <c r="AG3831" s="2" t="s">
        <v>233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4938</v>
      </c>
      <c r="B3832" s="2" t="s">
        <v>4933</v>
      </c>
      <c r="C3832" s="2" t="s">
        <v>47</v>
      </c>
      <c r="D3832" s="2" t="s">
        <v>1666</v>
      </c>
      <c r="E3832" s="2" t="s">
        <v>172</v>
      </c>
      <c r="F3832" s="2" t="s">
        <v>224</v>
      </c>
      <c r="G3832" s="2" t="s">
        <v>227</v>
      </c>
      <c r="H3832" s="2" t="s">
        <v>297</v>
      </c>
      <c r="I3832" s="2" t="s">
        <v>53</v>
      </c>
      <c r="J3832" s="2" t="s">
        <v>1667</v>
      </c>
      <c r="K3832" s="2" t="s">
        <v>1667</v>
      </c>
      <c r="L3832" s="2" t="s">
        <v>227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1678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13.260000000000002</v>
      </c>
      <c r="AD3832" s="4">
        <f>AC3832*(1-Z3832/100)</f>
        <v>13.260000000000002</v>
      </c>
      <c r="AE3832" s="2" t="s">
        <v>66</v>
      </c>
      <c r="AF3832" s="2" t="s">
        <v>67</v>
      </c>
      <c r="AG3832" s="2" t="s">
        <v>233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4939</v>
      </c>
      <c r="B3833" s="2" t="s">
        <v>4933</v>
      </c>
      <c r="C3833" s="2" t="s">
        <v>47</v>
      </c>
      <c r="D3833" s="2" t="s">
        <v>1666</v>
      </c>
      <c r="E3833" s="2" t="s">
        <v>172</v>
      </c>
      <c r="F3833" s="2" t="s">
        <v>224</v>
      </c>
      <c r="G3833" s="2" t="s">
        <v>227</v>
      </c>
      <c r="H3833" s="2" t="s">
        <v>297</v>
      </c>
      <c r="I3833" s="2" t="s">
        <v>53</v>
      </c>
      <c r="J3833" s="2" t="s">
        <v>1667</v>
      </c>
      <c r="K3833" s="2" t="s">
        <v>1667</v>
      </c>
      <c r="L3833" s="2" t="s">
        <v>227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1680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233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4940</v>
      </c>
      <c r="B3834" s="2" t="s">
        <v>4933</v>
      </c>
      <c r="C3834" s="2" t="s">
        <v>47</v>
      </c>
      <c r="D3834" s="2" t="s">
        <v>1666</v>
      </c>
      <c r="E3834" s="2" t="s">
        <v>172</v>
      </c>
      <c r="F3834" s="2" t="s">
        <v>224</v>
      </c>
      <c r="G3834" s="2" t="s">
        <v>227</v>
      </c>
      <c r="H3834" s="2" t="s">
        <v>297</v>
      </c>
      <c r="I3834" s="2" t="s">
        <v>53</v>
      </c>
      <c r="J3834" s="2" t="s">
        <v>1667</v>
      </c>
      <c r="K3834" s="2" t="s">
        <v>1667</v>
      </c>
      <c r="L3834" s="2" t="s">
        <v>227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1682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2574.0</v>
      </c>
      <c r="AD3834" s="4">
        <f>AC3834*(1-Z3834/100)</f>
        <v>2574.0</v>
      </c>
      <c r="AE3834" s="2" t="s">
        <v>66</v>
      </c>
      <c r="AF3834" s="2" t="s">
        <v>67</v>
      </c>
      <c r="AG3834" s="2" t="s">
        <v>236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4941</v>
      </c>
      <c r="B3835" s="2" t="s">
        <v>4933</v>
      </c>
      <c r="C3835" s="2" t="s">
        <v>47</v>
      </c>
      <c r="D3835" s="2" t="s">
        <v>1666</v>
      </c>
      <c r="E3835" s="2" t="s">
        <v>172</v>
      </c>
      <c r="F3835" s="2" t="s">
        <v>224</v>
      </c>
      <c r="G3835" s="2" t="s">
        <v>227</v>
      </c>
      <c r="H3835" s="2" t="s">
        <v>297</v>
      </c>
      <c r="I3835" s="2"/>
      <c r="J3835" s="2"/>
      <c r="K3835" s="2"/>
      <c r="L3835" s="2"/>
      <c r="M3835" s="2" t="s">
        <v>107</v>
      </c>
      <c r="N3835" s="3"/>
      <c r="O3835" s="3"/>
      <c r="P3835" s="4">
        <f>IF(O3835="吨",N3835*1000,IF(O3835="万立方米",N3835*10000,""))</f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138</v>
      </c>
      <c r="AH3835" s="2" t="s">
        <v>114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4942</v>
      </c>
      <c r="B3836" s="2" t="s">
        <v>4943</v>
      </c>
      <c r="C3836" s="2" t="s">
        <v>47</v>
      </c>
      <c r="D3836" s="2" t="s">
        <v>4944</v>
      </c>
      <c r="E3836" s="2" t="s">
        <v>325</v>
      </c>
      <c r="F3836" s="2" t="s">
        <v>119</v>
      </c>
      <c r="G3836" s="2" t="s">
        <v>51</v>
      </c>
      <c r="H3836" s="2" t="s">
        <v>52</v>
      </c>
      <c r="I3836" s="2" t="s">
        <v>53</v>
      </c>
      <c r="J3836" s="2" t="s">
        <v>595</v>
      </c>
      <c r="K3836" s="2" t="s">
        <v>55</v>
      </c>
      <c r="L3836" s="2" t="s">
        <v>173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1249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0.05148614240000001</v>
      </c>
      <c r="AD3836" s="4">
        <f>AC3836*(1-Z3836/100)</f>
        <v>0.05148614240000001</v>
      </c>
      <c r="AE3836" s="2" t="s">
        <v>66</v>
      </c>
      <c r="AF3836" s="2" t="s">
        <v>67</v>
      </c>
      <c r="AG3836" s="2" t="s">
        <v>233</v>
      </c>
      <c r="AH3836" s="2" t="s">
        <v>998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4945</v>
      </c>
      <c r="B3837" s="2" t="s">
        <v>4943</v>
      </c>
      <c r="C3837" s="2" t="s">
        <v>47</v>
      </c>
      <c r="D3837" s="2" t="s">
        <v>4944</v>
      </c>
      <c r="E3837" s="2" t="s">
        <v>325</v>
      </c>
      <c r="F3837" s="2" t="s">
        <v>119</v>
      </c>
      <c r="G3837" s="2" t="s">
        <v>51</v>
      </c>
      <c r="H3837" s="2" t="s">
        <v>52</v>
      </c>
      <c r="I3837" s="2" t="s">
        <v>53</v>
      </c>
      <c r="J3837" s="2" t="s">
        <v>595</v>
      </c>
      <c r="K3837" s="2" t="s">
        <v>55</v>
      </c>
      <c r="L3837" s="2" t="s">
        <v>173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1251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28.93</v>
      </c>
      <c r="AD3837" s="4">
        <f>AC3837*(1-Z3837/100)</f>
        <v>28.93</v>
      </c>
      <c r="AE3837" s="2" t="s">
        <v>66</v>
      </c>
      <c r="AF3837" s="2" t="s">
        <v>67</v>
      </c>
      <c r="AG3837" s="2" t="s">
        <v>236</v>
      </c>
      <c r="AH3837" s="2" t="s">
        <v>998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4946</v>
      </c>
      <c r="B3838" s="2" t="s">
        <v>4943</v>
      </c>
      <c r="C3838" s="2" t="s">
        <v>47</v>
      </c>
      <c r="D3838" s="2" t="s">
        <v>4944</v>
      </c>
      <c r="E3838" s="2" t="s">
        <v>325</v>
      </c>
      <c r="F3838" s="2" t="s">
        <v>119</v>
      </c>
      <c r="G3838" s="2" t="s">
        <v>51</v>
      </c>
      <c r="H3838" s="2" t="s">
        <v>52</v>
      </c>
      <c r="I3838" s="2" t="s">
        <v>53</v>
      </c>
      <c r="J3838" s="2" t="s">
        <v>595</v>
      </c>
      <c r="K3838" s="2" t="s">
        <v>55</v>
      </c>
      <c r="L3838" s="2" t="s">
        <v>173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1253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4">
        <f>P3838*U3838/1000000</f>
        <v>108.4875</v>
      </c>
      <c r="AD3838" s="4">
        <f>AC3838*(1-Z3838/100)</f>
        <v>108.4875</v>
      </c>
      <c r="AE3838" s="2" t="s">
        <v>66</v>
      </c>
      <c r="AF3838" s="2" t="s">
        <v>67</v>
      </c>
      <c r="AG3838" s="2" t="s">
        <v>233</v>
      </c>
      <c r="AH3838" s="2" t="s">
        <v>998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4947</v>
      </c>
      <c r="B3839" s="2" t="s">
        <v>4943</v>
      </c>
      <c r="C3839" s="2" t="s">
        <v>47</v>
      </c>
      <c r="D3839" s="2" t="s">
        <v>4944</v>
      </c>
      <c r="E3839" s="2" t="s">
        <v>325</v>
      </c>
      <c r="F3839" s="2" t="s">
        <v>119</v>
      </c>
      <c r="G3839" s="2" t="s">
        <v>51</v>
      </c>
      <c r="H3839" s="2" t="s">
        <v>52</v>
      </c>
      <c r="I3839" s="2" t="s">
        <v>53</v>
      </c>
      <c r="J3839" s="2" t="s">
        <v>595</v>
      </c>
      <c r="K3839" s="2" t="s">
        <v>55</v>
      </c>
      <c r="L3839" s="2" t="s">
        <v>173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1255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233</v>
      </c>
      <c r="AH3839" s="2" t="s">
        <v>998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4948</v>
      </c>
      <c r="B3840" s="2" t="s">
        <v>4943</v>
      </c>
      <c r="C3840" s="2" t="s">
        <v>47</v>
      </c>
      <c r="D3840" s="2" t="s">
        <v>4944</v>
      </c>
      <c r="E3840" s="2" t="s">
        <v>325</v>
      </c>
      <c r="F3840" s="2" t="s">
        <v>119</v>
      </c>
      <c r="G3840" s="2" t="s">
        <v>51</v>
      </c>
      <c r="H3840" s="2" t="s">
        <v>52</v>
      </c>
      <c r="I3840" s="2" t="s">
        <v>53</v>
      </c>
      <c r="J3840" s="2" t="s">
        <v>595</v>
      </c>
      <c r="K3840" s="2" t="s">
        <v>55</v>
      </c>
      <c r="L3840" s="2" t="s">
        <v>173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1257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106.64986640000001</v>
      </c>
      <c r="AD3840" s="4">
        <f>AC3841*(1-AA3840/100)+(AC3840-AC3841)*(1-AB3840/100)</f>
        <v>106.64986640000001</v>
      </c>
      <c r="AE3840" s="2" t="s">
        <v>66</v>
      </c>
      <c r="AF3840" s="2" t="s">
        <v>67</v>
      </c>
      <c r="AG3840" s="2" t="s">
        <v>233</v>
      </c>
      <c r="AH3840" s="2" t="s">
        <v>998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4949</v>
      </c>
      <c r="B3841" s="2" t="s">
        <v>4943</v>
      </c>
      <c r="C3841" s="2" t="s">
        <v>47</v>
      </c>
      <c r="D3841" s="2" t="s">
        <v>4944</v>
      </c>
      <c r="E3841" s="2" t="s">
        <v>325</v>
      </c>
      <c r="F3841" s="2" t="s">
        <v>119</v>
      </c>
      <c r="G3841" s="2" t="s">
        <v>51</v>
      </c>
      <c r="H3841" s="2" t="s">
        <v>52</v>
      </c>
      <c r="I3841" s="2" t="s">
        <v>53</v>
      </c>
      <c r="J3841" s="2" t="s">
        <v>595</v>
      </c>
      <c r="K3841" s="2" t="s">
        <v>55</v>
      </c>
      <c r="L3841" s="2" t="s">
        <v>173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1259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25.743071200000006</v>
      </c>
      <c r="AD3841" s="4">
        <f>AC3841*(1-Z3841/100)</f>
        <v>25.743071200000006</v>
      </c>
      <c r="AE3841" s="2" t="s">
        <v>66</v>
      </c>
      <c r="AF3841" s="2" t="s">
        <v>67</v>
      </c>
      <c r="AG3841" s="2" t="s">
        <v>233</v>
      </c>
      <c r="AH3841" s="2" t="s">
        <v>998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4950</v>
      </c>
      <c r="B3842" s="2" t="s">
        <v>4943</v>
      </c>
      <c r="C3842" s="2" t="s">
        <v>47</v>
      </c>
      <c r="D3842" s="2" t="s">
        <v>4944</v>
      </c>
      <c r="E3842" s="2" t="s">
        <v>325</v>
      </c>
      <c r="F3842" s="2" t="s">
        <v>119</v>
      </c>
      <c r="G3842" s="2" t="s">
        <v>51</v>
      </c>
      <c r="H3842" s="2" t="s">
        <v>52</v>
      </c>
      <c r="I3842" s="2" t="s">
        <v>53</v>
      </c>
      <c r="J3842" s="2" t="s">
        <v>595</v>
      </c>
      <c r="K3842" s="2" t="s">
        <v>55</v>
      </c>
      <c r="L3842" s="2" t="s">
        <v>173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1261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54.0991</v>
      </c>
      <c r="AD3842" s="4">
        <f>AC3842*(1-Z3842/100)</f>
        <v>54.0991</v>
      </c>
      <c r="AE3842" s="2" t="s">
        <v>66</v>
      </c>
      <c r="AF3842" s="2" t="s">
        <v>67</v>
      </c>
      <c r="AG3842" s="2" t="s">
        <v>233</v>
      </c>
      <c r="AH3842" s="2" t="s">
        <v>998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4951</v>
      </c>
      <c r="B3843" s="2" t="s">
        <v>4943</v>
      </c>
      <c r="C3843" s="2" t="s">
        <v>47</v>
      </c>
      <c r="D3843" s="2" t="s">
        <v>4944</v>
      </c>
      <c r="E3843" s="2" t="s">
        <v>325</v>
      </c>
      <c r="F3843" s="2" t="s">
        <v>119</v>
      </c>
      <c r="G3843" s="2" t="s">
        <v>51</v>
      </c>
      <c r="H3843" s="2" t="s">
        <v>52</v>
      </c>
      <c r="I3843" s="2" t="s">
        <v>53</v>
      </c>
      <c r="J3843" s="2" t="s">
        <v>595</v>
      </c>
      <c r="K3843" s="2" t="s">
        <v>55</v>
      </c>
      <c r="L3843" s="2" t="s">
        <v>173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1263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2.6037</v>
      </c>
      <c r="AD3843" s="4">
        <f>AC3843*(1-Z3843/100)</f>
        <v>2.6037</v>
      </c>
      <c r="AE3843" s="2" t="s">
        <v>66</v>
      </c>
      <c r="AF3843" s="2" t="s">
        <v>67</v>
      </c>
      <c r="AG3843" s="2" t="s">
        <v>236</v>
      </c>
      <c r="AH3843" s="2" t="s">
        <v>998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4952</v>
      </c>
      <c r="B3844" s="2" t="s">
        <v>4943</v>
      </c>
      <c r="C3844" s="2" t="s">
        <v>47</v>
      </c>
      <c r="D3844" s="2" t="s">
        <v>4944</v>
      </c>
      <c r="E3844" s="2" t="s">
        <v>325</v>
      </c>
      <c r="F3844" s="2" t="s">
        <v>119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f>IF(O3844="吨",N3844*1000,IF(O3844="万立方米",N3844*10000,""))</f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138</v>
      </c>
      <c r="AH3844" s="2" t="s">
        <v>114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4953</v>
      </c>
      <c r="B3845" s="2" t="s">
        <v>4954</v>
      </c>
      <c r="C3845" s="2" t="s">
        <v>47</v>
      </c>
      <c r="D3845" s="2" t="s">
        <v>2825</v>
      </c>
      <c r="E3845" s="2" t="s">
        <v>760</v>
      </c>
      <c r="F3845" s="2" t="s">
        <v>50</v>
      </c>
      <c r="G3845" s="2" t="s">
        <v>51</v>
      </c>
      <c r="H3845" s="2" t="s">
        <v>142</v>
      </c>
      <c r="I3845" s="2" t="s">
        <v>53</v>
      </c>
      <c r="J3845" s="2" t="s">
        <v>343</v>
      </c>
      <c r="K3845" s="2" t="s">
        <v>55</v>
      </c>
      <c r="L3845" s="2" t="s">
        <v>173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174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9.913036401228805</v>
      </c>
      <c r="AD3845" s="4">
        <f>AC3845*(1-Z3845/100)</f>
        <v>9.913036401228805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4955</v>
      </c>
      <c r="B3846" s="2" t="s">
        <v>4954</v>
      </c>
      <c r="C3846" s="2" t="s">
        <v>47</v>
      </c>
      <c r="D3846" s="2" t="s">
        <v>2825</v>
      </c>
      <c r="E3846" s="2" t="s">
        <v>760</v>
      </c>
      <c r="F3846" s="2" t="s">
        <v>50</v>
      </c>
      <c r="G3846" s="2" t="s">
        <v>51</v>
      </c>
      <c r="H3846" s="2" t="s">
        <v>142</v>
      </c>
      <c r="I3846" s="2" t="s">
        <v>53</v>
      </c>
      <c r="J3846" s="2" t="s">
        <v>343</v>
      </c>
      <c r="K3846" s="2" t="s">
        <v>55</v>
      </c>
      <c r="L3846" s="2" t="s">
        <v>173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179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1351.59584</v>
      </c>
      <c r="AD3846" s="4">
        <f>AC3846*(1-Z3846/100)</f>
        <v>1351.59584</v>
      </c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4956</v>
      </c>
      <c r="B3847" s="2" t="s">
        <v>4954</v>
      </c>
      <c r="C3847" s="2" t="s">
        <v>47</v>
      </c>
      <c r="D3847" s="2" t="s">
        <v>2825</v>
      </c>
      <c r="E3847" s="2" t="s">
        <v>760</v>
      </c>
      <c r="F3847" s="2" t="s">
        <v>50</v>
      </c>
      <c r="G3847" s="2" t="s">
        <v>51</v>
      </c>
      <c r="H3847" s="2" t="s">
        <v>142</v>
      </c>
      <c r="I3847" s="2" t="s">
        <v>53</v>
      </c>
      <c r="J3847" s="2" t="s">
        <v>343</v>
      </c>
      <c r="K3847" s="2" t="s">
        <v>55</v>
      </c>
      <c r="L3847" s="2" t="s">
        <v>173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182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4">
        <f>P3847*U3847/1000000</f>
        <v>4872.5030031999995</v>
      </c>
      <c r="AD3847" s="4">
        <f>AC3847*(1-Z3847/100)</f>
        <v>3800.5523424959997</v>
      </c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4957</v>
      </c>
      <c r="B3848" s="2" t="s">
        <v>4954</v>
      </c>
      <c r="C3848" s="2" t="s">
        <v>47</v>
      </c>
      <c r="D3848" s="2" t="s">
        <v>2825</v>
      </c>
      <c r="E3848" s="2" t="s">
        <v>760</v>
      </c>
      <c r="F3848" s="2" t="s">
        <v>50</v>
      </c>
      <c r="G3848" s="2" t="s">
        <v>51</v>
      </c>
      <c r="H3848" s="2" t="s">
        <v>142</v>
      </c>
      <c r="I3848" s="2" t="s">
        <v>53</v>
      </c>
      <c r="J3848" s="2" t="s">
        <v>343</v>
      </c>
      <c r="K3848" s="2" t="s">
        <v>55</v>
      </c>
      <c r="L3848" s="2" t="s">
        <v>173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185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4958</v>
      </c>
      <c r="B3849" s="2" t="s">
        <v>4954</v>
      </c>
      <c r="C3849" s="2" t="s">
        <v>47</v>
      </c>
      <c r="D3849" s="2" t="s">
        <v>2825</v>
      </c>
      <c r="E3849" s="2" t="s">
        <v>760</v>
      </c>
      <c r="F3849" s="2" t="s">
        <v>50</v>
      </c>
      <c r="G3849" s="2" t="s">
        <v>51</v>
      </c>
      <c r="H3849" s="2" t="s">
        <v>142</v>
      </c>
      <c r="I3849" s="2" t="s">
        <v>53</v>
      </c>
      <c r="J3849" s="2" t="s">
        <v>343</v>
      </c>
      <c r="K3849" s="2" t="s">
        <v>55</v>
      </c>
      <c r="L3849" s="2" t="s">
        <v>173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188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20534.146831116803</v>
      </c>
      <c r="AD3849" s="4">
        <f>AC3850*(1-AA3849/100)+(AC3849-AC3850)*(1-AB3849/100)</f>
        <v>20534.146831116803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4959</v>
      </c>
      <c r="B3850" s="2" t="s">
        <v>4954</v>
      </c>
      <c r="C3850" s="2" t="s">
        <v>47</v>
      </c>
      <c r="D3850" s="2" t="s">
        <v>2825</v>
      </c>
      <c r="E3850" s="2" t="s">
        <v>760</v>
      </c>
      <c r="F3850" s="2" t="s">
        <v>50</v>
      </c>
      <c r="G3850" s="2" t="s">
        <v>51</v>
      </c>
      <c r="H3850" s="2" t="s">
        <v>142</v>
      </c>
      <c r="I3850" s="2" t="s">
        <v>53</v>
      </c>
      <c r="J3850" s="2" t="s">
        <v>343</v>
      </c>
      <c r="K3850" s="2" t="s">
        <v>55</v>
      </c>
      <c r="L3850" s="2" t="s">
        <v>173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191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4956.518200614401</v>
      </c>
      <c r="AD3850" s="4">
        <f>AC3850*(1-Z3850/100)</f>
        <v>4956.518200614401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4960</v>
      </c>
      <c r="B3851" s="2" t="s">
        <v>4954</v>
      </c>
      <c r="C3851" s="2" t="s">
        <v>47</v>
      </c>
      <c r="D3851" s="2" t="s">
        <v>2825</v>
      </c>
      <c r="E3851" s="2" t="s">
        <v>760</v>
      </c>
      <c r="F3851" s="2" t="s">
        <v>50</v>
      </c>
      <c r="G3851" s="2" t="s">
        <v>51</v>
      </c>
      <c r="H3851" s="2" t="s">
        <v>142</v>
      </c>
      <c r="I3851" s="2" t="s">
        <v>53</v>
      </c>
      <c r="J3851" s="2" t="s">
        <v>343</v>
      </c>
      <c r="K3851" s="2" t="s">
        <v>55</v>
      </c>
      <c r="L3851" s="2" t="s">
        <v>173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194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7697.3383088</v>
      </c>
      <c r="AD3851" s="4">
        <f>AC3851*(1-Z3851/100)</f>
        <v>7697.3383088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4961</v>
      </c>
      <c r="B3852" s="2" t="s">
        <v>4954</v>
      </c>
      <c r="C3852" s="2" t="s">
        <v>47</v>
      </c>
      <c r="D3852" s="2" t="s">
        <v>2825</v>
      </c>
      <c r="E3852" s="2" t="s">
        <v>760</v>
      </c>
      <c r="F3852" s="2" t="s">
        <v>50</v>
      </c>
      <c r="G3852" s="2" t="s">
        <v>51</v>
      </c>
      <c r="H3852" s="2" t="s">
        <v>142</v>
      </c>
      <c r="I3852" s="2" t="s">
        <v>53</v>
      </c>
      <c r="J3852" s="2" t="s">
        <v>343</v>
      </c>
      <c r="K3852" s="2" t="s">
        <v>55</v>
      </c>
      <c r="L3852" s="2" t="s">
        <v>173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196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27.0319168</v>
      </c>
      <c r="AD3852" s="4">
        <f>AC3852*(1-Z3852/100)</f>
        <v>27.0319168</v>
      </c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4962</v>
      </c>
      <c r="B3853" s="2" t="s">
        <v>4954</v>
      </c>
      <c r="C3853" s="2" t="s">
        <v>47</v>
      </c>
      <c r="D3853" s="2" t="s">
        <v>2825</v>
      </c>
      <c r="E3853" s="2" t="s">
        <v>760</v>
      </c>
      <c r="F3853" s="2" t="s">
        <v>50</v>
      </c>
      <c r="G3853" s="2" t="s">
        <v>51</v>
      </c>
      <c r="H3853" s="2" t="s">
        <v>142</v>
      </c>
      <c r="I3853" s="2"/>
      <c r="J3853" s="2"/>
      <c r="K3853" s="2"/>
      <c r="L3853" s="2"/>
      <c r="M3853" s="2" t="s">
        <v>107</v>
      </c>
      <c r="N3853" s="3"/>
      <c r="O3853" s="3"/>
      <c r="P3853" s="4">
        <f>IF(O3853="吨",N3853*1000,IF(O3853="万立方米",N3853*10000,""))</f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113</v>
      </c>
      <c r="AH3853" s="2" t="s">
        <v>114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4963</v>
      </c>
      <c r="B3854" s="2" t="s">
        <v>4964</v>
      </c>
      <c r="C3854" s="2" t="s">
        <v>47</v>
      </c>
      <c r="D3854" s="2" t="s">
        <v>923</v>
      </c>
      <c r="E3854" s="2" t="s">
        <v>924</v>
      </c>
      <c r="F3854" s="2" t="s">
        <v>278</v>
      </c>
      <c r="G3854" s="2" t="s">
        <v>120</v>
      </c>
      <c r="H3854" s="2" t="s">
        <v>52</v>
      </c>
      <c r="I3854" s="2" t="s">
        <v>53</v>
      </c>
      <c r="J3854" s="2" t="s">
        <v>691</v>
      </c>
      <c r="K3854" s="2"/>
      <c r="L3854" s="2" t="s">
        <v>122</v>
      </c>
      <c r="M3854" s="2" t="s">
        <v>57</v>
      </c>
      <c r="N3854" s="3">
        <v>1916.25</v>
      </c>
      <c r="O3854" s="3" t="s">
        <v>123</v>
      </c>
      <c r="P3854" s="2"/>
      <c r="Q3854" s="2"/>
      <c r="R3854" s="2"/>
      <c r="S3854" s="2"/>
      <c r="T3854" s="2"/>
      <c r="U3854" s="2"/>
      <c r="V3854" s="2"/>
      <c r="W3854" s="2" t="s">
        <v>124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271</v>
      </c>
      <c r="AF3854" s="2" t="s">
        <v>692</v>
      </c>
      <c r="AG3854" s="2" t="s">
        <v>925</v>
      </c>
      <c r="AH3854" s="2" t="s">
        <v>128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4965</v>
      </c>
      <c r="B3855" s="2" t="s">
        <v>4964</v>
      </c>
      <c r="C3855" s="2" t="s">
        <v>47</v>
      </c>
      <c r="D3855" s="2" t="s">
        <v>923</v>
      </c>
      <c r="E3855" s="2" t="s">
        <v>924</v>
      </c>
      <c r="F3855" s="2" t="s">
        <v>278</v>
      </c>
      <c r="G3855" s="2" t="s">
        <v>120</v>
      </c>
      <c r="H3855" s="2" t="s">
        <v>52</v>
      </c>
      <c r="I3855" s="2" t="s">
        <v>53</v>
      </c>
      <c r="J3855" s="2" t="s">
        <v>691</v>
      </c>
      <c r="K3855" s="2"/>
      <c r="L3855" s="2" t="s">
        <v>122</v>
      </c>
      <c r="M3855" s="2" t="s">
        <v>73</v>
      </c>
      <c r="N3855" s="3">
        <v>1916.25</v>
      </c>
      <c r="O3855" s="3" t="s">
        <v>123</v>
      </c>
      <c r="P3855" s="2"/>
      <c r="Q3855" s="2"/>
      <c r="R3855" s="2"/>
      <c r="S3855" s="2"/>
      <c r="T3855" s="2"/>
      <c r="U3855" s="2"/>
      <c r="V3855" s="2"/>
      <c r="W3855" s="2" t="s">
        <v>124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271</v>
      </c>
      <c r="AF3855" s="2" t="s">
        <v>692</v>
      </c>
      <c r="AG3855" s="2" t="s">
        <v>927</v>
      </c>
      <c r="AH3855" s="2" t="s">
        <v>128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4966</v>
      </c>
      <c r="B3856" s="2" t="s">
        <v>4964</v>
      </c>
      <c r="C3856" s="2" t="s">
        <v>47</v>
      </c>
      <c r="D3856" s="2" t="s">
        <v>923</v>
      </c>
      <c r="E3856" s="2" t="s">
        <v>924</v>
      </c>
      <c r="F3856" s="2" t="s">
        <v>278</v>
      </c>
      <c r="G3856" s="2" t="s">
        <v>120</v>
      </c>
      <c r="H3856" s="2" t="s">
        <v>52</v>
      </c>
      <c r="I3856" s="2" t="s">
        <v>53</v>
      </c>
      <c r="J3856" s="2" t="s">
        <v>691</v>
      </c>
      <c r="K3856" s="2"/>
      <c r="L3856" s="2" t="s">
        <v>122</v>
      </c>
      <c r="M3856" s="2" t="s">
        <v>79</v>
      </c>
      <c r="N3856" s="3">
        <v>1916.25</v>
      </c>
      <c r="O3856" s="3" t="s">
        <v>123</v>
      </c>
      <c r="P3856" s="2"/>
      <c r="Q3856" s="2"/>
      <c r="R3856" s="2"/>
      <c r="S3856" s="2"/>
      <c r="T3856" s="2"/>
      <c r="U3856" s="2"/>
      <c r="V3856" s="2"/>
      <c r="W3856" s="2" t="s">
        <v>124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271</v>
      </c>
      <c r="AF3856" s="2" t="s">
        <v>692</v>
      </c>
      <c r="AG3856" s="2" t="s">
        <v>925</v>
      </c>
      <c r="AH3856" s="2" t="s">
        <v>128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4967</v>
      </c>
      <c r="B3857" s="2" t="s">
        <v>4964</v>
      </c>
      <c r="C3857" s="2" t="s">
        <v>47</v>
      </c>
      <c r="D3857" s="2" t="s">
        <v>923</v>
      </c>
      <c r="E3857" s="2" t="s">
        <v>924</v>
      </c>
      <c r="F3857" s="2" t="s">
        <v>278</v>
      </c>
      <c r="G3857" s="2" t="s">
        <v>120</v>
      </c>
      <c r="H3857" s="2" t="s">
        <v>52</v>
      </c>
      <c r="I3857" s="2" t="s">
        <v>53</v>
      </c>
      <c r="J3857" s="2" t="s">
        <v>691</v>
      </c>
      <c r="K3857" s="2"/>
      <c r="L3857" s="2" t="s">
        <v>122</v>
      </c>
      <c r="M3857" s="2" t="s">
        <v>87</v>
      </c>
      <c r="N3857" s="3">
        <v>1916.25</v>
      </c>
      <c r="O3857" s="3" t="s">
        <v>123</v>
      </c>
      <c r="P3857" s="2"/>
      <c r="Q3857" s="2"/>
      <c r="R3857" s="2"/>
      <c r="S3857" s="2"/>
      <c r="T3857" s="2"/>
      <c r="U3857" s="2"/>
      <c r="V3857" s="2"/>
      <c r="W3857" s="2" t="s">
        <v>124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271</v>
      </c>
      <c r="AF3857" s="2" t="s">
        <v>692</v>
      </c>
      <c r="AG3857" s="2" t="s">
        <v>925</v>
      </c>
      <c r="AH3857" s="2" t="s">
        <v>128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4968</v>
      </c>
      <c r="B3858" s="2" t="s">
        <v>4964</v>
      </c>
      <c r="C3858" s="2" t="s">
        <v>47</v>
      </c>
      <c r="D3858" s="2" t="s">
        <v>923</v>
      </c>
      <c r="E3858" s="2" t="s">
        <v>924</v>
      </c>
      <c r="F3858" s="2" t="s">
        <v>278</v>
      </c>
      <c r="G3858" s="2" t="s">
        <v>120</v>
      </c>
      <c r="H3858" s="2" t="s">
        <v>52</v>
      </c>
      <c r="I3858" s="2" t="s">
        <v>53</v>
      </c>
      <c r="J3858" s="2" t="s">
        <v>691</v>
      </c>
      <c r="K3858" s="2"/>
      <c r="L3858" s="2" t="s">
        <v>122</v>
      </c>
      <c r="M3858" s="2" t="s">
        <v>91</v>
      </c>
      <c r="N3858" s="3">
        <v>1916.25</v>
      </c>
      <c r="O3858" s="3" t="s">
        <v>123</v>
      </c>
      <c r="P3858" s="2"/>
      <c r="Q3858" s="2"/>
      <c r="R3858" s="2"/>
      <c r="S3858" s="2"/>
      <c r="T3858" s="2"/>
      <c r="U3858" s="2"/>
      <c r="V3858" s="2"/>
      <c r="W3858" s="2" t="s">
        <v>124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271</v>
      </c>
      <c r="AF3858" s="2" t="s">
        <v>692</v>
      </c>
      <c r="AG3858" s="2" t="s">
        <v>925</v>
      </c>
      <c r="AH3858" s="2" t="s">
        <v>128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4969</v>
      </c>
      <c r="B3859" s="2" t="s">
        <v>4964</v>
      </c>
      <c r="C3859" s="2" t="s">
        <v>47</v>
      </c>
      <c r="D3859" s="2" t="s">
        <v>923</v>
      </c>
      <c r="E3859" s="2" t="s">
        <v>924</v>
      </c>
      <c r="F3859" s="2" t="s">
        <v>278</v>
      </c>
      <c r="G3859" s="2" t="s">
        <v>120</v>
      </c>
      <c r="H3859" s="2" t="s">
        <v>52</v>
      </c>
      <c r="I3859" s="2" t="s">
        <v>53</v>
      </c>
      <c r="J3859" s="2" t="s">
        <v>691</v>
      </c>
      <c r="K3859" s="2"/>
      <c r="L3859" s="2" t="s">
        <v>122</v>
      </c>
      <c r="M3859" s="2" t="s">
        <v>95</v>
      </c>
      <c r="N3859" s="3">
        <v>1916.25</v>
      </c>
      <c r="O3859" s="3" t="s">
        <v>123</v>
      </c>
      <c r="P3859" s="2"/>
      <c r="Q3859" s="2"/>
      <c r="R3859" s="2"/>
      <c r="S3859" s="2"/>
      <c r="T3859" s="2"/>
      <c r="U3859" s="2"/>
      <c r="V3859" s="2"/>
      <c r="W3859" s="2" t="s">
        <v>124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271</v>
      </c>
      <c r="AF3859" s="2" t="s">
        <v>692</v>
      </c>
      <c r="AG3859" s="2" t="s">
        <v>925</v>
      </c>
      <c r="AH3859" s="2" t="s">
        <v>128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4970</v>
      </c>
      <c r="B3860" s="2" t="s">
        <v>4964</v>
      </c>
      <c r="C3860" s="2" t="s">
        <v>47</v>
      </c>
      <c r="D3860" s="2" t="s">
        <v>923</v>
      </c>
      <c r="E3860" s="2" t="s">
        <v>924</v>
      </c>
      <c r="F3860" s="2" t="s">
        <v>278</v>
      </c>
      <c r="G3860" s="2" t="s">
        <v>120</v>
      </c>
      <c r="H3860" s="2" t="s">
        <v>52</v>
      </c>
      <c r="I3860" s="2" t="s">
        <v>53</v>
      </c>
      <c r="J3860" s="2" t="s">
        <v>691</v>
      </c>
      <c r="K3860" s="2"/>
      <c r="L3860" s="2" t="s">
        <v>122</v>
      </c>
      <c r="M3860" s="2" t="s">
        <v>99</v>
      </c>
      <c r="N3860" s="3">
        <v>1916.25</v>
      </c>
      <c r="O3860" s="3" t="s">
        <v>123</v>
      </c>
      <c r="P3860" s="2"/>
      <c r="Q3860" s="2"/>
      <c r="R3860" s="2"/>
      <c r="S3860" s="2"/>
      <c r="T3860" s="2"/>
      <c r="U3860" s="2"/>
      <c r="V3860" s="2"/>
      <c r="W3860" s="2" t="s">
        <v>124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271</v>
      </c>
      <c r="AF3860" s="2" t="s">
        <v>692</v>
      </c>
      <c r="AG3860" s="2" t="s">
        <v>925</v>
      </c>
      <c r="AH3860" s="2" t="s">
        <v>128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4971</v>
      </c>
      <c r="B3861" s="2" t="s">
        <v>4964</v>
      </c>
      <c r="C3861" s="2" t="s">
        <v>47</v>
      </c>
      <c r="D3861" s="2" t="s">
        <v>923</v>
      </c>
      <c r="E3861" s="2" t="s">
        <v>924</v>
      </c>
      <c r="F3861" s="2" t="s">
        <v>278</v>
      </c>
      <c r="G3861" s="2" t="s">
        <v>120</v>
      </c>
      <c r="H3861" s="2" t="s">
        <v>52</v>
      </c>
      <c r="I3861" s="2" t="s">
        <v>53</v>
      </c>
      <c r="J3861" s="2" t="s">
        <v>691</v>
      </c>
      <c r="K3861" s="2"/>
      <c r="L3861" s="2" t="s">
        <v>122</v>
      </c>
      <c r="M3861" s="2" t="s">
        <v>104</v>
      </c>
      <c r="N3861" s="3">
        <v>1916.25</v>
      </c>
      <c r="O3861" s="3" t="s">
        <v>123</v>
      </c>
      <c r="P3861" s="2"/>
      <c r="Q3861" s="2"/>
      <c r="R3861" s="2"/>
      <c r="S3861" s="2"/>
      <c r="T3861" s="2"/>
      <c r="U3861" s="2"/>
      <c r="V3861" s="2"/>
      <c r="W3861" s="2" t="s">
        <v>124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271</v>
      </c>
      <c r="AF3861" s="2" t="s">
        <v>692</v>
      </c>
      <c r="AG3861" s="2" t="s">
        <v>927</v>
      </c>
      <c r="AH3861" s="2" t="s">
        <v>128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4972</v>
      </c>
      <c r="B3862" s="2" t="s">
        <v>4964</v>
      </c>
      <c r="C3862" s="2" t="s">
        <v>47</v>
      </c>
      <c r="D3862" s="2" t="s">
        <v>923</v>
      </c>
      <c r="E3862" s="2" t="s">
        <v>924</v>
      </c>
      <c r="F3862" s="2" t="s">
        <v>278</v>
      </c>
      <c r="G3862" s="2" t="s">
        <v>120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f>IF(O3862="吨",N3862*1000,IF(O3862="万立方米",N3862*10000,""))</f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113</v>
      </c>
      <c r="AH3862" s="2" t="s">
        <v>114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4973</v>
      </c>
      <c r="B3863" s="2" t="s">
        <v>4974</v>
      </c>
      <c r="C3863" s="2" t="s">
        <v>47</v>
      </c>
      <c r="D3863" s="2" t="s">
        <v>4975</v>
      </c>
      <c r="E3863" s="2" t="s">
        <v>526</v>
      </c>
      <c r="F3863" s="2" t="s">
        <v>278</v>
      </c>
      <c r="G3863" s="2" t="s">
        <v>120</v>
      </c>
      <c r="H3863" s="2" t="s">
        <v>52</v>
      </c>
      <c r="I3863" s="2" t="s">
        <v>53</v>
      </c>
      <c r="J3863" s="2" t="s">
        <v>280</v>
      </c>
      <c r="K3863" s="2"/>
      <c r="L3863" s="2" t="s">
        <v>122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124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271</v>
      </c>
      <c r="AF3863" s="2" t="s">
        <v>281</v>
      </c>
      <c r="AG3863" s="2" t="s">
        <v>282</v>
      </c>
      <c r="AH3863" s="2" t="s">
        <v>128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4976</v>
      </c>
      <c r="B3864" s="2" t="s">
        <v>4974</v>
      </c>
      <c r="C3864" s="2" t="s">
        <v>47</v>
      </c>
      <c r="D3864" s="2" t="s">
        <v>4975</v>
      </c>
      <c r="E3864" s="2" t="s">
        <v>526</v>
      </c>
      <c r="F3864" s="2" t="s">
        <v>278</v>
      </c>
      <c r="G3864" s="2" t="s">
        <v>120</v>
      </c>
      <c r="H3864" s="2" t="s">
        <v>52</v>
      </c>
      <c r="I3864" s="2" t="s">
        <v>53</v>
      </c>
      <c r="J3864" s="2" t="s">
        <v>280</v>
      </c>
      <c r="K3864" s="2"/>
      <c r="L3864" s="2" t="s">
        <v>122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124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271</v>
      </c>
      <c r="AF3864" s="2" t="s">
        <v>281</v>
      </c>
      <c r="AG3864" s="2" t="s">
        <v>284</v>
      </c>
      <c r="AH3864" s="2" t="s">
        <v>128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4977</v>
      </c>
      <c r="B3865" s="2" t="s">
        <v>4974</v>
      </c>
      <c r="C3865" s="2" t="s">
        <v>47</v>
      </c>
      <c r="D3865" s="2" t="s">
        <v>4975</v>
      </c>
      <c r="E3865" s="2" t="s">
        <v>526</v>
      </c>
      <c r="F3865" s="2" t="s">
        <v>278</v>
      </c>
      <c r="G3865" s="2" t="s">
        <v>120</v>
      </c>
      <c r="H3865" s="2" t="s">
        <v>52</v>
      </c>
      <c r="I3865" s="2" t="s">
        <v>53</v>
      </c>
      <c r="J3865" s="2" t="s">
        <v>280</v>
      </c>
      <c r="K3865" s="2"/>
      <c r="L3865" s="2" t="s">
        <v>122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124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271</v>
      </c>
      <c r="AF3865" s="2" t="s">
        <v>281</v>
      </c>
      <c r="AG3865" s="2" t="s">
        <v>282</v>
      </c>
      <c r="AH3865" s="2" t="s">
        <v>128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4978</v>
      </c>
      <c r="B3866" s="2" t="s">
        <v>4974</v>
      </c>
      <c r="C3866" s="2" t="s">
        <v>47</v>
      </c>
      <c r="D3866" s="2" t="s">
        <v>4975</v>
      </c>
      <c r="E3866" s="2" t="s">
        <v>526</v>
      </c>
      <c r="F3866" s="2" t="s">
        <v>278</v>
      </c>
      <c r="G3866" s="2" t="s">
        <v>120</v>
      </c>
      <c r="H3866" s="2" t="s">
        <v>52</v>
      </c>
      <c r="I3866" s="2" t="s">
        <v>53</v>
      </c>
      <c r="J3866" s="2" t="s">
        <v>280</v>
      </c>
      <c r="K3866" s="2"/>
      <c r="L3866" s="2" t="s">
        <v>122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124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271</v>
      </c>
      <c r="AF3866" s="2" t="s">
        <v>281</v>
      </c>
      <c r="AG3866" s="2" t="s">
        <v>282</v>
      </c>
      <c r="AH3866" s="2" t="s">
        <v>128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4979</v>
      </c>
      <c r="B3867" s="2" t="s">
        <v>4974</v>
      </c>
      <c r="C3867" s="2" t="s">
        <v>47</v>
      </c>
      <c r="D3867" s="2" t="s">
        <v>4975</v>
      </c>
      <c r="E3867" s="2" t="s">
        <v>526</v>
      </c>
      <c r="F3867" s="2" t="s">
        <v>278</v>
      </c>
      <c r="G3867" s="2" t="s">
        <v>120</v>
      </c>
      <c r="H3867" s="2" t="s">
        <v>52</v>
      </c>
      <c r="I3867" s="2" t="s">
        <v>53</v>
      </c>
      <c r="J3867" s="2" t="s">
        <v>280</v>
      </c>
      <c r="K3867" s="2"/>
      <c r="L3867" s="2" t="s">
        <v>122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124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271</v>
      </c>
      <c r="AF3867" s="2" t="s">
        <v>281</v>
      </c>
      <c r="AG3867" s="2" t="s">
        <v>282</v>
      </c>
      <c r="AH3867" s="2" t="s">
        <v>128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4980</v>
      </c>
      <c r="B3868" s="2" t="s">
        <v>4974</v>
      </c>
      <c r="C3868" s="2" t="s">
        <v>47</v>
      </c>
      <c r="D3868" s="2" t="s">
        <v>4975</v>
      </c>
      <c r="E3868" s="2" t="s">
        <v>526</v>
      </c>
      <c r="F3868" s="2" t="s">
        <v>278</v>
      </c>
      <c r="G3868" s="2" t="s">
        <v>120</v>
      </c>
      <c r="H3868" s="2" t="s">
        <v>52</v>
      </c>
      <c r="I3868" s="2" t="s">
        <v>53</v>
      </c>
      <c r="J3868" s="2" t="s">
        <v>280</v>
      </c>
      <c r="K3868" s="2"/>
      <c r="L3868" s="2" t="s">
        <v>122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124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271</v>
      </c>
      <c r="AF3868" s="2" t="s">
        <v>281</v>
      </c>
      <c r="AG3868" s="2" t="s">
        <v>282</v>
      </c>
      <c r="AH3868" s="2" t="s">
        <v>128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4981</v>
      </c>
      <c r="B3869" s="2" t="s">
        <v>4974</v>
      </c>
      <c r="C3869" s="2" t="s">
        <v>47</v>
      </c>
      <c r="D3869" s="2" t="s">
        <v>4975</v>
      </c>
      <c r="E3869" s="2" t="s">
        <v>526</v>
      </c>
      <c r="F3869" s="2" t="s">
        <v>278</v>
      </c>
      <c r="G3869" s="2" t="s">
        <v>120</v>
      </c>
      <c r="H3869" s="2" t="s">
        <v>52</v>
      </c>
      <c r="I3869" s="2" t="s">
        <v>53</v>
      </c>
      <c r="J3869" s="2" t="s">
        <v>280</v>
      </c>
      <c r="K3869" s="2"/>
      <c r="L3869" s="2" t="s">
        <v>122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124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271</v>
      </c>
      <c r="AF3869" s="2" t="s">
        <v>281</v>
      </c>
      <c r="AG3869" s="2" t="s">
        <v>282</v>
      </c>
      <c r="AH3869" s="2" t="s">
        <v>128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4982</v>
      </c>
      <c r="B3870" s="2" t="s">
        <v>4974</v>
      </c>
      <c r="C3870" s="2" t="s">
        <v>47</v>
      </c>
      <c r="D3870" s="2" t="s">
        <v>4975</v>
      </c>
      <c r="E3870" s="2" t="s">
        <v>526</v>
      </c>
      <c r="F3870" s="2" t="s">
        <v>278</v>
      </c>
      <c r="G3870" s="2" t="s">
        <v>120</v>
      </c>
      <c r="H3870" s="2" t="s">
        <v>52</v>
      </c>
      <c r="I3870" s="2" t="s">
        <v>53</v>
      </c>
      <c r="J3870" s="2" t="s">
        <v>280</v>
      </c>
      <c r="K3870" s="2"/>
      <c r="L3870" s="2" t="s">
        <v>122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124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271</v>
      </c>
      <c r="AF3870" s="2" t="s">
        <v>281</v>
      </c>
      <c r="AG3870" s="2" t="s">
        <v>284</v>
      </c>
      <c r="AH3870" s="2" t="s">
        <v>128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4983</v>
      </c>
      <c r="B3871" s="2" t="s">
        <v>4974</v>
      </c>
      <c r="C3871" s="2" t="s">
        <v>47</v>
      </c>
      <c r="D3871" s="2" t="s">
        <v>4975</v>
      </c>
      <c r="E3871" s="2" t="s">
        <v>526</v>
      </c>
      <c r="F3871" s="2" t="s">
        <v>278</v>
      </c>
      <c r="G3871" s="2" t="s">
        <v>120</v>
      </c>
      <c r="H3871" s="2" t="s">
        <v>52</v>
      </c>
      <c r="I3871" s="2" t="s">
        <v>198</v>
      </c>
      <c r="J3871" s="2" t="s">
        <v>226</v>
      </c>
      <c r="K3871" s="2" t="s">
        <v>226</v>
      </c>
      <c r="L3871" s="2" t="s">
        <v>227</v>
      </c>
      <c r="M3871" s="2" t="s">
        <v>57</v>
      </c>
      <c r="N3871" s="3">
        <v>4.76</v>
      </c>
      <c r="O3871" s="3" t="s">
        <v>228</v>
      </c>
      <c r="P3871" s="4">
        <f>IF(O3871="吨",N3871*1000,IF(O3871="万立方米",N3871*10000,""))</f>
        <v>47600.0</v>
      </c>
      <c r="Q3871" s="2" t="s">
        <v>229</v>
      </c>
      <c r="R3871" s="2" t="s">
        <v>230</v>
      </c>
      <c r="S3871" s="2" t="s">
        <v>231</v>
      </c>
      <c r="T3871" s="2" t="s">
        <v>75</v>
      </c>
      <c r="U3871" s="4">
        <f>0.0</f>
        <v>0.0</v>
      </c>
      <c r="V3871" s="2" t="s">
        <v>232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233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4984</v>
      </c>
      <c r="B3872" s="2" t="s">
        <v>4974</v>
      </c>
      <c r="C3872" s="2" t="s">
        <v>47</v>
      </c>
      <c r="D3872" s="2" t="s">
        <v>4975</v>
      </c>
      <c r="E3872" s="2" t="s">
        <v>526</v>
      </c>
      <c r="F3872" s="2" t="s">
        <v>278</v>
      </c>
      <c r="G3872" s="2" t="s">
        <v>120</v>
      </c>
      <c r="H3872" s="2" t="s">
        <v>52</v>
      </c>
      <c r="I3872" s="2" t="s">
        <v>198</v>
      </c>
      <c r="J3872" s="2" t="s">
        <v>226</v>
      </c>
      <c r="K3872" s="2" t="s">
        <v>226</v>
      </c>
      <c r="L3872" s="2" t="s">
        <v>227</v>
      </c>
      <c r="M3872" s="2" t="s">
        <v>73</v>
      </c>
      <c r="N3872" s="3">
        <v>4.76</v>
      </c>
      <c r="O3872" s="3" t="s">
        <v>228</v>
      </c>
      <c r="P3872" s="4">
        <f>IF(O3872="吨",N3872*1000,IF(O3872="万立方米",N3872*10000,""))</f>
        <v>47600.0</v>
      </c>
      <c r="Q3872" s="2" t="s">
        <v>229</v>
      </c>
      <c r="R3872" s="2" t="s">
        <v>230</v>
      </c>
      <c r="S3872" s="2" t="s">
        <v>235</v>
      </c>
      <c r="T3872" s="2" t="s">
        <v>75</v>
      </c>
      <c r="U3872" s="4">
        <f>1.3</f>
        <v>1.3</v>
      </c>
      <c r="V3872" s="2" t="s">
        <v>232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0.06188</v>
      </c>
      <c r="AD3872" s="4">
        <f>AC3872*(1-Z3872/100)</f>
        <v>0.06188</v>
      </c>
      <c r="AE3872" s="2" t="s">
        <v>66</v>
      </c>
      <c r="AF3872" s="2" t="s">
        <v>67</v>
      </c>
      <c r="AG3872" s="2" t="s">
        <v>236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4985</v>
      </c>
      <c r="B3873" s="2" t="s">
        <v>4974</v>
      </c>
      <c r="C3873" s="2" t="s">
        <v>47</v>
      </c>
      <c r="D3873" s="2" t="s">
        <v>4975</v>
      </c>
      <c r="E3873" s="2" t="s">
        <v>526</v>
      </c>
      <c r="F3873" s="2" t="s">
        <v>278</v>
      </c>
      <c r="G3873" s="2" t="s">
        <v>120</v>
      </c>
      <c r="H3873" s="2" t="s">
        <v>52</v>
      </c>
      <c r="I3873" s="2" t="s">
        <v>198</v>
      </c>
      <c r="J3873" s="2" t="s">
        <v>226</v>
      </c>
      <c r="K3873" s="2" t="s">
        <v>226</v>
      </c>
      <c r="L3873" s="2" t="s">
        <v>227</v>
      </c>
      <c r="M3873" s="2" t="s">
        <v>79</v>
      </c>
      <c r="N3873" s="3">
        <v>4.76</v>
      </c>
      <c r="O3873" s="3" t="s">
        <v>228</v>
      </c>
      <c r="P3873" s="4">
        <f>IF(O3873="吨",N3873*1000,IF(O3873="万立方米",N3873*10000,""))</f>
        <v>47600.0</v>
      </c>
      <c r="Q3873" s="2" t="s">
        <v>229</v>
      </c>
      <c r="R3873" s="2" t="s">
        <v>230</v>
      </c>
      <c r="S3873" s="2" t="s">
        <v>238</v>
      </c>
      <c r="T3873" s="2" t="s">
        <v>75</v>
      </c>
      <c r="U3873" s="4">
        <f>4.1</f>
        <v>4.1</v>
      </c>
      <c r="V3873" s="2" t="s">
        <v>232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0.19515999999999997</v>
      </c>
      <c r="AD3873" s="4">
        <f>AC3873*(1-Z3873/100)</f>
        <v>0.19515999999999997</v>
      </c>
      <c r="AE3873" s="2" t="s">
        <v>66</v>
      </c>
      <c r="AF3873" s="2" t="s">
        <v>67</v>
      </c>
      <c r="AG3873" s="2" t="s">
        <v>233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4986</v>
      </c>
      <c r="B3874" s="2" t="s">
        <v>4974</v>
      </c>
      <c r="C3874" s="2" t="s">
        <v>47</v>
      </c>
      <c r="D3874" s="2" t="s">
        <v>4975</v>
      </c>
      <c r="E3874" s="2" t="s">
        <v>526</v>
      </c>
      <c r="F3874" s="2" t="s">
        <v>278</v>
      </c>
      <c r="G3874" s="2" t="s">
        <v>120</v>
      </c>
      <c r="H3874" s="2" t="s">
        <v>52</v>
      </c>
      <c r="I3874" s="2" t="s">
        <v>198</v>
      </c>
      <c r="J3874" s="2" t="s">
        <v>226</v>
      </c>
      <c r="K3874" s="2" t="s">
        <v>226</v>
      </c>
      <c r="L3874" s="2" t="s">
        <v>227</v>
      </c>
      <c r="M3874" s="2" t="s">
        <v>87</v>
      </c>
      <c r="N3874" s="3">
        <v>4.76</v>
      </c>
      <c r="O3874" s="3" t="s">
        <v>228</v>
      </c>
      <c r="P3874" s="4">
        <f>IF(O3874="吨",N3874*1000,IF(O3874="万立方米",N3874*10000,""))</f>
        <v>47600.0</v>
      </c>
      <c r="Q3874" s="2" t="s">
        <v>229</v>
      </c>
      <c r="R3874" s="2" t="s">
        <v>230</v>
      </c>
      <c r="S3874" s="2" t="s">
        <v>241</v>
      </c>
      <c r="T3874" s="2" t="s">
        <v>75</v>
      </c>
      <c r="U3874" s="4">
        <f>0.0</f>
        <v>0.0</v>
      </c>
      <c r="V3874" s="2" t="s">
        <v>232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66</v>
      </c>
      <c r="AF3874" s="2" t="s">
        <v>67</v>
      </c>
      <c r="AG3874" s="2" t="s">
        <v>233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4987</v>
      </c>
      <c r="B3875" s="2" t="s">
        <v>4974</v>
      </c>
      <c r="C3875" s="2" t="s">
        <v>47</v>
      </c>
      <c r="D3875" s="2" t="s">
        <v>4975</v>
      </c>
      <c r="E3875" s="2" t="s">
        <v>526</v>
      </c>
      <c r="F3875" s="2" t="s">
        <v>278</v>
      </c>
      <c r="G3875" s="2" t="s">
        <v>120</v>
      </c>
      <c r="H3875" s="2" t="s">
        <v>52</v>
      </c>
      <c r="I3875" s="2" t="s">
        <v>198</v>
      </c>
      <c r="J3875" s="2" t="s">
        <v>226</v>
      </c>
      <c r="K3875" s="2" t="s">
        <v>226</v>
      </c>
      <c r="L3875" s="2" t="s">
        <v>227</v>
      </c>
      <c r="M3875" s="2" t="s">
        <v>91</v>
      </c>
      <c r="N3875" s="3">
        <v>4.76</v>
      </c>
      <c r="O3875" s="3" t="s">
        <v>228</v>
      </c>
      <c r="P3875" s="4">
        <f>IF(O3875="吨",N3875*1000,IF(O3875="万立方米",N3875*10000,""))</f>
        <v>47600.0</v>
      </c>
      <c r="Q3875" s="2" t="s">
        <v>229</v>
      </c>
      <c r="R3875" s="2" t="s">
        <v>230</v>
      </c>
      <c r="S3875" s="2" t="s">
        <v>243</v>
      </c>
      <c r="T3875" s="2" t="s">
        <v>75</v>
      </c>
      <c r="U3875" s="4">
        <f>0.03</f>
        <v>0.03</v>
      </c>
      <c r="V3875" s="2" t="s">
        <v>232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4">
        <f>P3875*U3875/1000000</f>
        <v>0.001428</v>
      </c>
      <c r="AD3875" s="4">
        <f>AC3876*(1-AA3875/100)+(AC3875-AC3876)*(1-AB3875/100)</f>
        <v>0.001428</v>
      </c>
      <c r="AE3875" s="2" t="s">
        <v>66</v>
      </c>
      <c r="AF3875" s="2" t="s">
        <v>67</v>
      </c>
      <c r="AG3875" s="2" t="s">
        <v>233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4988</v>
      </c>
      <c r="B3876" s="2" t="s">
        <v>4974</v>
      </c>
      <c r="C3876" s="2" t="s">
        <v>47</v>
      </c>
      <c r="D3876" s="2" t="s">
        <v>4975</v>
      </c>
      <c r="E3876" s="2" t="s">
        <v>526</v>
      </c>
      <c r="F3876" s="2" t="s">
        <v>278</v>
      </c>
      <c r="G3876" s="2" t="s">
        <v>120</v>
      </c>
      <c r="H3876" s="2" t="s">
        <v>52</v>
      </c>
      <c r="I3876" s="2" t="s">
        <v>198</v>
      </c>
      <c r="J3876" s="2" t="s">
        <v>226</v>
      </c>
      <c r="K3876" s="2" t="s">
        <v>226</v>
      </c>
      <c r="L3876" s="2" t="s">
        <v>227</v>
      </c>
      <c r="M3876" s="2" t="s">
        <v>95</v>
      </c>
      <c r="N3876" s="3">
        <v>4.76</v>
      </c>
      <c r="O3876" s="3" t="s">
        <v>228</v>
      </c>
      <c r="P3876" s="4">
        <f>IF(O3876="吨",N3876*1000,IF(O3876="万立方米",N3876*10000,""))</f>
        <v>47600.0</v>
      </c>
      <c r="Q3876" s="2" t="s">
        <v>229</v>
      </c>
      <c r="R3876" s="2" t="s">
        <v>230</v>
      </c>
      <c r="S3876" s="2" t="s">
        <v>245</v>
      </c>
      <c r="T3876" s="2" t="s">
        <v>75</v>
      </c>
      <c r="U3876" s="4">
        <f>0.03</f>
        <v>0.03</v>
      </c>
      <c r="V3876" s="2" t="s">
        <v>232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4">
        <f>P3876*U3876/1000000</f>
        <v>0.001428</v>
      </c>
      <c r="AD3876" s="4">
        <f>AC3876*(1-Z3876/100)</f>
        <v>0.001428</v>
      </c>
      <c r="AE3876" s="2" t="s">
        <v>66</v>
      </c>
      <c r="AF3876" s="2" t="s">
        <v>67</v>
      </c>
      <c r="AG3876" s="2" t="s">
        <v>233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4989</v>
      </c>
      <c r="B3877" s="2" t="s">
        <v>4974</v>
      </c>
      <c r="C3877" s="2" t="s">
        <v>47</v>
      </c>
      <c r="D3877" s="2" t="s">
        <v>4975</v>
      </c>
      <c r="E3877" s="2" t="s">
        <v>526</v>
      </c>
      <c r="F3877" s="2" t="s">
        <v>278</v>
      </c>
      <c r="G3877" s="2" t="s">
        <v>120</v>
      </c>
      <c r="H3877" s="2" t="s">
        <v>52</v>
      </c>
      <c r="I3877" s="2" t="s">
        <v>198</v>
      </c>
      <c r="J3877" s="2" t="s">
        <v>226</v>
      </c>
      <c r="K3877" s="2" t="s">
        <v>226</v>
      </c>
      <c r="L3877" s="2" t="s">
        <v>227</v>
      </c>
      <c r="M3877" s="2" t="s">
        <v>99</v>
      </c>
      <c r="N3877" s="3">
        <v>4.76</v>
      </c>
      <c r="O3877" s="3" t="s">
        <v>228</v>
      </c>
      <c r="P3877" s="4">
        <f>IF(O3877="吨",N3877*1000,IF(O3877="万立方米",N3877*10000,""))</f>
        <v>47600.0</v>
      </c>
      <c r="Q3877" s="2" t="s">
        <v>229</v>
      </c>
      <c r="R3877" s="2" t="s">
        <v>230</v>
      </c>
      <c r="S3877" s="2" t="s">
        <v>247</v>
      </c>
      <c r="T3877" s="2" t="s">
        <v>75</v>
      </c>
      <c r="U3877" s="4">
        <f>0.0</f>
        <v>0.0</v>
      </c>
      <c r="V3877" s="2" t="s">
        <v>232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</v>
      </c>
      <c r="AD3877" s="4">
        <f>AC3877*(1-Z3877/100)</f>
        <v>0.0</v>
      </c>
      <c r="AE3877" s="2" t="s">
        <v>66</v>
      </c>
      <c r="AF3877" s="2" t="s">
        <v>67</v>
      </c>
      <c r="AG3877" s="2" t="s">
        <v>233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4990</v>
      </c>
      <c r="B3878" s="2" t="s">
        <v>4974</v>
      </c>
      <c r="C3878" s="2" t="s">
        <v>47</v>
      </c>
      <c r="D3878" s="2" t="s">
        <v>4975</v>
      </c>
      <c r="E3878" s="2" t="s">
        <v>526</v>
      </c>
      <c r="F3878" s="2" t="s">
        <v>278</v>
      </c>
      <c r="G3878" s="2" t="s">
        <v>120</v>
      </c>
      <c r="H3878" s="2" t="s">
        <v>52</v>
      </c>
      <c r="I3878" s="2" t="s">
        <v>198</v>
      </c>
      <c r="J3878" s="2" t="s">
        <v>226</v>
      </c>
      <c r="K3878" s="2" t="s">
        <v>226</v>
      </c>
      <c r="L3878" s="2" t="s">
        <v>227</v>
      </c>
      <c r="M3878" s="2" t="s">
        <v>104</v>
      </c>
      <c r="N3878" s="3">
        <v>4.76</v>
      </c>
      <c r="O3878" s="3" t="s">
        <v>228</v>
      </c>
      <c r="P3878" s="4">
        <f>IF(O3878="吨",N3878*1000,IF(O3878="万立方米",N3878*10000,""))</f>
        <v>47600.0</v>
      </c>
      <c r="Q3878" s="2" t="s">
        <v>229</v>
      </c>
      <c r="R3878" s="2" t="s">
        <v>230</v>
      </c>
      <c r="S3878" s="2" t="s">
        <v>249</v>
      </c>
      <c r="T3878" s="2" t="s">
        <v>75</v>
      </c>
      <c r="U3878" s="4">
        <f>0.02</f>
        <v>0.02</v>
      </c>
      <c r="V3878" s="2" t="s">
        <v>232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 t="s">
        <v>236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4991</v>
      </c>
      <c r="B3879" s="2" t="s">
        <v>4974</v>
      </c>
      <c r="C3879" s="2" t="s">
        <v>47</v>
      </c>
      <c r="D3879" s="2" t="s">
        <v>4975</v>
      </c>
      <c r="E3879" s="2" t="s">
        <v>526</v>
      </c>
      <c r="F3879" s="2" t="s">
        <v>278</v>
      </c>
      <c r="G3879" s="2" t="s">
        <v>120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f>IF(O3879="吨",N3879*1000,IF(O3879="万立方米",N3879*10000,""))</f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138</v>
      </c>
      <c r="AH3879" s="2" t="s">
        <v>114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4992</v>
      </c>
      <c r="B3880" s="2" t="s">
        <v>4993</v>
      </c>
      <c r="C3880" s="2" t="s">
        <v>47</v>
      </c>
      <c r="D3880" s="2" t="s">
        <v>4080</v>
      </c>
      <c r="E3880" s="2" t="s">
        <v>924</v>
      </c>
      <c r="F3880" s="2" t="s">
        <v>278</v>
      </c>
      <c r="G3880" s="2" t="s">
        <v>735</v>
      </c>
      <c r="H3880" s="2" t="s">
        <v>52</v>
      </c>
      <c r="I3880" s="2" t="s">
        <v>53</v>
      </c>
      <c r="J3880" s="2" t="s">
        <v>280</v>
      </c>
      <c r="K3880" s="2"/>
      <c r="L3880" s="2" t="s">
        <v>122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124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271</v>
      </c>
      <c r="AF3880" s="2" t="s">
        <v>281</v>
      </c>
      <c r="AG3880" s="2" t="s">
        <v>282</v>
      </c>
      <c r="AH3880" s="2" t="s">
        <v>128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4994</v>
      </c>
      <c r="B3881" s="2" t="s">
        <v>4993</v>
      </c>
      <c r="C3881" s="2" t="s">
        <v>47</v>
      </c>
      <c r="D3881" s="2" t="s">
        <v>4080</v>
      </c>
      <c r="E3881" s="2" t="s">
        <v>924</v>
      </c>
      <c r="F3881" s="2" t="s">
        <v>278</v>
      </c>
      <c r="G3881" s="2" t="s">
        <v>735</v>
      </c>
      <c r="H3881" s="2" t="s">
        <v>52</v>
      </c>
      <c r="I3881" s="2" t="s">
        <v>53</v>
      </c>
      <c r="J3881" s="2" t="s">
        <v>280</v>
      </c>
      <c r="K3881" s="2"/>
      <c r="L3881" s="2" t="s">
        <v>122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124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271</v>
      </c>
      <c r="AF3881" s="2" t="s">
        <v>281</v>
      </c>
      <c r="AG3881" s="2" t="s">
        <v>284</v>
      </c>
      <c r="AH3881" s="2" t="s">
        <v>128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4995</v>
      </c>
      <c r="B3882" s="2" t="s">
        <v>4993</v>
      </c>
      <c r="C3882" s="2" t="s">
        <v>47</v>
      </c>
      <c r="D3882" s="2" t="s">
        <v>4080</v>
      </c>
      <c r="E3882" s="2" t="s">
        <v>924</v>
      </c>
      <c r="F3882" s="2" t="s">
        <v>278</v>
      </c>
      <c r="G3882" s="2" t="s">
        <v>735</v>
      </c>
      <c r="H3882" s="2" t="s">
        <v>52</v>
      </c>
      <c r="I3882" s="2" t="s">
        <v>53</v>
      </c>
      <c r="J3882" s="2" t="s">
        <v>280</v>
      </c>
      <c r="K3882" s="2"/>
      <c r="L3882" s="2" t="s">
        <v>122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124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271</v>
      </c>
      <c r="AF3882" s="2" t="s">
        <v>281</v>
      </c>
      <c r="AG3882" s="2" t="s">
        <v>282</v>
      </c>
      <c r="AH3882" s="2" t="s">
        <v>128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4996</v>
      </c>
      <c r="B3883" s="2" t="s">
        <v>4993</v>
      </c>
      <c r="C3883" s="2" t="s">
        <v>47</v>
      </c>
      <c r="D3883" s="2" t="s">
        <v>4080</v>
      </c>
      <c r="E3883" s="2" t="s">
        <v>924</v>
      </c>
      <c r="F3883" s="2" t="s">
        <v>278</v>
      </c>
      <c r="G3883" s="2" t="s">
        <v>735</v>
      </c>
      <c r="H3883" s="2" t="s">
        <v>52</v>
      </c>
      <c r="I3883" s="2" t="s">
        <v>53</v>
      </c>
      <c r="J3883" s="2" t="s">
        <v>280</v>
      </c>
      <c r="K3883" s="2"/>
      <c r="L3883" s="2" t="s">
        <v>122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124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271</v>
      </c>
      <c r="AF3883" s="2" t="s">
        <v>281</v>
      </c>
      <c r="AG3883" s="2" t="s">
        <v>282</v>
      </c>
      <c r="AH3883" s="2" t="s">
        <v>128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4997</v>
      </c>
      <c r="B3884" s="2" t="s">
        <v>4993</v>
      </c>
      <c r="C3884" s="2" t="s">
        <v>47</v>
      </c>
      <c r="D3884" s="2" t="s">
        <v>4080</v>
      </c>
      <c r="E3884" s="2" t="s">
        <v>924</v>
      </c>
      <c r="F3884" s="2" t="s">
        <v>278</v>
      </c>
      <c r="G3884" s="2" t="s">
        <v>735</v>
      </c>
      <c r="H3884" s="2" t="s">
        <v>52</v>
      </c>
      <c r="I3884" s="2" t="s">
        <v>53</v>
      </c>
      <c r="J3884" s="2" t="s">
        <v>280</v>
      </c>
      <c r="K3884" s="2"/>
      <c r="L3884" s="2" t="s">
        <v>122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124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271</v>
      </c>
      <c r="AF3884" s="2" t="s">
        <v>281</v>
      </c>
      <c r="AG3884" s="2" t="s">
        <v>282</v>
      </c>
      <c r="AH3884" s="2" t="s">
        <v>128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4998</v>
      </c>
      <c r="B3885" s="2" t="s">
        <v>4993</v>
      </c>
      <c r="C3885" s="2" t="s">
        <v>47</v>
      </c>
      <c r="D3885" s="2" t="s">
        <v>4080</v>
      </c>
      <c r="E3885" s="2" t="s">
        <v>924</v>
      </c>
      <c r="F3885" s="2" t="s">
        <v>278</v>
      </c>
      <c r="G3885" s="2" t="s">
        <v>735</v>
      </c>
      <c r="H3885" s="2" t="s">
        <v>52</v>
      </c>
      <c r="I3885" s="2" t="s">
        <v>53</v>
      </c>
      <c r="J3885" s="2" t="s">
        <v>280</v>
      </c>
      <c r="K3885" s="2"/>
      <c r="L3885" s="2" t="s">
        <v>122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124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271</v>
      </c>
      <c r="AF3885" s="2" t="s">
        <v>281</v>
      </c>
      <c r="AG3885" s="2" t="s">
        <v>282</v>
      </c>
      <c r="AH3885" s="2" t="s">
        <v>128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4999</v>
      </c>
      <c r="B3886" s="2" t="s">
        <v>4993</v>
      </c>
      <c r="C3886" s="2" t="s">
        <v>47</v>
      </c>
      <c r="D3886" s="2" t="s">
        <v>4080</v>
      </c>
      <c r="E3886" s="2" t="s">
        <v>924</v>
      </c>
      <c r="F3886" s="2" t="s">
        <v>278</v>
      </c>
      <c r="G3886" s="2" t="s">
        <v>735</v>
      </c>
      <c r="H3886" s="2" t="s">
        <v>52</v>
      </c>
      <c r="I3886" s="2" t="s">
        <v>53</v>
      </c>
      <c r="J3886" s="2" t="s">
        <v>280</v>
      </c>
      <c r="K3886" s="2"/>
      <c r="L3886" s="2" t="s">
        <v>122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124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271</v>
      </c>
      <c r="AF3886" s="2" t="s">
        <v>281</v>
      </c>
      <c r="AG3886" s="2" t="s">
        <v>282</v>
      </c>
      <c r="AH3886" s="2" t="s">
        <v>128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5000</v>
      </c>
      <c r="B3887" s="2" t="s">
        <v>4993</v>
      </c>
      <c r="C3887" s="2" t="s">
        <v>47</v>
      </c>
      <c r="D3887" s="2" t="s">
        <v>4080</v>
      </c>
      <c r="E3887" s="2" t="s">
        <v>924</v>
      </c>
      <c r="F3887" s="2" t="s">
        <v>278</v>
      </c>
      <c r="G3887" s="2" t="s">
        <v>735</v>
      </c>
      <c r="H3887" s="2" t="s">
        <v>52</v>
      </c>
      <c r="I3887" s="2" t="s">
        <v>53</v>
      </c>
      <c r="J3887" s="2" t="s">
        <v>280</v>
      </c>
      <c r="K3887" s="2"/>
      <c r="L3887" s="2" t="s">
        <v>122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124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271</v>
      </c>
      <c r="AF3887" s="2" t="s">
        <v>281</v>
      </c>
      <c r="AG3887" s="2" t="s">
        <v>284</v>
      </c>
      <c r="AH3887" s="2" t="s">
        <v>128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5001</v>
      </c>
      <c r="B3888" s="2" t="s">
        <v>4993</v>
      </c>
      <c r="C3888" s="2" t="s">
        <v>47</v>
      </c>
      <c r="D3888" s="2" t="s">
        <v>4080</v>
      </c>
      <c r="E3888" s="2" t="s">
        <v>924</v>
      </c>
      <c r="F3888" s="2" t="s">
        <v>278</v>
      </c>
      <c r="G3888" s="2" t="s">
        <v>735</v>
      </c>
      <c r="H3888" s="2" t="s">
        <v>52</v>
      </c>
      <c r="I3888" s="2" t="s">
        <v>198</v>
      </c>
      <c r="J3888" s="2" t="s">
        <v>357</v>
      </c>
      <c r="K3888" s="2" t="s">
        <v>357</v>
      </c>
      <c r="L3888" s="2" t="s">
        <v>200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358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0.0005245499999999999</v>
      </c>
      <c r="AD3888" s="4">
        <f>AC3888*(1-Z3888/100)</f>
        <v>0.0005245499999999999</v>
      </c>
      <c r="AE3888" s="2" t="s">
        <v>66</v>
      </c>
      <c r="AF3888" s="2" t="s">
        <v>67</v>
      </c>
      <c r="AG3888" s="2" t="s">
        <v>233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5002</v>
      </c>
      <c r="B3889" s="2" t="s">
        <v>4993</v>
      </c>
      <c r="C3889" s="2" t="s">
        <v>47</v>
      </c>
      <c r="D3889" s="2" t="s">
        <v>4080</v>
      </c>
      <c r="E3889" s="2" t="s">
        <v>924</v>
      </c>
      <c r="F3889" s="2" t="s">
        <v>278</v>
      </c>
      <c r="G3889" s="2" t="s">
        <v>735</v>
      </c>
      <c r="H3889" s="2" t="s">
        <v>52</v>
      </c>
      <c r="I3889" s="2" t="s">
        <v>198</v>
      </c>
      <c r="J3889" s="2" t="s">
        <v>357</v>
      </c>
      <c r="K3889" s="2" t="s">
        <v>357</v>
      </c>
      <c r="L3889" s="2" t="s">
        <v>200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360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0.031473</v>
      </c>
      <c r="AD3889" s="4">
        <f>AC3889*(1-Z3889/100)</f>
        <v>0.031473</v>
      </c>
      <c r="AE3889" s="2" t="s">
        <v>66</v>
      </c>
      <c r="AF3889" s="2" t="s">
        <v>67</v>
      </c>
      <c r="AG3889" s="2" t="s">
        <v>236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5003</v>
      </c>
      <c r="B3890" s="2" t="s">
        <v>4993</v>
      </c>
      <c r="C3890" s="2" t="s">
        <v>47</v>
      </c>
      <c r="D3890" s="2" t="s">
        <v>4080</v>
      </c>
      <c r="E3890" s="2" t="s">
        <v>924</v>
      </c>
      <c r="F3890" s="2" t="s">
        <v>278</v>
      </c>
      <c r="G3890" s="2" t="s">
        <v>735</v>
      </c>
      <c r="H3890" s="2" t="s">
        <v>52</v>
      </c>
      <c r="I3890" s="2" t="s">
        <v>198</v>
      </c>
      <c r="J3890" s="2" t="s">
        <v>357</v>
      </c>
      <c r="K3890" s="2" t="s">
        <v>357</v>
      </c>
      <c r="L3890" s="2" t="s">
        <v>200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362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0.388167</v>
      </c>
      <c r="AD3890" s="4">
        <f>AC3890*(1-Z3890/100)</f>
        <v>0.388167</v>
      </c>
      <c r="AE3890" s="2" t="s">
        <v>66</v>
      </c>
      <c r="AF3890" s="2" t="s">
        <v>67</v>
      </c>
      <c r="AG3890" s="2" t="s">
        <v>233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5004</v>
      </c>
      <c r="B3891" s="2" t="s">
        <v>4993</v>
      </c>
      <c r="C3891" s="2" t="s">
        <v>47</v>
      </c>
      <c r="D3891" s="2" t="s">
        <v>4080</v>
      </c>
      <c r="E3891" s="2" t="s">
        <v>924</v>
      </c>
      <c r="F3891" s="2" t="s">
        <v>278</v>
      </c>
      <c r="G3891" s="2" t="s">
        <v>735</v>
      </c>
      <c r="H3891" s="2" t="s">
        <v>52</v>
      </c>
      <c r="I3891" s="2" t="s">
        <v>198</v>
      </c>
      <c r="J3891" s="2" t="s">
        <v>357</v>
      </c>
      <c r="K3891" s="2" t="s">
        <v>357</v>
      </c>
      <c r="L3891" s="2" t="s">
        <v>200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364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0.0020981999999999997</v>
      </c>
      <c r="AD3891" s="4">
        <f>AC3891*(1-Z3891/100)</f>
        <v>0.0020981999999999997</v>
      </c>
      <c r="AE3891" s="2" t="s">
        <v>66</v>
      </c>
      <c r="AF3891" s="2" t="s">
        <v>67</v>
      </c>
      <c r="AG3891" s="2" t="s">
        <v>233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5005</v>
      </c>
      <c r="B3892" s="2" t="s">
        <v>4993</v>
      </c>
      <c r="C3892" s="2" t="s">
        <v>47</v>
      </c>
      <c r="D3892" s="2" t="s">
        <v>4080</v>
      </c>
      <c r="E3892" s="2" t="s">
        <v>924</v>
      </c>
      <c r="F3892" s="2" t="s">
        <v>278</v>
      </c>
      <c r="G3892" s="2" t="s">
        <v>735</v>
      </c>
      <c r="H3892" s="2" t="s">
        <v>52</v>
      </c>
      <c r="I3892" s="2" t="s">
        <v>198</v>
      </c>
      <c r="J3892" s="2" t="s">
        <v>357</v>
      </c>
      <c r="K3892" s="2" t="s">
        <v>357</v>
      </c>
      <c r="L3892" s="2" t="s">
        <v>200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366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4">
        <f>P3892*U3892/1000000</f>
        <v>0.0262275</v>
      </c>
      <c r="AD3892" s="4">
        <f>AC3893*(1-AA3892/100)+(AC3892-AC3893)*(1-AB3892/100)</f>
        <v>0.0262275</v>
      </c>
      <c r="AE3892" s="2" t="s">
        <v>66</v>
      </c>
      <c r="AF3892" s="2" t="s">
        <v>67</v>
      </c>
      <c r="AG3892" s="2" t="s">
        <v>233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5006</v>
      </c>
      <c r="B3893" s="2" t="s">
        <v>4993</v>
      </c>
      <c r="C3893" s="2" t="s">
        <v>47</v>
      </c>
      <c r="D3893" s="2" t="s">
        <v>4080</v>
      </c>
      <c r="E3893" s="2" t="s">
        <v>924</v>
      </c>
      <c r="F3893" s="2" t="s">
        <v>278</v>
      </c>
      <c r="G3893" s="2" t="s">
        <v>735</v>
      </c>
      <c r="H3893" s="2" t="s">
        <v>52</v>
      </c>
      <c r="I3893" s="2" t="s">
        <v>198</v>
      </c>
      <c r="J3893" s="2" t="s">
        <v>357</v>
      </c>
      <c r="K3893" s="2" t="s">
        <v>357</v>
      </c>
      <c r="L3893" s="2" t="s">
        <v>200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368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0.0262275</v>
      </c>
      <c r="AD3893" s="4">
        <f>AC3893*(1-Z3893/100)</f>
        <v>0.0262275</v>
      </c>
      <c r="AE3893" s="2" t="s">
        <v>66</v>
      </c>
      <c r="AF3893" s="2" t="s">
        <v>67</v>
      </c>
      <c r="AG3893" s="2" t="s">
        <v>233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5007</v>
      </c>
      <c r="B3894" s="2" t="s">
        <v>4993</v>
      </c>
      <c r="C3894" s="2" t="s">
        <v>47</v>
      </c>
      <c r="D3894" s="2" t="s">
        <v>4080</v>
      </c>
      <c r="E3894" s="2" t="s">
        <v>924</v>
      </c>
      <c r="F3894" s="2" t="s">
        <v>278</v>
      </c>
      <c r="G3894" s="2" t="s">
        <v>735</v>
      </c>
      <c r="H3894" s="2" t="s">
        <v>52</v>
      </c>
      <c r="I3894" s="2" t="s">
        <v>198</v>
      </c>
      <c r="J3894" s="2" t="s">
        <v>357</v>
      </c>
      <c r="K3894" s="2" t="s">
        <v>357</v>
      </c>
      <c r="L3894" s="2" t="s">
        <v>200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370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4">
        <f>P3894*U3894/1000000</f>
        <v>0.157365</v>
      </c>
      <c r="AD3894" s="4">
        <f>AC3894*(1-Z3894/100)</f>
        <v>0.157365</v>
      </c>
      <c r="AE3894" s="2" t="s">
        <v>66</v>
      </c>
      <c r="AF3894" s="2" t="s">
        <v>67</v>
      </c>
      <c r="AG3894" s="2" t="s">
        <v>233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5008</v>
      </c>
      <c r="B3895" s="2" t="s">
        <v>4993</v>
      </c>
      <c r="C3895" s="2" t="s">
        <v>47</v>
      </c>
      <c r="D3895" s="2" t="s">
        <v>4080</v>
      </c>
      <c r="E3895" s="2" t="s">
        <v>924</v>
      </c>
      <c r="F3895" s="2" t="s">
        <v>278</v>
      </c>
      <c r="G3895" s="2" t="s">
        <v>735</v>
      </c>
      <c r="H3895" s="2" t="s">
        <v>52</v>
      </c>
      <c r="I3895" s="2" t="s">
        <v>198</v>
      </c>
      <c r="J3895" s="2" t="s">
        <v>357</v>
      </c>
      <c r="K3895" s="2" t="s">
        <v>357</v>
      </c>
      <c r="L3895" s="2" t="s">
        <v>200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372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0.00681915</v>
      </c>
      <c r="AD3895" s="4">
        <f>AC3895*(1-Z3895/100)</f>
        <v>0.00681915</v>
      </c>
      <c r="AE3895" s="2" t="s">
        <v>66</v>
      </c>
      <c r="AF3895" s="2" t="s">
        <v>67</v>
      </c>
      <c r="AG3895" s="2" t="s">
        <v>236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5009</v>
      </c>
      <c r="B3896" s="2" t="s">
        <v>4993</v>
      </c>
      <c r="C3896" s="2" t="s">
        <v>47</v>
      </c>
      <c r="D3896" s="2" t="s">
        <v>4080</v>
      </c>
      <c r="E3896" s="2" t="s">
        <v>924</v>
      </c>
      <c r="F3896" s="2" t="s">
        <v>278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f>IF(O3896="吨",N3896*1000,IF(O3896="万立方米",N3896*10000,""))</f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138</v>
      </c>
      <c r="AH3896" s="2" t="s">
        <v>114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5010</v>
      </c>
      <c r="B3897" s="2" t="s">
        <v>5011</v>
      </c>
      <c r="C3897" s="2" t="s">
        <v>47</v>
      </c>
      <c r="D3897" s="2" t="s">
        <v>1093</v>
      </c>
      <c r="E3897" s="2" t="s">
        <v>491</v>
      </c>
      <c r="F3897" s="2" t="s">
        <v>278</v>
      </c>
      <c r="G3897" s="2" t="s">
        <v>227</v>
      </c>
      <c r="H3897" s="2" t="s">
        <v>1585</v>
      </c>
      <c r="I3897" s="2" t="s">
        <v>53</v>
      </c>
      <c r="J3897" s="2" t="s">
        <v>121</v>
      </c>
      <c r="K3897" s="2"/>
      <c r="L3897" s="2" t="s">
        <v>122</v>
      </c>
      <c r="M3897" s="2" t="s">
        <v>57</v>
      </c>
      <c r="N3897" s="3">
        <v>3602.344</v>
      </c>
      <c r="O3897" s="3" t="s">
        <v>123</v>
      </c>
      <c r="P3897" s="2"/>
      <c r="Q3897" s="2"/>
      <c r="R3897" s="2"/>
      <c r="S3897" s="2"/>
      <c r="T3897" s="2"/>
      <c r="U3897" s="2"/>
      <c r="V3897" s="2"/>
      <c r="W3897" s="2" t="s">
        <v>124</v>
      </c>
      <c r="X3897" s="2"/>
      <c r="Y3897" s="2" t="s">
        <v>65</v>
      </c>
      <c r="Z3897" s="2">
        <v>0</v>
      </c>
      <c r="AA3897" s="2"/>
      <c r="AB3897" s="2"/>
      <c r="AC3897" s="4">
        <f>P3897*U3897/1000000</f>
        <v>0.0</v>
      </c>
      <c r="AD3897" s="4">
        <f>AC3897*(1-Z3897/100)</f>
        <v>0.0</v>
      </c>
      <c r="AE3897" s="2" t="s">
        <v>125</v>
      </c>
      <c r="AF3897" s="2" t="s">
        <v>126</v>
      </c>
      <c r="AG3897" s="2" t="s">
        <v>127</v>
      </c>
      <c r="AH3897" s="2" t="s">
        <v>128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5012</v>
      </c>
      <c r="B3898" s="2" t="s">
        <v>5011</v>
      </c>
      <c r="C3898" s="2" t="s">
        <v>47</v>
      </c>
      <c r="D3898" s="2" t="s">
        <v>1093</v>
      </c>
      <c r="E3898" s="2" t="s">
        <v>491</v>
      </c>
      <c r="F3898" s="2" t="s">
        <v>278</v>
      </c>
      <c r="G3898" s="2" t="s">
        <v>227</v>
      </c>
      <c r="H3898" s="2" t="s">
        <v>1585</v>
      </c>
      <c r="I3898" s="2" t="s">
        <v>53</v>
      </c>
      <c r="J3898" s="2" t="s">
        <v>121</v>
      </c>
      <c r="K3898" s="2"/>
      <c r="L3898" s="2" t="s">
        <v>122</v>
      </c>
      <c r="M3898" s="2" t="s">
        <v>73</v>
      </c>
      <c r="N3898" s="3">
        <v>3602.344</v>
      </c>
      <c r="O3898" s="3" t="s">
        <v>123</v>
      </c>
      <c r="P3898" s="2"/>
      <c r="Q3898" s="2"/>
      <c r="R3898" s="2"/>
      <c r="S3898" s="2"/>
      <c r="T3898" s="2"/>
      <c r="U3898" s="2"/>
      <c r="V3898" s="2"/>
      <c r="W3898" s="2" t="s">
        <v>124</v>
      </c>
      <c r="X3898" s="2"/>
      <c r="Y3898" s="2" t="s">
        <v>65</v>
      </c>
      <c r="Z3898" s="2">
        <v>0</v>
      </c>
      <c r="AA3898" s="2"/>
      <c r="AB3898" s="2"/>
      <c r="AC3898" s="4">
        <f>P3898*U3898/1000000</f>
        <v>0.0</v>
      </c>
      <c r="AD3898" s="4">
        <f>AC3898*(1-Z3898/100)</f>
        <v>0.0</v>
      </c>
      <c r="AE3898" s="2" t="s">
        <v>125</v>
      </c>
      <c r="AF3898" s="2" t="s">
        <v>126</v>
      </c>
      <c r="AG3898" s="2" t="s">
        <v>130</v>
      </c>
      <c r="AH3898" s="2" t="s">
        <v>128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5013</v>
      </c>
      <c r="B3899" s="2" t="s">
        <v>5011</v>
      </c>
      <c r="C3899" s="2" t="s">
        <v>47</v>
      </c>
      <c r="D3899" s="2" t="s">
        <v>1093</v>
      </c>
      <c r="E3899" s="2" t="s">
        <v>491</v>
      </c>
      <c r="F3899" s="2" t="s">
        <v>278</v>
      </c>
      <c r="G3899" s="2" t="s">
        <v>227</v>
      </c>
      <c r="H3899" s="2" t="s">
        <v>1585</v>
      </c>
      <c r="I3899" s="2" t="s">
        <v>53</v>
      </c>
      <c r="J3899" s="2" t="s">
        <v>121</v>
      </c>
      <c r="K3899" s="2"/>
      <c r="L3899" s="2" t="s">
        <v>122</v>
      </c>
      <c r="M3899" s="2" t="s">
        <v>79</v>
      </c>
      <c r="N3899" s="3">
        <v>3602.344</v>
      </c>
      <c r="O3899" s="3" t="s">
        <v>123</v>
      </c>
      <c r="P3899" s="2"/>
      <c r="Q3899" s="2"/>
      <c r="R3899" s="2"/>
      <c r="S3899" s="2"/>
      <c r="T3899" s="2"/>
      <c r="U3899" s="2"/>
      <c r="V3899" s="2"/>
      <c r="W3899" s="2" t="s">
        <v>124</v>
      </c>
      <c r="X3899" s="2" t="s">
        <v>83</v>
      </c>
      <c r="Y3899" s="2" t="s">
        <v>84</v>
      </c>
      <c r="Z3899" s="2">
        <v>22</v>
      </c>
      <c r="AA3899" s="2"/>
      <c r="AB3899" s="2"/>
      <c r="AC3899" s="4">
        <f>P3899*U3899/1000000</f>
        <v>0.0</v>
      </c>
      <c r="AD3899" s="4">
        <f>AC3899*(1-Z3899/100)</f>
        <v>0.0</v>
      </c>
      <c r="AE3899" s="2" t="s">
        <v>125</v>
      </c>
      <c r="AF3899" s="2" t="s">
        <v>126</v>
      </c>
      <c r="AG3899" s="2" t="s">
        <v>1096</v>
      </c>
      <c r="AH3899" s="2" t="s">
        <v>128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5014</v>
      </c>
      <c r="B3900" s="2" t="s">
        <v>5011</v>
      </c>
      <c r="C3900" s="2" t="s">
        <v>47</v>
      </c>
      <c r="D3900" s="2" t="s">
        <v>1093</v>
      </c>
      <c r="E3900" s="2" t="s">
        <v>491</v>
      </c>
      <c r="F3900" s="2" t="s">
        <v>278</v>
      </c>
      <c r="G3900" s="2" t="s">
        <v>227</v>
      </c>
      <c r="H3900" s="2" t="s">
        <v>1585</v>
      </c>
      <c r="I3900" s="2" t="s">
        <v>53</v>
      </c>
      <c r="J3900" s="2" t="s">
        <v>121</v>
      </c>
      <c r="K3900" s="2"/>
      <c r="L3900" s="2" t="s">
        <v>122</v>
      </c>
      <c r="M3900" s="2" t="s">
        <v>87</v>
      </c>
      <c r="N3900" s="3">
        <v>3602.344</v>
      </c>
      <c r="O3900" s="3" t="s">
        <v>123</v>
      </c>
      <c r="P3900" s="2"/>
      <c r="Q3900" s="2"/>
      <c r="R3900" s="2"/>
      <c r="S3900" s="2"/>
      <c r="T3900" s="2"/>
      <c r="U3900" s="2"/>
      <c r="V3900" s="2"/>
      <c r="W3900" s="2" t="s">
        <v>124</v>
      </c>
      <c r="X3900" s="2"/>
      <c r="Y3900" s="2" t="s">
        <v>65</v>
      </c>
      <c r="Z3900" s="2">
        <v>0</v>
      </c>
      <c r="AA3900" s="2"/>
      <c r="AB3900" s="2"/>
      <c r="AC3900" s="4">
        <f>P3900*U3900/1000000</f>
        <v>0.0</v>
      </c>
      <c r="AD3900" s="4">
        <f>AC3900*(1-Z3900/100)</f>
        <v>0.0</v>
      </c>
      <c r="AE3900" s="2" t="s">
        <v>125</v>
      </c>
      <c r="AF3900" s="2" t="s">
        <v>126</v>
      </c>
      <c r="AG3900" s="2" t="s">
        <v>127</v>
      </c>
      <c r="AH3900" s="2" t="s">
        <v>128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5015</v>
      </c>
      <c r="B3901" s="2" t="s">
        <v>5011</v>
      </c>
      <c r="C3901" s="2" t="s">
        <v>47</v>
      </c>
      <c r="D3901" s="2" t="s">
        <v>1093</v>
      </c>
      <c r="E3901" s="2" t="s">
        <v>491</v>
      </c>
      <c r="F3901" s="2" t="s">
        <v>278</v>
      </c>
      <c r="G3901" s="2" t="s">
        <v>227</v>
      </c>
      <c r="H3901" s="2" t="s">
        <v>1585</v>
      </c>
      <c r="I3901" s="2" t="s">
        <v>53</v>
      </c>
      <c r="J3901" s="2" t="s">
        <v>121</v>
      </c>
      <c r="K3901" s="2"/>
      <c r="L3901" s="2" t="s">
        <v>122</v>
      </c>
      <c r="M3901" s="2" t="s">
        <v>91</v>
      </c>
      <c r="N3901" s="3">
        <v>3602.344</v>
      </c>
      <c r="O3901" s="3" t="s">
        <v>123</v>
      </c>
      <c r="P3901" s="2"/>
      <c r="Q3901" s="2"/>
      <c r="R3901" s="2"/>
      <c r="S3901" s="2"/>
      <c r="T3901" s="2"/>
      <c r="U3901" s="2"/>
      <c r="V3901" s="2"/>
      <c r="W3901" s="2" t="s">
        <v>124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4">
        <f>P3901*U3901/1000000</f>
        <v>0.0</v>
      </c>
      <c r="AD3901" s="4">
        <f>AC3902*(1-AA3901/100)+(AC3901-AC3902)*(1-AB3901/100)</f>
        <v>0.0</v>
      </c>
      <c r="AE3901" s="2" t="s">
        <v>125</v>
      </c>
      <c r="AF3901" s="2" t="s">
        <v>126</v>
      </c>
      <c r="AG3901" s="2" t="s">
        <v>127</v>
      </c>
      <c r="AH3901" s="2" t="s">
        <v>128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5016</v>
      </c>
      <c r="B3902" s="2" t="s">
        <v>5011</v>
      </c>
      <c r="C3902" s="2" t="s">
        <v>47</v>
      </c>
      <c r="D3902" s="2" t="s">
        <v>1093</v>
      </c>
      <c r="E3902" s="2" t="s">
        <v>491</v>
      </c>
      <c r="F3902" s="2" t="s">
        <v>278</v>
      </c>
      <c r="G3902" s="2" t="s">
        <v>227</v>
      </c>
      <c r="H3902" s="2" t="s">
        <v>1585</v>
      </c>
      <c r="I3902" s="2" t="s">
        <v>53</v>
      </c>
      <c r="J3902" s="2" t="s">
        <v>121</v>
      </c>
      <c r="K3902" s="2"/>
      <c r="L3902" s="2" t="s">
        <v>122</v>
      </c>
      <c r="M3902" s="2" t="s">
        <v>95</v>
      </c>
      <c r="N3902" s="3">
        <v>3602.344</v>
      </c>
      <c r="O3902" s="3" t="s">
        <v>123</v>
      </c>
      <c r="P3902" s="2"/>
      <c r="Q3902" s="2"/>
      <c r="R3902" s="2"/>
      <c r="S3902" s="2"/>
      <c r="T3902" s="2"/>
      <c r="U3902" s="2"/>
      <c r="V3902" s="2"/>
      <c r="W3902" s="2" t="s">
        <v>124</v>
      </c>
      <c r="X3902" s="2"/>
      <c r="Y3902" s="2" t="s">
        <v>65</v>
      </c>
      <c r="Z3902" s="2">
        <v>0</v>
      </c>
      <c r="AA3902" s="2"/>
      <c r="AB3902" s="2"/>
      <c r="AC3902" s="4">
        <f>P3902*U3902/1000000</f>
        <v>0.0</v>
      </c>
      <c r="AD3902" s="4">
        <f>AC3902*(1-Z3902/100)</f>
        <v>0.0</v>
      </c>
      <c r="AE3902" s="2" t="s">
        <v>125</v>
      </c>
      <c r="AF3902" s="2" t="s">
        <v>126</v>
      </c>
      <c r="AG3902" s="2" t="s">
        <v>127</v>
      </c>
      <c r="AH3902" s="2" t="s">
        <v>128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5017</v>
      </c>
      <c r="B3903" s="2" t="s">
        <v>5011</v>
      </c>
      <c r="C3903" s="2" t="s">
        <v>47</v>
      </c>
      <c r="D3903" s="2" t="s">
        <v>1093</v>
      </c>
      <c r="E3903" s="2" t="s">
        <v>491</v>
      </c>
      <c r="F3903" s="2" t="s">
        <v>278</v>
      </c>
      <c r="G3903" s="2" t="s">
        <v>227</v>
      </c>
      <c r="H3903" s="2" t="s">
        <v>1585</v>
      </c>
      <c r="I3903" s="2" t="s">
        <v>53</v>
      </c>
      <c r="J3903" s="2" t="s">
        <v>121</v>
      </c>
      <c r="K3903" s="2"/>
      <c r="L3903" s="2" t="s">
        <v>122</v>
      </c>
      <c r="M3903" s="2" t="s">
        <v>99</v>
      </c>
      <c r="N3903" s="3">
        <v>3602.344</v>
      </c>
      <c r="O3903" s="3" t="s">
        <v>123</v>
      </c>
      <c r="P3903" s="2"/>
      <c r="Q3903" s="2"/>
      <c r="R3903" s="2"/>
      <c r="S3903" s="2"/>
      <c r="T3903" s="2"/>
      <c r="U3903" s="2"/>
      <c r="V3903" s="2"/>
      <c r="W3903" s="2" t="s">
        <v>124</v>
      </c>
      <c r="X3903" s="2"/>
      <c r="Y3903" s="2" t="s">
        <v>65</v>
      </c>
      <c r="Z3903" s="2">
        <v>0</v>
      </c>
      <c r="AA3903" s="2"/>
      <c r="AB3903" s="2"/>
      <c r="AC3903" s="4">
        <f>P3903*U3903/1000000</f>
        <v>0.0</v>
      </c>
      <c r="AD3903" s="4">
        <f>AC3903*(1-Z3903/100)</f>
        <v>0.0</v>
      </c>
      <c r="AE3903" s="2" t="s">
        <v>125</v>
      </c>
      <c r="AF3903" s="2" t="s">
        <v>126</v>
      </c>
      <c r="AG3903" s="2" t="s">
        <v>127</v>
      </c>
      <c r="AH3903" s="2" t="s">
        <v>128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5018</v>
      </c>
      <c r="B3904" s="2" t="s">
        <v>5011</v>
      </c>
      <c r="C3904" s="2" t="s">
        <v>47</v>
      </c>
      <c r="D3904" s="2" t="s">
        <v>1093</v>
      </c>
      <c r="E3904" s="2" t="s">
        <v>491</v>
      </c>
      <c r="F3904" s="2" t="s">
        <v>278</v>
      </c>
      <c r="G3904" s="2" t="s">
        <v>227</v>
      </c>
      <c r="H3904" s="2" t="s">
        <v>1585</v>
      </c>
      <c r="I3904" s="2" t="s">
        <v>53</v>
      </c>
      <c r="J3904" s="2" t="s">
        <v>121</v>
      </c>
      <c r="K3904" s="2"/>
      <c r="L3904" s="2" t="s">
        <v>122</v>
      </c>
      <c r="M3904" s="2" t="s">
        <v>104</v>
      </c>
      <c r="N3904" s="3">
        <v>3602.344</v>
      </c>
      <c r="O3904" s="3" t="s">
        <v>123</v>
      </c>
      <c r="P3904" s="2"/>
      <c r="Q3904" s="2"/>
      <c r="R3904" s="2"/>
      <c r="S3904" s="2"/>
      <c r="T3904" s="2"/>
      <c r="U3904" s="2"/>
      <c r="V3904" s="2"/>
      <c r="W3904" s="2" t="s">
        <v>124</v>
      </c>
      <c r="X3904" s="2"/>
      <c r="Y3904" s="2" t="s">
        <v>65</v>
      </c>
      <c r="Z3904" s="2">
        <v>0</v>
      </c>
      <c r="AA3904" s="2"/>
      <c r="AB3904" s="2"/>
      <c r="AC3904" s="4">
        <f>P3904*U3904/1000000</f>
        <v>0.0</v>
      </c>
      <c r="AD3904" s="4">
        <f>AC3904*(1-Z3904/100)</f>
        <v>0.0</v>
      </c>
      <c r="AE3904" s="2" t="s">
        <v>125</v>
      </c>
      <c r="AF3904" s="2" t="s">
        <v>126</v>
      </c>
      <c r="AG3904" s="2" t="s">
        <v>130</v>
      </c>
      <c r="AH3904" s="2" t="s">
        <v>128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5019</v>
      </c>
      <c r="B3905" s="2" t="s">
        <v>5011</v>
      </c>
      <c r="C3905" s="2" t="s">
        <v>47</v>
      </c>
      <c r="D3905" s="2" t="s">
        <v>1093</v>
      </c>
      <c r="E3905" s="2" t="s">
        <v>491</v>
      </c>
      <c r="F3905" s="2" t="s">
        <v>278</v>
      </c>
      <c r="G3905" s="2" t="s">
        <v>227</v>
      </c>
      <c r="H3905" s="2" t="s">
        <v>1585</v>
      </c>
      <c r="I3905" s="2"/>
      <c r="J3905" s="2"/>
      <c r="K3905" s="2"/>
      <c r="L3905" s="2"/>
      <c r="M3905" s="2" t="s">
        <v>107</v>
      </c>
      <c r="N3905" s="3"/>
      <c r="O3905" s="3"/>
      <c r="P3905" s="4">
        <f>IF(O3905="吨",N3905*1000,IF(O3905="万立方米",N3905*10000,""))</f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138</v>
      </c>
      <c r="AH3905" s="2" t="s">
        <v>114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5020</v>
      </c>
      <c r="B3906" s="2" t="s">
        <v>5021</v>
      </c>
      <c r="C3906" s="2" t="s">
        <v>47</v>
      </c>
      <c r="D3906" s="2" t="s">
        <v>4913</v>
      </c>
      <c r="E3906" s="2" t="s">
        <v>277</v>
      </c>
      <c r="F3906" s="2" t="s">
        <v>224</v>
      </c>
      <c r="G3906" s="2" t="s">
        <v>225</v>
      </c>
      <c r="H3906" s="2" t="s">
        <v>52</v>
      </c>
      <c r="I3906" s="2" t="s">
        <v>53</v>
      </c>
      <c r="J3906" s="2" t="s">
        <v>226</v>
      </c>
      <c r="K3906" s="2" t="s">
        <v>226</v>
      </c>
      <c r="L3906" s="2" t="s">
        <v>227</v>
      </c>
      <c r="M3906" s="2" t="s">
        <v>57</v>
      </c>
      <c r="N3906" s="3">
        <v>2950.95</v>
      </c>
      <c r="O3906" s="3" t="s">
        <v>228</v>
      </c>
      <c r="P3906" s="4">
        <f>IF(O3906="吨",N3906*1000,IF(O3906="万立方米",N3906*10000,""))</f>
        <v>29509500.0</v>
      </c>
      <c r="Q3906" s="2" t="s">
        <v>229</v>
      </c>
      <c r="R3906" s="2" t="s">
        <v>230</v>
      </c>
      <c r="S3906" s="2" t="s">
        <v>231</v>
      </c>
      <c r="T3906" s="2" t="s">
        <v>75</v>
      </c>
      <c r="U3906" s="4">
        <f>0.0</f>
        <v>0.0</v>
      </c>
      <c r="V3906" s="2" t="s">
        <v>232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66</v>
      </c>
      <c r="AF3906" s="2" t="s">
        <v>67</v>
      </c>
      <c r="AG3906" s="2" t="s">
        <v>233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5022</v>
      </c>
      <c r="B3907" s="2" t="s">
        <v>5021</v>
      </c>
      <c r="C3907" s="2" t="s">
        <v>47</v>
      </c>
      <c r="D3907" s="2" t="s">
        <v>4913</v>
      </c>
      <c r="E3907" s="2" t="s">
        <v>277</v>
      </c>
      <c r="F3907" s="2" t="s">
        <v>224</v>
      </c>
      <c r="G3907" s="2" t="s">
        <v>225</v>
      </c>
      <c r="H3907" s="2" t="s">
        <v>52</v>
      </c>
      <c r="I3907" s="2" t="s">
        <v>53</v>
      </c>
      <c r="J3907" s="2" t="s">
        <v>226</v>
      </c>
      <c r="K3907" s="2" t="s">
        <v>226</v>
      </c>
      <c r="L3907" s="2" t="s">
        <v>227</v>
      </c>
      <c r="M3907" s="2" t="s">
        <v>73</v>
      </c>
      <c r="N3907" s="3">
        <v>2950.95</v>
      </c>
      <c r="O3907" s="3" t="s">
        <v>228</v>
      </c>
      <c r="P3907" s="4">
        <f>IF(O3907="吨",N3907*1000,IF(O3907="万立方米",N3907*10000,""))</f>
        <v>29509500.0</v>
      </c>
      <c r="Q3907" s="2" t="s">
        <v>229</v>
      </c>
      <c r="R3907" s="2" t="s">
        <v>230</v>
      </c>
      <c r="S3907" s="2" t="s">
        <v>235</v>
      </c>
      <c r="T3907" s="2" t="s">
        <v>75</v>
      </c>
      <c r="U3907" s="4">
        <f>1.3</f>
        <v>1.3</v>
      </c>
      <c r="V3907" s="2" t="s">
        <v>232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38.36235</v>
      </c>
      <c r="AD3907" s="4">
        <f>AC3907*(1-Z3907/100)</f>
        <v>38.36235</v>
      </c>
      <c r="AE3907" s="2" t="s">
        <v>66</v>
      </c>
      <c r="AF3907" s="2" t="s">
        <v>67</v>
      </c>
      <c r="AG3907" s="2" t="s">
        <v>236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5023</v>
      </c>
      <c r="B3908" s="2" t="s">
        <v>5021</v>
      </c>
      <c r="C3908" s="2" t="s">
        <v>47</v>
      </c>
      <c r="D3908" s="2" t="s">
        <v>4913</v>
      </c>
      <c r="E3908" s="2" t="s">
        <v>277</v>
      </c>
      <c r="F3908" s="2" t="s">
        <v>224</v>
      </c>
      <c r="G3908" s="2" t="s">
        <v>225</v>
      </c>
      <c r="H3908" s="2" t="s">
        <v>52</v>
      </c>
      <c r="I3908" s="2" t="s">
        <v>53</v>
      </c>
      <c r="J3908" s="2" t="s">
        <v>226</v>
      </c>
      <c r="K3908" s="2" t="s">
        <v>226</v>
      </c>
      <c r="L3908" s="2" t="s">
        <v>227</v>
      </c>
      <c r="M3908" s="2" t="s">
        <v>79</v>
      </c>
      <c r="N3908" s="3">
        <v>2950.95</v>
      </c>
      <c r="O3908" s="3" t="s">
        <v>228</v>
      </c>
      <c r="P3908" s="4">
        <f>IF(O3908="吨",N3908*1000,IF(O3908="万立方米",N3908*10000,""))</f>
        <v>29509500.0</v>
      </c>
      <c r="Q3908" s="2" t="s">
        <v>229</v>
      </c>
      <c r="R3908" s="2" t="s">
        <v>230</v>
      </c>
      <c r="S3908" s="2" t="s">
        <v>238</v>
      </c>
      <c r="T3908" s="2" t="s">
        <v>75</v>
      </c>
      <c r="U3908" s="4">
        <f>4.1</f>
        <v>4.1</v>
      </c>
      <c r="V3908" s="2" t="s">
        <v>232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4">
        <f>P3908*U3908/1000000</f>
        <v>120.98894999999999</v>
      </c>
      <c r="AD3908" s="4">
        <f>AC3908*(1-Z3908/100)</f>
        <v>94.371381</v>
      </c>
      <c r="AE3908" s="2" t="s">
        <v>66</v>
      </c>
      <c r="AF3908" s="2" t="s">
        <v>67</v>
      </c>
      <c r="AG3908" s="2" t="s">
        <v>239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5024</v>
      </c>
      <c r="B3909" s="2" t="s">
        <v>5021</v>
      </c>
      <c r="C3909" s="2" t="s">
        <v>47</v>
      </c>
      <c r="D3909" s="2" t="s">
        <v>4913</v>
      </c>
      <c r="E3909" s="2" t="s">
        <v>277</v>
      </c>
      <c r="F3909" s="2" t="s">
        <v>224</v>
      </c>
      <c r="G3909" s="2" t="s">
        <v>225</v>
      </c>
      <c r="H3909" s="2" t="s">
        <v>52</v>
      </c>
      <c r="I3909" s="2" t="s">
        <v>53</v>
      </c>
      <c r="J3909" s="2" t="s">
        <v>226</v>
      </c>
      <c r="K3909" s="2" t="s">
        <v>226</v>
      </c>
      <c r="L3909" s="2" t="s">
        <v>227</v>
      </c>
      <c r="M3909" s="2" t="s">
        <v>87</v>
      </c>
      <c r="N3909" s="3">
        <v>2950.95</v>
      </c>
      <c r="O3909" s="3" t="s">
        <v>228</v>
      </c>
      <c r="P3909" s="4">
        <f>IF(O3909="吨",N3909*1000,IF(O3909="万立方米",N3909*10000,""))</f>
        <v>29509500.0</v>
      </c>
      <c r="Q3909" s="2" t="s">
        <v>229</v>
      </c>
      <c r="R3909" s="2" t="s">
        <v>230</v>
      </c>
      <c r="S3909" s="2" t="s">
        <v>241</v>
      </c>
      <c r="T3909" s="2" t="s">
        <v>75</v>
      </c>
      <c r="U3909" s="4">
        <f>0.0</f>
        <v>0.0</v>
      </c>
      <c r="V3909" s="2" t="s">
        <v>232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0.0</v>
      </c>
      <c r="AD3909" s="4">
        <f>AC3909*(1-Z3909/100)</f>
        <v>0.0</v>
      </c>
      <c r="AE3909" s="2" t="s">
        <v>66</v>
      </c>
      <c r="AF3909" s="2" t="s">
        <v>67</v>
      </c>
      <c r="AG3909" s="2" t="s">
        <v>233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5025</v>
      </c>
      <c r="B3910" s="2" t="s">
        <v>5021</v>
      </c>
      <c r="C3910" s="2" t="s">
        <v>47</v>
      </c>
      <c r="D3910" s="2" t="s">
        <v>4913</v>
      </c>
      <c r="E3910" s="2" t="s">
        <v>277</v>
      </c>
      <c r="F3910" s="2" t="s">
        <v>224</v>
      </c>
      <c r="G3910" s="2" t="s">
        <v>225</v>
      </c>
      <c r="H3910" s="2" t="s">
        <v>52</v>
      </c>
      <c r="I3910" s="2" t="s">
        <v>53</v>
      </c>
      <c r="J3910" s="2" t="s">
        <v>226</v>
      </c>
      <c r="K3910" s="2" t="s">
        <v>226</v>
      </c>
      <c r="L3910" s="2" t="s">
        <v>227</v>
      </c>
      <c r="M3910" s="2" t="s">
        <v>91</v>
      </c>
      <c r="N3910" s="3">
        <v>2950.95</v>
      </c>
      <c r="O3910" s="3" t="s">
        <v>228</v>
      </c>
      <c r="P3910" s="4">
        <f>IF(O3910="吨",N3910*1000,IF(O3910="万立方米",N3910*10000,""))</f>
        <v>29509500.0</v>
      </c>
      <c r="Q3910" s="2" t="s">
        <v>229</v>
      </c>
      <c r="R3910" s="2" t="s">
        <v>230</v>
      </c>
      <c r="S3910" s="2" t="s">
        <v>243</v>
      </c>
      <c r="T3910" s="2" t="s">
        <v>75</v>
      </c>
      <c r="U3910" s="4">
        <f>0.03</f>
        <v>0.03</v>
      </c>
      <c r="V3910" s="2" t="s">
        <v>232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4">
        <f>P3910*U3910/1000000</f>
        <v>0.885285</v>
      </c>
      <c r="AD3910" s="4">
        <f>AC3911*(1-AA3910/100)+(AC3910-AC3911)*(1-AB3910/100)</f>
        <v>0.885285</v>
      </c>
      <c r="AE3910" s="2" t="s">
        <v>66</v>
      </c>
      <c r="AF3910" s="2" t="s">
        <v>67</v>
      </c>
      <c r="AG3910" s="2" t="s">
        <v>233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5026</v>
      </c>
      <c r="B3911" s="2" t="s">
        <v>5021</v>
      </c>
      <c r="C3911" s="2" t="s">
        <v>47</v>
      </c>
      <c r="D3911" s="2" t="s">
        <v>4913</v>
      </c>
      <c r="E3911" s="2" t="s">
        <v>277</v>
      </c>
      <c r="F3911" s="2" t="s">
        <v>224</v>
      </c>
      <c r="G3911" s="2" t="s">
        <v>225</v>
      </c>
      <c r="H3911" s="2" t="s">
        <v>52</v>
      </c>
      <c r="I3911" s="2" t="s">
        <v>53</v>
      </c>
      <c r="J3911" s="2" t="s">
        <v>226</v>
      </c>
      <c r="K3911" s="2" t="s">
        <v>226</v>
      </c>
      <c r="L3911" s="2" t="s">
        <v>227</v>
      </c>
      <c r="M3911" s="2" t="s">
        <v>95</v>
      </c>
      <c r="N3911" s="3">
        <v>2950.95</v>
      </c>
      <c r="O3911" s="3" t="s">
        <v>228</v>
      </c>
      <c r="P3911" s="4">
        <f>IF(O3911="吨",N3911*1000,IF(O3911="万立方米",N3911*10000,""))</f>
        <v>29509500.0</v>
      </c>
      <c r="Q3911" s="2" t="s">
        <v>229</v>
      </c>
      <c r="R3911" s="2" t="s">
        <v>230</v>
      </c>
      <c r="S3911" s="2" t="s">
        <v>245</v>
      </c>
      <c r="T3911" s="2" t="s">
        <v>75</v>
      </c>
      <c r="U3911" s="4">
        <f>0.03</f>
        <v>0.03</v>
      </c>
      <c r="V3911" s="2" t="s">
        <v>232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4">
        <f>P3911*U3911/1000000</f>
        <v>0.885285</v>
      </c>
      <c r="AD3911" s="4">
        <f>AC3911*(1-Z3911/100)</f>
        <v>0.885285</v>
      </c>
      <c r="AE3911" s="2" t="s">
        <v>66</v>
      </c>
      <c r="AF3911" s="2" t="s">
        <v>67</v>
      </c>
      <c r="AG3911" s="2" t="s">
        <v>233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5027</v>
      </c>
      <c r="B3912" s="2" t="s">
        <v>5021</v>
      </c>
      <c r="C3912" s="2" t="s">
        <v>47</v>
      </c>
      <c r="D3912" s="2" t="s">
        <v>4913</v>
      </c>
      <c r="E3912" s="2" t="s">
        <v>277</v>
      </c>
      <c r="F3912" s="2" t="s">
        <v>224</v>
      </c>
      <c r="G3912" s="2" t="s">
        <v>225</v>
      </c>
      <c r="H3912" s="2" t="s">
        <v>52</v>
      </c>
      <c r="I3912" s="2" t="s">
        <v>53</v>
      </c>
      <c r="J3912" s="2" t="s">
        <v>226</v>
      </c>
      <c r="K3912" s="2" t="s">
        <v>226</v>
      </c>
      <c r="L3912" s="2" t="s">
        <v>227</v>
      </c>
      <c r="M3912" s="2" t="s">
        <v>99</v>
      </c>
      <c r="N3912" s="3">
        <v>2950.95</v>
      </c>
      <c r="O3912" s="3" t="s">
        <v>228</v>
      </c>
      <c r="P3912" s="4">
        <f>IF(O3912="吨",N3912*1000,IF(O3912="万立方米",N3912*10000,""))</f>
        <v>29509500.0</v>
      </c>
      <c r="Q3912" s="2" t="s">
        <v>229</v>
      </c>
      <c r="R3912" s="2" t="s">
        <v>230</v>
      </c>
      <c r="S3912" s="2" t="s">
        <v>247</v>
      </c>
      <c r="T3912" s="2" t="s">
        <v>75</v>
      </c>
      <c r="U3912" s="4">
        <f>0.0</f>
        <v>0.0</v>
      </c>
      <c r="V3912" s="2" t="s">
        <v>232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4">
        <f>P3912*U3912/1000000</f>
        <v>0.0</v>
      </c>
      <c r="AD3912" s="4">
        <f>AC3912*(1-Z3912/100)</f>
        <v>0.0</v>
      </c>
      <c r="AE3912" s="2" t="s">
        <v>66</v>
      </c>
      <c r="AF3912" s="2" t="s">
        <v>67</v>
      </c>
      <c r="AG3912" s="2" t="s">
        <v>233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5028</v>
      </c>
      <c r="B3913" s="2" t="s">
        <v>5021</v>
      </c>
      <c r="C3913" s="2" t="s">
        <v>47</v>
      </c>
      <c r="D3913" s="2" t="s">
        <v>4913</v>
      </c>
      <c r="E3913" s="2" t="s">
        <v>277</v>
      </c>
      <c r="F3913" s="2" t="s">
        <v>224</v>
      </c>
      <c r="G3913" s="2" t="s">
        <v>225</v>
      </c>
      <c r="H3913" s="2" t="s">
        <v>52</v>
      </c>
      <c r="I3913" s="2" t="s">
        <v>53</v>
      </c>
      <c r="J3913" s="2" t="s">
        <v>226</v>
      </c>
      <c r="K3913" s="2" t="s">
        <v>226</v>
      </c>
      <c r="L3913" s="2" t="s">
        <v>227</v>
      </c>
      <c r="M3913" s="2" t="s">
        <v>104</v>
      </c>
      <c r="N3913" s="3">
        <v>2950.95</v>
      </c>
      <c r="O3913" s="3" t="s">
        <v>228</v>
      </c>
      <c r="P3913" s="4">
        <f>IF(O3913="吨",N3913*1000,IF(O3913="万立方米",N3913*10000,""))</f>
        <v>29509500.0</v>
      </c>
      <c r="Q3913" s="2" t="s">
        <v>229</v>
      </c>
      <c r="R3913" s="2" t="s">
        <v>230</v>
      </c>
      <c r="S3913" s="2" t="s">
        <v>249</v>
      </c>
      <c r="T3913" s="2" t="s">
        <v>75</v>
      </c>
      <c r="U3913" s="4">
        <f>0.02</f>
        <v>0.02</v>
      </c>
      <c r="V3913" s="2" t="s">
        <v>232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 t="s">
        <v>236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5029</v>
      </c>
      <c r="B3914" s="2" t="s">
        <v>5021</v>
      </c>
      <c r="C3914" s="2" t="s">
        <v>47</v>
      </c>
      <c r="D3914" s="2" t="s">
        <v>4913</v>
      </c>
      <c r="E3914" s="2" t="s">
        <v>277</v>
      </c>
      <c r="F3914" s="2" t="s">
        <v>224</v>
      </c>
      <c r="G3914" s="2" t="s">
        <v>225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f>IF(O3914="吨",N3914*1000,IF(O3914="万立方米",N3914*10000,""))</f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138</v>
      </c>
      <c r="AH3914" s="2" t="s">
        <v>114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5030</v>
      </c>
      <c r="B3915" s="2" t="s">
        <v>5031</v>
      </c>
      <c r="C3915" s="2" t="s">
        <v>47</v>
      </c>
      <c r="D3915" s="2" t="s">
        <v>644</v>
      </c>
      <c r="E3915" s="2" t="s">
        <v>325</v>
      </c>
      <c r="F3915" s="2" t="s">
        <v>278</v>
      </c>
      <c r="G3915" s="2" t="s">
        <v>120</v>
      </c>
      <c r="H3915" s="2" t="s">
        <v>142</v>
      </c>
      <c r="I3915" s="2" t="s">
        <v>53</v>
      </c>
      <c r="J3915" s="2" t="s">
        <v>121</v>
      </c>
      <c r="K3915" s="2"/>
      <c r="L3915" s="2" t="s">
        <v>122</v>
      </c>
      <c r="M3915" s="2" t="s">
        <v>57</v>
      </c>
      <c r="N3915" s="3">
        <v>58847.29</v>
      </c>
      <c r="O3915" s="3" t="s">
        <v>123</v>
      </c>
      <c r="P3915" s="2"/>
      <c r="Q3915" s="2"/>
      <c r="R3915" s="2"/>
      <c r="S3915" s="2"/>
      <c r="T3915" s="2"/>
      <c r="U3915" s="2"/>
      <c r="V3915" s="2"/>
      <c r="W3915" s="2" t="s">
        <v>124</v>
      </c>
      <c r="X3915" s="2" t="s">
        <v>298</v>
      </c>
      <c r="Y3915" s="2" t="s">
        <v>645</v>
      </c>
      <c r="Z3915" s="2">
        <v>94.5</v>
      </c>
      <c r="AA3915" s="2"/>
      <c r="AB3915" s="2"/>
      <c r="AC3915" s="4">
        <f>P3915*U3915/1000000</f>
        <v>0.0</v>
      </c>
      <c r="AD3915" s="4">
        <f>AC3915*(1-Z3915/100)</f>
        <v>0.0</v>
      </c>
      <c r="AE3915" s="2" t="s">
        <v>125</v>
      </c>
      <c r="AF3915" s="2" t="s">
        <v>126</v>
      </c>
      <c r="AG3915" s="2" t="s">
        <v>646</v>
      </c>
      <c r="AH3915" s="2" t="s">
        <v>128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5032</v>
      </c>
      <c r="B3916" s="2" t="s">
        <v>5031</v>
      </c>
      <c r="C3916" s="2" t="s">
        <v>47</v>
      </c>
      <c r="D3916" s="2" t="s">
        <v>644</v>
      </c>
      <c r="E3916" s="2" t="s">
        <v>325</v>
      </c>
      <c r="F3916" s="2" t="s">
        <v>278</v>
      </c>
      <c r="G3916" s="2" t="s">
        <v>120</v>
      </c>
      <c r="H3916" s="2" t="s">
        <v>142</v>
      </c>
      <c r="I3916" s="2" t="s">
        <v>53</v>
      </c>
      <c r="J3916" s="2" t="s">
        <v>121</v>
      </c>
      <c r="K3916" s="2"/>
      <c r="L3916" s="2" t="s">
        <v>122</v>
      </c>
      <c r="M3916" s="2" t="s">
        <v>73</v>
      </c>
      <c r="N3916" s="3">
        <v>58847.29</v>
      </c>
      <c r="O3916" s="3" t="s">
        <v>123</v>
      </c>
      <c r="P3916" s="2"/>
      <c r="Q3916" s="2"/>
      <c r="R3916" s="2"/>
      <c r="S3916" s="2"/>
      <c r="T3916" s="2"/>
      <c r="U3916" s="2"/>
      <c r="V3916" s="2"/>
      <c r="W3916" s="2" t="s">
        <v>124</v>
      </c>
      <c r="X3916" s="2"/>
      <c r="Y3916" s="2" t="s">
        <v>65</v>
      </c>
      <c r="Z3916" s="2">
        <v>0</v>
      </c>
      <c r="AA3916" s="2"/>
      <c r="AB3916" s="2"/>
      <c r="AC3916" s="4">
        <f>P3916*U3916/1000000</f>
        <v>0.0</v>
      </c>
      <c r="AD3916" s="4">
        <f>AC3916*(1-Z3916/100)</f>
        <v>0.0</v>
      </c>
      <c r="AE3916" s="2" t="s">
        <v>125</v>
      </c>
      <c r="AF3916" s="2" t="s">
        <v>126</v>
      </c>
      <c r="AG3916" s="2" t="s">
        <v>648</v>
      </c>
      <c r="AH3916" s="2" t="s">
        <v>128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5033</v>
      </c>
      <c r="B3917" s="2" t="s">
        <v>5031</v>
      </c>
      <c r="C3917" s="2" t="s">
        <v>47</v>
      </c>
      <c r="D3917" s="2" t="s">
        <v>644</v>
      </c>
      <c r="E3917" s="2" t="s">
        <v>325</v>
      </c>
      <c r="F3917" s="2" t="s">
        <v>278</v>
      </c>
      <c r="G3917" s="2" t="s">
        <v>120</v>
      </c>
      <c r="H3917" s="2" t="s">
        <v>142</v>
      </c>
      <c r="I3917" s="2" t="s">
        <v>53</v>
      </c>
      <c r="J3917" s="2" t="s">
        <v>121</v>
      </c>
      <c r="K3917" s="2"/>
      <c r="L3917" s="2" t="s">
        <v>122</v>
      </c>
      <c r="M3917" s="2" t="s">
        <v>79</v>
      </c>
      <c r="N3917" s="3">
        <v>58847.29</v>
      </c>
      <c r="O3917" s="3" t="s">
        <v>123</v>
      </c>
      <c r="P3917" s="2"/>
      <c r="Q3917" s="2"/>
      <c r="R3917" s="2"/>
      <c r="S3917" s="2"/>
      <c r="T3917" s="2"/>
      <c r="U3917" s="2"/>
      <c r="V3917" s="2"/>
      <c r="W3917" s="2" t="s">
        <v>124</v>
      </c>
      <c r="X3917" s="2" t="s">
        <v>83</v>
      </c>
      <c r="Y3917" s="2" t="s">
        <v>84</v>
      </c>
      <c r="Z3917" s="2">
        <v>22</v>
      </c>
      <c r="AA3917" s="2"/>
      <c r="AB3917" s="2"/>
      <c r="AC3917" s="4">
        <f>P3917*U3917/1000000</f>
        <v>0.0</v>
      </c>
      <c r="AD3917" s="4">
        <f>AC3917*(1-Z3917/100)</f>
        <v>0.0</v>
      </c>
      <c r="AE3917" s="2" t="s">
        <v>125</v>
      </c>
      <c r="AF3917" s="2" t="s">
        <v>126</v>
      </c>
      <c r="AG3917" s="2" t="s">
        <v>2361</v>
      </c>
      <c r="AH3917" s="2" t="s">
        <v>128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5034</v>
      </c>
      <c r="B3918" s="2" t="s">
        <v>5031</v>
      </c>
      <c r="C3918" s="2" t="s">
        <v>47</v>
      </c>
      <c r="D3918" s="2" t="s">
        <v>644</v>
      </c>
      <c r="E3918" s="2" t="s">
        <v>325</v>
      </c>
      <c r="F3918" s="2" t="s">
        <v>278</v>
      </c>
      <c r="G3918" s="2" t="s">
        <v>120</v>
      </c>
      <c r="H3918" s="2" t="s">
        <v>142</v>
      </c>
      <c r="I3918" s="2" t="s">
        <v>53</v>
      </c>
      <c r="J3918" s="2" t="s">
        <v>121</v>
      </c>
      <c r="K3918" s="2"/>
      <c r="L3918" s="2" t="s">
        <v>122</v>
      </c>
      <c r="M3918" s="2" t="s">
        <v>87</v>
      </c>
      <c r="N3918" s="3">
        <v>58847.29</v>
      </c>
      <c r="O3918" s="3" t="s">
        <v>123</v>
      </c>
      <c r="P3918" s="2"/>
      <c r="Q3918" s="2"/>
      <c r="R3918" s="2"/>
      <c r="S3918" s="2"/>
      <c r="T3918" s="2"/>
      <c r="U3918" s="2"/>
      <c r="V3918" s="2"/>
      <c r="W3918" s="2" t="s">
        <v>124</v>
      </c>
      <c r="X3918" s="2" t="s">
        <v>298</v>
      </c>
      <c r="Y3918" s="2" t="s">
        <v>651</v>
      </c>
      <c r="Z3918" s="2">
        <v>94.5</v>
      </c>
      <c r="AA3918" s="2"/>
      <c r="AB3918" s="2"/>
      <c r="AC3918" s="4">
        <f>P3918*U3918/1000000</f>
        <v>0.0</v>
      </c>
      <c r="AD3918" s="4">
        <f>AC3918*(1-Z3918/100)</f>
        <v>0.0</v>
      </c>
      <c r="AE3918" s="2" t="s">
        <v>125</v>
      </c>
      <c r="AF3918" s="2" t="s">
        <v>126</v>
      </c>
      <c r="AG3918" s="2" t="s">
        <v>646</v>
      </c>
      <c r="AH3918" s="2" t="s">
        <v>128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5035</v>
      </c>
      <c r="B3919" s="2" t="s">
        <v>5031</v>
      </c>
      <c r="C3919" s="2" t="s">
        <v>47</v>
      </c>
      <c r="D3919" s="2" t="s">
        <v>644</v>
      </c>
      <c r="E3919" s="2" t="s">
        <v>325</v>
      </c>
      <c r="F3919" s="2" t="s">
        <v>278</v>
      </c>
      <c r="G3919" s="2" t="s">
        <v>120</v>
      </c>
      <c r="H3919" s="2" t="s">
        <v>142</v>
      </c>
      <c r="I3919" s="2" t="s">
        <v>53</v>
      </c>
      <c r="J3919" s="2" t="s">
        <v>121</v>
      </c>
      <c r="K3919" s="2"/>
      <c r="L3919" s="2" t="s">
        <v>122</v>
      </c>
      <c r="M3919" s="2" t="s">
        <v>91</v>
      </c>
      <c r="N3919" s="3">
        <v>58847.29</v>
      </c>
      <c r="O3919" s="3" t="s">
        <v>123</v>
      </c>
      <c r="P3919" s="2"/>
      <c r="Q3919" s="2"/>
      <c r="R3919" s="2"/>
      <c r="S3919" s="2"/>
      <c r="T3919" s="2"/>
      <c r="U3919" s="2"/>
      <c r="V3919" s="2"/>
      <c r="W3919" s="2" t="s">
        <v>124</v>
      </c>
      <c r="X3919" s="2" t="s">
        <v>298</v>
      </c>
      <c r="Y3919" s="2" t="s">
        <v>653</v>
      </c>
      <c r="Z3919" s="2">
        <v>95</v>
      </c>
      <c r="AA3919" s="2">
        <v>94.5</v>
      </c>
      <c r="AB3919" s="2">
        <v>95</v>
      </c>
      <c r="AC3919" s="4">
        <f>P3919*U3919/1000000</f>
        <v>0.0</v>
      </c>
      <c r="AD3919" s="4">
        <f>AC3920*(1-AA3919/100)+(AC3919-AC3920)*(1-AB3919/100)</f>
        <v>0.0</v>
      </c>
      <c r="AE3919" s="2" t="s">
        <v>125</v>
      </c>
      <c r="AF3919" s="2" t="s">
        <v>126</v>
      </c>
      <c r="AG3919" s="2" t="s">
        <v>646</v>
      </c>
      <c r="AH3919" s="2" t="s">
        <v>128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5036</v>
      </c>
      <c r="B3920" s="2" t="s">
        <v>5031</v>
      </c>
      <c r="C3920" s="2" t="s">
        <v>47</v>
      </c>
      <c r="D3920" s="2" t="s">
        <v>644</v>
      </c>
      <c r="E3920" s="2" t="s">
        <v>325</v>
      </c>
      <c r="F3920" s="2" t="s">
        <v>278</v>
      </c>
      <c r="G3920" s="2" t="s">
        <v>120</v>
      </c>
      <c r="H3920" s="2" t="s">
        <v>142</v>
      </c>
      <c r="I3920" s="2" t="s">
        <v>53</v>
      </c>
      <c r="J3920" s="2" t="s">
        <v>121</v>
      </c>
      <c r="K3920" s="2"/>
      <c r="L3920" s="2" t="s">
        <v>122</v>
      </c>
      <c r="M3920" s="2" t="s">
        <v>95</v>
      </c>
      <c r="N3920" s="3">
        <v>58847.29</v>
      </c>
      <c r="O3920" s="3" t="s">
        <v>123</v>
      </c>
      <c r="P3920" s="2"/>
      <c r="Q3920" s="2"/>
      <c r="R3920" s="2"/>
      <c r="S3920" s="2"/>
      <c r="T3920" s="2"/>
      <c r="U3920" s="2"/>
      <c r="V3920" s="2"/>
      <c r="W3920" s="2" t="s">
        <v>124</v>
      </c>
      <c r="X3920" s="2" t="s">
        <v>298</v>
      </c>
      <c r="Y3920" s="2" t="s">
        <v>655</v>
      </c>
      <c r="Z3920" s="2">
        <v>94.5</v>
      </c>
      <c r="AA3920" s="2"/>
      <c r="AB3920" s="2"/>
      <c r="AC3920" s="4">
        <f>P3920*U3920/1000000</f>
        <v>0.0</v>
      </c>
      <c r="AD3920" s="4">
        <f>AC3920*(1-Z3920/100)</f>
        <v>0.0</v>
      </c>
      <c r="AE3920" s="2" t="s">
        <v>125</v>
      </c>
      <c r="AF3920" s="2" t="s">
        <v>126</v>
      </c>
      <c r="AG3920" s="2" t="s">
        <v>646</v>
      </c>
      <c r="AH3920" s="2" t="s">
        <v>128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5037</v>
      </c>
      <c r="B3921" s="2" t="s">
        <v>5031</v>
      </c>
      <c r="C3921" s="2" t="s">
        <v>47</v>
      </c>
      <c r="D3921" s="2" t="s">
        <v>644</v>
      </c>
      <c r="E3921" s="2" t="s">
        <v>325</v>
      </c>
      <c r="F3921" s="2" t="s">
        <v>278</v>
      </c>
      <c r="G3921" s="2" t="s">
        <v>120</v>
      </c>
      <c r="H3921" s="2" t="s">
        <v>142</v>
      </c>
      <c r="I3921" s="2" t="s">
        <v>53</v>
      </c>
      <c r="J3921" s="2" t="s">
        <v>121</v>
      </c>
      <c r="K3921" s="2"/>
      <c r="L3921" s="2" t="s">
        <v>122</v>
      </c>
      <c r="M3921" s="2" t="s">
        <v>99</v>
      </c>
      <c r="N3921" s="3">
        <v>58847.29</v>
      </c>
      <c r="O3921" s="3" t="s">
        <v>123</v>
      </c>
      <c r="P3921" s="2"/>
      <c r="Q3921" s="2"/>
      <c r="R3921" s="2"/>
      <c r="S3921" s="2"/>
      <c r="T3921" s="2"/>
      <c r="U3921" s="2"/>
      <c r="V3921" s="2"/>
      <c r="W3921" s="2" t="s">
        <v>124</v>
      </c>
      <c r="X3921" s="2"/>
      <c r="Y3921" s="2" t="s">
        <v>65</v>
      </c>
      <c r="Z3921" s="2">
        <v>0</v>
      </c>
      <c r="AA3921" s="2"/>
      <c r="AB3921" s="2"/>
      <c r="AC3921" s="4">
        <f>P3921*U3921/1000000</f>
        <v>0.0</v>
      </c>
      <c r="AD3921" s="4">
        <f>AC3921*(1-Z3921/100)</f>
        <v>0.0</v>
      </c>
      <c r="AE3921" s="2" t="s">
        <v>125</v>
      </c>
      <c r="AF3921" s="2" t="s">
        <v>126</v>
      </c>
      <c r="AG3921" s="2" t="s">
        <v>648</v>
      </c>
      <c r="AH3921" s="2" t="s">
        <v>128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5038</v>
      </c>
      <c r="B3922" s="2" t="s">
        <v>5031</v>
      </c>
      <c r="C3922" s="2" t="s">
        <v>47</v>
      </c>
      <c r="D3922" s="2" t="s">
        <v>644</v>
      </c>
      <c r="E3922" s="2" t="s">
        <v>325</v>
      </c>
      <c r="F3922" s="2" t="s">
        <v>278</v>
      </c>
      <c r="G3922" s="2" t="s">
        <v>120</v>
      </c>
      <c r="H3922" s="2" t="s">
        <v>142</v>
      </c>
      <c r="I3922" s="2" t="s">
        <v>53</v>
      </c>
      <c r="J3922" s="2" t="s">
        <v>121</v>
      </c>
      <c r="K3922" s="2"/>
      <c r="L3922" s="2" t="s">
        <v>122</v>
      </c>
      <c r="M3922" s="2" t="s">
        <v>104</v>
      </c>
      <c r="N3922" s="3">
        <v>58847.29</v>
      </c>
      <c r="O3922" s="3" t="s">
        <v>123</v>
      </c>
      <c r="P3922" s="2"/>
      <c r="Q3922" s="2"/>
      <c r="R3922" s="2"/>
      <c r="S3922" s="2"/>
      <c r="T3922" s="2"/>
      <c r="U3922" s="2"/>
      <c r="V3922" s="2"/>
      <c r="W3922" s="2" t="s">
        <v>124</v>
      </c>
      <c r="X3922" s="2"/>
      <c r="Y3922" s="2" t="s">
        <v>65</v>
      </c>
      <c r="Z3922" s="2">
        <v>0</v>
      </c>
      <c r="AA3922" s="2"/>
      <c r="AB3922" s="2"/>
      <c r="AC3922" s="4">
        <f>P3922*U3922/1000000</f>
        <v>0.0</v>
      </c>
      <c r="AD3922" s="4">
        <f>AC3922*(1-Z3922/100)</f>
        <v>0.0</v>
      </c>
      <c r="AE3922" s="2" t="s">
        <v>125</v>
      </c>
      <c r="AF3922" s="2" t="s">
        <v>126</v>
      </c>
      <c r="AG3922" s="2" t="s">
        <v>648</v>
      </c>
      <c r="AH3922" s="2" t="s">
        <v>128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5039</v>
      </c>
      <c r="B3923" s="2" t="s">
        <v>5031</v>
      </c>
      <c r="C3923" s="2" t="s">
        <v>47</v>
      </c>
      <c r="D3923" s="2" t="s">
        <v>644</v>
      </c>
      <c r="E3923" s="2" t="s">
        <v>325</v>
      </c>
      <c r="F3923" s="2" t="s">
        <v>278</v>
      </c>
      <c r="G3923" s="2" t="s">
        <v>120</v>
      </c>
      <c r="H3923" s="2" t="s">
        <v>142</v>
      </c>
      <c r="I3923" s="2"/>
      <c r="J3923" s="2"/>
      <c r="K3923" s="2" t="s">
        <v>55</v>
      </c>
      <c r="L3923" s="2" t="s">
        <v>551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552</v>
      </c>
      <c r="T3923" s="2" t="s">
        <v>165</v>
      </c>
      <c r="U3923" s="2"/>
      <c r="V3923" s="2" t="s">
        <v>111</v>
      </c>
      <c r="W3923" s="2" t="s">
        <v>553</v>
      </c>
      <c r="X3923" s="2" t="s">
        <v>551</v>
      </c>
      <c r="Y3923" s="2" t="s">
        <v>554</v>
      </c>
      <c r="Z3923" s="2">
        <v>0</v>
      </c>
      <c r="AA3923" s="2"/>
      <c r="AB3923" s="2"/>
      <c r="AC3923" s="2"/>
      <c r="AD3923" s="2"/>
      <c r="AE3923" s="2" t="s">
        <v>271</v>
      </c>
      <c r="AF3923" s="2" t="s">
        <v>555</v>
      </c>
      <c r="AG3923" s="2" t="s">
        <v>556</v>
      </c>
      <c r="AH3923" s="2" t="s">
        <v>168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5040</v>
      </c>
      <c r="B3924" s="2" t="s">
        <v>5041</v>
      </c>
      <c r="C3924" s="2" t="s">
        <v>47</v>
      </c>
      <c r="D3924" s="2" t="s">
        <v>4891</v>
      </c>
      <c r="E3924" s="2" t="s">
        <v>223</v>
      </c>
      <c r="F3924" s="2" t="s">
        <v>119</v>
      </c>
      <c r="G3924" s="2" t="s">
        <v>51</v>
      </c>
      <c r="H3924" s="2" t="s">
        <v>52</v>
      </c>
      <c r="I3924" s="2" t="s">
        <v>53</v>
      </c>
      <c r="J3924" s="2" t="s">
        <v>595</v>
      </c>
      <c r="K3924" s="2" t="s">
        <v>55</v>
      </c>
      <c r="L3924" s="2" t="s">
        <v>173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1249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0.14811014400000003</v>
      </c>
      <c r="AD3924" s="4">
        <f>AC3924*(1-Z3924/100)</f>
        <v>0.14811014400000003</v>
      </c>
      <c r="AE3924" s="2" t="s">
        <v>66</v>
      </c>
      <c r="AF3924" s="2" t="s">
        <v>67</v>
      </c>
      <c r="AG3924" s="2" t="s">
        <v>233</v>
      </c>
      <c r="AH3924" s="2" t="s">
        <v>998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5042</v>
      </c>
      <c r="B3925" s="2" t="s">
        <v>5041</v>
      </c>
      <c r="C3925" s="2" t="s">
        <v>47</v>
      </c>
      <c r="D3925" s="2" t="s">
        <v>4891</v>
      </c>
      <c r="E3925" s="2" t="s">
        <v>223</v>
      </c>
      <c r="F3925" s="2" t="s">
        <v>119</v>
      </c>
      <c r="G3925" s="2" t="s">
        <v>51</v>
      </c>
      <c r="H3925" s="2" t="s">
        <v>52</v>
      </c>
      <c r="I3925" s="2" t="s">
        <v>53</v>
      </c>
      <c r="J3925" s="2" t="s">
        <v>595</v>
      </c>
      <c r="K3925" s="2" t="s">
        <v>55</v>
      </c>
      <c r="L3925" s="2" t="s">
        <v>173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1251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15.6</v>
      </c>
      <c r="AD3925" s="4">
        <f>AC3925*(1-Z3925/100)</f>
        <v>15.6</v>
      </c>
      <c r="AE3925" s="2" t="s">
        <v>66</v>
      </c>
      <c r="AF3925" s="2" t="s">
        <v>67</v>
      </c>
      <c r="AG3925" s="2" t="s">
        <v>236</v>
      </c>
      <c r="AH3925" s="2" t="s">
        <v>998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5043</v>
      </c>
      <c r="B3926" s="2" t="s">
        <v>5041</v>
      </c>
      <c r="C3926" s="2" t="s">
        <v>47</v>
      </c>
      <c r="D3926" s="2" t="s">
        <v>4891</v>
      </c>
      <c r="E3926" s="2" t="s">
        <v>223</v>
      </c>
      <c r="F3926" s="2" t="s">
        <v>119</v>
      </c>
      <c r="G3926" s="2" t="s">
        <v>51</v>
      </c>
      <c r="H3926" s="2" t="s">
        <v>52</v>
      </c>
      <c r="I3926" s="2" t="s">
        <v>53</v>
      </c>
      <c r="J3926" s="2" t="s">
        <v>595</v>
      </c>
      <c r="K3926" s="2" t="s">
        <v>55</v>
      </c>
      <c r="L3926" s="2" t="s">
        <v>173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1253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58.5</v>
      </c>
      <c r="AD3926" s="4">
        <f>AC3926*(1-Z3926/100)</f>
        <v>58.5</v>
      </c>
      <c r="AE3926" s="2" t="s">
        <v>66</v>
      </c>
      <c r="AF3926" s="2" t="s">
        <v>67</v>
      </c>
      <c r="AG3926" s="2" t="s">
        <v>233</v>
      </c>
      <c r="AH3926" s="2" t="s">
        <v>998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5044</v>
      </c>
      <c r="B3927" s="2" t="s">
        <v>5041</v>
      </c>
      <c r="C3927" s="2" t="s">
        <v>47</v>
      </c>
      <c r="D3927" s="2" t="s">
        <v>4891</v>
      </c>
      <c r="E3927" s="2" t="s">
        <v>223</v>
      </c>
      <c r="F3927" s="2" t="s">
        <v>119</v>
      </c>
      <c r="G3927" s="2" t="s">
        <v>51</v>
      </c>
      <c r="H3927" s="2" t="s">
        <v>52</v>
      </c>
      <c r="I3927" s="2" t="s">
        <v>53</v>
      </c>
      <c r="J3927" s="2" t="s">
        <v>595</v>
      </c>
      <c r="K3927" s="2" t="s">
        <v>55</v>
      </c>
      <c r="L3927" s="2" t="s">
        <v>173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1255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0.0</v>
      </c>
      <c r="AD3927" s="4">
        <f>AC3927*(1-Z3927/100)</f>
        <v>0.0</v>
      </c>
      <c r="AE3927" s="2" t="s">
        <v>66</v>
      </c>
      <c r="AF3927" s="2" t="s">
        <v>67</v>
      </c>
      <c r="AG3927" s="2" t="s">
        <v>233</v>
      </c>
      <c r="AH3927" s="2" t="s">
        <v>998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5045</v>
      </c>
      <c r="B3928" s="2" t="s">
        <v>5041</v>
      </c>
      <c r="C3928" s="2" t="s">
        <v>47</v>
      </c>
      <c r="D3928" s="2" t="s">
        <v>4891</v>
      </c>
      <c r="E3928" s="2" t="s">
        <v>223</v>
      </c>
      <c r="F3928" s="2" t="s">
        <v>119</v>
      </c>
      <c r="G3928" s="2" t="s">
        <v>51</v>
      </c>
      <c r="H3928" s="2" t="s">
        <v>52</v>
      </c>
      <c r="I3928" s="2" t="s">
        <v>53</v>
      </c>
      <c r="J3928" s="2" t="s">
        <v>595</v>
      </c>
      <c r="K3928" s="2" t="s">
        <v>55</v>
      </c>
      <c r="L3928" s="2" t="s">
        <v>173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1257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4">
        <f>P3928*U3928/1000000</f>
        <v>306.799584</v>
      </c>
      <c r="AD3928" s="4">
        <f>AC3929*(1-AA3928/100)+(AC3928-AC3929)*(1-AB3928/100)</f>
        <v>306.799584</v>
      </c>
      <c r="AE3928" s="2" t="s">
        <v>66</v>
      </c>
      <c r="AF3928" s="2" t="s">
        <v>67</v>
      </c>
      <c r="AG3928" s="2" t="s">
        <v>233</v>
      </c>
      <c r="AH3928" s="2" t="s">
        <v>998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5046</v>
      </c>
      <c r="B3929" s="2" t="s">
        <v>5041</v>
      </c>
      <c r="C3929" s="2" t="s">
        <v>47</v>
      </c>
      <c r="D3929" s="2" t="s">
        <v>4891</v>
      </c>
      <c r="E3929" s="2" t="s">
        <v>223</v>
      </c>
      <c r="F3929" s="2" t="s">
        <v>119</v>
      </c>
      <c r="G3929" s="2" t="s">
        <v>51</v>
      </c>
      <c r="H3929" s="2" t="s">
        <v>52</v>
      </c>
      <c r="I3929" s="2" t="s">
        <v>53</v>
      </c>
      <c r="J3929" s="2" t="s">
        <v>595</v>
      </c>
      <c r="K3929" s="2" t="s">
        <v>55</v>
      </c>
      <c r="L3929" s="2" t="s">
        <v>173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1259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74.05507200000001</v>
      </c>
      <c r="AD3929" s="4">
        <f>AC3929*(1-Z3929/100)</f>
        <v>74.05507200000001</v>
      </c>
      <c r="AE3929" s="2" t="s">
        <v>66</v>
      </c>
      <c r="AF3929" s="2" t="s">
        <v>67</v>
      </c>
      <c r="AG3929" s="2" t="s">
        <v>233</v>
      </c>
      <c r="AH3929" s="2" t="s">
        <v>998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5047</v>
      </c>
      <c r="B3930" s="2" t="s">
        <v>5041</v>
      </c>
      <c r="C3930" s="2" t="s">
        <v>47</v>
      </c>
      <c r="D3930" s="2" t="s">
        <v>4891</v>
      </c>
      <c r="E3930" s="2" t="s">
        <v>223</v>
      </c>
      <c r="F3930" s="2" t="s">
        <v>119</v>
      </c>
      <c r="G3930" s="2" t="s">
        <v>51</v>
      </c>
      <c r="H3930" s="2" t="s">
        <v>52</v>
      </c>
      <c r="I3930" s="2" t="s">
        <v>53</v>
      </c>
      <c r="J3930" s="2" t="s">
        <v>595</v>
      </c>
      <c r="K3930" s="2" t="s">
        <v>55</v>
      </c>
      <c r="L3930" s="2" t="s">
        <v>173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1261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4">
        <f>P3930*U3930/1000000</f>
        <v>120.66599999999998</v>
      </c>
      <c r="AD3930" s="4">
        <f>AC3930*(1-Z3930/100)</f>
        <v>120.66599999999998</v>
      </c>
      <c r="AE3930" s="2" t="s">
        <v>66</v>
      </c>
      <c r="AF3930" s="2" t="s">
        <v>67</v>
      </c>
      <c r="AG3930" s="2" t="s">
        <v>233</v>
      </c>
      <c r="AH3930" s="2" t="s">
        <v>998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5048</v>
      </c>
      <c r="B3931" s="2" t="s">
        <v>5041</v>
      </c>
      <c r="C3931" s="2" t="s">
        <v>47</v>
      </c>
      <c r="D3931" s="2" t="s">
        <v>4891</v>
      </c>
      <c r="E3931" s="2" t="s">
        <v>223</v>
      </c>
      <c r="F3931" s="2" t="s">
        <v>119</v>
      </c>
      <c r="G3931" s="2" t="s">
        <v>51</v>
      </c>
      <c r="H3931" s="2" t="s">
        <v>52</v>
      </c>
      <c r="I3931" s="2" t="s">
        <v>53</v>
      </c>
      <c r="J3931" s="2" t="s">
        <v>595</v>
      </c>
      <c r="K3931" s="2" t="s">
        <v>55</v>
      </c>
      <c r="L3931" s="2" t="s">
        <v>173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1263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1.404</v>
      </c>
      <c r="AD3931" s="4">
        <f>AC3931*(1-Z3931/100)</f>
        <v>1.404</v>
      </c>
      <c r="AE3931" s="2" t="s">
        <v>66</v>
      </c>
      <c r="AF3931" s="2" t="s">
        <v>67</v>
      </c>
      <c r="AG3931" s="2" t="s">
        <v>236</v>
      </c>
      <c r="AH3931" s="2" t="s">
        <v>998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5049</v>
      </c>
      <c r="B3932" s="2" t="s">
        <v>5041</v>
      </c>
      <c r="C3932" s="2" t="s">
        <v>47</v>
      </c>
      <c r="D3932" s="2" t="s">
        <v>4891</v>
      </c>
      <c r="E3932" s="2" t="s">
        <v>223</v>
      </c>
      <c r="F3932" s="2" t="s">
        <v>119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f>IF(O3932="吨",N3932*1000,IF(O3932="万立方米",N3932*10000,""))</f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138</v>
      </c>
      <c r="AH3932" s="2" t="s">
        <v>114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5050</v>
      </c>
      <c r="B3933" s="2" t="s">
        <v>5051</v>
      </c>
      <c r="C3933" s="2" t="s">
        <v>47</v>
      </c>
      <c r="D3933" s="2" t="s">
        <v>2782</v>
      </c>
      <c r="E3933" s="2" t="s">
        <v>526</v>
      </c>
      <c r="F3933" s="2" t="s">
        <v>224</v>
      </c>
      <c r="G3933" s="2" t="s">
        <v>225</v>
      </c>
      <c r="H3933" s="2" t="s">
        <v>52</v>
      </c>
      <c r="I3933" s="2" t="s">
        <v>53</v>
      </c>
      <c r="J3933" s="2" t="s">
        <v>226</v>
      </c>
      <c r="K3933" s="2" t="s">
        <v>226</v>
      </c>
      <c r="L3933" s="2" t="s">
        <v>227</v>
      </c>
      <c r="M3933" s="2" t="s">
        <v>57</v>
      </c>
      <c r="N3933" s="3">
        <v>9743.370000000001</v>
      </c>
      <c r="O3933" s="3" t="s">
        <v>228</v>
      </c>
      <c r="P3933" s="4">
        <f>IF(O3933="吨",N3933*1000,IF(O3933="万立方米",N3933*10000,""))</f>
        <v>97433700.00000001</v>
      </c>
      <c r="Q3933" s="2" t="s">
        <v>229</v>
      </c>
      <c r="R3933" s="2" t="s">
        <v>230</v>
      </c>
      <c r="S3933" s="2" t="s">
        <v>231</v>
      </c>
      <c r="T3933" s="2" t="s">
        <v>75</v>
      </c>
      <c r="U3933" s="4">
        <f>0.0</f>
        <v>0.0</v>
      </c>
      <c r="V3933" s="2" t="s">
        <v>232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66</v>
      </c>
      <c r="AF3933" s="2" t="s">
        <v>67</v>
      </c>
      <c r="AG3933" s="2" t="s">
        <v>233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5052</v>
      </c>
      <c r="B3934" s="2" t="s">
        <v>5051</v>
      </c>
      <c r="C3934" s="2" t="s">
        <v>47</v>
      </c>
      <c r="D3934" s="2" t="s">
        <v>2782</v>
      </c>
      <c r="E3934" s="2" t="s">
        <v>526</v>
      </c>
      <c r="F3934" s="2" t="s">
        <v>224</v>
      </c>
      <c r="G3934" s="2" t="s">
        <v>225</v>
      </c>
      <c r="H3934" s="2" t="s">
        <v>52</v>
      </c>
      <c r="I3934" s="2" t="s">
        <v>53</v>
      </c>
      <c r="J3934" s="2" t="s">
        <v>226</v>
      </c>
      <c r="K3934" s="2" t="s">
        <v>226</v>
      </c>
      <c r="L3934" s="2" t="s">
        <v>227</v>
      </c>
      <c r="M3934" s="2" t="s">
        <v>73</v>
      </c>
      <c r="N3934" s="3">
        <v>9743.370000000001</v>
      </c>
      <c r="O3934" s="3" t="s">
        <v>228</v>
      </c>
      <c r="P3934" s="4">
        <f>IF(O3934="吨",N3934*1000,IF(O3934="万立方米",N3934*10000,""))</f>
        <v>97433700.00000001</v>
      </c>
      <c r="Q3934" s="2" t="s">
        <v>229</v>
      </c>
      <c r="R3934" s="2" t="s">
        <v>230</v>
      </c>
      <c r="S3934" s="2" t="s">
        <v>235</v>
      </c>
      <c r="T3934" s="2" t="s">
        <v>75</v>
      </c>
      <c r="U3934" s="4">
        <f>1.3</f>
        <v>1.3</v>
      </c>
      <c r="V3934" s="2" t="s">
        <v>232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126.66381000000003</v>
      </c>
      <c r="AD3934" s="4">
        <f>AC3934*(1-Z3934/100)</f>
        <v>126.66381000000003</v>
      </c>
      <c r="AE3934" s="2" t="s">
        <v>66</v>
      </c>
      <c r="AF3934" s="2" t="s">
        <v>67</v>
      </c>
      <c r="AG3934" s="2" t="s">
        <v>236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5053</v>
      </c>
      <c r="B3935" s="2" t="s">
        <v>5051</v>
      </c>
      <c r="C3935" s="2" t="s">
        <v>47</v>
      </c>
      <c r="D3935" s="2" t="s">
        <v>2782</v>
      </c>
      <c r="E3935" s="2" t="s">
        <v>526</v>
      </c>
      <c r="F3935" s="2" t="s">
        <v>224</v>
      </c>
      <c r="G3935" s="2" t="s">
        <v>225</v>
      </c>
      <c r="H3935" s="2" t="s">
        <v>52</v>
      </c>
      <c r="I3935" s="2" t="s">
        <v>53</v>
      </c>
      <c r="J3935" s="2" t="s">
        <v>226</v>
      </c>
      <c r="K3935" s="2" t="s">
        <v>226</v>
      </c>
      <c r="L3935" s="2" t="s">
        <v>227</v>
      </c>
      <c r="M3935" s="2" t="s">
        <v>79</v>
      </c>
      <c r="N3935" s="3">
        <v>9743.370000000001</v>
      </c>
      <c r="O3935" s="3" t="s">
        <v>228</v>
      </c>
      <c r="P3935" s="4">
        <f>IF(O3935="吨",N3935*1000,IF(O3935="万立方米",N3935*10000,""))</f>
        <v>97433700.00000001</v>
      </c>
      <c r="Q3935" s="2" t="s">
        <v>229</v>
      </c>
      <c r="R3935" s="2" t="s">
        <v>230</v>
      </c>
      <c r="S3935" s="2" t="s">
        <v>238</v>
      </c>
      <c r="T3935" s="2" t="s">
        <v>75</v>
      </c>
      <c r="U3935" s="4">
        <f>4.1</f>
        <v>4.1</v>
      </c>
      <c r="V3935" s="2" t="s">
        <v>232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4">
        <f>P3935*U3935/1000000</f>
        <v>399.47817</v>
      </c>
      <c r="AD3935" s="4">
        <f>AC3935*(1-Z3935/100)</f>
        <v>311.5929726</v>
      </c>
      <c r="AE3935" s="2" t="s">
        <v>66</v>
      </c>
      <c r="AF3935" s="2" t="s">
        <v>67</v>
      </c>
      <c r="AG3935" s="2" t="s">
        <v>239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5054</v>
      </c>
      <c r="B3936" s="2" t="s">
        <v>5051</v>
      </c>
      <c r="C3936" s="2" t="s">
        <v>47</v>
      </c>
      <c r="D3936" s="2" t="s">
        <v>2782</v>
      </c>
      <c r="E3936" s="2" t="s">
        <v>526</v>
      </c>
      <c r="F3936" s="2" t="s">
        <v>224</v>
      </c>
      <c r="G3936" s="2" t="s">
        <v>225</v>
      </c>
      <c r="H3936" s="2" t="s">
        <v>52</v>
      </c>
      <c r="I3936" s="2" t="s">
        <v>53</v>
      </c>
      <c r="J3936" s="2" t="s">
        <v>226</v>
      </c>
      <c r="K3936" s="2" t="s">
        <v>226</v>
      </c>
      <c r="L3936" s="2" t="s">
        <v>227</v>
      </c>
      <c r="M3936" s="2" t="s">
        <v>87</v>
      </c>
      <c r="N3936" s="3">
        <v>9743.370000000001</v>
      </c>
      <c r="O3936" s="3" t="s">
        <v>228</v>
      </c>
      <c r="P3936" s="4">
        <f>IF(O3936="吨",N3936*1000,IF(O3936="万立方米",N3936*10000,""))</f>
        <v>97433700.00000001</v>
      </c>
      <c r="Q3936" s="2" t="s">
        <v>229</v>
      </c>
      <c r="R3936" s="2" t="s">
        <v>230</v>
      </c>
      <c r="S3936" s="2" t="s">
        <v>241</v>
      </c>
      <c r="T3936" s="2" t="s">
        <v>75</v>
      </c>
      <c r="U3936" s="4">
        <f>0.0</f>
        <v>0.0</v>
      </c>
      <c r="V3936" s="2" t="s">
        <v>232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</v>
      </c>
      <c r="AD3936" s="4">
        <f>AC3936*(1-Z3936/100)</f>
        <v>0.0</v>
      </c>
      <c r="AE3936" s="2" t="s">
        <v>66</v>
      </c>
      <c r="AF3936" s="2" t="s">
        <v>67</v>
      </c>
      <c r="AG3936" s="2" t="s">
        <v>233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5055</v>
      </c>
      <c r="B3937" s="2" t="s">
        <v>5051</v>
      </c>
      <c r="C3937" s="2" t="s">
        <v>47</v>
      </c>
      <c r="D3937" s="2" t="s">
        <v>2782</v>
      </c>
      <c r="E3937" s="2" t="s">
        <v>526</v>
      </c>
      <c r="F3937" s="2" t="s">
        <v>224</v>
      </c>
      <c r="G3937" s="2" t="s">
        <v>225</v>
      </c>
      <c r="H3937" s="2" t="s">
        <v>52</v>
      </c>
      <c r="I3937" s="2" t="s">
        <v>53</v>
      </c>
      <c r="J3937" s="2" t="s">
        <v>226</v>
      </c>
      <c r="K3937" s="2" t="s">
        <v>226</v>
      </c>
      <c r="L3937" s="2" t="s">
        <v>227</v>
      </c>
      <c r="M3937" s="2" t="s">
        <v>91</v>
      </c>
      <c r="N3937" s="3">
        <v>9743.370000000001</v>
      </c>
      <c r="O3937" s="3" t="s">
        <v>228</v>
      </c>
      <c r="P3937" s="4">
        <f>IF(O3937="吨",N3937*1000,IF(O3937="万立方米",N3937*10000,""))</f>
        <v>97433700.00000001</v>
      </c>
      <c r="Q3937" s="2" t="s">
        <v>229</v>
      </c>
      <c r="R3937" s="2" t="s">
        <v>230</v>
      </c>
      <c r="S3937" s="2" t="s">
        <v>243</v>
      </c>
      <c r="T3937" s="2" t="s">
        <v>75</v>
      </c>
      <c r="U3937" s="4">
        <f>0.03</f>
        <v>0.03</v>
      </c>
      <c r="V3937" s="2" t="s">
        <v>232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4">
        <f>P3937*U3937/1000000</f>
        <v>2.9230110000000002</v>
      </c>
      <c r="AD3937" s="4">
        <f>AC3938*(1-AA3937/100)+(AC3937-AC3938)*(1-AB3937/100)</f>
        <v>2.9230110000000002</v>
      </c>
      <c r="AE3937" s="2" t="s">
        <v>66</v>
      </c>
      <c r="AF3937" s="2" t="s">
        <v>67</v>
      </c>
      <c r="AG3937" s="2" t="s">
        <v>233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5056</v>
      </c>
      <c r="B3938" s="2" t="s">
        <v>5051</v>
      </c>
      <c r="C3938" s="2" t="s">
        <v>47</v>
      </c>
      <c r="D3938" s="2" t="s">
        <v>2782</v>
      </c>
      <c r="E3938" s="2" t="s">
        <v>526</v>
      </c>
      <c r="F3938" s="2" t="s">
        <v>224</v>
      </c>
      <c r="G3938" s="2" t="s">
        <v>225</v>
      </c>
      <c r="H3938" s="2" t="s">
        <v>52</v>
      </c>
      <c r="I3938" s="2" t="s">
        <v>53</v>
      </c>
      <c r="J3938" s="2" t="s">
        <v>226</v>
      </c>
      <c r="K3938" s="2" t="s">
        <v>226</v>
      </c>
      <c r="L3938" s="2" t="s">
        <v>227</v>
      </c>
      <c r="M3938" s="2" t="s">
        <v>95</v>
      </c>
      <c r="N3938" s="3">
        <v>9743.370000000001</v>
      </c>
      <c r="O3938" s="3" t="s">
        <v>228</v>
      </c>
      <c r="P3938" s="4">
        <f>IF(O3938="吨",N3938*1000,IF(O3938="万立方米",N3938*10000,""))</f>
        <v>97433700.00000001</v>
      </c>
      <c r="Q3938" s="2" t="s">
        <v>229</v>
      </c>
      <c r="R3938" s="2" t="s">
        <v>230</v>
      </c>
      <c r="S3938" s="2" t="s">
        <v>245</v>
      </c>
      <c r="T3938" s="2" t="s">
        <v>75</v>
      </c>
      <c r="U3938" s="4">
        <f>0.03</f>
        <v>0.03</v>
      </c>
      <c r="V3938" s="2" t="s">
        <v>232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2.9230110000000002</v>
      </c>
      <c r="AD3938" s="4">
        <f>AC3938*(1-Z3938/100)</f>
        <v>2.9230110000000002</v>
      </c>
      <c r="AE3938" s="2" t="s">
        <v>66</v>
      </c>
      <c r="AF3938" s="2" t="s">
        <v>67</v>
      </c>
      <c r="AG3938" s="2" t="s">
        <v>233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5057</v>
      </c>
      <c r="B3939" s="2" t="s">
        <v>5051</v>
      </c>
      <c r="C3939" s="2" t="s">
        <v>47</v>
      </c>
      <c r="D3939" s="2" t="s">
        <v>2782</v>
      </c>
      <c r="E3939" s="2" t="s">
        <v>526</v>
      </c>
      <c r="F3939" s="2" t="s">
        <v>224</v>
      </c>
      <c r="G3939" s="2" t="s">
        <v>225</v>
      </c>
      <c r="H3939" s="2" t="s">
        <v>52</v>
      </c>
      <c r="I3939" s="2" t="s">
        <v>53</v>
      </c>
      <c r="J3939" s="2" t="s">
        <v>226</v>
      </c>
      <c r="K3939" s="2" t="s">
        <v>226</v>
      </c>
      <c r="L3939" s="2" t="s">
        <v>227</v>
      </c>
      <c r="M3939" s="2" t="s">
        <v>99</v>
      </c>
      <c r="N3939" s="3">
        <v>9743.370000000001</v>
      </c>
      <c r="O3939" s="3" t="s">
        <v>228</v>
      </c>
      <c r="P3939" s="4">
        <f>IF(O3939="吨",N3939*1000,IF(O3939="万立方米",N3939*10000,""))</f>
        <v>97433700.00000001</v>
      </c>
      <c r="Q3939" s="2" t="s">
        <v>229</v>
      </c>
      <c r="R3939" s="2" t="s">
        <v>230</v>
      </c>
      <c r="S3939" s="2" t="s">
        <v>247</v>
      </c>
      <c r="T3939" s="2" t="s">
        <v>75</v>
      </c>
      <c r="U3939" s="4">
        <f>0.0</f>
        <v>0.0</v>
      </c>
      <c r="V3939" s="2" t="s">
        <v>232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66</v>
      </c>
      <c r="AF3939" s="2" t="s">
        <v>67</v>
      </c>
      <c r="AG3939" s="2" t="s">
        <v>233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5058</v>
      </c>
      <c r="B3940" s="2" t="s">
        <v>5051</v>
      </c>
      <c r="C3940" s="2" t="s">
        <v>47</v>
      </c>
      <c r="D3940" s="2" t="s">
        <v>2782</v>
      </c>
      <c r="E3940" s="2" t="s">
        <v>526</v>
      </c>
      <c r="F3940" s="2" t="s">
        <v>224</v>
      </c>
      <c r="G3940" s="2" t="s">
        <v>225</v>
      </c>
      <c r="H3940" s="2" t="s">
        <v>52</v>
      </c>
      <c r="I3940" s="2" t="s">
        <v>53</v>
      </c>
      <c r="J3940" s="2" t="s">
        <v>226</v>
      </c>
      <c r="K3940" s="2" t="s">
        <v>226</v>
      </c>
      <c r="L3940" s="2" t="s">
        <v>227</v>
      </c>
      <c r="M3940" s="2" t="s">
        <v>104</v>
      </c>
      <c r="N3940" s="3">
        <v>9743.370000000001</v>
      </c>
      <c r="O3940" s="3" t="s">
        <v>228</v>
      </c>
      <c r="P3940" s="4">
        <f>IF(O3940="吨",N3940*1000,IF(O3940="万立方米",N3940*10000,""))</f>
        <v>97433700.00000001</v>
      </c>
      <c r="Q3940" s="2" t="s">
        <v>229</v>
      </c>
      <c r="R3940" s="2" t="s">
        <v>230</v>
      </c>
      <c r="S3940" s="2" t="s">
        <v>249</v>
      </c>
      <c r="T3940" s="2" t="s">
        <v>75</v>
      </c>
      <c r="U3940" s="4">
        <f>0.02</f>
        <v>0.02</v>
      </c>
      <c r="V3940" s="2" t="s">
        <v>232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 t="s">
        <v>236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5059</v>
      </c>
      <c r="B3941" s="2" t="s">
        <v>5051</v>
      </c>
      <c r="C3941" s="2" t="s">
        <v>47</v>
      </c>
      <c r="D3941" s="2" t="s">
        <v>2782</v>
      </c>
      <c r="E3941" s="2" t="s">
        <v>526</v>
      </c>
      <c r="F3941" s="2" t="s">
        <v>224</v>
      </c>
      <c r="G3941" s="2" t="s">
        <v>225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f>IF(O3941="吨",N3941*1000,IF(O3941="万立方米",N3941*10000,""))</f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138</v>
      </c>
      <c r="AH3941" s="2" t="s">
        <v>114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5060</v>
      </c>
      <c r="B3942" s="2" t="s">
        <v>5061</v>
      </c>
      <c r="C3942" s="2" t="s">
        <v>47</v>
      </c>
      <c r="D3942" s="2" t="s">
        <v>4402</v>
      </c>
      <c r="E3942" s="2" t="s">
        <v>911</v>
      </c>
      <c r="F3942" s="2" t="s">
        <v>224</v>
      </c>
      <c r="G3942" s="2" t="s">
        <v>227</v>
      </c>
      <c r="H3942" s="2" t="s">
        <v>418</v>
      </c>
      <c r="I3942" s="2" t="s">
        <v>53</v>
      </c>
      <c r="J3942" s="2" t="s">
        <v>226</v>
      </c>
      <c r="K3942" s="2" t="s">
        <v>226</v>
      </c>
      <c r="L3942" s="2" t="s">
        <v>227</v>
      </c>
      <c r="M3942" s="2" t="s">
        <v>57</v>
      </c>
      <c r="N3942" s="3">
        <v>1326.75</v>
      </c>
      <c r="O3942" s="3" t="s">
        <v>228</v>
      </c>
      <c r="P3942" s="4">
        <f>IF(O3942="吨",N3942*1000,IF(O3942="万立方米",N3942*10000,""))</f>
        <v>13267500.0</v>
      </c>
      <c r="Q3942" s="2" t="s">
        <v>229</v>
      </c>
      <c r="R3942" s="2" t="s">
        <v>230</v>
      </c>
      <c r="S3942" s="2" t="s">
        <v>231</v>
      </c>
      <c r="T3942" s="2" t="s">
        <v>75</v>
      </c>
      <c r="U3942" s="4">
        <f>0.0</f>
        <v>0.0</v>
      </c>
      <c r="V3942" s="2" t="s">
        <v>232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66</v>
      </c>
      <c r="AF3942" s="2" t="s">
        <v>67</v>
      </c>
      <c r="AG3942" s="2" t="s">
        <v>233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5062</v>
      </c>
      <c r="B3943" s="2" t="s">
        <v>5061</v>
      </c>
      <c r="C3943" s="2" t="s">
        <v>47</v>
      </c>
      <c r="D3943" s="2" t="s">
        <v>4402</v>
      </c>
      <c r="E3943" s="2" t="s">
        <v>911</v>
      </c>
      <c r="F3943" s="2" t="s">
        <v>224</v>
      </c>
      <c r="G3943" s="2" t="s">
        <v>227</v>
      </c>
      <c r="H3943" s="2" t="s">
        <v>418</v>
      </c>
      <c r="I3943" s="2" t="s">
        <v>53</v>
      </c>
      <c r="J3943" s="2" t="s">
        <v>226</v>
      </c>
      <c r="K3943" s="2" t="s">
        <v>226</v>
      </c>
      <c r="L3943" s="2" t="s">
        <v>227</v>
      </c>
      <c r="M3943" s="2" t="s">
        <v>73</v>
      </c>
      <c r="N3943" s="3">
        <v>1326.75</v>
      </c>
      <c r="O3943" s="3" t="s">
        <v>228</v>
      </c>
      <c r="P3943" s="4">
        <f>IF(O3943="吨",N3943*1000,IF(O3943="万立方米",N3943*10000,""))</f>
        <v>13267500.0</v>
      </c>
      <c r="Q3943" s="2" t="s">
        <v>229</v>
      </c>
      <c r="R3943" s="2" t="s">
        <v>230</v>
      </c>
      <c r="S3943" s="2" t="s">
        <v>235</v>
      </c>
      <c r="T3943" s="2" t="s">
        <v>75</v>
      </c>
      <c r="U3943" s="4">
        <f>1.3</f>
        <v>1.3</v>
      </c>
      <c r="V3943" s="2" t="s">
        <v>232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17.24775</v>
      </c>
      <c r="AD3943" s="4">
        <f>AC3943*(1-Z3943/100)</f>
        <v>17.24775</v>
      </c>
      <c r="AE3943" s="2" t="s">
        <v>66</v>
      </c>
      <c r="AF3943" s="2" t="s">
        <v>67</v>
      </c>
      <c r="AG3943" s="2" t="s">
        <v>236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5063</v>
      </c>
      <c r="B3944" s="2" t="s">
        <v>5061</v>
      </c>
      <c r="C3944" s="2" t="s">
        <v>47</v>
      </c>
      <c r="D3944" s="2" t="s">
        <v>4402</v>
      </c>
      <c r="E3944" s="2" t="s">
        <v>911</v>
      </c>
      <c r="F3944" s="2" t="s">
        <v>224</v>
      </c>
      <c r="G3944" s="2" t="s">
        <v>227</v>
      </c>
      <c r="H3944" s="2" t="s">
        <v>418</v>
      </c>
      <c r="I3944" s="2" t="s">
        <v>53</v>
      </c>
      <c r="J3944" s="2" t="s">
        <v>226</v>
      </c>
      <c r="K3944" s="2" t="s">
        <v>226</v>
      </c>
      <c r="L3944" s="2" t="s">
        <v>227</v>
      </c>
      <c r="M3944" s="2" t="s">
        <v>79</v>
      </c>
      <c r="N3944" s="3">
        <v>1326.75</v>
      </c>
      <c r="O3944" s="3" t="s">
        <v>228</v>
      </c>
      <c r="P3944" s="4">
        <f>IF(O3944="吨",N3944*1000,IF(O3944="万立方米",N3944*10000,""))</f>
        <v>13267500.0</v>
      </c>
      <c r="Q3944" s="2" t="s">
        <v>229</v>
      </c>
      <c r="R3944" s="2" t="s">
        <v>230</v>
      </c>
      <c r="S3944" s="2" t="s">
        <v>238</v>
      </c>
      <c r="T3944" s="2" t="s">
        <v>75</v>
      </c>
      <c r="U3944" s="4">
        <f>4.1</f>
        <v>4.1</v>
      </c>
      <c r="V3944" s="2" t="s">
        <v>232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4">
        <f>P3944*U3944/1000000</f>
        <v>54.39674999999999</v>
      </c>
      <c r="AD3944" s="4">
        <f>AC3944*(1-Z3944/100)</f>
        <v>42.42946499999999</v>
      </c>
      <c r="AE3944" s="2" t="s">
        <v>66</v>
      </c>
      <c r="AF3944" s="2" t="s">
        <v>67</v>
      </c>
      <c r="AG3944" s="2" t="s">
        <v>239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5064</v>
      </c>
      <c r="B3945" s="2" t="s">
        <v>5061</v>
      </c>
      <c r="C3945" s="2" t="s">
        <v>47</v>
      </c>
      <c r="D3945" s="2" t="s">
        <v>4402</v>
      </c>
      <c r="E3945" s="2" t="s">
        <v>911</v>
      </c>
      <c r="F3945" s="2" t="s">
        <v>224</v>
      </c>
      <c r="G3945" s="2" t="s">
        <v>227</v>
      </c>
      <c r="H3945" s="2" t="s">
        <v>418</v>
      </c>
      <c r="I3945" s="2" t="s">
        <v>53</v>
      </c>
      <c r="J3945" s="2" t="s">
        <v>226</v>
      </c>
      <c r="K3945" s="2" t="s">
        <v>226</v>
      </c>
      <c r="L3945" s="2" t="s">
        <v>227</v>
      </c>
      <c r="M3945" s="2" t="s">
        <v>87</v>
      </c>
      <c r="N3945" s="3">
        <v>1326.75</v>
      </c>
      <c r="O3945" s="3" t="s">
        <v>228</v>
      </c>
      <c r="P3945" s="4">
        <f>IF(O3945="吨",N3945*1000,IF(O3945="万立方米",N3945*10000,""))</f>
        <v>13267500.0</v>
      </c>
      <c r="Q3945" s="2" t="s">
        <v>229</v>
      </c>
      <c r="R3945" s="2" t="s">
        <v>230</v>
      </c>
      <c r="S3945" s="2" t="s">
        <v>241</v>
      </c>
      <c r="T3945" s="2" t="s">
        <v>75</v>
      </c>
      <c r="U3945" s="4">
        <f>0.0</f>
        <v>0.0</v>
      </c>
      <c r="V3945" s="2" t="s">
        <v>232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</v>
      </c>
      <c r="AD3945" s="4">
        <f>AC3945*(1-Z3945/100)</f>
        <v>0.0</v>
      </c>
      <c r="AE3945" s="2" t="s">
        <v>66</v>
      </c>
      <c r="AF3945" s="2" t="s">
        <v>67</v>
      </c>
      <c r="AG3945" s="2" t="s">
        <v>233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5065</v>
      </c>
      <c r="B3946" s="2" t="s">
        <v>5061</v>
      </c>
      <c r="C3946" s="2" t="s">
        <v>47</v>
      </c>
      <c r="D3946" s="2" t="s">
        <v>4402</v>
      </c>
      <c r="E3946" s="2" t="s">
        <v>911</v>
      </c>
      <c r="F3946" s="2" t="s">
        <v>224</v>
      </c>
      <c r="G3946" s="2" t="s">
        <v>227</v>
      </c>
      <c r="H3946" s="2" t="s">
        <v>418</v>
      </c>
      <c r="I3946" s="2" t="s">
        <v>53</v>
      </c>
      <c r="J3946" s="2" t="s">
        <v>226</v>
      </c>
      <c r="K3946" s="2" t="s">
        <v>226</v>
      </c>
      <c r="L3946" s="2" t="s">
        <v>227</v>
      </c>
      <c r="M3946" s="2" t="s">
        <v>91</v>
      </c>
      <c r="N3946" s="3">
        <v>1326.75</v>
      </c>
      <c r="O3946" s="3" t="s">
        <v>228</v>
      </c>
      <c r="P3946" s="4">
        <f>IF(O3946="吨",N3946*1000,IF(O3946="万立方米",N3946*10000,""))</f>
        <v>13267500.0</v>
      </c>
      <c r="Q3946" s="2" t="s">
        <v>229</v>
      </c>
      <c r="R3946" s="2" t="s">
        <v>230</v>
      </c>
      <c r="S3946" s="2" t="s">
        <v>243</v>
      </c>
      <c r="T3946" s="2" t="s">
        <v>75</v>
      </c>
      <c r="U3946" s="4">
        <f>0.03</f>
        <v>0.03</v>
      </c>
      <c r="V3946" s="2" t="s">
        <v>232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4">
        <f>P3946*U3946/1000000</f>
        <v>0.398025</v>
      </c>
      <c r="AD3946" s="4">
        <f>AC3947*(1-AA3946/100)+(AC3946-AC3947)*(1-AB3946/100)</f>
        <v>0.398025</v>
      </c>
      <c r="AE3946" s="2" t="s">
        <v>66</v>
      </c>
      <c r="AF3946" s="2" t="s">
        <v>67</v>
      </c>
      <c r="AG3946" s="2" t="s">
        <v>233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5066</v>
      </c>
      <c r="B3947" s="2" t="s">
        <v>5061</v>
      </c>
      <c r="C3947" s="2" t="s">
        <v>47</v>
      </c>
      <c r="D3947" s="2" t="s">
        <v>4402</v>
      </c>
      <c r="E3947" s="2" t="s">
        <v>911</v>
      </c>
      <c r="F3947" s="2" t="s">
        <v>224</v>
      </c>
      <c r="G3947" s="2" t="s">
        <v>227</v>
      </c>
      <c r="H3947" s="2" t="s">
        <v>418</v>
      </c>
      <c r="I3947" s="2" t="s">
        <v>53</v>
      </c>
      <c r="J3947" s="2" t="s">
        <v>226</v>
      </c>
      <c r="K3947" s="2" t="s">
        <v>226</v>
      </c>
      <c r="L3947" s="2" t="s">
        <v>227</v>
      </c>
      <c r="M3947" s="2" t="s">
        <v>95</v>
      </c>
      <c r="N3947" s="3">
        <v>1326.75</v>
      </c>
      <c r="O3947" s="3" t="s">
        <v>228</v>
      </c>
      <c r="P3947" s="4">
        <f>IF(O3947="吨",N3947*1000,IF(O3947="万立方米",N3947*10000,""))</f>
        <v>13267500.0</v>
      </c>
      <c r="Q3947" s="2" t="s">
        <v>229</v>
      </c>
      <c r="R3947" s="2" t="s">
        <v>230</v>
      </c>
      <c r="S3947" s="2" t="s">
        <v>245</v>
      </c>
      <c r="T3947" s="2" t="s">
        <v>75</v>
      </c>
      <c r="U3947" s="4">
        <f>0.03</f>
        <v>0.03</v>
      </c>
      <c r="V3947" s="2" t="s">
        <v>232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0.398025</v>
      </c>
      <c r="AD3947" s="4">
        <f>AC3947*(1-Z3947/100)</f>
        <v>0.398025</v>
      </c>
      <c r="AE3947" s="2" t="s">
        <v>66</v>
      </c>
      <c r="AF3947" s="2" t="s">
        <v>67</v>
      </c>
      <c r="AG3947" s="2" t="s">
        <v>233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5067</v>
      </c>
      <c r="B3948" s="2" t="s">
        <v>5061</v>
      </c>
      <c r="C3948" s="2" t="s">
        <v>47</v>
      </c>
      <c r="D3948" s="2" t="s">
        <v>4402</v>
      </c>
      <c r="E3948" s="2" t="s">
        <v>911</v>
      </c>
      <c r="F3948" s="2" t="s">
        <v>224</v>
      </c>
      <c r="G3948" s="2" t="s">
        <v>227</v>
      </c>
      <c r="H3948" s="2" t="s">
        <v>418</v>
      </c>
      <c r="I3948" s="2" t="s">
        <v>53</v>
      </c>
      <c r="J3948" s="2" t="s">
        <v>226</v>
      </c>
      <c r="K3948" s="2" t="s">
        <v>226</v>
      </c>
      <c r="L3948" s="2" t="s">
        <v>227</v>
      </c>
      <c r="M3948" s="2" t="s">
        <v>99</v>
      </c>
      <c r="N3948" s="3">
        <v>1326.75</v>
      </c>
      <c r="O3948" s="3" t="s">
        <v>228</v>
      </c>
      <c r="P3948" s="4">
        <f>IF(O3948="吨",N3948*1000,IF(O3948="万立方米",N3948*10000,""))</f>
        <v>13267500.0</v>
      </c>
      <c r="Q3948" s="2" t="s">
        <v>229</v>
      </c>
      <c r="R3948" s="2" t="s">
        <v>230</v>
      </c>
      <c r="S3948" s="2" t="s">
        <v>247</v>
      </c>
      <c r="T3948" s="2" t="s">
        <v>75</v>
      </c>
      <c r="U3948" s="4">
        <f>0.0</f>
        <v>0.0</v>
      </c>
      <c r="V3948" s="2" t="s">
        <v>232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66</v>
      </c>
      <c r="AF3948" s="2" t="s">
        <v>67</v>
      </c>
      <c r="AG3948" s="2" t="s">
        <v>233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5068</v>
      </c>
      <c r="B3949" s="2" t="s">
        <v>5061</v>
      </c>
      <c r="C3949" s="2" t="s">
        <v>47</v>
      </c>
      <c r="D3949" s="2" t="s">
        <v>4402</v>
      </c>
      <c r="E3949" s="2" t="s">
        <v>911</v>
      </c>
      <c r="F3949" s="2" t="s">
        <v>224</v>
      </c>
      <c r="G3949" s="2" t="s">
        <v>227</v>
      </c>
      <c r="H3949" s="2" t="s">
        <v>418</v>
      </c>
      <c r="I3949" s="2" t="s">
        <v>53</v>
      </c>
      <c r="J3949" s="2" t="s">
        <v>226</v>
      </c>
      <c r="K3949" s="2" t="s">
        <v>226</v>
      </c>
      <c r="L3949" s="2" t="s">
        <v>227</v>
      </c>
      <c r="M3949" s="2" t="s">
        <v>104</v>
      </c>
      <c r="N3949" s="3">
        <v>1326.75</v>
      </c>
      <c r="O3949" s="3" t="s">
        <v>228</v>
      </c>
      <c r="P3949" s="4">
        <f>IF(O3949="吨",N3949*1000,IF(O3949="万立方米",N3949*10000,""))</f>
        <v>13267500.0</v>
      </c>
      <c r="Q3949" s="2" t="s">
        <v>229</v>
      </c>
      <c r="R3949" s="2" t="s">
        <v>230</v>
      </c>
      <c r="S3949" s="2" t="s">
        <v>249</v>
      </c>
      <c r="T3949" s="2" t="s">
        <v>75</v>
      </c>
      <c r="U3949" s="4">
        <f>0.02</f>
        <v>0.02</v>
      </c>
      <c r="V3949" s="2" t="s">
        <v>232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 t="s">
        <v>236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5069</v>
      </c>
      <c r="B3950" s="2" t="s">
        <v>5061</v>
      </c>
      <c r="C3950" s="2" t="s">
        <v>47</v>
      </c>
      <c r="D3950" s="2" t="s">
        <v>4402</v>
      </c>
      <c r="E3950" s="2" t="s">
        <v>911</v>
      </c>
      <c r="F3950" s="2" t="s">
        <v>224</v>
      </c>
      <c r="G3950" s="2" t="s">
        <v>227</v>
      </c>
      <c r="H3950" s="2" t="s">
        <v>418</v>
      </c>
      <c r="I3950" s="2"/>
      <c r="J3950" s="2"/>
      <c r="K3950" s="2"/>
      <c r="L3950" s="2"/>
      <c r="M3950" s="2" t="s">
        <v>107</v>
      </c>
      <c r="N3950" s="3"/>
      <c r="O3950" s="3"/>
      <c r="P3950" s="4">
        <f>IF(O3950="吨",N3950*1000,IF(O3950="万立方米",N3950*10000,""))</f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138</v>
      </c>
      <c r="AH3950" s="2" t="s">
        <v>114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5070</v>
      </c>
      <c r="B3951" s="2" t="s">
        <v>5071</v>
      </c>
      <c r="C3951" s="2" t="s">
        <v>47</v>
      </c>
      <c r="D3951" s="2" t="s">
        <v>1204</v>
      </c>
      <c r="E3951" s="2" t="s">
        <v>277</v>
      </c>
      <c r="F3951" s="2" t="s">
        <v>278</v>
      </c>
      <c r="G3951" s="2" t="s">
        <v>120</v>
      </c>
      <c r="H3951" s="2" t="s">
        <v>912</v>
      </c>
      <c r="I3951" s="2" t="s">
        <v>53</v>
      </c>
      <c r="J3951" s="2" t="s">
        <v>280</v>
      </c>
      <c r="K3951" s="2"/>
      <c r="L3951" s="2" t="s">
        <v>122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124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271</v>
      </c>
      <c r="AF3951" s="2" t="s">
        <v>281</v>
      </c>
      <c r="AG3951" s="2" t="s">
        <v>880</v>
      </c>
      <c r="AH3951" s="2" t="s">
        <v>128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5072</v>
      </c>
      <c r="B3952" s="2" t="s">
        <v>5071</v>
      </c>
      <c r="C3952" s="2" t="s">
        <v>47</v>
      </c>
      <c r="D3952" s="2" t="s">
        <v>1204</v>
      </c>
      <c r="E3952" s="2" t="s">
        <v>277</v>
      </c>
      <c r="F3952" s="2" t="s">
        <v>278</v>
      </c>
      <c r="G3952" s="2" t="s">
        <v>120</v>
      </c>
      <c r="H3952" s="2" t="s">
        <v>912</v>
      </c>
      <c r="I3952" s="2" t="s">
        <v>53</v>
      </c>
      <c r="J3952" s="2" t="s">
        <v>280</v>
      </c>
      <c r="K3952" s="2"/>
      <c r="L3952" s="2" t="s">
        <v>122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124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271</v>
      </c>
      <c r="AF3952" s="2" t="s">
        <v>281</v>
      </c>
      <c r="AG3952" s="2" t="s">
        <v>882</v>
      </c>
      <c r="AH3952" s="2" t="s">
        <v>128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5073</v>
      </c>
      <c r="B3953" s="2" t="s">
        <v>5071</v>
      </c>
      <c r="C3953" s="2" t="s">
        <v>47</v>
      </c>
      <c r="D3953" s="2" t="s">
        <v>1204</v>
      </c>
      <c r="E3953" s="2" t="s">
        <v>277</v>
      </c>
      <c r="F3953" s="2" t="s">
        <v>278</v>
      </c>
      <c r="G3953" s="2" t="s">
        <v>120</v>
      </c>
      <c r="H3953" s="2" t="s">
        <v>912</v>
      </c>
      <c r="I3953" s="2" t="s">
        <v>53</v>
      </c>
      <c r="J3953" s="2" t="s">
        <v>280</v>
      </c>
      <c r="K3953" s="2"/>
      <c r="L3953" s="2" t="s">
        <v>122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124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271</v>
      </c>
      <c r="AF3953" s="2" t="s">
        <v>281</v>
      </c>
      <c r="AG3953" s="2" t="s">
        <v>880</v>
      </c>
      <c r="AH3953" s="2" t="s">
        <v>128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5074</v>
      </c>
      <c r="B3954" s="2" t="s">
        <v>5071</v>
      </c>
      <c r="C3954" s="2" t="s">
        <v>47</v>
      </c>
      <c r="D3954" s="2" t="s">
        <v>1204</v>
      </c>
      <c r="E3954" s="2" t="s">
        <v>277</v>
      </c>
      <c r="F3954" s="2" t="s">
        <v>278</v>
      </c>
      <c r="G3954" s="2" t="s">
        <v>120</v>
      </c>
      <c r="H3954" s="2" t="s">
        <v>912</v>
      </c>
      <c r="I3954" s="2" t="s">
        <v>53</v>
      </c>
      <c r="J3954" s="2" t="s">
        <v>280</v>
      </c>
      <c r="K3954" s="2"/>
      <c r="L3954" s="2" t="s">
        <v>122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124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271</v>
      </c>
      <c r="AF3954" s="2" t="s">
        <v>281</v>
      </c>
      <c r="AG3954" s="2" t="s">
        <v>880</v>
      </c>
      <c r="AH3954" s="2" t="s">
        <v>128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5075</v>
      </c>
      <c r="B3955" s="2" t="s">
        <v>5071</v>
      </c>
      <c r="C3955" s="2" t="s">
        <v>47</v>
      </c>
      <c r="D3955" s="2" t="s">
        <v>1204</v>
      </c>
      <c r="E3955" s="2" t="s">
        <v>277</v>
      </c>
      <c r="F3955" s="2" t="s">
        <v>278</v>
      </c>
      <c r="G3955" s="2" t="s">
        <v>120</v>
      </c>
      <c r="H3955" s="2" t="s">
        <v>912</v>
      </c>
      <c r="I3955" s="2" t="s">
        <v>53</v>
      </c>
      <c r="J3955" s="2" t="s">
        <v>280</v>
      </c>
      <c r="K3955" s="2"/>
      <c r="L3955" s="2" t="s">
        <v>122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124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271</v>
      </c>
      <c r="AF3955" s="2" t="s">
        <v>281</v>
      </c>
      <c r="AG3955" s="2" t="s">
        <v>880</v>
      </c>
      <c r="AH3955" s="2" t="s">
        <v>128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5076</v>
      </c>
      <c r="B3956" s="2" t="s">
        <v>5071</v>
      </c>
      <c r="C3956" s="2" t="s">
        <v>47</v>
      </c>
      <c r="D3956" s="2" t="s">
        <v>1204</v>
      </c>
      <c r="E3956" s="2" t="s">
        <v>277</v>
      </c>
      <c r="F3956" s="2" t="s">
        <v>278</v>
      </c>
      <c r="G3956" s="2" t="s">
        <v>120</v>
      </c>
      <c r="H3956" s="2" t="s">
        <v>912</v>
      </c>
      <c r="I3956" s="2" t="s">
        <v>53</v>
      </c>
      <c r="J3956" s="2" t="s">
        <v>280</v>
      </c>
      <c r="K3956" s="2"/>
      <c r="L3956" s="2" t="s">
        <v>122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124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271</v>
      </c>
      <c r="AF3956" s="2" t="s">
        <v>281</v>
      </c>
      <c r="AG3956" s="2" t="s">
        <v>880</v>
      </c>
      <c r="AH3956" s="2" t="s">
        <v>128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5077</v>
      </c>
      <c r="B3957" s="2" t="s">
        <v>5071</v>
      </c>
      <c r="C3957" s="2" t="s">
        <v>47</v>
      </c>
      <c r="D3957" s="2" t="s">
        <v>1204</v>
      </c>
      <c r="E3957" s="2" t="s">
        <v>277</v>
      </c>
      <c r="F3957" s="2" t="s">
        <v>278</v>
      </c>
      <c r="G3957" s="2" t="s">
        <v>120</v>
      </c>
      <c r="H3957" s="2" t="s">
        <v>912</v>
      </c>
      <c r="I3957" s="2" t="s">
        <v>53</v>
      </c>
      <c r="J3957" s="2" t="s">
        <v>280</v>
      </c>
      <c r="K3957" s="2"/>
      <c r="L3957" s="2" t="s">
        <v>122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124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271</v>
      </c>
      <c r="AF3957" s="2" t="s">
        <v>281</v>
      </c>
      <c r="AG3957" s="2" t="s">
        <v>880</v>
      </c>
      <c r="AH3957" s="2" t="s">
        <v>128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5078</v>
      </c>
      <c r="B3958" s="2" t="s">
        <v>5071</v>
      </c>
      <c r="C3958" s="2" t="s">
        <v>47</v>
      </c>
      <c r="D3958" s="2" t="s">
        <v>1204</v>
      </c>
      <c r="E3958" s="2" t="s">
        <v>277</v>
      </c>
      <c r="F3958" s="2" t="s">
        <v>278</v>
      </c>
      <c r="G3958" s="2" t="s">
        <v>120</v>
      </c>
      <c r="H3958" s="2" t="s">
        <v>912</v>
      </c>
      <c r="I3958" s="2" t="s">
        <v>53</v>
      </c>
      <c r="J3958" s="2" t="s">
        <v>280</v>
      </c>
      <c r="K3958" s="2"/>
      <c r="L3958" s="2" t="s">
        <v>122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124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271</v>
      </c>
      <c r="AF3958" s="2" t="s">
        <v>281</v>
      </c>
      <c r="AG3958" s="2" t="s">
        <v>882</v>
      </c>
      <c r="AH3958" s="2" t="s">
        <v>128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5079</v>
      </c>
      <c r="B3959" s="2" t="s">
        <v>5071</v>
      </c>
      <c r="C3959" s="2" t="s">
        <v>47</v>
      </c>
      <c r="D3959" s="2" t="s">
        <v>1204</v>
      </c>
      <c r="E3959" s="2" t="s">
        <v>277</v>
      </c>
      <c r="F3959" s="2" t="s">
        <v>278</v>
      </c>
      <c r="G3959" s="2" t="s">
        <v>120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f>IF(O3959="吨",N3959*1000,IF(O3959="万立方米",N3959*10000,""))</f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113</v>
      </c>
      <c r="AH3959" s="2" t="s">
        <v>114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5080</v>
      </c>
      <c r="B3960" s="2" t="s">
        <v>5081</v>
      </c>
      <c r="C3960" s="2" t="s">
        <v>47</v>
      </c>
      <c r="D3960" s="2" t="s">
        <v>5082</v>
      </c>
      <c r="E3960" s="2" t="s">
        <v>526</v>
      </c>
      <c r="F3960" s="2" t="s">
        <v>50</v>
      </c>
      <c r="G3960" s="2" t="s">
        <v>225</v>
      </c>
      <c r="H3960" s="2" t="s">
        <v>52</v>
      </c>
      <c r="I3960" s="2" t="s">
        <v>53</v>
      </c>
      <c r="J3960" s="2" t="s">
        <v>226</v>
      </c>
      <c r="K3960" s="2" t="s">
        <v>226</v>
      </c>
      <c r="L3960" s="2" t="s">
        <v>227</v>
      </c>
      <c r="M3960" s="2" t="s">
        <v>57</v>
      </c>
      <c r="N3960" s="3">
        <v>2.4</v>
      </c>
      <c r="O3960" s="3" t="s">
        <v>228</v>
      </c>
      <c r="P3960" s="4">
        <f>IF(O3960="吨",N3960*1000,IF(O3960="万立方米",N3960*10000,""))</f>
        <v>24000.0</v>
      </c>
      <c r="Q3960" s="2" t="s">
        <v>229</v>
      </c>
      <c r="R3960" s="2" t="s">
        <v>230</v>
      </c>
      <c r="S3960" s="2" t="s">
        <v>231</v>
      </c>
      <c r="T3960" s="2" t="s">
        <v>75</v>
      </c>
      <c r="U3960" s="4">
        <f>0.0</f>
        <v>0.0</v>
      </c>
      <c r="V3960" s="2" t="s">
        <v>232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0.0</v>
      </c>
      <c r="AD3960" s="4">
        <f>AC3960*(1-Z3960/100)</f>
        <v>0.0</v>
      </c>
      <c r="AE3960" s="2" t="s">
        <v>66</v>
      </c>
      <c r="AF3960" s="2" t="s">
        <v>67</v>
      </c>
      <c r="AG3960" s="2" t="s">
        <v>233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5083</v>
      </c>
      <c r="B3961" s="2" t="s">
        <v>5081</v>
      </c>
      <c r="C3961" s="2" t="s">
        <v>47</v>
      </c>
      <c r="D3961" s="2" t="s">
        <v>5082</v>
      </c>
      <c r="E3961" s="2" t="s">
        <v>526</v>
      </c>
      <c r="F3961" s="2" t="s">
        <v>50</v>
      </c>
      <c r="G3961" s="2" t="s">
        <v>225</v>
      </c>
      <c r="H3961" s="2" t="s">
        <v>52</v>
      </c>
      <c r="I3961" s="2" t="s">
        <v>53</v>
      </c>
      <c r="J3961" s="2" t="s">
        <v>226</v>
      </c>
      <c r="K3961" s="2" t="s">
        <v>226</v>
      </c>
      <c r="L3961" s="2" t="s">
        <v>227</v>
      </c>
      <c r="M3961" s="2" t="s">
        <v>73</v>
      </c>
      <c r="N3961" s="3">
        <v>2.4</v>
      </c>
      <c r="O3961" s="3" t="s">
        <v>228</v>
      </c>
      <c r="P3961" s="4">
        <f>IF(O3961="吨",N3961*1000,IF(O3961="万立方米",N3961*10000,""))</f>
        <v>24000.0</v>
      </c>
      <c r="Q3961" s="2" t="s">
        <v>229</v>
      </c>
      <c r="R3961" s="2" t="s">
        <v>230</v>
      </c>
      <c r="S3961" s="2" t="s">
        <v>235</v>
      </c>
      <c r="T3961" s="2" t="s">
        <v>75</v>
      </c>
      <c r="U3961" s="4">
        <f>1.3</f>
        <v>1.3</v>
      </c>
      <c r="V3961" s="2" t="s">
        <v>232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0.0312</v>
      </c>
      <c r="AD3961" s="4">
        <f>AC3961*(1-Z3961/100)</f>
        <v>0.0312</v>
      </c>
      <c r="AE3961" s="2" t="s">
        <v>66</v>
      </c>
      <c r="AF3961" s="2" t="s">
        <v>67</v>
      </c>
      <c r="AG3961" s="2" t="s">
        <v>236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5084</v>
      </c>
      <c r="B3962" s="2" t="s">
        <v>5081</v>
      </c>
      <c r="C3962" s="2" t="s">
        <v>47</v>
      </c>
      <c r="D3962" s="2" t="s">
        <v>5082</v>
      </c>
      <c r="E3962" s="2" t="s">
        <v>526</v>
      </c>
      <c r="F3962" s="2" t="s">
        <v>50</v>
      </c>
      <c r="G3962" s="2" t="s">
        <v>225</v>
      </c>
      <c r="H3962" s="2" t="s">
        <v>52</v>
      </c>
      <c r="I3962" s="2" t="s">
        <v>53</v>
      </c>
      <c r="J3962" s="2" t="s">
        <v>226</v>
      </c>
      <c r="K3962" s="2" t="s">
        <v>226</v>
      </c>
      <c r="L3962" s="2" t="s">
        <v>227</v>
      </c>
      <c r="M3962" s="2" t="s">
        <v>79</v>
      </c>
      <c r="N3962" s="3">
        <v>2.4</v>
      </c>
      <c r="O3962" s="3" t="s">
        <v>228</v>
      </c>
      <c r="P3962" s="4">
        <f>IF(O3962="吨",N3962*1000,IF(O3962="万立方米",N3962*10000,""))</f>
        <v>24000.0</v>
      </c>
      <c r="Q3962" s="2" t="s">
        <v>229</v>
      </c>
      <c r="R3962" s="2" t="s">
        <v>230</v>
      </c>
      <c r="S3962" s="2" t="s">
        <v>238</v>
      </c>
      <c r="T3962" s="2" t="s">
        <v>75</v>
      </c>
      <c r="U3962" s="4">
        <f>4.1</f>
        <v>4.1</v>
      </c>
      <c r="V3962" s="2" t="s">
        <v>232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4">
        <f>P3962*U3962/1000000</f>
        <v>0.09839999999999999</v>
      </c>
      <c r="AD3962" s="4">
        <f>AC3962*(1-Z3962/100)</f>
        <v>0.07675199999999999</v>
      </c>
      <c r="AE3962" s="2" t="s">
        <v>66</v>
      </c>
      <c r="AF3962" s="2" t="s">
        <v>67</v>
      </c>
      <c r="AG3962" s="2" t="s">
        <v>239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5085</v>
      </c>
      <c r="B3963" s="2" t="s">
        <v>5081</v>
      </c>
      <c r="C3963" s="2" t="s">
        <v>47</v>
      </c>
      <c r="D3963" s="2" t="s">
        <v>5082</v>
      </c>
      <c r="E3963" s="2" t="s">
        <v>526</v>
      </c>
      <c r="F3963" s="2" t="s">
        <v>50</v>
      </c>
      <c r="G3963" s="2" t="s">
        <v>225</v>
      </c>
      <c r="H3963" s="2" t="s">
        <v>52</v>
      </c>
      <c r="I3963" s="2" t="s">
        <v>53</v>
      </c>
      <c r="J3963" s="2" t="s">
        <v>226</v>
      </c>
      <c r="K3963" s="2" t="s">
        <v>226</v>
      </c>
      <c r="L3963" s="2" t="s">
        <v>227</v>
      </c>
      <c r="M3963" s="2" t="s">
        <v>87</v>
      </c>
      <c r="N3963" s="3">
        <v>2.4</v>
      </c>
      <c r="O3963" s="3" t="s">
        <v>228</v>
      </c>
      <c r="P3963" s="4">
        <f>IF(O3963="吨",N3963*1000,IF(O3963="万立方米",N3963*10000,""))</f>
        <v>24000.0</v>
      </c>
      <c r="Q3963" s="2" t="s">
        <v>229</v>
      </c>
      <c r="R3963" s="2" t="s">
        <v>230</v>
      </c>
      <c r="S3963" s="2" t="s">
        <v>241</v>
      </c>
      <c r="T3963" s="2" t="s">
        <v>75</v>
      </c>
      <c r="U3963" s="4">
        <f>0.0</f>
        <v>0.0</v>
      </c>
      <c r="V3963" s="2" t="s">
        <v>232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0.0</v>
      </c>
      <c r="AD3963" s="4">
        <f>AC3963*(1-Z3963/100)</f>
        <v>0.0</v>
      </c>
      <c r="AE3963" s="2" t="s">
        <v>66</v>
      </c>
      <c r="AF3963" s="2" t="s">
        <v>67</v>
      </c>
      <c r="AG3963" s="2" t="s">
        <v>233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5086</v>
      </c>
      <c r="B3964" s="2" t="s">
        <v>5081</v>
      </c>
      <c r="C3964" s="2" t="s">
        <v>47</v>
      </c>
      <c r="D3964" s="2" t="s">
        <v>5082</v>
      </c>
      <c r="E3964" s="2" t="s">
        <v>526</v>
      </c>
      <c r="F3964" s="2" t="s">
        <v>50</v>
      </c>
      <c r="G3964" s="2" t="s">
        <v>225</v>
      </c>
      <c r="H3964" s="2" t="s">
        <v>52</v>
      </c>
      <c r="I3964" s="2" t="s">
        <v>53</v>
      </c>
      <c r="J3964" s="2" t="s">
        <v>226</v>
      </c>
      <c r="K3964" s="2" t="s">
        <v>226</v>
      </c>
      <c r="L3964" s="2" t="s">
        <v>227</v>
      </c>
      <c r="M3964" s="2" t="s">
        <v>91</v>
      </c>
      <c r="N3964" s="3">
        <v>2.4</v>
      </c>
      <c r="O3964" s="3" t="s">
        <v>228</v>
      </c>
      <c r="P3964" s="4">
        <f>IF(O3964="吨",N3964*1000,IF(O3964="万立方米",N3964*10000,""))</f>
        <v>24000.0</v>
      </c>
      <c r="Q3964" s="2" t="s">
        <v>229</v>
      </c>
      <c r="R3964" s="2" t="s">
        <v>230</v>
      </c>
      <c r="S3964" s="2" t="s">
        <v>243</v>
      </c>
      <c r="T3964" s="2" t="s">
        <v>75</v>
      </c>
      <c r="U3964" s="4">
        <f>0.03</f>
        <v>0.03</v>
      </c>
      <c r="V3964" s="2" t="s">
        <v>232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4">
        <f>P3964*U3964/1000000</f>
        <v>0.00072</v>
      </c>
      <c r="AD3964" s="4">
        <f>AC3965*(1-AA3964/100)+(AC3964-AC3965)*(1-AB3964/100)</f>
        <v>0.00072</v>
      </c>
      <c r="AE3964" s="2" t="s">
        <v>66</v>
      </c>
      <c r="AF3964" s="2" t="s">
        <v>67</v>
      </c>
      <c r="AG3964" s="2" t="s">
        <v>233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5087</v>
      </c>
      <c r="B3965" s="2" t="s">
        <v>5081</v>
      </c>
      <c r="C3965" s="2" t="s">
        <v>47</v>
      </c>
      <c r="D3965" s="2" t="s">
        <v>5082</v>
      </c>
      <c r="E3965" s="2" t="s">
        <v>526</v>
      </c>
      <c r="F3965" s="2" t="s">
        <v>50</v>
      </c>
      <c r="G3965" s="2" t="s">
        <v>225</v>
      </c>
      <c r="H3965" s="2" t="s">
        <v>52</v>
      </c>
      <c r="I3965" s="2" t="s">
        <v>53</v>
      </c>
      <c r="J3965" s="2" t="s">
        <v>226</v>
      </c>
      <c r="K3965" s="2" t="s">
        <v>226</v>
      </c>
      <c r="L3965" s="2" t="s">
        <v>227</v>
      </c>
      <c r="M3965" s="2" t="s">
        <v>95</v>
      </c>
      <c r="N3965" s="3">
        <v>2.4</v>
      </c>
      <c r="O3965" s="3" t="s">
        <v>228</v>
      </c>
      <c r="P3965" s="4">
        <f>IF(O3965="吨",N3965*1000,IF(O3965="万立方米",N3965*10000,""))</f>
        <v>24000.0</v>
      </c>
      <c r="Q3965" s="2" t="s">
        <v>229</v>
      </c>
      <c r="R3965" s="2" t="s">
        <v>230</v>
      </c>
      <c r="S3965" s="2" t="s">
        <v>245</v>
      </c>
      <c r="T3965" s="2" t="s">
        <v>75</v>
      </c>
      <c r="U3965" s="4">
        <f>0.03</f>
        <v>0.03</v>
      </c>
      <c r="V3965" s="2" t="s">
        <v>232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0.00072</v>
      </c>
      <c r="AD3965" s="4">
        <f>AC3965*(1-Z3965/100)</f>
        <v>0.00072</v>
      </c>
      <c r="AE3965" s="2" t="s">
        <v>66</v>
      </c>
      <c r="AF3965" s="2" t="s">
        <v>67</v>
      </c>
      <c r="AG3965" s="2" t="s">
        <v>233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5088</v>
      </c>
      <c r="B3966" s="2" t="s">
        <v>5081</v>
      </c>
      <c r="C3966" s="2" t="s">
        <v>47</v>
      </c>
      <c r="D3966" s="2" t="s">
        <v>5082</v>
      </c>
      <c r="E3966" s="2" t="s">
        <v>526</v>
      </c>
      <c r="F3966" s="2" t="s">
        <v>50</v>
      </c>
      <c r="G3966" s="2" t="s">
        <v>225</v>
      </c>
      <c r="H3966" s="2" t="s">
        <v>52</v>
      </c>
      <c r="I3966" s="2" t="s">
        <v>53</v>
      </c>
      <c r="J3966" s="2" t="s">
        <v>226</v>
      </c>
      <c r="K3966" s="2" t="s">
        <v>226</v>
      </c>
      <c r="L3966" s="2" t="s">
        <v>227</v>
      </c>
      <c r="M3966" s="2" t="s">
        <v>99</v>
      </c>
      <c r="N3966" s="3">
        <v>2.4</v>
      </c>
      <c r="O3966" s="3" t="s">
        <v>228</v>
      </c>
      <c r="P3966" s="4">
        <f>IF(O3966="吨",N3966*1000,IF(O3966="万立方米",N3966*10000,""))</f>
        <v>24000.0</v>
      </c>
      <c r="Q3966" s="2" t="s">
        <v>229</v>
      </c>
      <c r="R3966" s="2" t="s">
        <v>230</v>
      </c>
      <c r="S3966" s="2" t="s">
        <v>247</v>
      </c>
      <c r="T3966" s="2" t="s">
        <v>75</v>
      </c>
      <c r="U3966" s="4">
        <f>0.0</f>
        <v>0.0</v>
      </c>
      <c r="V3966" s="2" t="s">
        <v>232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66</v>
      </c>
      <c r="AF3966" s="2" t="s">
        <v>67</v>
      </c>
      <c r="AG3966" s="2" t="s">
        <v>233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5089</v>
      </c>
      <c r="B3967" s="2" t="s">
        <v>5081</v>
      </c>
      <c r="C3967" s="2" t="s">
        <v>47</v>
      </c>
      <c r="D3967" s="2" t="s">
        <v>5082</v>
      </c>
      <c r="E3967" s="2" t="s">
        <v>526</v>
      </c>
      <c r="F3967" s="2" t="s">
        <v>50</v>
      </c>
      <c r="G3967" s="2" t="s">
        <v>225</v>
      </c>
      <c r="H3967" s="2" t="s">
        <v>52</v>
      </c>
      <c r="I3967" s="2" t="s">
        <v>53</v>
      </c>
      <c r="J3967" s="2" t="s">
        <v>226</v>
      </c>
      <c r="K3967" s="2" t="s">
        <v>226</v>
      </c>
      <c r="L3967" s="2" t="s">
        <v>227</v>
      </c>
      <c r="M3967" s="2" t="s">
        <v>104</v>
      </c>
      <c r="N3967" s="3">
        <v>2.4</v>
      </c>
      <c r="O3967" s="3" t="s">
        <v>228</v>
      </c>
      <c r="P3967" s="4">
        <f>IF(O3967="吨",N3967*1000,IF(O3967="万立方米",N3967*10000,""))</f>
        <v>24000.0</v>
      </c>
      <c r="Q3967" s="2" t="s">
        <v>229</v>
      </c>
      <c r="R3967" s="2" t="s">
        <v>230</v>
      </c>
      <c r="S3967" s="2" t="s">
        <v>249</v>
      </c>
      <c r="T3967" s="2" t="s">
        <v>75</v>
      </c>
      <c r="U3967" s="4">
        <f>0.02</f>
        <v>0.02</v>
      </c>
      <c r="V3967" s="2" t="s">
        <v>232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 t="s">
        <v>236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5090</v>
      </c>
      <c r="B3968" s="2" t="s">
        <v>5081</v>
      </c>
      <c r="C3968" s="2" t="s">
        <v>47</v>
      </c>
      <c r="D3968" s="2" t="s">
        <v>5082</v>
      </c>
      <c r="E3968" s="2" t="s">
        <v>526</v>
      </c>
      <c r="F3968" s="2" t="s">
        <v>50</v>
      </c>
      <c r="G3968" s="2" t="s">
        <v>225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f>IF(O3968="吨",N3968*1000,IF(O3968="万立方米",N3968*10000,""))</f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138</v>
      </c>
      <c r="AH3968" s="2" t="s">
        <v>114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5091</v>
      </c>
      <c r="B3969" s="2" t="s">
        <v>5092</v>
      </c>
      <c r="C3969" s="2" t="s">
        <v>47</v>
      </c>
      <c r="D3969" s="2" t="s">
        <v>276</v>
      </c>
      <c r="E3969" s="2" t="s">
        <v>277</v>
      </c>
      <c r="F3969" s="2" t="s">
        <v>278</v>
      </c>
      <c r="G3969" s="2" t="s">
        <v>120</v>
      </c>
      <c r="H3969" s="2" t="s">
        <v>2474</v>
      </c>
      <c r="I3969" s="2" t="s">
        <v>53</v>
      </c>
      <c r="J3969" s="2" t="s">
        <v>280</v>
      </c>
      <c r="K3969" s="2"/>
      <c r="L3969" s="2" t="s">
        <v>122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124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271</v>
      </c>
      <c r="AF3969" s="2" t="s">
        <v>281</v>
      </c>
      <c r="AG3969" s="2" t="s">
        <v>282</v>
      </c>
      <c r="AH3969" s="2" t="s">
        <v>128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5093</v>
      </c>
      <c r="B3970" s="2" t="s">
        <v>5092</v>
      </c>
      <c r="C3970" s="2" t="s">
        <v>47</v>
      </c>
      <c r="D3970" s="2" t="s">
        <v>276</v>
      </c>
      <c r="E3970" s="2" t="s">
        <v>277</v>
      </c>
      <c r="F3970" s="2" t="s">
        <v>278</v>
      </c>
      <c r="G3970" s="2" t="s">
        <v>120</v>
      </c>
      <c r="H3970" s="2" t="s">
        <v>2474</v>
      </c>
      <c r="I3970" s="2" t="s">
        <v>53</v>
      </c>
      <c r="J3970" s="2" t="s">
        <v>280</v>
      </c>
      <c r="K3970" s="2"/>
      <c r="L3970" s="2" t="s">
        <v>122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124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271</v>
      </c>
      <c r="AF3970" s="2" t="s">
        <v>281</v>
      </c>
      <c r="AG3970" s="2" t="s">
        <v>284</v>
      </c>
      <c r="AH3970" s="2" t="s">
        <v>128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5094</v>
      </c>
      <c r="B3971" s="2" t="s">
        <v>5092</v>
      </c>
      <c r="C3971" s="2" t="s">
        <v>47</v>
      </c>
      <c r="D3971" s="2" t="s">
        <v>276</v>
      </c>
      <c r="E3971" s="2" t="s">
        <v>277</v>
      </c>
      <c r="F3971" s="2" t="s">
        <v>278</v>
      </c>
      <c r="G3971" s="2" t="s">
        <v>120</v>
      </c>
      <c r="H3971" s="2" t="s">
        <v>2474</v>
      </c>
      <c r="I3971" s="2" t="s">
        <v>53</v>
      </c>
      <c r="J3971" s="2" t="s">
        <v>280</v>
      </c>
      <c r="K3971" s="2"/>
      <c r="L3971" s="2" t="s">
        <v>122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124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271</v>
      </c>
      <c r="AF3971" s="2" t="s">
        <v>281</v>
      </c>
      <c r="AG3971" s="2" t="s">
        <v>286</v>
      </c>
      <c r="AH3971" s="2" t="s">
        <v>128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5095</v>
      </c>
      <c r="B3972" s="2" t="s">
        <v>5092</v>
      </c>
      <c r="C3972" s="2" t="s">
        <v>47</v>
      </c>
      <c r="D3972" s="2" t="s">
        <v>276</v>
      </c>
      <c r="E3972" s="2" t="s">
        <v>277</v>
      </c>
      <c r="F3972" s="2" t="s">
        <v>278</v>
      </c>
      <c r="G3972" s="2" t="s">
        <v>120</v>
      </c>
      <c r="H3972" s="2" t="s">
        <v>2474</v>
      </c>
      <c r="I3972" s="2" t="s">
        <v>53</v>
      </c>
      <c r="J3972" s="2" t="s">
        <v>280</v>
      </c>
      <c r="K3972" s="2"/>
      <c r="L3972" s="2" t="s">
        <v>122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124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271</v>
      </c>
      <c r="AF3972" s="2" t="s">
        <v>281</v>
      </c>
      <c r="AG3972" s="2" t="s">
        <v>282</v>
      </c>
      <c r="AH3972" s="2" t="s">
        <v>128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5096</v>
      </c>
      <c r="B3973" s="2" t="s">
        <v>5092</v>
      </c>
      <c r="C3973" s="2" t="s">
        <v>47</v>
      </c>
      <c r="D3973" s="2" t="s">
        <v>276</v>
      </c>
      <c r="E3973" s="2" t="s">
        <v>277</v>
      </c>
      <c r="F3973" s="2" t="s">
        <v>278</v>
      </c>
      <c r="G3973" s="2" t="s">
        <v>120</v>
      </c>
      <c r="H3973" s="2" t="s">
        <v>2474</v>
      </c>
      <c r="I3973" s="2" t="s">
        <v>53</v>
      </c>
      <c r="J3973" s="2" t="s">
        <v>280</v>
      </c>
      <c r="K3973" s="2"/>
      <c r="L3973" s="2" t="s">
        <v>122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124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271</v>
      </c>
      <c r="AF3973" s="2" t="s">
        <v>281</v>
      </c>
      <c r="AG3973" s="2" t="s">
        <v>282</v>
      </c>
      <c r="AH3973" s="2" t="s">
        <v>128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5097</v>
      </c>
      <c r="B3974" s="2" t="s">
        <v>5092</v>
      </c>
      <c r="C3974" s="2" t="s">
        <v>47</v>
      </c>
      <c r="D3974" s="2" t="s">
        <v>276</v>
      </c>
      <c r="E3974" s="2" t="s">
        <v>277</v>
      </c>
      <c r="F3974" s="2" t="s">
        <v>278</v>
      </c>
      <c r="G3974" s="2" t="s">
        <v>120</v>
      </c>
      <c r="H3974" s="2" t="s">
        <v>2474</v>
      </c>
      <c r="I3974" s="2" t="s">
        <v>53</v>
      </c>
      <c r="J3974" s="2" t="s">
        <v>280</v>
      </c>
      <c r="K3974" s="2"/>
      <c r="L3974" s="2" t="s">
        <v>122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124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271</v>
      </c>
      <c r="AF3974" s="2" t="s">
        <v>281</v>
      </c>
      <c r="AG3974" s="2" t="s">
        <v>282</v>
      </c>
      <c r="AH3974" s="2" t="s">
        <v>128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5098</v>
      </c>
      <c r="B3975" s="2" t="s">
        <v>5092</v>
      </c>
      <c r="C3975" s="2" t="s">
        <v>47</v>
      </c>
      <c r="D3975" s="2" t="s">
        <v>276</v>
      </c>
      <c r="E3975" s="2" t="s">
        <v>277</v>
      </c>
      <c r="F3975" s="2" t="s">
        <v>278</v>
      </c>
      <c r="G3975" s="2" t="s">
        <v>120</v>
      </c>
      <c r="H3975" s="2" t="s">
        <v>2474</v>
      </c>
      <c r="I3975" s="2" t="s">
        <v>53</v>
      </c>
      <c r="J3975" s="2" t="s">
        <v>280</v>
      </c>
      <c r="K3975" s="2"/>
      <c r="L3975" s="2" t="s">
        <v>122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124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271</v>
      </c>
      <c r="AF3975" s="2" t="s">
        <v>281</v>
      </c>
      <c r="AG3975" s="2" t="s">
        <v>282</v>
      </c>
      <c r="AH3975" s="2" t="s">
        <v>128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5099</v>
      </c>
      <c r="B3976" s="2" t="s">
        <v>5092</v>
      </c>
      <c r="C3976" s="2" t="s">
        <v>47</v>
      </c>
      <c r="D3976" s="2" t="s">
        <v>276</v>
      </c>
      <c r="E3976" s="2" t="s">
        <v>277</v>
      </c>
      <c r="F3976" s="2" t="s">
        <v>278</v>
      </c>
      <c r="G3976" s="2" t="s">
        <v>120</v>
      </c>
      <c r="H3976" s="2" t="s">
        <v>2474</v>
      </c>
      <c r="I3976" s="2" t="s">
        <v>53</v>
      </c>
      <c r="J3976" s="2" t="s">
        <v>280</v>
      </c>
      <c r="K3976" s="2"/>
      <c r="L3976" s="2" t="s">
        <v>122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124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271</v>
      </c>
      <c r="AF3976" s="2" t="s">
        <v>281</v>
      </c>
      <c r="AG3976" s="2" t="s">
        <v>284</v>
      </c>
      <c r="AH3976" s="2" t="s">
        <v>128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5100</v>
      </c>
      <c r="B3977" s="2" t="s">
        <v>5092</v>
      </c>
      <c r="C3977" s="2" t="s">
        <v>47</v>
      </c>
      <c r="D3977" s="2" t="s">
        <v>276</v>
      </c>
      <c r="E3977" s="2" t="s">
        <v>277</v>
      </c>
      <c r="F3977" s="2" t="s">
        <v>278</v>
      </c>
      <c r="G3977" s="2" t="s">
        <v>120</v>
      </c>
      <c r="H3977" s="2" t="s">
        <v>2474</v>
      </c>
      <c r="I3977" s="2"/>
      <c r="J3977" s="2"/>
      <c r="K3977" s="2"/>
      <c r="L3977" s="2"/>
      <c r="M3977" s="2" t="s">
        <v>107</v>
      </c>
      <c r="N3977" s="3"/>
      <c r="O3977" s="3"/>
      <c r="P3977" s="4">
        <f>IF(O3977="吨",N3977*1000,IF(O3977="万立方米",N3977*10000,""))</f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138</v>
      </c>
      <c r="AH3977" s="2" t="s">
        <v>114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5101</v>
      </c>
      <c r="B3978" s="2" t="s">
        <v>5102</v>
      </c>
      <c r="C3978" s="2" t="s">
        <v>47</v>
      </c>
      <c r="D3978" s="2" t="s">
        <v>5103</v>
      </c>
      <c r="E3978" s="2" t="s">
        <v>447</v>
      </c>
      <c r="F3978" s="2" t="s">
        <v>224</v>
      </c>
      <c r="G3978" s="2" t="s">
        <v>225</v>
      </c>
      <c r="H3978" s="2" t="s">
        <v>142</v>
      </c>
      <c r="I3978" s="2" t="s">
        <v>53</v>
      </c>
      <c r="J3978" s="2" t="s">
        <v>226</v>
      </c>
      <c r="K3978" s="2" t="s">
        <v>226</v>
      </c>
      <c r="L3978" s="2" t="s">
        <v>227</v>
      </c>
      <c r="M3978" s="2" t="s">
        <v>57</v>
      </c>
      <c r="N3978" s="3">
        <v>19215.368</v>
      </c>
      <c r="O3978" s="3" t="s">
        <v>228</v>
      </c>
      <c r="P3978" s="4">
        <f>IF(O3978="吨",N3978*1000,IF(O3978="万立方米",N3978*10000,""))</f>
        <v>192153680.0</v>
      </c>
      <c r="Q3978" s="2" t="s">
        <v>229</v>
      </c>
      <c r="R3978" s="2" t="s">
        <v>230</v>
      </c>
      <c r="S3978" s="2" t="s">
        <v>231</v>
      </c>
      <c r="T3978" s="2" t="s">
        <v>75</v>
      </c>
      <c r="U3978" s="4">
        <f>0.0</f>
        <v>0.0</v>
      </c>
      <c r="V3978" s="2" t="s">
        <v>232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4">
        <f>P3978*U3978/1000000</f>
        <v>0.0</v>
      </c>
      <c r="AD3978" s="4">
        <f>AC3978*(1-Z3978/100)</f>
        <v>0.0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5104</v>
      </c>
      <c r="B3979" s="2" t="s">
        <v>5102</v>
      </c>
      <c r="C3979" s="2" t="s">
        <v>47</v>
      </c>
      <c r="D3979" s="2" t="s">
        <v>5103</v>
      </c>
      <c r="E3979" s="2" t="s">
        <v>447</v>
      </c>
      <c r="F3979" s="2" t="s">
        <v>224</v>
      </c>
      <c r="G3979" s="2" t="s">
        <v>225</v>
      </c>
      <c r="H3979" s="2" t="s">
        <v>142</v>
      </c>
      <c r="I3979" s="2" t="s">
        <v>53</v>
      </c>
      <c r="J3979" s="2" t="s">
        <v>226</v>
      </c>
      <c r="K3979" s="2" t="s">
        <v>226</v>
      </c>
      <c r="L3979" s="2" t="s">
        <v>227</v>
      </c>
      <c r="M3979" s="2" t="s">
        <v>73</v>
      </c>
      <c r="N3979" s="3">
        <v>19215.368</v>
      </c>
      <c r="O3979" s="3" t="s">
        <v>228</v>
      </c>
      <c r="P3979" s="4">
        <f>IF(O3979="吨",N3979*1000,IF(O3979="万立方米",N3979*10000,""))</f>
        <v>192153680.0</v>
      </c>
      <c r="Q3979" s="2" t="s">
        <v>229</v>
      </c>
      <c r="R3979" s="2" t="s">
        <v>230</v>
      </c>
      <c r="S3979" s="2" t="s">
        <v>235</v>
      </c>
      <c r="T3979" s="2" t="s">
        <v>75</v>
      </c>
      <c r="U3979" s="4">
        <f>1.3</f>
        <v>1.3</v>
      </c>
      <c r="V3979" s="2" t="s">
        <v>232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249.799784</v>
      </c>
      <c r="AD3979" s="4">
        <f>AC3979*(1-Z3979/100)</f>
        <v>249.799784</v>
      </c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5105</v>
      </c>
      <c r="B3980" s="2" t="s">
        <v>5102</v>
      </c>
      <c r="C3980" s="2" t="s">
        <v>47</v>
      </c>
      <c r="D3980" s="2" t="s">
        <v>5103</v>
      </c>
      <c r="E3980" s="2" t="s">
        <v>447</v>
      </c>
      <c r="F3980" s="2" t="s">
        <v>224</v>
      </c>
      <c r="G3980" s="2" t="s">
        <v>225</v>
      </c>
      <c r="H3980" s="2" t="s">
        <v>142</v>
      </c>
      <c r="I3980" s="2" t="s">
        <v>53</v>
      </c>
      <c r="J3980" s="2" t="s">
        <v>226</v>
      </c>
      <c r="K3980" s="2" t="s">
        <v>226</v>
      </c>
      <c r="L3980" s="2" t="s">
        <v>227</v>
      </c>
      <c r="M3980" s="2" t="s">
        <v>79</v>
      </c>
      <c r="N3980" s="3">
        <v>19215.368</v>
      </c>
      <c r="O3980" s="3" t="s">
        <v>228</v>
      </c>
      <c r="P3980" s="4">
        <f>IF(O3980="吨",N3980*1000,IF(O3980="万立方米",N3980*10000,""))</f>
        <v>192153680.0</v>
      </c>
      <c r="Q3980" s="2" t="s">
        <v>229</v>
      </c>
      <c r="R3980" s="2" t="s">
        <v>230</v>
      </c>
      <c r="S3980" s="2" t="s">
        <v>238</v>
      </c>
      <c r="T3980" s="2" t="s">
        <v>75</v>
      </c>
      <c r="U3980" s="4">
        <f>4.1</f>
        <v>4.1</v>
      </c>
      <c r="V3980" s="2" t="s">
        <v>232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4">
        <f>P3980*U3980/1000000</f>
        <v>787.8300879999999</v>
      </c>
      <c r="AD3980" s="4">
        <f>AC3980*(1-Z3980/100)</f>
        <v>614.50746864</v>
      </c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5106</v>
      </c>
      <c r="B3981" s="2" t="s">
        <v>5102</v>
      </c>
      <c r="C3981" s="2" t="s">
        <v>47</v>
      </c>
      <c r="D3981" s="2" t="s">
        <v>5103</v>
      </c>
      <c r="E3981" s="2" t="s">
        <v>447</v>
      </c>
      <c r="F3981" s="2" t="s">
        <v>224</v>
      </c>
      <c r="G3981" s="2" t="s">
        <v>225</v>
      </c>
      <c r="H3981" s="2" t="s">
        <v>142</v>
      </c>
      <c r="I3981" s="2" t="s">
        <v>53</v>
      </c>
      <c r="J3981" s="2" t="s">
        <v>226</v>
      </c>
      <c r="K3981" s="2" t="s">
        <v>226</v>
      </c>
      <c r="L3981" s="2" t="s">
        <v>227</v>
      </c>
      <c r="M3981" s="2" t="s">
        <v>87</v>
      </c>
      <c r="N3981" s="3">
        <v>19215.368</v>
      </c>
      <c r="O3981" s="3" t="s">
        <v>228</v>
      </c>
      <c r="P3981" s="4">
        <f>IF(O3981="吨",N3981*1000,IF(O3981="万立方米",N3981*10000,""))</f>
        <v>192153680.0</v>
      </c>
      <c r="Q3981" s="2" t="s">
        <v>229</v>
      </c>
      <c r="R3981" s="2" t="s">
        <v>230</v>
      </c>
      <c r="S3981" s="2" t="s">
        <v>241</v>
      </c>
      <c r="T3981" s="2" t="s">
        <v>75</v>
      </c>
      <c r="U3981" s="4">
        <f>0.0</f>
        <v>0.0</v>
      </c>
      <c r="V3981" s="2" t="s">
        <v>232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0.0</v>
      </c>
      <c r="AD3981" s="4">
        <f>AC3981*(1-Z3981/100)</f>
        <v>0.0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5107</v>
      </c>
      <c r="B3982" s="2" t="s">
        <v>5102</v>
      </c>
      <c r="C3982" s="2" t="s">
        <v>47</v>
      </c>
      <c r="D3982" s="2" t="s">
        <v>5103</v>
      </c>
      <c r="E3982" s="2" t="s">
        <v>447</v>
      </c>
      <c r="F3982" s="2" t="s">
        <v>224</v>
      </c>
      <c r="G3982" s="2" t="s">
        <v>225</v>
      </c>
      <c r="H3982" s="2" t="s">
        <v>142</v>
      </c>
      <c r="I3982" s="2" t="s">
        <v>53</v>
      </c>
      <c r="J3982" s="2" t="s">
        <v>226</v>
      </c>
      <c r="K3982" s="2" t="s">
        <v>226</v>
      </c>
      <c r="L3982" s="2" t="s">
        <v>227</v>
      </c>
      <c r="M3982" s="2" t="s">
        <v>91</v>
      </c>
      <c r="N3982" s="3">
        <v>19215.368</v>
      </c>
      <c r="O3982" s="3" t="s">
        <v>228</v>
      </c>
      <c r="P3982" s="4">
        <f>IF(O3982="吨",N3982*1000,IF(O3982="万立方米",N3982*10000,""))</f>
        <v>192153680.0</v>
      </c>
      <c r="Q3982" s="2" t="s">
        <v>229</v>
      </c>
      <c r="R3982" s="2" t="s">
        <v>230</v>
      </c>
      <c r="S3982" s="2" t="s">
        <v>243</v>
      </c>
      <c r="T3982" s="2" t="s">
        <v>75</v>
      </c>
      <c r="U3982" s="4">
        <f>0.03</f>
        <v>0.03</v>
      </c>
      <c r="V3982" s="2" t="s">
        <v>232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4">
        <f>P3982*U3982/1000000</f>
        <v>5.7646104</v>
      </c>
      <c r="AD3982" s="4">
        <f>AC3983*(1-AA3982/100)+(AC3982-AC3983)*(1-AB3982/100)</f>
        <v>5.7646104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5108</v>
      </c>
      <c r="B3983" s="2" t="s">
        <v>5102</v>
      </c>
      <c r="C3983" s="2" t="s">
        <v>47</v>
      </c>
      <c r="D3983" s="2" t="s">
        <v>5103</v>
      </c>
      <c r="E3983" s="2" t="s">
        <v>447</v>
      </c>
      <c r="F3983" s="2" t="s">
        <v>224</v>
      </c>
      <c r="G3983" s="2" t="s">
        <v>225</v>
      </c>
      <c r="H3983" s="2" t="s">
        <v>142</v>
      </c>
      <c r="I3983" s="2" t="s">
        <v>53</v>
      </c>
      <c r="J3983" s="2" t="s">
        <v>226</v>
      </c>
      <c r="K3983" s="2" t="s">
        <v>226</v>
      </c>
      <c r="L3983" s="2" t="s">
        <v>227</v>
      </c>
      <c r="M3983" s="2" t="s">
        <v>95</v>
      </c>
      <c r="N3983" s="3">
        <v>19215.368</v>
      </c>
      <c r="O3983" s="3" t="s">
        <v>228</v>
      </c>
      <c r="P3983" s="4">
        <f>IF(O3983="吨",N3983*1000,IF(O3983="万立方米",N3983*10000,""))</f>
        <v>192153680.0</v>
      </c>
      <c r="Q3983" s="2" t="s">
        <v>229</v>
      </c>
      <c r="R3983" s="2" t="s">
        <v>230</v>
      </c>
      <c r="S3983" s="2" t="s">
        <v>245</v>
      </c>
      <c r="T3983" s="2" t="s">
        <v>75</v>
      </c>
      <c r="U3983" s="4">
        <f>0.03</f>
        <v>0.03</v>
      </c>
      <c r="V3983" s="2" t="s">
        <v>232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5.7646104</v>
      </c>
      <c r="AD3983" s="4">
        <f>AC3983*(1-Z3983/100)</f>
        <v>5.7646104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5109</v>
      </c>
      <c r="B3984" s="2" t="s">
        <v>5102</v>
      </c>
      <c r="C3984" s="2" t="s">
        <v>47</v>
      </c>
      <c r="D3984" s="2" t="s">
        <v>5103</v>
      </c>
      <c r="E3984" s="2" t="s">
        <v>447</v>
      </c>
      <c r="F3984" s="2" t="s">
        <v>224</v>
      </c>
      <c r="G3984" s="2" t="s">
        <v>225</v>
      </c>
      <c r="H3984" s="2" t="s">
        <v>142</v>
      </c>
      <c r="I3984" s="2" t="s">
        <v>53</v>
      </c>
      <c r="J3984" s="2" t="s">
        <v>226</v>
      </c>
      <c r="K3984" s="2" t="s">
        <v>226</v>
      </c>
      <c r="L3984" s="2" t="s">
        <v>227</v>
      </c>
      <c r="M3984" s="2" t="s">
        <v>99</v>
      </c>
      <c r="N3984" s="3">
        <v>19215.368</v>
      </c>
      <c r="O3984" s="3" t="s">
        <v>228</v>
      </c>
      <c r="P3984" s="4">
        <f>IF(O3984="吨",N3984*1000,IF(O3984="万立方米",N3984*10000,""))</f>
        <v>192153680.0</v>
      </c>
      <c r="Q3984" s="2" t="s">
        <v>229</v>
      </c>
      <c r="R3984" s="2" t="s">
        <v>230</v>
      </c>
      <c r="S3984" s="2" t="s">
        <v>247</v>
      </c>
      <c r="T3984" s="2" t="s">
        <v>75</v>
      </c>
      <c r="U3984" s="4">
        <f>0.0</f>
        <v>0.0</v>
      </c>
      <c r="V3984" s="2" t="s">
        <v>232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5110</v>
      </c>
      <c r="B3985" s="2" t="s">
        <v>5102</v>
      </c>
      <c r="C3985" s="2" t="s">
        <v>47</v>
      </c>
      <c r="D3985" s="2" t="s">
        <v>5103</v>
      </c>
      <c r="E3985" s="2" t="s">
        <v>447</v>
      </c>
      <c r="F3985" s="2" t="s">
        <v>224</v>
      </c>
      <c r="G3985" s="2" t="s">
        <v>225</v>
      </c>
      <c r="H3985" s="2" t="s">
        <v>142</v>
      </c>
      <c r="I3985" s="2" t="s">
        <v>53</v>
      </c>
      <c r="J3985" s="2" t="s">
        <v>226</v>
      </c>
      <c r="K3985" s="2" t="s">
        <v>226</v>
      </c>
      <c r="L3985" s="2" t="s">
        <v>227</v>
      </c>
      <c r="M3985" s="2" t="s">
        <v>104</v>
      </c>
      <c r="N3985" s="3">
        <v>19215.368</v>
      </c>
      <c r="O3985" s="3" t="s">
        <v>228</v>
      </c>
      <c r="P3985" s="4">
        <f>IF(O3985="吨",N3985*1000,IF(O3985="万立方米",N3985*10000,""))</f>
        <v>192153680.0</v>
      </c>
      <c r="Q3985" s="2" t="s">
        <v>229</v>
      </c>
      <c r="R3985" s="2" t="s">
        <v>230</v>
      </c>
      <c r="S3985" s="2" t="s">
        <v>249</v>
      </c>
      <c r="T3985" s="2" t="s">
        <v>75</v>
      </c>
      <c r="U3985" s="4">
        <f>0.02</f>
        <v>0.02</v>
      </c>
      <c r="V3985" s="2" t="s">
        <v>232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5111</v>
      </c>
      <c r="B3986" s="2" t="s">
        <v>5102</v>
      </c>
      <c r="C3986" s="2" t="s">
        <v>47</v>
      </c>
      <c r="D3986" s="2" t="s">
        <v>5103</v>
      </c>
      <c r="E3986" s="2" t="s">
        <v>447</v>
      </c>
      <c r="F3986" s="2" t="s">
        <v>224</v>
      </c>
      <c r="G3986" s="2" t="s">
        <v>225</v>
      </c>
      <c r="H3986" s="2" t="s">
        <v>142</v>
      </c>
      <c r="I3986" s="2"/>
      <c r="J3986" s="2"/>
      <c r="K3986" s="2"/>
      <c r="L3986" s="2"/>
      <c r="M3986" s="2" t="s">
        <v>107</v>
      </c>
      <c r="N3986" s="3"/>
      <c r="O3986" s="3"/>
      <c r="P3986" s="4">
        <f>IF(O3986="吨",N3986*1000,IF(O3986="万立方米",N3986*10000,""))</f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113</v>
      </c>
      <c r="AH3986" s="2" t="s">
        <v>114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5112</v>
      </c>
      <c r="B3987" s="2" t="s">
        <v>5113</v>
      </c>
      <c r="C3987" s="2" t="s">
        <v>47</v>
      </c>
      <c r="D3987" s="2" t="s">
        <v>276</v>
      </c>
      <c r="E3987" s="2" t="s">
        <v>277</v>
      </c>
      <c r="F3987" s="2" t="s">
        <v>278</v>
      </c>
      <c r="G3987" s="2" t="s">
        <v>120</v>
      </c>
      <c r="H3987" s="2" t="s">
        <v>1585</v>
      </c>
      <c r="I3987" s="2" t="s">
        <v>53</v>
      </c>
      <c r="J3987" s="2" t="s">
        <v>280</v>
      </c>
      <c r="K3987" s="2"/>
      <c r="L3987" s="2" t="s">
        <v>122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124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271</v>
      </c>
      <c r="AF3987" s="2" t="s">
        <v>281</v>
      </c>
      <c r="AG3987" s="2" t="s">
        <v>282</v>
      </c>
      <c r="AH3987" s="2" t="s">
        <v>128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5114</v>
      </c>
      <c r="B3988" s="2" t="s">
        <v>5113</v>
      </c>
      <c r="C3988" s="2" t="s">
        <v>47</v>
      </c>
      <c r="D3988" s="2" t="s">
        <v>276</v>
      </c>
      <c r="E3988" s="2" t="s">
        <v>277</v>
      </c>
      <c r="F3988" s="2" t="s">
        <v>278</v>
      </c>
      <c r="G3988" s="2" t="s">
        <v>120</v>
      </c>
      <c r="H3988" s="2" t="s">
        <v>1585</v>
      </c>
      <c r="I3988" s="2" t="s">
        <v>53</v>
      </c>
      <c r="J3988" s="2" t="s">
        <v>280</v>
      </c>
      <c r="K3988" s="2"/>
      <c r="L3988" s="2" t="s">
        <v>122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124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271</v>
      </c>
      <c r="AF3988" s="2" t="s">
        <v>281</v>
      </c>
      <c r="AG3988" s="2" t="s">
        <v>284</v>
      </c>
      <c r="AH3988" s="2" t="s">
        <v>128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5115</v>
      </c>
      <c r="B3989" s="2" t="s">
        <v>5113</v>
      </c>
      <c r="C3989" s="2" t="s">
        <v>47</v>
      </c>
      <c r="D3989" s="2" t="s">
        <v>276</v>
      </c>
      <c r="E3989" s="2" t="s">
        <v>277</v>
      </c>
      <c r="F3989" s="2" t="s">
        <v>278</v>
      </c>
      <c r="G3989" s="2" t="s">
        <v>120</v>
      </c>
      <c r="H3989" s="2" t="s">
        <v>1585</v>
      </c>
      <c r="I3989" s="2" t="s">
        <v>53</v>
      </c>
      <c r="J3989" s="2" t="s">
        <v>280</v>
      </c>
      <c r="K3989" s="2"/>
      <c r="L3989" s="2" t="s">
        <v>122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124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271</v>
      </c>
      <c r="AF3989" s="2" t="s">
        <v>281</v>
      </c>
      <c r="AG3989" s="2" t="s">
        <v>286</v>
      </c>
      <c r="AH3989" s="2" t="s">
        <v>128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5116</v>
      </c>
      <c r="B3990" s="2" t="s">
        <v>5113</v>
      </c>
      <c r="C3990" s="2" t="s">
        <v>47</v>
      </c>
      <c r="D3990" s="2" t="s">
        <v>276</v>
      </c>
      <c r="E3990" s="2" t="s">
        <v>277</v>
      </c>
      <c r="F3990" s="2" t="s">
        <v>278</v>
      </c>
      <c r="G3990" s="2" t="s">
        <v>120</v>
      </c>
      <c r="H3990" s="2" t="s">
        <v>1585</v>
      </c>
      <c r="I3990" s="2" t="s">
        <v>53</v>
      </c>
      <c r="J3990" s="2" t="s">
        <v>280</v>
      </c>
      <c r="K3990" s="2"/>
      <c r="L3990" s="2" t="s">
        <v>122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124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271</v>
      </c>
      <c r="AF3990" s="2" t="s">
        <v>281</v>
      </c>
      <c r="AG3990" s="2" t="s">
        <v>282</v>
      </c>
      <c r="AH3990" s="2" t="s">
        <v>128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5117</v>
      </c>
      <c r="B3991" s="2" t="s">
        <v>5113</v>
      </c>
      <c r="C3991" s="2" t="s">
        <v>47</v>
      </c>
      <c r="D3991" s="2" t="s">
        <v>276</v>
      </c>
      <c r="E3991" s="2" t="s">
        <v>277</v>
      </c>
      <c r="F3991" s="2" t="s">
        <v>278</v>
      </c>
      <c r="G3991" s="2" t="s">
        <v>120</v>
      </c>
      <c r="H3991" s="2" t="s">
        <v>1585</v>
      </c>
      <c r="I3991" s="2" t="s">
        <v>53</v>
      </c>
      <c r="J3991" s="2" t="s">
        <v>280</v>
      </c>
      <c r="K3991" s="2"/>
      <c r="L3991" s="2" t="s">
        <v>122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124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271</v>
      </c>
      <c r="AF3991" s="2" t="s">
        <v>281</v>
      </c>
      <c r="AG3991" s="2" t="s">
        <v>282</v>
      </c>
      <c r="AH3991" s="2" t="s">
        <v>128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5118</v>
      </c>
      <c r="B3992" s="2" t="s">
        <v>5113</v>
      </c>
      <c r="C3992" s="2" t="s">
        <v>47</v>
      </c>
      <c r="D3992" s="2" t="s">
        <v>276</v>
      </c>
      <c r="E3992" s="2" t="s">
        <v>277</v>
      </c>
      <c r="F3992" s="2" t="s">
        <v>278</v>
      </c>
      <c r="G3992" s="2" t="s">
        <v>120</v>
      </c>
      <c r="H3992" s="2" t="s">
        <v>1585</v>
      </c>
      <c r="I3992" s="2" t="s">
        <v>53</v>
      </c>
      <c r="J3992" s="2" t="s">
        <v>280</v>
      </c>
      <c r="K3992" s="2"/>
      <c r="L3992" s="2" t="s">
        <v>122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124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271</v>
      </c>
      <c r="AF3992" s="2" t="s">
        <v>281</v>
      </c>
      <c r="AG3992" s="2" t="s">
        <v>282</v>
      </c>
      <c r="AH3992" s="2" t="s">
        <v>128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5119</v>
      </c>
      <c r="B3993" s="2" t="s">
        <v>5113</v>
      </c>
      <c r="C3993" s="2" t="s">
        <v>47</v>
      </c>
      <c r="D3993" s="2" t="s">
        <v>276</v>
      </c>
      <c r="E3993" s="2" t="s">
        <v>277</v>
      </c>
      <c r="F3993" s="2" t="s">
        <v>278</v>
      </c>
      <c r="G3993" s="2" t="s">
        <v>120</v>
      </c>
      <c r="H3993" s="2" t="s">
        <v>1585</v>
      </c>
      <c r="I3993" s="2" t="s">
        <v>53</v>
      </c>
      <c r="J3993" s="2" t="s">
        <v>280</v>
      </c>
      <c r="K3993" s="2"/>
      <c r="L3993" s="2" t="s">
        <v>122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124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271</v>
      </c>
      <c r="AF3993" s="2" t="s">
        <v>281</v>
      </c>
      <c r="AG3993" s="2" t="s">
        <v>282</v>
      </c>
      <c r="AH3993" s="2" t="s">
        <v>128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5120</v>
      </c>
      <c r="B3994" s="2" t="s">
        <v>5113</v>
      </c>
      <c r="C3994" s="2" t="s">
        <v>47</v>
      </c>
      <c r="D3994" s="2" t="s">
        <v>276</v>
      </c>
      <c r="E3994" s="2" t="s">
        <v>277</v>
      </c>
      <c r="F3994" s="2" t="s">
        <v>278</v>
      </c>
      <c r="G3994" s="2" t="s">
        <v>120</v>
      </c>
      <c r="H3994" s="2" t="s">
        <v>1585</v>
      </c>
      <c r="I3994" s="2" t="s">
        <v>53</v>
      </c>
      <c r="J3994" s="2" t="s">
        <v>280</v>
      </c>
      <c r="K3994" s="2"/>
      <c r="L3994" s="2" t="s">
        <v>122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124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271</v>
      </c>
      <c r="AF3994" s="2" t="s">
        <v>281</v>
      </c>
      <c r="AG3994" s="2" t="s">
        <v>284</v>
      </c>
      <c r="AH3994" s="2" t="s">
        <v>128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5121</v>
      </c>
      <c r="B3995" s="2" t="s">
        <v>5113</v>
      </c>
      <c r="C3995" s="2" t="s">
        <v>47</v>
      </c>
      <c r="D3995" s="2" t="s">
        <v>276</v>
      </c>
      <c r="E3995" s="2" t="s">
        <v>277</v>
      </c>
      <c r="F3995" s="2" t="s">
        <v>278</v>
      </c>
      <c r="G3995" s="2" t="s">
        <v>120</v>
      </c>
      <c r="H3995" s="2" t="s">
        <v>1585</v>
      </c>
      <c r="I3995" s="2"/>
      <c r="J3995" s="2"/>
      <c r="K3995" s="2"/>
      <c r="L3995" s="2"/>
      <c r="M3995" s="2" t="s">
        <v>107</v>
      </c>
      <c r="N3995" s="3"/>
      <c r="O3995" s="3"/>
      <c r="P3995" s="4">
        <f>IF(O3995="吨",N3995*1000,IF(O3995="万立方米",N3995*10000,""))</f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138</v>
      </c>
      <c r="AH3995" s="2" t="s">
        <v>114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5122</v>
      </c>
      <c r="B3996" s="2" t="s">
        <v>5123</v>
      </c>
      <c r="C3996" s="2" t="s">
        <v>47</v>
      </c>
      <c r="D3996" s="2" t="s">
        <v>579</v>
      </c>
      <c r="E3996" s="2" t="s">
        <v>491</v>
      </c>
      <c r="F3996" s="2" t="s">
        <v>224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344</v>
      </c>
      <c r="Y3996" s="2" t="s">
        <v>580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66</v>
      </c>
      <c r="AF3996" s="2" t="s">
        <v>67</v>
      </c>
      <c r="AG3996" s="2" t="s">
        <v>327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5124</v>
      </c>
      <c r="B3997" s="2" t="s">
        <v>5123</v>
      </c>
      <c r="C3997" s="2" t="s">
        <v>47</v>
      </c>
      <c r="D3997" s="2" t="s">
        <v>579</v>
      </c>
      <c r="E3997" s="2" t="s">
        <v>491</v>
      </c>
      <c r="F3997" s="2" t="s">
        <v>224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66</v>
      </c>
      <c r="AF3997" s="2" t="s">
        <v>67</v>
      </c>
      <c r="AG3997" s="2" t="s">
        <v>329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5125</v>
      </c>
      <c r="B3998" s="2" t="s">
        <v>5123</v>
      </c>
      <c r="C3998" s="2" t="s">
        <v>47</v>
      </c>
      <c r="D3998" s="2" t="s">
        <v>579</v>
      </c>
      <c r="E3998" s="2" t="s">
        <v>491</v>
      </c>
      <c r="F3998" s="2" t="s">
        <v>224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149</v>
      </c>
      <c r="Y3998" s="2" t="s">
        <v>150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66</v>
      </c>
      <c r="AF3998" s="2" t="s">
        <v>67</v>
      </c>
      <c r="AG3998" s="2" t="s">
        <v>167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5126</v>
      </c>
      <c r="B3999" s="2" t="s">
        <v>5123</v>
      </c>
      <c r="C3999" s="2" t="s">
        <v>47</v>
      </c>
      <c r="D3999" s="2" t="s">
        <v>579</v>
      </c>
      <c r="E3999" s="2" t="s">
        <v>491</v>
      </c>
      <c r="F3999" s="2" t="s">
        <v>224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344</v>
      </c>
      <c r="Y3999" s="2" t="s">
        <v>584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66</v>
      </c>
      <c r="AF3999" s="2" t="s">
        <v>67</v>
      </c>
      <c r="AG3999" s="2" t="s">
        <v>327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5127</v>
      </c>
      <c r="B4000" s="2" t="s">
        <v>5123</v>
      </c>
      <c r="C4000" s="2" t="s">
        <v>47</v>
      </c>
      <c r="D4000" s="2" t="s">
        <v>579</v>
      </c>
      <c r="E4000" s="2" t="s">
        <v>491</v>
      </c>
      <c r="F4000" s="2" t="s">
        <v>224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344</v>
      </c>
      <c r="Y4000" s="2" t="s">
        <v>586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66</v>
      </c>
      <c r="AF4000" s="2" t="s">
        <v>67</v>
      </c>
      <c r="AG4000" s="2" t="s">
        <v>327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5128</v>
      </c>
      <c r="B4001" s="2" t="s">
        <v>5123</v>
      </c>
      <c r="C4001" s="2" t="s">
        <v>47</v>
      </c>
      <c r="D4001" s="2" t="s">
        <v>579</v>
      </c>
      <c r="E4001" s="2" t="s">
        <v>491</v>
      </c>
      <c r="F4001" s="2" t="s">
        <v>224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344</v>
      </c>
      <c r="Y4001" s="2" t="s">
        <v>588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66</v>
      </c>
      <c r="AF4001" s="2" t="s">
        <v>67</v>
      </c>
      <c r="AG4001" s="2" t="s">
        <v>327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5129</v>
      </c>
      <c r="B4002" s="2" t="s">
        <v>5123</v>
      </c>
      <c r="C4002" s="2" t="s">
        <v>47</v>
      </c>
      <c r="D4002" s="2" t="s">
        <v>579</v>
      </c>
      <c r="E4002" s="2" t="s">
        <v>491</v>
      </c>
      <c r="F4002" s="2" t="s">
        <v>224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314</v>
      </c>
      <c r="Y4002" s="2" t="s">
        <v>315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66</v>
      </c>
      <c r="AF4002" s="2" t="s">
        <v>67</v>
      </c>
      <c r="AG4002" s="2" t="s">
        <v>167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5130</v>
      </c>
      <c r="B4003" s="2" t="s">
        <v>5123</v>
      </c>
      <c r="C4003" s="2" t="s">
        <v>47</v>
      </c>
      <c r="D4003" s="2" t="s">
        <v>579</v>
      </c>
      <c r="E4003" s="2" t="s">
        <v>491</v>
      </c>
      <c r="F4003" s="2" t="s">
        <v>224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66</v>
      </c>
      <c r="AF4003" s="2" t="s">
        <v>67</v>
      </c>
      <c r="AG4003" s="2" t="s">
        <v>329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5131</v>
      </c>
      <c r="B4004" s="2" t="s">
        <v>5123</v>
      </c>
      <c r="C4004" s="2" t="s">
        <v>47</v>
      </c>
      <c r="D4004" s="2" t="s">
        <v>579</v>
      </c>
      <c r="E4004" s="2" t="s">
        <v>491</v>
      </c>
      <c r="F4004" s="2" t="s">
        <v>224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163</v>
      </c>
      <c r="M4004" s="2" t="s">
        <v>107</v>
      </c>
      <c r="N4004" s="3"/>
      <c r="O4004" s="3"/>
      <c r="P4004" s="4">
        <f>IF(O4004="吨",N4004*1000,IF(O4004="万立方米",N4004*10000,""))</f>
        <v>67038000.0</v>
      </c>
      <c r="Q4004" s="2" t="s">
        <v>108</v>
      </c>
      <c r="R4004" s="2" t="s">
        <v>109</v>
      </c>
      <c r="S4004" s="2" t="s">
        <v>164</v>
      </c>
      <c r="T4004" s="2" t="s">
        <v>165</v>
      </c>
      <c r="U4004" s="4">
        <f>0.16</f>
        <v>0.16</v>
      </c>
      <c r="V4004" s="2" t="s">
        <v>111</v>
      </c>
      <c r="W4004" s="2" t="s">
        <v>164</v>
      </c>
      <c r="X4004" s="2" t="s">
        <v>163</v>
      </c>
      <c r="Y4004" s="2" t="s">
        <v>166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66</v>
      </c>
      <c r="AF4004" s="2" t="s">
        <v>67</v>
      </c>
      <c r="AG4004" s="2" t="s">
        <v>167</v>
      </c>
      <c r="AH4004" s="2" t="s">
        <v>168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5132</v>
      </c>
      <c r="B4005" s="2" t="s">
        <v>5133</v>
      </c>
      <c r="C4005" s="2" t="s">
        <v>47</v>
      </c>
      <c r="D4005" s="2" t="s">
        <v>995</v>
      </c>
      <c r="E4005" s="2" t="s">
        <v>491</v>
      </c>
      <c r="F4005" s="2" t="s">
        <v>119</v>
      </c>
      <c r="G4005" s="2" t="s">
        <v>51</v>
      </c>
      <c r="H4005" s="2" t="s">
        <v>142</v>
      </c>
      <c r="I4005" s="2" t="s">
        <v>53</v>
      </c>
      <c r="J4005" s="2" t="s">
        <v>54</v>
      </c>
      <c r="K4005" s="2" t="s">
        <v>55</v>
      </c>
      <c r="L4005" s="2" t="s">
        <v>173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1249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298</v>
      </c>
      <c r="Y4005" s="2" t="s">
        <v>997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66</v>
      </c>
      <c r="AF4005" s="2" t="s">
        <v>67</v>
      </c>
      <c r="AG4005" s="2" t="s">
        <v>327</v>
      </c>
      <c r="AH4005" s="2" t="s">
        <v>998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5134</v>
      </c>
      <c r="B4006" s="2" t="s">
        <v>5133</v>
      </c>
      <c r="C4006" s="2" t="s">
        <v>47</v>
      </c>
      <c r="D4006" s="2" t="s">
        <v>995</v>
      </c>
      <c r="E4006" s="2" t="s">
        <v>491</v>
      </c>
      <c r="F4006" s="2" t="s">
        <v>119</v>
      </c>
      <c r="G4006" s="2" t="s">
        <v>51</v>
      </c>
      <c r="H4006" s="2" t="s">
        <v>142</v>
      </c>
      <c r="I4006" s="2" t="s">
        <v>53</v>
      </c>
      <c r="J4006" s="2" t="s">
        <v>54</v>
      </c>
      <c r="K4006" s="2" t="s">
        <v>55</v>
      </c>
      <c r="L4006" s="2" t="s">
        <v>173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1251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66</v>
      </c>
      <c r="AF4006" s="2" t="s">
        <v>67</v>
      </c>
      <c r="AG4006" s="2" t="s">
        <v>329</v>
      </c>
      <c r="AH4006" s="2" t="s">
        <v>998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5135</v>
      </c>
      <c r="B4007" s="2" t="s">
        <v>5133</v>
      </c>
      <c r="C4007" s="2" t="s">
        <v>47</v>
      </c>
      <c r="D4007" s="2" t="s">
        <v>995</v>
      </c>
      <c r="E4007" s="2" t="s">
        <v>491</v>
      </c>
      <c r="F4007" s="2" t="s">
        <v>119</v>
      </c>
      <c r="G4007" s="2" t="s">
        <v>51</v>
      </c>
      <c r="H4007" s="2" t="s">
        <v>142</v>
      </c>
      <c r="I4007" s="2" t="s">
        <v>53</v>
      </c>
      <c r="J4007" s="2" t="s">
        <v>54</v>
      </c>
      <c r="K4007" s="2" t="s">
        <v>55</v>
      </c>
      <c r="L4007" s="2" t="s">
        <v>173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1253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149</v>
      </c>
      <c r="Y4007" s="2" t="s">
        <v>150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66</v>
      </c>
      <c r="AF4007" s="2" t="s">
        <v>67</v>
      </c>
      <c r="AG4007" s="2" t="s">
        <v>167</v>
      </c>
      <c r="AH4007" s="2" t="s">
        <v>998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5136</v>
      </c>
      <c r="B4008" s="2" t="s">
        <v>5133</v>
      </c>
      <c r="C4008" s="2" t="s">
        <v>47</v>
      </c>
      <c r="D4008" s="2" t="s">
        <v>995</v>
      </c>
      <c r="E4008" s="2" t="s">
        <v>491</v>
      </c>
      <c r="F4008" s="2" t="s">
        <v>119</v>
      </c>
      <c r="G4008" s="2" t="s">
        <v>51</v>
      </c>
      <c r="H4008" s="2" t="s">
        <v>142</v>
      </c>
      <c r="I4008" s="2" t="s">
        <v>53</v>
      </c>
      <c r="J4008" s="2" t="s">
        <v>54</v>
      </c>
      <c r="K4008" s="2" t="s">
        <v>55</v>
      </c>
      <c r="L4008" s="2" t="s">
        <v>173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1255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298</v>
      </c>
      <c r="Y4008" s="2" t="s">
        <v>1005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66</v>
      </c>
      <c r="AF4008" s="2" t="s">
        <v>67</v>
      </c>
      <c r="AG4008" s="2" t="s">
        <v>327</v>
      </c>
      <c r="AH4008" s="2" t="s">
        <v>998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5137</v>
      </c>
      <c r="B4009" s="2" t="s">
        <v>5133</v>
      </c>
      <c r="C4009" s="2" t="s">
        <v>47</v>
      </c>
      <c r="D4009" s="2" t="s">
        <v>995</v>
      </c>
      <c r="E4009" s="2" t="s">
        <v>491</v>
      </c>
      <c r="F4009" s="2" t="s">
        <v>119</v>
      </c>
      <c r="G4009" s="2" t="s">
        <v>51</v>
      </c>
      <c r="H4009" s="2" t="s">
        <v>142</v>
      </c>
      <c r="I4009" s="2" t="s">
        <v>53</v>
      </c>
      <c r="J4009" s="2" t="s">
        <v>54</v>
      </c>
      <c r="K4009" s="2" t="s">
        <v>55</v>
      </c>
      <c r="L4009" s="2" t="s">
        <v>173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1257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298</v>
      </c>
      <c r="Y4009" s="2" t="s">
        <v>1008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66</v>
      </c>
      <c r="AF4009" s="2" t="s">
        <v>67</v>
      </c>
      <c r="AG4009" s="2" t="s">
        <v>327</v>
      </c>
      <c r="AH4009" s="2" t="s">
        <v>998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5138</v>
      </c>
      <c r="B4010" s="2" t="s">
        <v>5133</v>
      </c>
      <c r="C4010" s="2" t="s">
        <v>47</v>
      </c>
      <c r="D4010" s="2" t="s">
        <v>995</v>
      </c>
      <c r="E4010" s="2" t="s">
        <v>491</v>
      </c>
      <c r="F4010" s="2" t="s">
        <v>119</v>
      </c>
      <c r="G4010" s="2" t="s">
        <v>51</v>
      </c>
      <c r="H4010" s="2" t="s">
        <v>142</v>
      </c>
      <c r="I4010" s="2" t="s">
        <v>53</v>
      </c>
      <c r="J4010" s="2" t="s">
        <v>54</v>
      </c>
      <c r="K4010" s="2" t="s">
        <v>55</v>
      </c>
      <c r="L4010" s="2" t="s">
        <v>173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1259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298</v>
      </c>
      <c r="Y4010" s="2" t="s">
        <v>1011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66</v>
      </c>
      <c r="AF4010" s="2" t="s">
        <v>67</v>
      </c>
      <c r="AG4010" s="2" t="s">
        <v>327</v>
      </c>
      <c r="AH4010" s="2" t="s">
        <v>998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5139</v>
      </c>
      <c r="B4011" s="2" t="s">
        <v>5133</v>
      </c>
      <c r="C4011" s="2" t="s">
        <v>47</v>
      </c>
      <c r="D4011" s="2" t="s">
        <v>995</v>
      </c>
      <c r="E4011" s="2" t="s">
        <v>491</v>
      </c>
      <c r="F4011" s="2" t="s">
        <v>119</v>
      </c>
      <c r="G4011" s="2" t="s">
        <v>51</v>
      </c>
      <c r="H4011" s="2" t="s">
        <v>142</v>
      </c>
      <c r="I4011" s="2" t="s">
        <v>53</v>
      </c>
      <c r="J4011" s="2" t="s">
        <v>54</v>
      </c>
      <c r="K4011" s="2" t="s">
        <v>55</v>
      </c>
      <c r="L4011" s="2" t="s">
        <v>173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1261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159</v>
      </c>
      <c r="Y4011" s="2" t="s">
        <v>160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66</v>
      </c>
      <c r="AF4011" s="2" t="s">
        <v>67</v>
      </c>
      <c r="AG4011" s="2" t="s">
        <v>327</v>
      </c>
      <c r="AH4011" s="2" t="s">
        <v>998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5140</v>
      </c>
      <c r="B4012" s="2" t="s">
        <v>5133</v>
      </c>
      <c r="C4012" s="2" t="s">
        <v>47</v>
      </c>
      <c r="D4012" s="2" t="s">
        <v>995</v>
      </c>
      <c r="E4012" s="2" t="s">
        <v>491</v>
      </c>
      <c r="F4012" s="2" t="s">
        <v>119</v>
      </c>
      <c r="G4012" s="2" t="s">
        <v>51</v>
      </c>
      <c r="H4012" s="2" t="s">
        <v>142</v>
      </c>
      <c r="I4012" s="2" t="s">
        <v>53</v>
      </c>
      <c r="J4012" s="2" t="s">
        <v>54</v>
      </c>
      <c r="K4012" s="2" t="s">
        <v>55</v>
      </c>
      <c r="L4012" s="2" t="s">
        <v>173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1263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66</v>
      </c>
      <c r="AF4012" s="2" t="s">
        <v>67</v>
      </c>
      <c r="AG4012" s="2" t="s">
        <v>329</v>
      </c>
      <c r="AH4012" s="2" t="s">
        <v>998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5141</v>
      </c>
      <c r="B4013" s="2" t="s">
        <v>5133</v>
      </c>
      <c r="C4013" s="2" t="s">
        <v>47</v>
      </c>
      <c r="D4013" s="2" t="s">
        <v>995</v>
      </c>
      <c r="E4013" s="2" t="s">
        <v>491</v>
      </c>
      <c r="F4013" s="2" t="s">
        <v>119</v>
      </c>
      <c r="G4013" s="2" t="s">
        <v>51</v>
      </c>
      <c r="H4013" s="2" t="s">
        <v>142</v>
      </c>
      <c r="I4013" s="2"/>
      <c r="J4013" s="2"/>
      <c r="K4013" s="2" t="s">
        <v>55</v>
      </c>
      <c r="L4013" s="2" t="s">
        <v>163</v>
      </c>
      <c r="M4013" s="2" t="s">
        <v>107</v>
      </c>
      <c r="N4013" s="3"/>
      <c r="O4013" s="3"/>
      <c r="P4013" s="4">
        <f>IF(O4013="吨",N4013*1000,IF(O4013="万立方米",N4013*10000,""))</f>
        <v>25992915.0</v>
      </c>
      <c r="Q4013" s="2" t="s">
        <v>108</v>
      </c>
      <c r="R4013" s="2" t="s">
        <v>109</v>
      </c>
      <c r="S4013" s="2" t="s">
        <v>164</v>
      </c>
      <c r="T4013" s="2" t="s">
        <v>165</v>
      </c>
      <c r="U4013" s="4">
        <f>0.16</f>
        <v>0.16</v>
      </c>
      <c r="V4013" s="2" t="s">
        <v>111</v>
      </c>
      <c r="W4013" s="2" t="s">
        <v>164</v>
      </c>
      <c r="X4013" s="2" t="s">
        <v>163</v>
      </c>
      <c r="Y4013" s="2" t="s">
        <v>166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66</v>
      </c>
      <c r="AF4013" s="2" t="s">
        <v>67</v>
      </c>
      <c r="AG4013" s="2" t="s">
        <v>167</v>
      </c>
      <c r="AH4013" s="2" t="s">
        <v>168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5142</v>
      </c>
      <c r="B4014" s="2" t="s">
        <v>5143</v>
      </c>
      <c r="C4014" s="2" t="s">
        <v>47</v>
      </c>
      <c r="D4014" s="2" t="s">
        <v>2825</v>
      </c>
      <c r="E4014" s="2" t="s">
        <v>760</v>
      </c>
      <c r="F4014" s="2" t="s">
        <v>50</v>
      </c>
      <c r="G4014" s="2" t="s">
        <v>51</v>
      </c>
      <c r="H4014" s="2" t="s">
        <v>297</v>
      </c>
      <c r="I4014" s="2" t="s">
        <v>53</v>
      </c>
      <c r="J4014" s="2" t="s">
        <v>343</v>
      </c>
      <c r="K4014" s="2" t="s">
        <v>55</v>
      </c>
      <c r="L4014" s="2" t="s">
        <v>173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174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9.816980808096002</v>
      </c>
      <c r="AD4014" s="4">
        <f>AC4014*(1-Z4014/100)</f>
        <v>9.816980808096002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5144</v>
      </c>
      <c r="B4015" s="2" t="s">
        <v>5143</v>
      </c>
      <c r="C4015" s="2" t="s">
        <v>47</v>
      </c>
      <c r="D4015" s="2" t="s">
        <v>2825</v>
      </c>
      <c r="E4015" s="2" t="s">
        <v>760</v>
      </c>
      <c r="F4015" s="2" t="s">
        <v>50</v>
      </c>
      <c r="G4015" s="2" t="s">
        <v>51</v>
      </c>
      <c r="H4015" s="2" t="s">
        <v>297</v>
      </c>
      <c r="I4015" s="2" t="s">
        <v>53</v>
      </c>
      <c r="J4015" s="2" t="s">
        <v>343</v>
      </c>
      <c r="K4015" s="2" t="s">
        <v>55</v>
      </c>
      <c r="L4015" s="2" t="s">
        <v>173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179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1264.81406</v>
      </c>
      <c r="AD4015" s="4">
        <f>AC4015*(1-Z4015/100)</f>
        <v>1264.81406</v>
      </c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5145</v>
      </c>
      <c r="B4016" s="2" t="s">
        <v>5143</v>
      </c>
      <c r="C4016" s="2" t="s">
        <v>47</v>
      </c>
      <c r="D4016" s="2" t="s">
        <v>2825</v>
      </c>
      <c r="E4016" s="2" t="s">
        <v>760</v>
      </c>
      <c r="F4016" s="2" t="s">
        <v>50</v>
      </c>
      <c r="G4016" s="2" t="s">
        <v>51</v>
      </c>
      <c r="H4016" s="2" t="s">
        <v>297</v>
      </c>
      <c r="I4016" s="2" t="s">
        <v>53</v>
      </c>
      <c r="J4016" s="2" t="s">
        <v>343</v>
      </c>
      <c r="K4016" s="2" t="s">
        <v>55</v>
      </c>
      <c r="L4016" s="2" t="s">
        <v>173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182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4">
        <f>P4016*U4016/1000000</f>
        <v>4559.6546863</v>
      </c>
      <c r="AD4016" s="4">
        <f>AC4016*(1-Z4016/100)</f>
        <v>3556.5306553140003</v>
      </c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5146</v>
      </c>
      <c r="B4017" s="2" t="s">
        <v>5143</v>
      </c>
      <c r="C4017" s="2" t="s">
        <v>47</v>
      </c>
      <c r="D4017" s="2" t="s">
        <v>2825</v>
      </c>
      <c r="E4017" s="2" t="s">
        <v>760</v>
      </c>
      <c r="F4017" s="2" t="s">
        <v>50</v>
      </c>
      <c r="G4017" s="2" t="s">
        <v>51</v>
      </c>
      <c r="H4017" s="2" t="s">
        <v>297</v>
      </c>
      <c r="I4017" s="2" t="s">
        <v>53</v>
      </c>
      <c r="J4017" s="2" t="s">
        <v>343</v>
      </c>
      <c r="K4017" s="2" t="s">
        <v>55</v>
      </c>
      <c r="L4017" s="2" t="s">
        <v>173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185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0.0</v>
      </c>
      <c r="AD4017" s="4">
        <f>AC4017*(1-Z4017/100)</f>
        <v>0.0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5147</v>
      </c>
      <c r="B4018" s="2" t="s">
        <v>5143</v>
      </c>
      <c r="C4018" s="2" t="s">
        <v>47</v>
      </c>
      <c r="D4018" s="2" t="s">
        <v>2825</v>
      </c>
      <c r="E4018" s="2" t="s">
        <v>760</v>
      </c>
      <c r="F4018" s="2" t="s">
        <v>50</v>
      </c>
      <c r="G4018" s="2" t="s">
        <v>51</v>
      </c>
      <c r="H4018" s="2" t="s">
        <v>297</v>
      </c>
      <c r="I4018" s="2" t="s">
        <v>53</v>
      </c>
      <c r="J4018" s="2" t="s">
        <v>343</v>
      </c>
      <c r="K4018" s="2" t="s">
        <v>55</v>
      </c>
      <c r="L4018" s="2" t="s">
        <v>173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188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4">
        <f>P4018*U4018/1000000</f>
        <v>20335.174531056</v>
      </c>
      <c r="AD4018" s="4">
        <f>AC4019*(1-AA4018/100)+(AC4018-AC4019)*(1-AB4018/100)</f>
        <v>20335.174531056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5148</v>
      </c>
      <c r="B4019" s="2" t="s">
        <v>5143</v>
      </c>
      <c r="C4019" s="2" t="s">
        <v>47</v>
      </c>
      <c r="D4019" s="2" t="s">
        <v>2825</v>
      </c>
      <c r="E4019" s="2" t="s">
        <v>760</v>
      </c>
      <c r="F4019" s="2" t="s">
        <v>50</v>
      </c>
      <c r="G4019" s="2" t="s">
        <v>51</v>
      </c>
      <c r="H4019" s="2" t="s">
        <v>297</v>
      </c>
      <c r="I4019" s="2" t="s">
        <v>53</v>
      </c>
      <c r="J4019" s="2" t="s">
        <v>343</v>
      </c>
      <c r="K4019" s="2" t="s">
        <v>55</v>
      </c>
      <c r="L4019" s="2" t="s">
        <v>173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191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4908.490404048001</v>
      </c>
      <c r="AD4019" s="4">
        <f>AC4019*(1-Z4019/100)</f>
        <v>4908.490404048001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5149</v>
      </c>
      <c r="B4020" s="2" t="s">
        <v>5143</v>
      </c>
      <c r="C4020" s="2" t="s">
        <v>47</v>
      </c>
      <c r="D4020" s="2" t="s">
        <v>2825</v>
      </c>
      <c r="E4020" s="2" t="s">
        <v>760</v>
      </c>
      <c r="F4020" s="2" t="s">
        <v>50</v>
      </c>
      <c r="G4020" s="2" t="s">
        <v>51</v>
      </c>
      <c r="H4020" s="2" t="s">
        <v>297</v>
      </c>
      <c r="I4020" s="2" t="s">
        <v>53</v>
      </c>
      <c r="J4020" s="2" t="s">
        <v>343</v>
      </c>
      <c r="K4020" s="2" t="s">
        <v>55</v>
      </c>
      <c r="L4020" s="2" t="s">
        <v>173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194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4">
        <f>P4020*U4020/1000000</f>
        <v>7095.606876600001</v>
      </c>
      <c r="AD4020" s="4">
        <f>AC4020*(1-Z4020/100)</f>
        <v>7095.606876600001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5150</v>
      </c>
      <c r="B4021" s="2" t="s">
        <v>5143</v>
      </c>
      <c r="C4021" s="2" t="s">
        <v>47</v>
      </c>
      <c r="D4021" s="2" t="s">
        <v>2825</v>
      </c>
      <c r="E4021" s="2" t="s">
        <v>760</v>
      </c>
      <c r="F4021" s="2" t="s">
        <v>50</v>
      </c>
      <c r="G4021" s="2" t="s">
        <v>51</v>
      </c>
      <c r="H4021" s="2" t="s">
        <v>297</v>
      </c>
      <c r="I4021" s="2" t="s">
        <v>53</v>
      </c>
      <c r="J4021" s="2" t="s">
        <v>343</v>
      </c>
      <c r="K4021" s="2" t="s">
        <v>55</v>
      </c>
      <c r="L4021" s="2" t="s">
        <v>173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196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25.2962812</v>
      </c>
      <c r="AD4021" s="4">
        <f>AC4021*(1-Z4021/100)</f>
        <v>25.2962812</v>
      </c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5151</v>
      </c>
      <c r="B4022" s="2" t="s">
        <v>5143</v>
      </c>
      <c r="C4022" s="2" t="s">
        <v>47</v>
      </c>
      <c r="D4022" s="2" t="s">
        <v>2825</v>
      </c>
      <c r="E4022" s="2" t="s">
        <v>760</v>
      </c>
      <c r="F4022" s="2" t="s">
        <v>50</v>
      </c>
      <c r="G4022" s="2" t="s">
        <v>51</v>
      </c>
      <c r="H4022" s="2" t="s">
        <v>297</v>
      </c>
      <c r="I4022" s="2"/>
      <c r="J4022" s="2"/>
      <c r="K4022" s="2"/>
      <c r="L4022" s="2"/>
      <c r="M4022" s="2" t="s">
        <v>107</v>
      </c>
      <c r="N4022" s="3"/>
      <c r="O4022" s="3"/>
      <c r="P4022" s="4">
        <f>IF(O4022="吨",N4022*1000,IF(O4022="万立方米",N4022*10000,""))</f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113</v>
      </c>
      <c r="AH4022" s="2" t="s">
        <v>114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5152</v>
      </c>
      <c r="B4023" s="2" t="s">
        <v>5153</v>
      </c>
      <c r="C4023" s="2" t="s">
        <v>47</v>
      </c>
      <c r="D4023" s="2" t="s">
        <v>3046</v>
      </c>
      <c r="E4023" s="2" t="s">
        <v>296</v>
      </c>
      <c r="F4023" s="2" t="s">
        <v>50</v>
      </c>
      <c r="G4023" s="2" t="s">
        <v>51</v>
      </c>
      <c r="H4023" s="2" t="s">
        <v>142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175</v>
      </c>
      <c r="Y4023" s="2" t="s">
        <v>3047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66</v>
      </c>
      <c r="AF4023" s="2" t="s">
        <v>67</v>
      </c>
      <c r="AG4023" s="2" t="s">
        <v>327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5154</v>
      </c>
      <c r="B4024" s="2" t="s">
        <v>5153</v>
      </c>
      <c r="C4024" s="2" t="s">
        <v>47</v>
      </c>
      <c r="D4024" s="2" t="s">
        <v>3046</v>
      </c>
      <c r="E4024" s="2" t="s">
        <v>296</v>
      </c>
      <c r="F4024" s="2" t="s">
        <v>50</v>
      </c>
      <c r="G4024" s="2" t="s">
        <v>51</v>
      </c>
      <c r="H4024" s="2" t="s">
        <v>142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66</v>
      </c>
      <c r="AF4024" s="2" t="s">
        <v>67</v>
      </c>
      <c r="AG4024" s="2" t="s">
        <v>329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5155</v>
      </c>
      <c r="B4025" s="2" t="s">
        <v>5153</v>
      </c>
      <c r="C4025" s="2" t="s">
        <v>47</v>
      </c>
      <c r="D4025" s="2" t="s">
        <v>3046</v>
      </c>
      <c r="E4025" s="2" t="s">
        <v>296</v>
      </c>
      <c r="F4025" s="2" t="s">
        <v>50</v>
      </c>
      <c r="G4025" s="2" t="s">
        <v>51</v>
      </c>
      <c r="H4025" s="2" t="s">
        <v>142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149</v>
      </c>
      <c r="Y4025" s="2" t="s">
        <v>150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66</v>
      </c>
      <c r="AF4025" s="2" t="s">
        <v>67</v>
      </c>
      <c r="AG4025" s="2" t="s">
        <v>167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5156</v>
      </c>
      <c r="B4026" s="2" t="s">
        <v>5153</v>
      </c>
      <c r="C4026" s="2" t="s">
        <v>47</v>
      </c>
      <c r="D4026" s="2" t="s">
        <v>3046</v>
      </c>
      <c r="E4026" s="2" t="s">
        <v>296</v>
      </c>
      <c r="F4026" s="2" t="s">
        <v>50</v>
      </c>
      <c r="G4026" s="2" t="s">
        <v>51</v>
      </c>
      <c r="H4026" s="2" t="s">
        <v>142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175</v>
      </c>
      <c r="Y4026" s="2" t="s">
        <v>3051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66</v>
      </c>
      <c r="AF4026" s="2" t="s">
        <v>67</v>
      </c>
      <c r="AG4026" s="2" t="s">
        <v>327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5157</v>
      </c>
      <c r="B4027" s="2" t="s">
        <v>5153</v>
      </c>
      <c r="C4027" s="2" t="s">
        <v>47</v>
      </c>
      <c r="D4027" s="2" t="s">
        <v>3046</v>
      </c>
      <c r="E4027" s="2" t="s">
        <v>296</v>
      </c>
      <c r="F4027" s="2" t="s">
        <v>50</v>
      </c>
      <c r="G4027" s="2" t="s">
        <v>51</v>
      </c>
      <c r="H4027" s="2" t="s">
        <v>142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175</v>
      </c>
      <c r="Y4027" s="2" t="s">
        <v>3053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66</v>
      </c>
      <c r="AF4027" s="2" t="s">
        <v>67</v>
      </c>
      <c r="AG4027" s="2" t="s">
        <v>327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    </c>
      <c r="F4028" s="2" t="s">
        <v>50</v>
      </c>
      <c r="G4028" s="2" t="s">
        <v>51</v>
      </c>
      <c r="H4028" s="2" t="s">
        <v>142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175</v>
      </c>
      <c r="Y4028" s="2" t="s">
        <v>3055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66</v>
      </c>
      <c r="AF4028" s="2" t="s">
        <v>67</v>
      </c>
      <c r="AG4028" s="2" t="s">
        <v>327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5159</v>
      </c>
      <c r="B4029" s="2" t="s">
        <v>5153</v>
      </c>
      <c r="C4029" s="2" t="s">
        <v>47</v>
      </c>
      <c r="D4029" s="2" t="s">
        <v>3046</v>
      </c>
      <c r="E4029" s="2" t="s">
        <v>296</v>
      </c>
      <c r="F4029" s="2" t="s">
        <v>50</v>
      </c>
      <c r="G4029" s="2" t="s">
        <v>51</v>
      </c>
      <c r="H4029" s="2" t="s">
        <v>142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3057</v>
      </c>
      <c r="Y4029" s="2" t="s">
        <v>3058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66</v>
      </c>
      <c r="AF4029" s="2" t="s">
        <v>67</v>
      </c>
      <c r="AG4029" s="2" t="s">
        <v>167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5160</v>
      </c>
      <c r="B4030" s="2" t="s">
        <v>5153</v>
      </c>
      <c r="C4030" s="2" t="s">
        <v>47</v>
      </c>
      <c r="D4030" s="2" t="s">
        <v>3046</v>
      </c>
      <c r="E4030" s="2" t="s">
        <v>296</v>
      </c>
      <c r="F4030" s="2" t="s">
        <v>50</v>
      </c>
      <c r="G4030" s="2" t="s">
        <v>51</v>
      </c>
      <c r="H4030" s="2" t="s">
        <v>142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66</v>
      </c>
      <c r="AF4030" s="2" t="s">
        <v>67</v>
      </c>
      <c r="AG4030" s="2" t="s">
        <v>329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5161</v>
      </c>
      <c r="B4031" s="2" t="s">
        <v>5153</v>
      </c>
      <c r="C4031" s="2" t="s">
        <v>47</v>
      </c>
      <c r="D4031" s="2" t="s">
        <v>3046</v>
      </c>
      <c r="E4031" s="2" t="s">
        <v>296</v>
      </c>
      <c r="F4031" s="2" t="s">
        <v>50</v>
      </c>
      <c r="G4031" s="2" t="s">
        <v>51</v>
      </c>
      <c r="H4031" s="2" t="s">
        <v>142</v>
      </c>
      <c r="I4031" s="2"/>
      <c r="J4031" s="2"/>
      <c r="K4031" s="2" t="s">
        <v>55</v>
      </c>
      <c r="L4031" s="2" t="s">
        <v>163</v>
      </c>
      <c r="M4031" s="2" t="s">
        <v>107</v>
      </c>
      <c r="N4031" s="3"/>
      <c r="O4031" s="3"/>
      <c r="P4031" s="4">
        <f>IF(O4031="吨",N4031*1000,IF(O4031="万立方米",N4031*10000,""))</f>
        <v>2503131040.0</v>
      </c>
      <c r="Q4031" s="2" t="s">
        <v>108</v>
      </c>
      <c r="R4031" s="2" t="s">
        <v>109</v>
      </c>
      <c r="S4031" s="2" t="s">
        <v>164</v>
      </c>
      <c r="T4031" s="2" t="s">
        <v>165</v>
      </c>
      <c r="U4031" s="4">
        <f>0.16</f>
        <v>0.16</v>
      </c>
      <c r="V4031" s="2" t="s">
        <v>111</v>
      </c>
      <c r="W4031" s="2" t="s">
        <v>164</v>
      </c>
      <c r="X4031" s="2" t="s">
        <v>163</v>
      </c>
      <c r="Y4031" s="2" t="s">
        <v>166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66</v>
      </c>
      <c r="AF4031" s="2" t="s">
        <v>67</v>
      </c>
      <c r="AG4031" s="2" t="s">
        <v>167</v>
      </c>
      <c r="AH4031" s="2" t="s">
        <v>168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5162</v>
      </c>
      <c r="B4032" s="2" t="s">
        <v>5163</v>
      </c>
      <c r="C4032" s="2" t="s">
        <v>47</v>
      </c>
      <c r="D4032" s="2" t="s">
        <v>3199</v>
      </c>
      <c r="E4032" s="2" t="s">
        <v>526</v>
      </c>
      <c r="F4032" s="2" t="s">
        <v>278</v>
      </c>
      <c r="G4032" s="2" t="s">
        <v>120</v>
      </c>
      <c r="H4032" s="2" t="s">
        <v>52</v>
      </c>
      <c r="I4032" s="2" t="s">
        <v>53</v>
      </c>
      <c r="J4032" s="2" t="s">
        <v>280</v>
      </c>
      <c r="K4032" s="2"/>
      <c r="L4032" s="2" t="s">
        <v>122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124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271</v>
      </c>
      <c r="AF4032" s="2" t="s">
        <v>281</v>
      </c>
      <c r="AG4032" s="2" t="s">
        <v>282</v>
      </c>
      <c r="AH4032" s="2" t="s">
        <v>128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5164</v>
      </c>
      <c r="B4033" s="2" t="s">
        <v>5163</v>
      </c>
      <c r="C4033" s="2" t="s">
        <v>47</v>
      </c>
      <c r="D4033" s="2" t="s">
        <v>3199</v>
      </c>
      <c r="E4033" s="2" t="s">
        <v>526</v>
      </c>
      <c r="F4033" s="2" t="s">
        <v>278</v>
      </c>
      <c r="G4033" s="2" t="s">
        <v>120</v>
      </c>
      <c r="H4033" s="2" t="s">
        <v>52</v>
      </c>
      <c r="I4033" s="2" t="s">
        <v>53</v>
      </c>
      <c r="J4033" s="2" t="s">
        <v>280</v>
      </c>
      <c r="K4033" s="2"/>
      <c r="L4033" s="2" t="s">
        <v>122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124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271</v>
      </c>
      <c r="AF4033" s="2" t="s">
        <v>281</v>
      </c>
      <c r="AG4033" s="2" t="s">
        <v>284</v>
      </c>
      <c r="AH4033" s="2" t="s">
        <v>128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5165</v>
      </c>
      <c r="B4034" s="2" t="s">
        <v>5163</v>
      </c>
      <c r="C4034" s="2" t="s">
        <v>47</v>
      </c>
      <c r="D4034" s="2" t="s">
        <v>3199</v>
      </c>
      <c r="E4034" s="2" t="s">
        <v>526</v>
      </c>
      <c r="F4034" s="2" t="s">
        <v>278</v>
      </c>
      <c r="G4034" s="2" t="s">
        <v>120</v>
      </c>
      <c r="H4034" s="2" t="s">
        <v>52</v>
      </c>
      <c r="I4034" s="2" t="s">
        <v>53</v>
      </c>
      <c r="J4034" s="2" t="s">
        <v>280</v>
      </c>
      <c r="K4034" s="2"/>
      <c r="L4034" s="2" t="s">
        <v>122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124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271</v>
      </c>
      <c r="AF4034" s="2" t="s">
        <v>281</v>
      </c>
      <c r="AG4034" s="2" t="s">
        <v>282</v>
      </c>
      <c r="AH4034" s="2" t="s">
        <v>128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5166</v>
      </c>
      <c r="B4035" s="2" t="s">
        <v>5163</v>
      </c>
      <c r="C4035" s="2" t="s">
        <v>47</v>
      </c>
      <c r="D4035" s="2" t="s">
        <v>3199</v>
      </c>
      <c r="E4035" s="2" t="s">
        <v>526</v>
      </c>
      <c r="F4035" s="2" t="s">
        <v>278</v>
      </c>
      <c r="G4035" s="2" t="s">
        <v>120</v>
      </c>
      <c r="H4035" s="2" t="s">
        <v>52</v>
      </c>
      <c r="I4035" s="2" t="s">
        <v>53</v>
      </c>
      <c r="J4035" s="2" t="s">
        <v>280</v>
      </c>
      <c r="K4035" s="2"/>
      <c r="L4035" s="2" t="s">
        <v>122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124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271</v>
      </c>
      <c r="AF4035" s="2" t="s">
        <v>281</v>
      </c>
      <c r="AG4035" s="2" t="s">
        <v>282</v>
      </c>
      <c r="AH4035" s="2" t="s">
        <v>128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5167</v>
      </c>
      <c r="B4036" s="2" t="s">
        <v>5163</v>
      </c>
      <c r="C4036" s="2" t="s">
        <v>47</v>
      </c>
      <c r="D4036" s="2" t="s">
        <v>3199</v>
      </c>
      <c r="E4036" s="2" t="s">
        <v>526</v>
      </c>
      <c r="F4036" s="2" t="s">
        <v>278</v>
      </c>
      <c r="G4036" s="2" t="s">
        <v>120</v>
      </c>
      <c r="H4036" s="2" t="s">
        <v>52</v>
      </c>
      <c r="I4036" s="2" t="s">
        <v>53</v>
      </c>
      <c r="J4036" s="2" t="s">
        <v>280</v>
      </c>
      <c r="K4036" s="2"/>
      <c r="L4036" s="2" t="s">
        <v>122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124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271</v>
      </c>
      <c r="AF4036" s="2" t="s">
        <v>281</v>
      </c>
      <c r="AG4036" s="2" t="s">
        <v>282</v>
      </c>
      <c r="AH4036" s="2" t="s">
        <v>128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5168</v>
      </c>
      <c r="B4037" s="2" t="s">
        <v>5163</v>
      </c>
      <c r="C4037" s="2" t="s">
        <v>47</v>
      </c>
      <c r="D4037" s="2" t="s">
        <v>3199</v>
      </c>
      <c r="E4037" s="2" t="s">
        <v>526</v>
      </c>
      <c r="F4037" s="2" t="s">
        <v>278</v>
      </c>
      <c r="G4037" s="2" t="s">
        <v>120</v>
      </c>
      <c r="H4037" s="2" t="s">
        <v>52</v>
      </c>
      <c r="I4037" s="2" t="s">
        <v>53</v>
      </c>
      <c r="J4037" s="2" t="s">
        <v>280</v>
      </c>
      <c r="K4037" s="2"/>
      <c r="L4037" s="2" t="s">
        <v>122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124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271</v>
      </c>
      <c r="AF4037" s="2" t="s">
        <v>281</v>
      </c>
      <c r="AG4037" s="2" t="s">
        <v>282</v>
      </c>
      <c r="AH4037" s="2" t="s">
        <v>128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5169</v>
      </c>
      <c r="B4038" s="2" t="s">
        <v>5163</v>
      </c>
      <c r="C4038" s="2" t="s">
        <v>47</v>
      </c>
      <c r="D4038" s="2" t="s">
        <v>3199</v>
      </c>
      <c r="E4038" s="2" t="s">
        <v>526</v>
      </c>
      <c r="F4038" s="2" t="s">
        <v>278</v>
      </c>
      <c r="G4038" s="2" t="s">
        <v>120</v>
      </c>
      <c r="H4038" s="2" t="s">
        <v>52</v>
      </c>
      <c r="I4038" s="2" t="s">
        <v>53</v>
      </c>
      <c r="J4038" s="2" t="s">
        <v>280</v>
      </c>
      <c r="K4038" s="2"/>
      <c r="L4038" s="2" t="s">
        <v>122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124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271</v>
      </c>
      <c r="AF4038" s="2" t="s">
        <v>281</v>
      </c>
      <c r="AG4038" s="2" t="s">
        <v>282</v>
      </c>
      <c r="AH4038" s="2" t="s">
        <v>128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5170</v>
      </c>
      <c r="B4039" s="2" t="s">
        <v>5163</v>
      </c>
      <c r="C4039" s="2" t="s">
        <v>47</v>
      </c>
      <c r="D4039" s="2" t="s">
        <v>3199</v>
      </c>
      <c r="E4039" s="2" t="s">
        <v>526</v>
      </c>
      <c r="F4039" s="2" t="s">
        <v>278</v>
      </c>
      <c r="G4039" s="2" t="s">
        <v>120</v>
      </c>
      <c r="H4039" s="2" t="s">
        <v>52</v>
      </c>
      <c r="I4039" s="2" t="s">
        <v>53</v>
      </c>
      <c r="J4039" s="2" t="s">
        <v>280</v>
      </c>
      <c r="K4039" s="2"/>
      <c r="L4039" s="2" t="s">
        <v>122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124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271</v>
      </c>
      <c r="AF4039" s="2" t="s">
        <v>281</v>
      </c>
      <c r="AG4039" s="2" t="s">
        <v>284</v>
      </c>
      <c r="AH4039" s="2" t="s">
        <v>128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5171</v>
      </c>
      <c r="B4040" s="2" t="s">
        <v>5163</v>
      </c>
      <c r="C4040" s="2" t="s">
        <v>47</v>
      </c>
      <c r="D4040" s="2" t="s">
        <v>3199</v>
      </c>
      <c r="E4040" s="2" t="s">
        <v>526</v>
      </c>
      <c r="F4040" s="2" t="s">
        <v>278</v>
      </c>
      <c r="G4040" s="2" t="s">
        <v>120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f>IF(O4040="吨",N4040*1000,IF(O4040="万立方米",N4040*10000,""))</f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138</v>
      </c>
      <c r="AH4040" s="2" t="s">
        <v>114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5172</v>
      </c>
      <c r="B4041" s="2" t="s">
        <v>5173</v>
      </c>
      <c r="C4041" s="2" t="s">
        <v>47</v>
      </c>
      <c r="D4041" s="2" t="s">
        <v>3077</v>
      </c>
      <c r="E4041" s="2" t="s">
        <v>514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343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25.139598723</v>
      </c>
      <c r="AD4041" s="4">
        <f>AC4041*(1-Z4041/100)</f>
        <v>25.139598723</v>
      </c>
      <c r="AE4041" s="2" t="s">
        <v>66</v>
      </c>
      <c r="AF4041" s="2" t="s">
        <v>67</v>
      </c>
      <c r="AG4041" s="2" t="s">
        <v>233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5174</v>
      </c>
      <c r="B4042" s="2" t="s">
        <v>5173</v>
      </c>
      <c r="C4042" s="2" t="s">
        <v>47</v>
      </c>
      <c r="D4042" s="2" t="s">
        <v>3077</v>
      </c>
      <c r="E4042" s="2" t="s">
        <v>514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343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4">
        <f>P4042*U4042/1000000</f>
        <v>5074.094</v>
      </c>
      <c r="AD4042" s="4">
        <f>AC4042*(1-Z4042/100)</f>
        <v>5074.094</v>
      </c>
      <c r="AE4042" s="2" t="s">
        <v>66</v>
      </c>
      <c r="AF4042" s="2" t="s">
        <v>67</v>
      </c>
      <c r="AG4042" s="2" t="s">
        <v>236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5175</v>
      </c>
      <c r="B4043" s="2" t="s">
        <v>5173</v>
      </c>
      <c r="C4043" s="2" t="s">
        <v>47</v>
      </c>
      <c r="D4043" s="2" t="s">
        <v>3077</v>
      </c>
      <c r="E4043" s="2" t="s">
        <v>514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343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4">
        <f>P4043*U4043/1000000</f>
        <v>18292.10887</v>
      </c>
      <c r="AD4043" s="4">
        <f>AC4043*(1-Z4043/100)</f>
        <v>14267.8449186</v>
      </c>
      <c r="AE4043" s="2" t="s">
        <v>66</v>
      </c>
      <c r="AF4043" s="2" t="s">
        <v>67</v>
      </c>
      <c r="AG4043" s="2" t="s">
        <v>239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5176</v>
      </c>
      <c r="B4044" s="2" t="s">
        <v>5173</v>
      </c>
      <c r="C4044" s="2" t="s">
        <v>47</v>
      </c>
      <c r="D4044" s="2" t="s">
        <v>3077</v>
      </c>
      <c r="E4044" s="2" t="s">
        <v>514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343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0.0</v>
      </c>
      <c r="AD4044" s="4">
        <f>AC4044*(1-Z4044/100)</f>
        <v>0.0</v>
      </c>
      <c r="AE4044" s="2" t="s">
        <v>66</v>
      </c>
      <c r="AF4044" s="2" t="s">
        <v>67</v>
      </c>
      <c r="AG4044" s="2" t="s">
        <v>233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5177</v>
      </c>
      <c r="B4045" s="2" t="s">
        <v>5173</v>
      </c>
      <c r="C4045" s="2" t="s">
        <v>47</v>
      </c>
      <c r="D4045" s="2" t="s">
        <v>3077</v>
      </c>
      <c r="E4045" s="2" t="s">
        <v>514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343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4">
        <f>P4045*U4045/1000000</f>
        <v>48184.23088575</v>
      </c>
      <c r="AD4045" s="4">
        <f>AC4046*(1-AA4045/100)+(AC4045-AC4046)*(1-AB4045/100)</f>
        <v>48184.23088575</v>
      </c>
      <c r="AE4045" s="2" t="s">
        <v>66</v>
      </c>
      <c r="AF4045" s="2" t="s">
        <v>67</v>
      </c>
      <c r="AG4045" s="2" t="s">
        <v>233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5178</v>
      </c>
      <c r="B4046" s="2" t="s">
        <v>5173</v>
      </c>
      <c r="C4046" s="2" t="s">
        <v>47</v>
      </c>
      <c r="D4046" s="2" t="s">
        <v>3077</v>
      </c>
      <c r="E4046" s="2" t="s">
        <v>514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343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12569.799361499998</v>
      </c>
      <c r="AD4046" s="4">
        <f>AC4046*(1-Z4046/100)</f>
        <v>12569.799361499998</v>
      </c>
      <c r="AE4046" s="2" t="s">
        <v>66</v>
      </c>
      <c r="AF4046" s="2" t="s">
        <v>67</v>
      </c>
      <c r="AG4046" s="2" t="s">
        <v>233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5179</v>
      </c>
      <c r="B4047" s="2" t="s">
        <v>5173</v>
      </c>
      <c r="C4047" s="2" t="s">
        <v>47</v>
      </c>
      <c r="D4047" s="2" t="s">
        <v>3077</v>
      </c>
      <c r="E4047" s="2" t="s">
        <v>514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343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4">
        <f>P4047*U4047/1000000</f>
        <v>22858.793470000004</v>
      </c>
      <c r="AD4047" s="4">
        <f>AC4047*(1-Z4047/100)</f>
        <v>22858.793470000004</v>
      </c>
      <c r="AE4047" s="2" t="s">
        <v>66</v>
      </c>
      <c r="AF4047" s="2" t="s">
        <v>67</v>
      </c>
      <c r="AG4047" s="2" t="s">
        <v>233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5180</v>
      </c>
      <c r="B4048" s="2" t="s">
        <v>5173</v>
      </c>
      <c r="C4048" s="2" t="s">
        <v>47</v>
      </c>
      <c r="D4048" s="2" t="s">
        <v>3077</v>
      </c>
      <c r="E4048" s="2" t="s">
        <v>514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343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101.48188</v>
      </c>
      <c r="AD4048" s="4">
        <f>AC4048*(1-Z4048/100)</f>
        <v>101.48188</v>
      </c>
      <c r="AE4048" s="2" t="s">
        <v>66</v>
      </c>
      <c r="AF4048" s="2" t="s">
        <v>67</v>
      </c>
      <c r="AG4048" s="2" t="s">
        <v>236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5181</v>
      </c>
      <c r="B4049" s="2" t="s">
        <v>5173</v>
      </c>
      <c r="C4049" s="2" t="s">
        <v>47</v>
      </c>
      <c r="D4049" s="2" t="s">
        <v>3077</v>
      </c>
      <c r="E4049" s="2" t="s">
        <v>514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f>IF(O4049="吨",N4049*1000,IF(O4049="万立方米",N4049*10000,""))</f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138</v>
      </c>
      <c r="AH4049" s="2" t="s">
        <v>114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5182</v>
      </c>
      <c r="B4050" s="2" t="s">
        <v>5183</v>
      </c>
      <c r="C4050" s="2" t="s">
        <v>47</v>
      </c>
      <c r="D4050" s="2" t="s">
        <v>3983</v>
      </c>
      <c r="E4050" s="2" t="s">
        <v>491</v>
      </c>
      <c r="F4050" s="2" t="s">
        <v>50</v>
      </c>
      <c r="G4050" s="2" t="s">
        <v>225</v>
      </c>
      <c r="H4050" s="2" t="s">
        <v>142</v>
      </c>
      <c r="I4050" s="2" t="s">
        <v>53</v>
      </c>
      <c r="J4050" s="2" t="s">
        <v>226</v>
      </c>
      <c r="K4050" s="2" t="s">
        <v>226</v>
      </c>
      <c r="L4050" s="2" t="s">
        <v>227</v>
      </c>
      <c r="M4050" s="2" t="s">
        <v>57</v>
      </c>
      <c r="N4050" s="3">
        <v>4350.461</v>
      </c>
      <c r="O4050" s="3" t="s">
        <v>228</v>
      </c>
      <c r="P4050" s="4">
        <f>IF(O4050="吨",N4050*1000,IF(O4050="万立方米",N4050*10000,""))</f>
        <v>43504610.0</v>
      </c>
      <c r="Q4050" s="2" t="s">
        <v>229</v>
      </c>
      <c r="R4050" s="2" t="s">
        <v>230</v>
      </c>
      <c r="S4050" s="2" t="s">
        <v>231</v>
      </c>
      <c r="T4050" s="2" t="s">
        <v>75</v>
      </c>
      <c r="U4050" s="4">
        <f>0.0</f>
        <v>0.0</v>
      </c>
      <c r="V4050" s="2" t="s">
        <v>232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</v>
      </c>
      <c r="AD4050" s="4">
        <f>AC4050*(1-Z4050/100)</f>
        <v>0.0</v>
      </c>
      <c r="AE4050" s="2" t="s">
        <v>66</v>
      </c>
      <c r="AF4050" s="2" t="s">
        <v>67</v>
      </c>
      <c r="AG4050" s="2" t="s">
        <v>233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5184</v>
      </c>
      <c r="B4051" s="2" t="s">
        <v>5183</v>
      </c>
      <c r="C4051" s="2" t="s">
        <v>47</v>
      </c>
      <c r="D4051" s="2" t="s">
        <v>3983</v>
      </c>
      <c r="E4051" s="2" t="s">
        <v>491</v>
      </c>
      <c r="F4051" s="2" t="s">
        <v>50</v>
      </c>
      <c r="G4051" s="2" t="s">
        <v>225</v>
      </c>
      <c r="H4051" s="2" t="s">
        <v>142</v>
      </c>
      <c r="I4051" s="2" t="s">
        <v>53</v>
      </c>
      <c r="J4051" s="2" t="s">
        <v>226</v>
      </c>
      <c r="K4051" s="2" t="s">
        <v>226</v>
      </c>
      <c r="L4051" s="2" t="s">
        <v>227</v>
      </c>
      <c r="M4051" s="2" t="s">
        <v>73</v>
      </c>
      <c r="N4051" s="3">
        <v>4350.461</v>
      </c>
      <c r="O4051" s="3" t="s">
        <v>228</v>
      </c>
      <c r="P4051" s="4">
        <f>IF(O4051="吨",N4051*1000,IF(O4051="万立方米",N4051*10000,""))</f>
        <v>43504610.0</v>
      </c>
      <c r="Q4051" s="2" t="s">
        <v>229</v>
      </c>
      <c r="R4051" s="2" t="s">
        <v>230</v>
      </c>
      <c r="S4051" s="2" t="s">
        <v>235</v>
      </c>
      <c r="T4051" s="2" t="s">
        <v>75</v>
      </c>
      <c r="U4051" s="4">
        <f>1.3</f>
        <v>1.3</v>
      </c>
      <c r="V4051" s="2" t="s">
        <v>232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56.555993</v>
      </c>
      <c r="AD4051" s="4">
        <f>AC4051*(1-Z4051/100)</f>
        <v>56.555993</v>
      </c>
      <c r="AE4051" s="2" t="s">
        <v>66</v>
      </c>
      <c r="AF4051" s="2" t="s">
        <v>67</v>
      </c>
      <c r="AG4051" s="2" t="s">
        <v>236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5185</v>
      </c>
      <c r="B4052" s="2" t="s">
        <v>5183</v>
      </c>
      <c r="C4052" s="2" t="s">
        <v>47</v>
      </c>
      <c r="D4052" s="2" t="s">
        <v>3983</v>
      </c>
      <c r="E4052" s="2" t="s">
        <v>491</v>
      </c>
      <c r="F4052" s="2" t="s">
        <v>50</v>
      </c>
      <c r="G4052" s="2" t="s">
        <v>225</v>
      </c>
      <c r="H4052" s="2" t="s">
        <v>142</v>
      </c>
      <c r="I4052" s="2" t="s">
        <v>53</v>
      </c>
      <c r="J4052" s="2" t="s">
        <v>226</v>
      </c>
      <c r="K4052" s="2" t="s">
        <v>226</v>
      </c>
      <c r="L4052" s="2" t="s">
        <v>227</v>
      </c>
      <c r="M4052" s="2" t="s">
        <v>79</v>
      </c>
      <c r="N4052" s="3">
        <v>4350.461</v>
      </c>
      <c r="O4052" s="3" t="s">
        <v>228</v>
      </c>
      <c r="P4052" s="4">
        <f>IF(O4052="吨",N4052*1000,IF(O4052="万立方米",N4052*10000,""))</f>
        <v>43504610.0</v>
      </c>
      <c r="Q4052" s="2" t="s">
        <v>229</v>
      </c>
      <c r="R4052" s="2" t="s">
        <v>230</v>
      </c>
      <c r="S4052" s="2" t="s">
        <v>238</v>
      </c>
      <c r="T4052" s="2" t="s">
        <v>75</v>
      </c>
      <c r="U4052" s="4">
        <f>4.1</f>
        <v>4.1</v>
      </c>
      <c r="V4052" s="2" t="s">
        <v>232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4">
        <f>P4052*U4052/1000000</f>
        <v>178.36890099999997</v>
      </c>
      <c r="AD4052" s="4">
        <f>AC4052*(1-Z4052/100)</f>
        <v>139.12774277999998</v>
      </c>
      <c r="AE4052" s="2" t="s">
        <v>66</v>
      </c>
      <c r="AF4052" s="2" t="s">
        <v>67</v>
      </c>
      <c r="AG4052" s="2" t="s">
        <v>239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5186</v>
      </c>
      <c r="B4053" s="2" t="s">
        <v>5183</v>
      </c>
      <c r="C4053" s="2" t="s">
        <v>47</v>
      </c>
      <c r="D4053" s="2" t="s">
        <v>3983</v>
      </c>
      <c r="E4053" s="2" t="s">
        <v>491</v>
      </c>
      <c r="F4053" s="2" t="s">
        <v>50</v>
      </c>
      <c r="G4053" s="2" t="s">
        <v>225</v>
      </c>
      <c r="H4053" s="2" t="s">
        <v>142</v>
      </c>
      <c r="I4053" s="2" t="s">
        <v>53</v>
      </c>
      <c r="J4053" s="2" t="s">
        <v>226</v>
      </c>
      <c r="K4053" s="2" t="s">
        <v>226</v>
      </c>
      <c r="L4053" s="2" t="s">
        <v>227</v>
      </c>
      <c r="M4053" s="2" t="s">
        <v>87</v>
      </c>
      <c r="N4053" s="3">
        <v>4350.461</v>
      </c>
      <c r="O4053" s="3" t="s">
        <v>228</v>
      </c>
      <c r="P4053" s="4">
        <f>IF(O4053="吨",N4053*1000,IF(O4053="万立方米",N4053*10000,""))</f>
        <v>43504610.0</v>
      </c>
      <c r="Q4053" s="2" t="s">
        <v>229</v>
      </c>
      <c r="R4053" s="2" t="s">
        <v>230</v>
      </c>
      <c r="S4053" s="2" t="s">
        <v>241</v>
      </c>
      <c r="T4053" s="2" t="s">
        <v>75</v>
      </c>
      <c r="U4053" s="4">
        <f>0.0</f>
        <v>0.0</v>
      </c>
      <c r="V4053" s="2" t="s">
        <v>232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0.0</v>
      </c>
      <c r="AD4053" s="4">
        <f>AC4053*(1-Z4053/100)</f>
        <v>0.0</v>
      </c>
      <c r="AE4053" s="2" t="s">
        <v>66</v>
      </c>
      <c r="AF4053" s="2" t="s">
        <v>67</v>
      </c>
      <c r="AG4053" s="2" t="s">
        <v>233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5187</v>
      </c>
      <c r="B4054" s="2" t="s">
        <v>5183</v>
      </c>
      <c r="C4054" s="2" t="s">
        <v>47</v>
      </c>
      <c r="D4054" s="2" t="s">
        <v>3983</v>
      </c>
      <c r="E4054" s="2" t="s">
        <v>491</v>
      </c>
      <c r="F4054" s="2" t="s">
        <v>50</v>
      </c>
      <c r="G4054" s="2" t="s">
        <v>225</v>
      </c>
      <c r="H4054" s="2" t="s">
        <v>142</v>
      </c>
      <c r="I4054" s="2" t="s">
        <v>53</v>
      </c>
      <c r="J4054" s="2" t="s">
        <v>226</v>
      </c>
      <c r="K4054" s="2" t="s">
        <v>226</v>
      </c>
      <c r="L4054" s="2" t="s">
        <v>227</v>
      </c>
      <c r="M4054" s="2" t="s">
        <v>91</v>
      </c>
      <c r="N4054" s="3">
        <v>4350.461</v>
      </c>
      <c r="O4054" s="3" t="s">
        <v>228</v>
      </c>
      <c r="P4054" s="4">
        <f>IF(O4054="吨",N4054*1000,IF(O4054="万立方米",N4054*10000,""))</f>
        <v>43504610.0</v>
      </c>
      <c r="Q4054" s="2" t="s">
        <v>229</v>
      </c>
      <c r="R4054" s="2" t="s">
        <v>230</v>
      </c>
      <c r="S4054" s="2" t="s">
        <v>243</v>
      </c>
      <c r="T4054" s="2" t="s">
        <v>75</v>
      </c>
      <c r="U4054" s="4">
        <f>0.03</f>
        <v>0.03</v>
      </c>
      <c r="V4054" s="2" t="s">
        <v>232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4">
        <f>P4054*U4054/1000000</f>
        <v>1.3051383</v>
      </c>
      <c r="AD4054" s="4">
        <f>AC4055*(1-AA4054/100)+(AC4054-AC4055)*(1-AB4054/100)</f>
        <v>1.3051383</v>
      </c>
      <c r="AE4054" s="2" t="s">
        <v>66</v>
      </c>
      <c r="AF4054" s="2" t="s">
        <v>67</v>
      </c>
      <c r="AG4054" s="2" t="s">
        <v>233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5188</v>
      </c>
      <c r="B4055" s="2" t="s">
        <v>5183</v>
      </c>
      <c r="C4055" s="2" t="s">
        <v>47</v>
      </c>
      <c r="D4055" s="2" t="s">
        <v>3983</v>
      </c>
      <c r="E4055" s="2" t="s">
        <v>491</v>
      </c>
      <c r="F4055" s="2" t="s">
        <v>50</v>
      </c>
      <c r="G4055" s="2" t="s">
        <v>225</v>
      </c>
      <c r="H4055" s="2" t="s">
        <v>142</v>
      </c>
      <c r="I4055" s="2" t="s">
        <v>53</v>
      </c>
      <c r="J4055" s="2" t="s">
        <v>226</v>
      </c>
      <c r="K4055" s="2" t="s">
        <v>226</v>
      </c>
      <c r="L4055" s="2" t="s">
        <v>227</v>
      </c>
      <c r="M4055" s="2" t="s">
        <v>95</v>
      </c>
      <c r="N4055" s="3">
        <v>4350.461</v>
      </c>
      <c r="O4055" s="3" t="s">
        <v>228</v>
      </c>
      <c r="P4055" s="4">
        <f>IF(O4055="吨",N4055*1000,IF(O4055="万立方米",N4055*10000,""))</f>
        <v>43504610.0</v>
      </c>
      <c r="Q4055" s="2" t="s">
        <v>229</v>
      </c>
      <c r="R4055" s="2" t="s">
        <v>230</v>
      </c>
      <c r="S4055" s="2" t="s">
        <v>245</v>
      </c>
      <c r="T4055" s="2" t="s">
        <v>75</v>
      </c>
      <c r="U4055" s="4">
        <f>0.03</f>
        <v>0.03</v>
      </c>
      <c r="V4055" s="2" t="s">
        <v>232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1.3051383</v>
      </c>
      <c r="AD4055" s="4">
        <f>AC4055*(1-Z4055/100)</f>
        <v>1.3051383</v>
      </c>
      <c r="AE4055" s="2" t="s">
        <v>66</v>
      </c>
      <c r="AF4055" s="2" t="s">
        <v>67</v>
      </c>
      <c r="AG4055" s="2" t="s">
        <v>233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5189</v>
      </c>
      <c r="B4056" s="2" t="s">
        <v>5183</v>
      </c>
      <c r="C4056" s="2" t="s">
        <v>47</v>
      </c>
      <c r="D4056" s="2" t="s">
        <v>3983</v>
      </c>
      <c r="E4056" s="2" t="s">
        <v>491</v>
      </c>
      <c r="F4056" s="2" t="s">
        <v>50</v>
      </c>
      <c r="G4056" s="2" t="s">
        <v>225</v>
      </c>
      <c r="H4056" s="2" t="s">
        <v>142</v>
      </c>
      <c r="I4056" s="2" t="s">
        <v>53</v>
      </c>
      <c r="J4056" s="2" t="s">
        <v>226</v>
      </c>
      <c r="K4056" s="2" t="s">
        <v>226</v>
      </c>
      <c r="L4056" s="2" t="s">
        <v>227</v>
      </c>
      <c r="M4056" s="2" t="s">
        <v>99</v>
      </c>
      <c r="N4056" s="3">
        <v>4350.461</v>
      </c>
      <c r="O4056" s="3" t="s">
        <v>228</v>
      </c>
      <c r="P4056" s="4">
        <f>IF(O4056="吨",N4056*1000,IF(O4056="万立方米",N4056*10000,""))</f>
        <v>43504610.0</v>
      </c>
      <c r="Q4056" s="2" t="s">
        <v>229</v>
      </c>
      <c r="R4056" s="2" t="s">
        <v>230</v>
      </c>
      <c r="S4056" s="2" t="s">
        <v>247</v>
      </c>
      <c r="T4056" s="2" t="s">
        <v>75</v>
      </c>
      <c r="U4056" s="4">
        <f>0.0</f>
        <v>0.0</v>
      </c>
      <c r="V4056" s="2" t="s">
        <v>232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4">
        <f>P4056*U4056/1000000</f>
        <v>0.0</v>
      </c>
      <c r="AD4056" s="4">
        <f>AC4056*(1-Z4056/100)</f>
        <v>0.0</v>
      </c>
      <c r="AE4056" s="2" t="s">
        <v>66</v>
      </c>
      <c r="AF4056" s="2" t="s">
        <v>67</v>
      </c>
      <c r="AG4056" s="2" t="s">
        <v>233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5190</v>
      </c>
      <c r="B4057" s="2" t="s">
        <v>5183</v>
      </c>
      <c r="C4057" s="2" t="s">
        <v>47</v>
      </c>
      <c r="D4057" s="2" t="s">
        <v>3983</v>
      </c>
      <c r="E4057" s="2" t="s">
        <v>491</v>
      </c>
      <c r="F4057" s="2" t="s">
        <v>50</v>
      </c>
      <c r="G4057" s="2" t="s">
        <v>225</v>
      </c>
      <c r="H4057" s="2" t="s">
        <v>142</v>
      </c>
      <c r="I4057" s="2" t="s">
        <v>53</v>
      </c>
      <c r="J4057" s="2" t="s">
        <v>226</v>
      </c>
      <c r="K4057" s="2" t="s">
        <v>226</v>
      </c>
      <c r="L4057" s="2" t="s">
        <v>227</v>
      </c>
      <c r="M4057" s="2" t="s">
        <v>104</v>
      </c>
      <c r="N4057" s="3">
        <v>4350.461</v>
      </c>
      <c r="O4057" s="3" t="s">
        <v>228</v>
      </c>
      <c r="P4057" s="4">
        <f>IF(O4057="吨",N4057*1000,IF(O4057="万立方米",N4057*10000,""))</f>
        <v>43504610.0</v>
      </c>
      <c r="Q4057" s="2" t="s">
        <v>229</v>
      </c>
      <c r="R4057" s="2" t="s">
        <v>230</v>
      </c>
      <c r="S4057" s="2" t="s">
        <v>249</v>
      </c>
      <c r="T4057" s="2" t="s">
        <v>75</v>
      </c>
      <c r="U4057" s="4">
        <f>0.02</f>
        <v>0.02</v>
      </c>
      <c r="V4057" s="2" t="s">
        <v>232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 t="s">
        <v>236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5191</v>
      </c>
      <c r="B4058" s="2" t="s">
        <v>5183</v>
      </c>
      <c r="C4058" s="2" t="s">
        <v>47</v>
      </c>
      <c r="D4058" s="2" t="s">
        <v>3983</v>
      </c>
      <c r="E4058" s="2" t="s">
        <v>491</v>
      </c>
      <c r="F4058" s="2" t="s">
        <v>50</v>
      </c>
      <c r="G4058" s="2" t="s">
        <v>225</v>
      </c>
      <c r="H4058" s="2" t="s">
        <v>142</v>
      </c>
      <c r="I4058" s="2"/>
      <c r="J4058" s="2"/>
      <c r="K4058" s="2"/>
      <c r="L4058" s="2"/>
      <c r="M4058" s="2" t="s">
        <v>107</v>
      </c>
      <c r="N4058" s="3"/>
      <c r="O4058" s="3"/>
      <c r="P4058" s="4">
        <f>IF(O4058="吨",N4058*1000,IF(O4058="万立方米",N4058*10000,""))</f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138</v>
      </c>
      <c r="AH4058" s="2" t="s">
        <v>114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5192</v>
      </c>
      <c r="B4059" s="2" t="s">
        <v>5193</v>
      </c>
      <c r="C4059" s="2" t="s">
        <v>47</v>
      </c>
      <c r="D4059" s="2" t="s">
        <v>5194</v>
      </c>
      <c r="E4059" s="2" t="s">
        <v>924</v>
      </c>
      <c r="F4059" s="2" t="s">
        <v>278</v>
      </c>
      <c r="G4059" s="2" t="s">
        <v>120</v>
      </c>
      <c r="H4059" s="2" t="s">
        <v>52</v>
      </c>
      <c r="I4059" s="2" t="s">
        <v>53</v>
      </c>
      <c r="J4059" s="2" t="s">
        <v>280</v>
      </c>
      <c r="K4059" s="2"/>
      <c r="L4059" s="2" t="s">
        <v>122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124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271</v>
      </c>
      <c r="AF4059" s="2" t="s">
        <v>281</v>
      </c>
      <c r="AG4059" s="2" t="s">
        <v>282</v>
      </c>
      <c r="AH4059" s="2" t="s">
        <v>128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5195</v>
      </c>
      <c r="B4060" s="2" t="s">
        <v>5193</v>
      </c>
      <c r="C4060" s="2" t="s">
        <v>47</v>
      </c>
      <c r="D4060" s="2" t="s">
        <v>5194</v>
      </c>
      <c r="E4060" s="2" t="s">
        <v>924</v>
      </c>
      <c r="F4060" s="2" t="s">
        <v>278</v>
      </c>
      <c r="G4060" s="2" t="s">
        <v>120</v>
      </c>
      <c r="H4060" s="2" t="s">
        <v>52</v>
      </c>
      <c r="I4060" s="2" t="s">
        <v>53</v>
      </c>
      <c r="J4060" s="2" t="s">
        <v>280</v>
      </c>
      <c r="K4060" s="2"/>
      <c r="L4060" s="2" t="s">
        <v>122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124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271</v>
      </c>
      <c r="AF4060" s="2" t="s">
        <v>281</v>
      </c>
      <c r="AG4060" s="2" t="s">
        <v>284</v>
      </c>
      <c r="AH4060" s="2" t="s">
        <v>128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5196</v>
      </c>
      <c r="B4061" s="2" t="s">
        <v>5193</v>
      </c>
      <c r="C4061" s="2" t="s">
        <v>47</v>
      </c>
      <c r="D4061" s="2" t="s">
        <v>5194</v>
      </c>
      <c r="E4061" s="2" t="s">
        <v>924</v>
      </c>
      <c r="F4061" s="2" t="s">
        <v>278</v>
      </c>
      <c r="G4061" s="2" t="s">
        <v>120</v>
      </c>
      <c r="H4061" s="2" t="s">
        <v>52</v>
      </c>
      <c r="I4061" s="2" t="s">
        <v>53</v>
      </c>
      <c r="J4061" s="2" t="s">
        <v>280</v>
      </c>
      <c r="K4061" s="2"/>
      <c r="L4061" s="2" t="s">
        <v>122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124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271</v>
      </c>
      <c r="AF4061" s="2" t="s">
        <v>281</v>
      </c>
      <c r="AG4061" s="2" t="s">
        <v>286</v>
      </c>
      <c r="AH4061" s="2" t="s">
        <v>128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5197</v>
      </c>
      <c r="B4062" s="2" t="s">
        <v>5193</v>
      </c>
      <c r="C4062" s="2" t="s">
        <v>47</v>
      </c>
      <c r="D4062" s="2" t="s">
        <v>5194</v>
      </c>
      <c r="E4062" s="2" t="s">
        <v>924</v>
      </c>
      <c r="F4062" s="2" t="s">
        <v>278</v>
      </c>
      <c r="G4062" s="2" t="s">
        <v>120</v>
      </c>
      <c r="H4062" s="2" t="s">
        <v>52</v>
      </c>
      <c r="I4062" s="2" t="s">
        <v>53</v>
      </c>
      <c r="J4062" s="2" t="s">
        <v>280</v>
      </c>
      <c r="K4062" s="2"/>
      <c r="L4062" s="2" t="s">
        <v>122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124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271</v>
      </c>
      <c r="AF4062" s="2" t="s">
        <v>281</v>
      </c>
      <c r="AG4062" s="2" t="s">
        <v>282</v>
      </c>
      <c r="AH4062" s="2" t="s">
        <v>128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5198</v>
      </c>
      <c r="B4063" s="2" t="s">
        <v>5193</v>
      </c>
      <c r="C4063" s="2" t="s">
        <v>47</v>
      </c>
      <c r="D4063" s="2" t="s">
        <v>5194</v>
      </c>
      <c r="E4063" s="2" t="s">
        <v>924</v>
      </c>
      <c r="F4063" s="2" t="s">
        <v>278</v>
      </c>
      <c r="G4063" s="2" t="s">
        <v>120</v>
      </c>
      <c r="H4063" s="2" t="s">
        <v>52</v>
      </c>
      <c r="I4063" s="2" t="s">
        <v>53</v>
      </c>
      <c r="J4063" s="2" t="s">
        <v>280</v>
      </c>
      <c r="K4063" s="2"/>
      <c r="L4063" s="2" t="s">
        <v>122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124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271</v>
      </c>
      <c r="AF4063" s="2" t="s">
        <v>281</v>
      </c>
      <c r="AG4063" s="2" t="s">
        <v>282</v>
      </c>
      <c r="AH4063" s="2" t="s">
        <v>128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5199</v>
      </c>
      <c r="B4064" s="2" t="s">
        <v>5193</v>
      </c>
      <c r="C4064" s="2" t="s">
        <v>47</v>
      </c>
      <c r="D4064" s="2" t="s">
        <v>5194</v>
      </c>
      <c r="E4064" s="2" t="s">
        <v>924</v>
      </c>
      <c r="F4064" s="2" t="s">
        <v>278</v>
      </c>
      <c r="G4064" s="2" t="s">
        <v>120</v>
      </c>
      <c r="H4064" s="2" t="s">
        <v>52</v>
      </c>
      <c r="I4064" s="2" t="s">
        <v>53</v>
      </c>
      <c r="J4064" s="2" t="s">
        <v>280</v>
      </c>
      <c r="K4064" s="2"/>
      <c r="L4064" s="2" t="s">
        <v>122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124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271</v>
      </c>
      <c r="AF4064" s="2" t="s">
        <v>281</v>
      </c>
      <c r="AG4064" s="2" t="s">
        <v>282</v>
      </c>
      <c r="AH4064" s="2" t="s">
        <v>128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5200</v>
      </c>
      <c r="B4065" s="2" t="s">
        <v>5193</v>
      </c>
      <c r="C4065" s="2" t="s">
        <v>47</v>
      </c>
      <c r="D4065" s="2" t="s">
        <v>5194</v>
      </c>
      <c r="E4065" s="2" t="s">
        <v>924</v>
      </c>
      <c r="F4065" s="2" t="s">
        <v>278</v>
      </c>
      <c r="G4065" s="2" t="s">
        <v>120</v>
      </c>
      <c r="H4065" s="2" t="s">
        <v>52</v>
      </c>
      <c r="I4065" s="2" t="s">
        <v>53</v>
      </c>
      <c r="J4065" s="2" t="s">
        <v>280</v>
      </c>
      <c r="K4065" s="2"/>
      <c r="L4065" s="2" t="s">
        <v>122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124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271</v>
      </c>
      <c r="AF4065" s="2" t="s">
        <v>281</v>
      </c>
      <c r="AG4065" s="2" t="s">
        <v>282</v>
      </c>
      <c r="AH4065" s="2" t="s">
        <v>128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5201</v>
      </c>
      <c r="B4066" s="2" t="s">
        <v>5193</v>
      </c>
      <c r="C4066" s="2" t="s">
        <v>47</v>
      </c>
      <c r="D4066" s="2" t="s">
        <v>5194</v>
      </c>
      <c r="E4066" s="2" t="s">
        <v>924</v>
      </c>
      <c r="F4066" s="2" t="s">
        <v>278</v>
      </c>
      <c r="G4066" s="2" t="s">
        <v>120</v>
      </c>
      <c r="H4066" s="2" t="s">
        <v>52</v>
      </c>
      <c r="I4066" s="2" t="s">
        <v>53</v>
      </c>
      <c r="J4066" s="2" t="s">
        <v>280</v>
      </c>
      <c r="K4066" s="2"/>
      <c r="L4066" s="2" t="s">
        <v>122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124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271</v>
      </c>
      <c r="AF4066" s="2" t="s">
        <v>281</v>
      </c>
      <c r="AG4066" s="2" t="s">
        <v>284</v>
      </c>
      <c r="AH4066" s="2" t="s">
        <v>128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5202</v>
      </c>
      <c r="B4067" s="2" t="s">
        <v>5193</v>
      </c>
      <c r="C4067" s="2" t="s">
        <v>47</v>
      </c>
      <c r="D4067" s="2" t="s">
        <v>5194</v>
      </c>
      <c r="E4067" s="2" t="s">
        <v>924</v>
      </c>
      <c r="F4067" s="2" t="s">
        <v>278</v>
      </c>
      <c r="G4067" s="2" t="s">
        <v>120</v>
      </c>
      <c r="H4067" s="2" t="s">
        <v>52</v>
      </c>
      <c r="I4067" s="2" t="s">
        <v>198</v>
      </c>
      <c r="J4067" s="2" t="s">
        <v>357</v>
      </c>
      <c r="K4067" s="2" t="s">
        <v>357</v>
      </c>
      <c r="L4067" s="2" t="s">
        <v>200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358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0.00087</v>
      </c>
      <c r="AD4067" s="4">
        <f>AC4067*(1-Z4067/100)</f>
        <v>0.00087</v>
      </c>
      <c r="AE4067" s="2" t="s">
        <v>66</v>
      </c>
      <c r="AF4067" s="2" t="s">
        <v>67</v>
      </c>
      <c r="AG4067" s="2" t="s">
        <v>233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5203</v>
      </c>
      <c r="B4068" s="2" t="s">
        <v>5193</v>
      </c>
      <c r="C4068" s="2" t="s">
        <v>47</v>
      </c>
      <c r="D4068" s="2" t="s">
        <v>5194</v>
      </c>
      <c r="E4068" s="2" t="s">
        <v>924</v>
      </c>
      <c r="F4068" s="2" t="s">
        <v>278</v>
      </c>
      <c r="G4068" s="2" t="s">
        <v>120</v>
      </c>
      <c r="H4068" s="2" t="s">
        <v>52</v>
      </c>
      <c r="I4068" s="2" t="s">
        <v>198</v>
      </c>
      <c r="J4068" s="2" t="s">
        <v>357</v>
      </c>
      <c r="K4068" s="2" t="s">
        <v>357</v>
      </c>
      <c r="L4068" s="2" t="s">
        <v>200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360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0.0522</v>
      </c>
      <c r="AD4068" s="4">
        <f>AC4068*(1-Z4068/100)</f>
        <v>0.0522</v>
      </c>
      <c r="AE4068" s="2" t="s">
        <v>66</v>
      </c>
      <c r="AF4068" s="2" t="s">
        <v>67</v>
      </c>
      <c r="AG4068" s="2" t="s">
        <v>236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5204</v>
      </c>
      <c r="B4069" s="2" t="s">
        <v>5193</v>
      </c>
      <c r="C4069" s="2" t="s">
        <v>47</v>
      </c>
      <c r="D4069" s="2" t="s">
        <v>5194</v>
      </c>
      <c r="E4069" s="2" t="s">
        <v>924</v>
      </c>
      <c r="F4069" s="2" t="s">
        <v>278</v>
      </c>
      <c r="G4069" s="2" t="s">
        <v>120</v>
      </c>
      <c r="H4069" s="2" t="s">
        <v>52</v>
      </c>
      <c r="I4069" s="2" t="s">
        <v>198</v>
      </c>
      <c r="J4069" s="2" t="s">
        <v>357</v>
      </c>
      <c r="K4069" s="2" t="s">
        <v>357</v>
      </c>
      <c r="L4069" s="2" t="s">
        <v>200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362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4">
        <f>P4069*U4069/1000000</f>
        <v>0.6438</v>
      </c>
      <c r="AD4069" s="4">
        <f>AC4069*(1-Z4069/100)</f>
        <v>0.502164</v>
      </c>
      <c r="AE4069" s="2" t="s">
        <v>66</v>
      </c>
      <c r="AF4069" s="2" t="s">
        <v>67</v>
      </c>
      <c r="AG4069" s="2" t="s">
        <v>239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5205</v>
      </c>
      <c r="B4070" s="2" t="s">
        <v>5193</v>
      </c>
      <c r="C4070" s="2" t="s">
        <v>47</v>
      </c>
      <c r="D4070" s="2" t="s">
        <v>5194</v>
      </c>
      <c r="E4070" s="2" t="s">
        <v>924</v>
      </c>
      <c r="F4070" s="2" t="s">
        <v>278</v>
      </c>
      <c r="G4070" s="2" t="s">
        <v>120</v>
      </c>
      <c r="H4070" s="2" t="s">
        <v>52</v>
      </c>
      <c r="I4070" s="2" t="s">
        <v>198</v>
      </c>
      <c r="J4070" s="2" t="s">
        <v>357</v>
      </c>
      <c r="K4070" s="2" t="s">
        <v>357</v>
      </c>
      <c r="L4070" s="2" t="s">
        <v>200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364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0.00348</v>
      </c>
      <c r="AD4070" s="4">
        <f>AC4070*(1-Z4070/100)</f>
        <v>0.00348</v>
      </c>
      <c r="AE4070" s="2" t="s">
        <v>66</v>
      </c>
      <c r="AF4070" s="2" t="s">
        <v>67</v>
      </c>
      <c r="AG4070" s="2" t="s">
        <v>233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5206</v>
      </c>
      <c r="B4071" s="2" t="s">
        <v>5193</v>
      </c>
      <c r="C4071" s="2" t="s">
        <v>47</v>
      </c>
      <c r="D4071" s="2" t="s">
        <v>5194</v>
      </c>
      <c r="E4071" s="2" t="s">
        <v>924</v>
      </c>
      <c r="F4071" s="2" t="s">
        <v>278</v>
      </c>
      <c r="G4071" s="2" t="s">
        <v>120</v>
      </c>
      <c r="H4071" s="2" t="s">
        <v>52</v>
      </c>
      <c r="I4071" s="2" t="s">
        <v>198</v>
      </c>
      <c r="J4071" s="2" t="s">
        <v>357</v>
      </c>
      <c r="K4071" s="2" t="s">
        <v>357</v>
      </c>
      <c r="L4071" s="2" t="s">
        <v>200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366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4">
        <f>P4071*U4071/1000000</f>
        <v>0.0435</v>
      </c>
      <c r="AD4071" s="4">
        <f>AC4072*(1-AA4071/100)+(AC4071-AC4072)*(1-AB4071/100)</f>
        <v>0.0435</v>
      </c>
      <c r="AE4071" s="2" t="s">
        <v>66</v>
      </c>
      <c r="AF4071" s="2" t="s">
        <v>67</v>
      </c>
      <c r="AG4071" s="2" t="s">
        <v>233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5207</v>
      </c>
      <c r="B4072" s="2" t="s">
        <v>5193</v>
      </c>
      <c r="C4072" s="2" t="s">
        <v>47</v>
      </c>
      <c r="D4072" s="2" t="s">
        <v>5194</v>
      </c>
      <c r="E4072" s="2" t="s">
        <v>924</v>
      </c>
      <c r="F4072" s="2" t="s">
        <v>278</v>
      </c>
      <c r="G4072" s="2" t="s">
        <v>120</v>
      </c>
      <c r="H4072" s="2" t="s">
        <v>52</v>
      </c>
      <c r="I4072" s="2" t="s">
        <v>198</v>
      </c>
      <c r="J4072" s="2" t="s">
        <v>357</v>
      </c>
      <c r="K4072" s="2" t="s">
        <v>357</v>
      </c>
      <c r="L4072" s="2" t="s">
        <v>200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368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4">
        <f>P4072*U4072/1000000</f>
        <v>0.0435</v>
      </c>
      <c r="AD4072" s="4">
        <f>AC4072*(1-Z4072/100)</f>
        <v>0.0435</v>
      </c>
      <c r="AE4072" s="2" t="s">
        <v>66</v>
      </c>
      <c r="AF4072" s="2" t="s">
        <v>67</v>
      </c>
      <c r="AG4072" s="2" t="s">
        <v>233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5208</v>
      </c>
      <c r="B4073" s="2" t="s">
        <v>5193</v>
      </c>
      <c r="C4073" s="2" t="s">
        <v>47</v>
      </c>
      <c r="D4073" s="2" t="s">
        <v>5194</v>
      </c>
      <c r="E4073" s="2" t="s">
        <v>924</v>
      </c>
      <c r="F4073" s="2" t="s">
        <v>278</v>
      </c>
      <c r="G4073" s="2" t="s">
        <v>120</v>
      </c>
      <c r="H4073" s="2" t="s">
        <v>52</v>
      </c>
      <c r="I4073" s="2" t="s">
        <v>198</v>
      </c>
      <c r="J4073" s="2" t="s">
        <v>357</v>
      </c>
      <c r="K4073" s="2" t="s">
        <v>357</v>
      </c>
      <c r="L4073" s="2" t="s">
        <v>200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370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0.261</v>
      </c>
      <c r="AD4073" s="4">
        <f>AC4073*(1-Z4073/100)</f>
        <v>0.261</v>
      </c>
      <c r="AE4073" s="2" t="s">
        <v>66</v>
      </c>
      <c r="AF4073" s="2" t="s">
        <v>67</v>
      </c>
      <c r="AG4073" s="2" t="s">
        <v>233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5209</v>
      </c>
      <c r="B4074" s="2" t="s">
        <v>5193</v>
      </c>
      <c r="C4074" s="2" t="s">
        <v>47</v>
      </c>
      <c r="D4074" s="2" t="s">
        <v>5194</v>
      </c>
      <c r="E4074" s="2" t="s">
        <v>924</v>
      </c>
      <c r="F4074" s="2" t="s">
        <v>278</v>
      </c>
      <c r="G4074" s="2" t="s">
        <v>120</v>
      </c>
      <c r="H4074" s="2" t="s">
        <v>52</v>
      </c>
      <c r="I4074" s="2" t="s">
        <v>198</v>
      </c>
      <c r="J4074" s="2" t="s">
        <v>357</v>
      </c>
      <c r="K4074" s="2" t="s">
        <v>357</v>
      </c>
      <c r="L4074" s="2" t="s">
        <v>200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372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4">
        <f>P4074*U4074/1000000</f>
        <v>0.01131</v>
      </c>
      <c r="AD4074" s="4">
        <f>AC4074*(1-Z4074/100)</f>
        <v>0.01131</v>
      </c>
      <c r="AE4074" s="2" t="s">
        <v>66</v>
      </c>
      <c r="AF4074" s="2" t="s">
        <v>67</v>
      </c>
      <c r="AG4074" s="2" t="s">
        <v>236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5210</v>
      </c>
      <c r="B4075" s="2" t="s">
        <v>5193</v>
      </c>
      <c r="C4075" s="2" t="s">
        <v>47</v>
      </c>
      <c r="D4075" s="2" t="s">
        <v>5194</v>
      </c>
      <c r="E4075" s="2" t="s">
        <v>924</v>
      </c>
      <c r="F4075" s="2" t="s">
        <v>278</v>
      </c>
      <c r="G4075" s="2" t="s">
        <v>120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f>IF(O4075="吨",N4075*1000,IF(O4075="万立方米",N4075*10000,""))</f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138</v>
      </c>
      <c r="AH4075" s="2" t="s">
        <v>114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5211</v>
      </c>
      <c r="B4076" s="2" t="s">
        <v>5212</v>
      </c>
      <c r="C4076" s="2" t="s">
        <v>47</v>
      </c>
      <c r="D4076" s="2" t="s">
        <v>4228</v>
      </c>
      <c r="E4076" s="2" t="s">
        <v>254</v>
      </c>
      <c r="F4076" s="2" t="s">
        <v>119</v>
      </c>
      <c r="G4076" s="2" t="s">
        <v>120</v>
      </c>
      <c r="H4076" s="2" t="s">
        <v>142</v>
      </c>
      <c r="I4076" s="2" t="s">
        <v>53</v>
      </c>
      <c r="J4076" s="2" t="s">
        <v>121</v>
      </c>
      <c r="K4076" s="2"/>
      <c r="L4076" s="2" t="s">
        <v>122</v>
      </c>
      <c r="M4076" s="2" t="s">
        <v>57</v>
      </c>
      <c r="N4076" s="3">
        <v>1598</v>
      </c>
      <c r="O4076" s="3" t="s">
        <v>123</v>
      </c>
      <c r="P4076" s="2"/>
      <c r="Q4076" s="2"/>
      <c r="R4076" s="2"/>
      <c r="S4076" s="2"/>
      <c r="T4076" s="2"/>
      <c r="U4076" s="2"/>
      <c r="V4076" s="2"/>
      <c r="W4076" s="2" t="s">
        <v>124</v>
      </c>
      <c r="X4076" s="2"/>
      <c r="Y4076" s="2" t="s">
        <v>65</v>
      </c>
      <c r="Z4076" s="2">
        <v>0</v>
      </c>
      <c r="AA4076" s="2"/>
      <c r="AB4076" s="2"/>
      <c r="AC4076" s="4">
        <f>P4076*U4076/1000000</f>
        <v>0.0</v>
      </c>
      <c r="AD4076" s="4">
        <f>AC4076*(1-Z4076/100)</f>
        <v>0.0</v>
      </c>
      <c r="AE4076" s="2" t="s">
        <v>125</v>
      </c>
      <c r="AF4076" s="2" t="s">
        <v>126</v>
      </c>
      <c r="AG4076" s="2" t="s">
        <v>127</v>
      </c>
      <c r="AH4076" s="2" t="s">
        <v>128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5213</v>
      </c>
      <c r="B4077" s="2" t="s">
        <v>5212</v>
      </c>
      <c r="C4077" s="2" t="s">
        <v>47</v>
      </c>
      <c r="D4077" s="2" t="s">
        <v>4228</v>
      </c>
      <c r="E4077" s="2" t="s">
        <v>254</v>
      </c>
      <c r="F4077" s="2" t="s">
        <v>119</v>
      </c>
      <c r="G4077" s="2" t="s">
        <v>120</v>
      </c>
      <c r="H4077" s="2" t="s">
        <v>142</v>
      </c>
      <c r="I4077" s="2" t="s">
        <v>53</v>
      </c>
      <c r="J4077" s="2" t="s">
        <v>121</v>
      </c>
      <c r="K4077" s="2"/>
      <c r="L4077" s="2" t="s">
        <v>122</v>
      </c>
      <c r="M4077" s="2" t="s">
        <v>73</v>
      </c>
      <c r="N4077" s="3">
        <v>1598</v>
      </c>
      <c r="O4077" s="3" t="s">
        <v>123</v>
      </c>
      <c r="P4077" s="2"/>
      <c r="Q4077" s="2"/>
      <c r="R4077" s="2"/>
      <c r="S4077" s="2"/>
      <c r="T4077" s="2"/>
      <c r="U4077" s="2"/>
      <c r="V4077" s="2"/>
      <c r="W4077" s="2" t="s">
        <v>124</v>
      </c>
      <c r="X4077" s="2"/>
      <c r="Y4077" s="2" t="s">
        <v>65</v>
      </c>
      <c r="Z4077" s="2">
        <v>0</v>
      </c>
      <c r="AA4077" s="2"/>
      <c r="AB4077" s="2"/>
      <c r="AC4077" s="4">
        <f>P4077*U4077/1000000</f>
        <v>0.0</v>
      </c>
      <c r="AD4077" s="4">
        <f>AC4077*(1-Z4077/100)</f>
        <v>0.0</v>
      </c>
      <c r="AE4077" s="2" t="s">
        <v>125</v>
      </c>
      <c r="AF4077" s="2" t="s">
        <v>126</v>
      </c>
      <c r="AG4077" s="2" t="s">
        <v>130</v>
      </c>
      <c r="AH4077" s="2" t="s">
        <v>128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5214</v>
      </c>
      <c r="B4078" s="2" t="s">
        <v>5212</v>
      </c>
      <c r="C4078" s="2" t="s">
        <v>47</v>
      </c>
      <c r="D4078" s="2" t="s">
        <v>4228</v>
      </c>
      <c r="E4078" s="2" t="s">
        <v>254</v>
      </c>
      <c r="F4078" s="2" t="s">
        <v>119</v>
      </c>
      <c r="G4078" s="2" t="s">
        <v>120</v>
      </c>
      <c r="H4078" s="2" t="s">
        <v>142</v>
      </c>
      <c r="I4078" s="2" t="s">
        <v>53</v>
      </c>
      <c r="J4078" s="2" t="s">
        <v>121</v>
      </c>
      <c r="K4078" s="2"/>
      <c r="L4078" s="2" t="s">
        <v>122</v>
      </c>
      <c r="M4078" s="2" t="s">
        <v>79</v>
      </c>
      <c r="N4078" s="3">
        <v>1598</v>
      </c>
      <c r="O4078" s="3" t="s">
        <v>123</v>
      </c>
      <c r="P4078" s="2"/>
      <c r="Q4078" s="2"/>
      <c r="R4078" s="2"/>
      <c r="S4078" s="2"/>
      <c r="T4078" s="2"/>
      <c r="U4078" s="2"/>
      <c r="V4078" s="2"/>
      <c r="W4078" s="2" t="s">
        <v>124</v>
      </c>
      <c r="X4078" s="2" t="s">
        <v>83</v>
      </c>
      <c r="Y4078" s="2" t="s">
        <v>84</v>
      </c>
      <c r="Z4078" s="2">
        <v>22</v>
      </c>
      <c r="AA4078" s="2"/>
      <c r="AB4078" s="2"/>
      <c r="AC4078" s="4">
        <f>P4078*U4078/1000000</f>
        <v>0.0</v>
      </c>
      <c r="AD4078" s="4">
        <f>AC4078*(1-Z4078/100)</f>
        <v>0.0</v>
      </c>
      <c r="AE4078" s="2" t="s">
        <v>125</v>
      </c>
      <c r="AF4078" s="2" t="s">
        <v>126</v>
      </c>
      <c r="AG4078" s="2" t="s">
        <v>1096</v>
      </c>
      <c r="AH4078" s="2" t="s">
        <v>128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5215</v>
      </c>
      <c r="B4079" s="2" t="s">
        <v>5212</v>
      </c>
      <c r="C4079" s="2" t="s">
        <v>47</v>
      </c>
      <c r="D4079" s="2" t="s">
        <v>4228</v>
      </c>
      <c r="E4079" s="2" t="s">
        <v>254</v>
      </c>
      <c r="F4079" s="2" t="s">
        <v>119</v>
      </c>
      <c r="G4079" s="2" t="s">
        <v>120</v>
      </c>
      <c r="H4079" s="2" t="s">
        <v>142</v>
      </c>
      <c r="I4079" s="2" t="s">
        <v>53</v>
      </c>
      <c r="J4079" s="2" t="s">
        <v>121</v>
      </c>
      <c r="K4079" s="2"/>
      <c r="L4079" s="2" t="s">
        <v>122</v>
      </c>
      <c r="M4079" s="2" t="s">
        <v>87</v>
      </c>
      <c r="N4079" s="3">
        <v>1598</v>
      </c>
      <c r="O4079" s="3" t="s">
        <v>123</v>
      </c>
      <c r="P4079" s="2"/>
      <c r="Q4079" s="2"/>
      <c r="R4079" s="2"/>
      <c r="S4079" s="2"/>
      <c r="T4079" s="2"/>
      <c r="U4079" s="2"/>
      <c r="V4079" s="2"/>
      <c r="W4079" s="2" t="s">
        <v>124</v>
      </c>
      <c r="X4079" s="2"/>
      <c r="Y4079" s="2" t="s">
        <v>65</v>
      </c>
      <c r="Z4079" s="2">
        <v>0</v>
      </c>
      <c r="AA4079" s="2"/>
      <c r="AB4079" s="2"/>
      <c r="AC4079" s="4">
        <f>P4079*U4079/1000000</f>
        <v>0.0</v>
      </c>
      <c r="AD4079" s="4">
        <f>AC4079*(1-Z4079/100)</f>
        <v>0.0</v>
      </c>
      <c r="AE4079" s="2" t="s">
        <v>125</v>
      </c>
      <c r="AF4079" s="2" t="s">
        <v>126</v>
      </c>
      <c r="AG4079" s="2" t="s">
        <v>127</v>
      </c>
      <c r="AH4079" s="2" t="s">
        <v>128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5216</v>
      </c>
      <c r="B4080" s="2" t="s">
        <v>5212</v>
      </c>
      <c r="C4080" s="2" t="s">
        <v>47</v>
      </c>
      <c r="D4080" s="2" t="s">
        <v>4228</v>
      </c>
      <c r="E4080" s="2" t="s">
        <v>254</v>
      </c>
      <c r="F4080" s="2" t="s">
        <v>119</v>
      </c>
      <c r="G4080" s="2" t="s">
        <v>120</v>
      </c>
      <c r="H4080" s="2" t="s">
        <v>142</v>
      </c>
      <c r="I4080" s="2" t="s">
        <v>53</v>
      </c>
      <c r="J4080" s="2" t="s">
        <v>121</v>
      </c>
      <c r="K4080" s="2"/>
      <c r="L4080" s="2" t="s">
        <v>122</v>
      </c>
      <c r="M4080" s="2" t="s">
        <v>91</v>
      </c>
      <c r="N4080" s="3">
        <v>1598</v>
      </c>
      <c r="O4080" s="3" t="s">
        <v>123</v>
      </c>
      <c r="P4080" s="2"/>
      <c r="Q4080" s="2"/>
      <c r="R4080" s="2"/>
      <c r="S4080" s="2"/>
      <c r="T4080" s="2"/>
      <c r="U4080" s="2"/>
      <c r="V4080" s="2"/>
      <c r="W4080" s="2" t="s">
        <v>124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4">
        <f>P4080*U4080/1000000</f>
        <v>0.0</v>
      </c>
      <c r="AD4080" s="4">
        <f>AC4081*(1-AA4080/100)+(AC4080-AC4081)*(1-AB4080/100)</f>
        <v>0.0</v>
      </c>
      <c r="AE4080" s="2" t="s">
        <v>125</v>
      </c>
      <c r="AF4080" s="2" t="s">
        <v>126</v>
      </c>
      <c r="AG4080" s="2" t="s">
        <v>127</v>
      </c>
      <c r="AH4080" s="2" t="s">
        <v>128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5217</v>
      </c>
      <c r="B4081" s="2" t="s">
        <v>5212</v>
      </c>
      <c r="C4081" s="2" t="s">
        <v>47</v>
      </c>
      <c r="D4081" s="2" t="s">
        <v>4228</v>
      </c>
      <c r="E4081" s="2" t="s">
        <v>254</v>
      </c>
      <c r="F4081" s="2" t="s">
        <v>119</v>
      </c>
      <c r="G4081" s="2" t="s">
        <v>120</v>
      </c>
      <c r="H4081" s="2" t="s">
        <v>142</v>
      </c>
      <c r="I4081" s="2" t="s">
        <v>53</v>
      </c>
      <c r="J4081" s="2" t="s">
        <v>121</v>
      </c>
      <c r="K4081" s="2"/>
      <c r="L4081" s="2" t="s">
        <v>122</v>
      </c>
      <c r="M4081" s="2" t="s">
        <v>95</v>
      </c>
      <c r="N4081" s="3">
        <v>1598</v>
      </c>
      <c r="O4081" s="3" t="s">
        <v>123</v>
      </c>
      <c r="P4081" s="2"/>
      <c r="Q4081" s="2"/>
      <c r="R4081" s="2"/>
      <c r="S4081" s="2"/>
      <c r="T4081" s="2"/>
      <c r="U4081" s="2"/>
      <c r="V4081" s="2"/>
      <c r="W4081" s="2" t="s">
        <v>124</v>
      </c>
      <c r="X4081" s="2"/>
      <c r="Y4081" s="2" t="s">
        <v>65</v>
      </c>
      <c r="Z4081" s="2">
        <v>0</v>
      </c>
      <c r="AA4081" s="2"/>
      <c r="AB4081" s="2"/>
      <c r="AC4081" s="4">
        <f>P4081*U4081/1000000</f>
        <v>0.0</v>
      </c>
      <c r="AD4081" s="4">
        <f>AC4081*(1-Z4081/100)</f>
        <v>0.0</v>
      </c>
      <c r="AE4081" s="2" t="s">
        <v>125</v>
      </c>
      <c r="AF4081" s="2" t="s">
        <v>126</v>
      </c>
      <c r="AG4081" s="2" t="s">
        <v>127</v>
      </c>
      <c r="AH4081" s="2" t="s">
        <v>128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5218</v>
      </c>
      <c r="B4082" s="2" t="s">
        <v>5212</v>
      </c>
      <c r="C4082" s="2" t="s">
        <v>47</v>
      </c>
      <c r="D4082" s="2" t="s">
        <v>4228</v>
      </c>
      <c r="E4082" s="2" t="s">
        <v>254</v>
      </c>
      <c r="F4082" s="2" t="s">
        <v>119</v>
      </c>
      <c r="G4082" s="2" t="s">
        <v>120</v>
      </c>
      <c r="H4082" s="2" t="s">
        <v>142</v>
      </c>
      <c r="I4082" s="2" t="s">
        <v>53</v>
      </c>
      <c r="J4082" s="2" t="s">
        <v>121</v>
      </c>
      <c r="K4082" s="2"/>
      <c r="L4082" s="2" t="s">
        <v>122</v>
      </c>
      <c r="M4082" s="2" t="s">
        <v>99</v>
      </c>
      <c r="N4082" s="3">
        <v>1598</v>
      </c>
      <c r="O4082" s="3" t="s">
        <v>123</v>
      </c>
      <c r="P4082" s="2"/>
      <c r="Q4082" s="2"/>
      <c r="R4082" s="2"/>
      <c r="S4082" s="2"/>
      <c r="T4082" s="2"/>
      <c r="U4082" s="2"/>
      <c r="V4082" s="2"/>
      <c r="W4082" s="2" t="s">
        <v>124</v>
      </c>
      <c r="X4082" s="2"/>
      <c r="Y4082" s="2" t="s">
        <v>65</v>
      </c>
      <c r="Z4082" s="2">
        <v>0</v>
      </c>
      <c r="AA4082" s="2"/>
      <c r="AB4082" s="2"/>
      <c r="AC4082" s="4">
        <f>P4082*U4082/1000000</f>
        <v>0.0</v>
      </c>
      <c r="AD4082" s="4">
        <f>AC4082*(1-Z4082/100)</f>
        <v>0.0</v>
      </c>
      <c r="AE4082" s="2" t="s">
        <v>125</v>
      </c>
      <c r="AF4082" s="2" t="s">
        <v>126</v>
      </c>
      <c r="AG4082" s="2" t="s">
        <v>127</v>
      </c>
      <c r="AH4082" s="2" t="s">
        <v>128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5219</v>
      </c>
      <c r="B4083" s="2" t="s">
        <v>5212</v>
      </c>
      <c r="C4083" s="2" t="s">
        <v>47</v>
      </c>
      <c r="D4083" s="2" t="s">
        <v>4228</v>
      </c>
      <c r="E4083" s="2" t="s">
        <v>254</v>
      </c>
      <c r="F4083" s="2" t="s">
        <v>119</v>
      </c>
      <c r="G4083" s="2" t="s">
        <v>120</v>
      </c>
      <c r="H4083" s="2" t="s">
        <v>142</v>
      </c>
      <c r="I4083" s="2" t="s">
        <v>53</v>
      </c>
      <c r="J4083" s="2" t="s">
        <v>121</v>
      </c>
      <c r="K4083" s="2"/>
      <c r="L4083" s="2" t="s">
        <v>122</v>
      </c>
      <c r="M4083" s="2" t="s">
        <v>104</v>
      </c>
      <c r="N4083" s="3">
        <v>1598</v>
      </c>
      <c r="O4083" s="3" t="s">
        <v>123</v>
      </c>
      <c r="P4083" s="2"/>
      <c r="Q4083" s="2"/>
      <c r="R4083" s="2"/>
      <c r="S4083" s="2"/>
      <c r="T4083" s="2"/>
      <c r="U4083" s="2"/>
      <c r="V4083" s="2"/>
      <c r="W4083" s="2" t="s">
        <v>124</v>
      </c>
      <c r="X4083" s="2"/>
      <c r="Y4083" s="2" t="s">
        <v>65</v>
      </c>
      <c r="Z4083" s="2">
        <v>0</v>
      </c>
      <c r="AA4083" s="2"/>
      <c r="AB4083" s="2"/>
      <c r="AC4083" s="4">
        <f>P4083*U4083/1000000</f>
        <v>0.0</v>
      </c>
      <c r="AD4083" s="4">
        <f>AC4083*(1-Z4083/100)</f>
        <v>0.0</v>
      </c>
      <c r="AE4083" s="2" t="s">
        <v>125</v>
      </c>
      <c r="AF4083" s="2" t="s">
        <v>126</v>
      </c>
      <c r="AG4083" s="2" t="s">
        <v>130</v>
      </c>
      <c r="AH4083" s="2" t="s">
        <v>128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5220</v>
      </c>
      <c r="B4084" s="2" t="s">
        <v>5212</v>
      </c>
      <c r="C4084" s="2" t="s">
        <v>47</v>
      </c>
      <c r="D4084" s="2" t="s">
        <v>4228</v>
      </c>
      <c r="E4084" s="2" t="s">
        <v>254</v>
      </c>
      <c r="F4084" s="2" t="s">
        <v>119</v>
      </c>
      <c r="G4084" s="2" t="s">
        <v>120</v>
      </c>
      <c r="H4084" s="2" t="s">
        <v>142</v>
      </c>
      <c r="I4084" s="2"/>
      <c r="J4084" s="2"/>
      <c r="K4084" s="2"/>
      <c r="L4084" s="2"/>
      <c r="M4084" s="2" t="s">
        <v>107</v>
      </c>
      <c r="N4084" s="3"/>
      <c r="O4084" s="3"/>
      <c r="P4084" s="4">
        <f>IF(O4084="吨",N4084*1000,IF(O4084="万立方米",N4084*10000,""))</f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138</v>
      </c>
      <c r="AH4084" s="2" t="s">
        <v>114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5221</v>
      </c>
      <c r="B4085" s="2" t="s">
        <v>5222</v>
      </c>
      <c r="C4085" s="2" t="s">
        <v>47</v>
      </c>
      <c r="D4085" s="2" t="s">
        <v>3003</v>
      </c>
      <c r="E4085" s="2" t="s">
        <v>296</v>
      </c>
      <c r="F4085" s="2" t="s">
        <v>50</v>
      </c>
      <c r="G4085" s="2" t="s">
        <v>51</v>
      </c>
      <c r="H4085" s="2" t="s">
        <v>142</v>
      </c>
      <c r="I4085" s="2" t="s">
        <v>53</v>
      </c>
      <c r="J4085" s="2" t="s">
        <v>343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143</v>
      </c>
      <c r="Y4085" s="2" t="s">
        <v>326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66</v>
      </c>
      <c r="AF4085" s="2" t="s">
        <v>67</v>
      </c>
      <c r="AG4085" s="2" t="s">
        <v>327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5223</v>
      </c>
      <c r="B4086" s="2" t="s">
        <v>5222</v>
      </c>
      <c r="C4086" s="2" t="s">
        <v>47</v>
      </c>
      <c r="D4086" s="2" t="s">
        <v>3003</v>
      </c>
      <c r="E4086" s="2" t="s">
        <v>296</v>
      </c>
      <c r="F4086" s="2" t="s">
        <v>50</v>
      </c>
      <c r="G4086" s="2" t="s">
        <v>51</v>
      </c>
      <c r="H4086" s="2" t="s">
        <v>142</v>
      </c>
      <c r="I4086" s="2" t="s">
        <v>53</v>
      </c>
      <c r="J4086" s="2" t="s">
        <v>343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66</v>
      </c>
      <c r="AF4086" s="2" t="s">
        <v>67</v>
      </c>
      <c r="AG4086" s="2" t="s">
        <v>329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5224</v>
      </c>
      <c r="B4087" s="2" t="s">
        <v>5222</v>
      </c>
      <c r="C4087" s="2" t="s">
        <v>47</v>
      </c>
      <c r="D4087" s="2" t="s">
        <v>3003</v>
      </c>
      <c r="E4087" s="2" t="s">
        <v>296</v>
      </c>
      <c r="F4087" s="2" t="s">
        <v>50</v>
      </c>
      <c r="G4087" s="2" t="s">
        <v>51</v>
      </c>
      <c r="H4087" s="2" t="s">
        <v>142</v>
      </c>
      <c r="I4087" s="2" t="s">
        <v>53</v>
      </c>
      <c r="J4087" s="2" t="s">
        <v>343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149</v>
      </c>
      <c r="Y4087" s="2" t="s">
        <v>150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66</v>
      </c>
      <c r="AF4087" s="2" t="s">
        <v>67</v>
      </c>
      <c r="AG4087" s="2" t="s">
        <v>167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5225</v>
      </c>
      <c r="B4088" s="2" t="s">
        <v>5222</v>
      </c>
      <c r="C4088" s="2" t="s">
        <v>47</v>
      </c>
      <c r="D4088" s="2" t="s">
        <v>3003</v>
      </c>
      <c r="E4088" s="2" t="s">
        <v>296</v>
      </c>
      <c r="F4088" s="2" t="s">
        <v>50</v>
      </c>
      <c r="G4088" s="2" t="s">
        <v>51</v>
      </c>
      <c r="H4088" s="2" t="s">
        <v>142</v>
      </c>
      <c r="I4088" s="2" t="s">
        <v>53</v>
      </c>
      <c r="J4088" s="2" t="s">
        <v>343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143</v>
      </c>
      <c r="Y4088" s="2" t="s">
        <v>332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66</v>
      </c>
      <c r="AF4088" s="2" t="s">
        <v>67</v>
      </c>
      <c r="AG4088" s="2" t="s">
        <v>327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5226</v>
      </c>
      <c r="B4089" s="2" t="s">
        <v>5222</v>
      </c>
      <c r="C4089" s="2" t="s">
        <v>47</v>
      </c>
      <c r="D4089" s="2" t="s">
        <v>3003</v>
      </c>
      <c r="E4089" s="2" t="s">
        <v>296</v>
      </c>
      <c r="F4089" s="2" t="s">
        <v>50</v>
      </c>
      <c r="G4089" s="2" t="s">
        <v>51</v>
      </c>
      <c r="H4089" s="2" t="s">
        <v>142</v>
      </c>
      <c r="I4089" s="2" t="s">
        <v>53</v>
      </c>
      <c r="J4089" s="2" t="s">
        <v>343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143</v>
      </c>
      <c r="Y4089" s="2" t="s">
        <v>334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66</v>
      </c>
      <c r="AF4089" s="2" t="s">
        <v>67</v>
      </c>
      <c r="AG4089" s="2" t="s">
        <v>327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5227</v>
      </c>
      <c r="B4090" s="2" t="s">
        <v>5222</v>
      </c>
      <c r="C4090" s="2" t="s">
        <v>47</v>
      </c>
      <c r="D4090" s="2" t="s">
        <v>3003</v>
      </c>
      <c r="E4090" s="2" t="s">
        <v>296</v>
      </c>
      <c r="F4090" s="2" t="s">
        <v>50</v>
      </c>
      <c r="G4090" s="2" t="s">
        <v>51</v>
      </c>
      <c r="H4090" s="2" t="s">
        <v>142</v>
      </c>
      <c r="I4090" s="2" t="s">
        <v>53</v>
      </c>
      <c r="J4090" s="2" t="s">
        <v>343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143</v>
      </c>
      <c r="Y4090" s="2" t="s">
        <v>336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66</v>
      </c>
      <c r="AF4090" s="2" t="s">
        <v>67</v>
      </c>
      <c r="AG4090" s="2" t="s">
        <v>327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5228</v>
      </c>
      <c r="B4091" s="2" t="s">
        <v>5222</v>
      </c>
      <c r="C4091" s="2" t="s">
        <v>47</v>
      </c>
      <c r="D4091" s="2" t="s">
        <v>3003</v>
      </c>
      <c r="E4091" s="2" t="s">
        <v>296</v>
      </c>
      <c r="F4091" s="2" t="s">
        <v>50</v>
      </c>
      <c r="G4091" s="2" t="s">
        <v>51</v>
      </c>
      <c r="H4091" s="2" t="s">
        <v>142</v>
      </c>
      <c r="I4091" s="2" t="s">
        <v>53</v>
      </c>
      <c r="J4091" s="2" t="s">
        <v>343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314</v>
      </c>
      <c r="Y4091" s="2" t="s">
        <v>315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66</v>
      </c>
      <c r="AF4091" s="2" t="s">
        <v>67</v>
      </c>
      <c r="AG4091" s="2" t="s">
        <v>167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5229</v>
      </c>
      <c r="B4092" s="2" t="s">
        <v>5222</v>
      </c>
      <c r="C4092" s="2" t="s">
        <v>47</v>
      </c>
      <c r="D4092" s="2" t="s">
        <v>3003</v>
      </c>
      <c r="E4092" s="2" t="s">
        <v>296</v>
      </c>
      <c r="F4092" s="2" t="s">
        <v>50</v>
      </c>
      <c r="G4092" s="2" t="s">
        <v>51</v>
      </c>
      <c r="H4092" s="2" t="s">
        <v>142</v>
      </c>
      <c r="I4092" s="2" t="s">
        <v>53</v>
      </c>
      <c r="J4092" s="2" t="s">
        <v>343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66</v>
      </c>
      <c r="AF4092" s="2" t="s">
        <v>67</v>
      </c>
      <c r="AG4092" s="2" t="s">
        <v>329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5230</v>
      </c>
      <c r="B4093" s="2" t="s">
        <v>5222</v>
      </c>
      <c r="C4093" s="2" t="s">
        <v>47</v>
      </c>
      <c r="D4093" s="2" t="s">
        <v>3003</v>
      </c>
      <c r="E4093" s="2" t="s">
        <v>296</v>
      </c>
      <c r="F4093" s="2" t="s">
        <v>50</v>
      </c>
      <c r="G4093" s="2" t="s">
        <v>51</v>
      </c>
      <c r="H4093" s="2" t="s">
        <v>142</v>
      </c>
      <c r="I4093" s="2"/>
      <c r="J4093" s="2"/>
      <c r="K4093" s="2" t="s">
        <v>55</v>
      </c>
      <c r="L4093" s="2" t="s">
        <v>163</v>
      </c>
      <c r="M4093" s="2" t="s">
        <v>107</v>
      </c>
      <c r="N4093" s="3"/>
      <c r="O4093" s="3"/>
      <c r="P4093" s="4">
        <f>IF(O4093="吨",N4093*1000,IF(O4093="万立方米",N4093*10000,""))</f>
        <v>649715000.0</v>
      </c>
      <c r="Q4093" s="2" t="s">
        <v>108</v>
      </c>
      <c r="R4093" s="2" t="s">
        <v>109</v>
      </c>
      <c r="S4093" s="2" t="s">
        <v>164</v>
      </c>
      <c r="T4093" s="2" t="s">
        <v>165</v>
      </c>
      <c r="U4093" s="4">
        <f>0.16</f>
        <v>0.16</v>
      </c>
      <c r="V4093" s="2" t="s">
        <v>111</v>
      </c>
      <c r="W4093" s="2" t="s">
        <v>164</v>
      </c>
      <c r="X4093" s="2" t="s">
        <v>163</v>
      </c>
      <c r="Y4093" s="2" t="s">
        <v>166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66</v>
      </c>
      <c r="AF4093" s="2" t="s">
        <v>67</v>
      </c>
      <c r="AG4093" s="2" t="s">
        <v>167</v>
      </c>
      <c r="AH4093" s="2" t="s">
        <v>168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5231</v>
      </c>
      <c r="B4094" s="2" t="s">
        <v>5232</v>
      </c>
      <c r="C4094" s="2" t="s">
        <v>47</v>
      </c>
      <c r="D4094" s="2" t="s">
        <v>672</v>
      </c>
      <c r="E4094" s="2" t="s">
        <v>296</v>
      </c>
      <c r="F4094" s="2" t="s">
        <v>278</v>
      </c>
      <c r="G4094" s="2" t="s">
        <v>120</v>
      </c>
      <c r="H4094" s="2" t="s">
        <v>142</v>
      </c>
      <c r="I4094" s="2" t="s">
        <v>53</v>
      </c>
      <c r="J4094" s="2" t="s">
        <v>280</v>
      </c>
      <c r="K4094" s="2"/>
      <c r="L4094" s="2" t="s">
        <v>122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124</v>
      </c>
      <c r="X4094" s="2" t="s">
        <v>314</v>
      </c>
      <c r="Y4094" s="2" t="s">
        <v>673</v>
      </c>
      <c r="Z4094" s="2">
        <v>57</v>
      </c>
      <c r="AA4094" s="2"/>
      <c r="AB4094" s="2"/>
      <c r="AC4094" s="2"/>
      <c r="AD4094" s="2"/>
      <c r="AE4094" s="2" t="s">
        <v>271</v>
      </c>
      <c r="AF4094" s="2" t="s">
        <v>281</v>
      </c>
      <c r="AG4094" s="2" t="s">
        <v>674</v>
      </c>
      <c r="AH4094" s="2" t="s">
        <v>128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5233</v>
      </c>
      <c r="B4095" s="2" t="s">
        <v>5232</v>
      </c>
      <c r="C4095" s="2" t="s">
        <v>47</v>
      </c>
      <c r="D4095" s="2" t="s">
        <v>672</v>
      </c>
      <c r="E4095" s="2" t="s">
        <v>296</v>
      </c>
      <c r="F4095" s="2" t="s">
        <v>278</v>
      </c>
      <c r="G4095" s="2" t="s">
        <v>120</v>
      </c>
      <c r="H4095" s="2" t="s">
        <v>142</v>
      </c>
      <c r="I4095" s="2" t="s">
        <v>53</v>
      </c>
      <c r="J4095" s="2" t="s">
        <v>280</v>
      </c>
      <c r="K4095" s="2"/>
      <c r="L4095" s="2" t="s">
        <v>122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124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271</v>
      </c>
      <c r="AF4095" s="2" t="s">
        <v>281</v>
      </c>
      <c r="AG4095" s="2" t="s">
        <v>676</v>
      </c>
      <c r="AH4095" s="2" t="s">
        <v>128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5234</v>
      </c>
      <c r="B4096" s="2" t="s">
        <v>5232</v>
      </c>
      <c r="C4096" s="2" t="s">
        <v>47</v>
      </c>
      <c r="D4096" s="2" t="s">
        <v>672</v>
      </c>
      <c r="E4096" s="2" t="s">
        <v>296</v>
      </c>
      <c r="F4096" s="2" t="s">
        <v>278</v>
      </c>
      <c r="G4096" s="2" t="s">
        <v>120</v>
      </c>
      <c r="H4096" s="2" t="s">
        <v>142</v>
      </c>
      <c r="I4096" s="2" t="s">
        <v>53</v>
      </c>
      <c r="J4096" s="2" t="s">
        <v>280</v>
      </c>
      <c r="K4096" s="2"/>
      <c r="L4096" s="2" t="s">
        <v>122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124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271</v>
      </c>
      <c r="AF4096" s="2" t="s">
        <v>281</v>
      </c>
      <c r="AG4096" s="2" t="s">
        <v>674</v>
      </c>
      <c r="AH4096" s="2" t="s">
        <v>128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5235</v>
      </c>
      <c r="B4097" s="2" t="s">
        <v>5232</v>
      </c>
      <c r="C4097" s="2" t="s">
        <v>47</v>
      </c>
      <c r="D4097" s="2" t="s">
        <v>672</v>
      </c>
      <c r="E4097" s="2" t="s">
        <v>296</v>
      </c>
      <c r="F4097" s="2" t="s">
        <v>278</v>
      </c>
      <c r="G4097" s="2" t="s">
        <v>120</v>
      </c>
      <c r="H4097" s="2" t="s">
        <v>142</v>
      </c>
      <c r="I4097" s="2" t="s">
        <v>53</v>
      </c>
      <c r="J4097" s="2" t="s">
        <v>280</v>
      </c>
      <c r="K4097" s="2"/>
      <c r="L4097" s="2" t="s">
        <v>122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124</v>
      </c>
      <c r="X4097" s="2" t="s">
        <v>314</v>
      </c>
      <c r="Y4097" s="2" t="s">
        <v>679</v>
      </c>
      <c r="Z4097" s="2">
        <v>57</v>
      </c>
      <c r="AA4097" s="2"/>
      <c r="AB4097" s="2"/>
      <c r="AC4097" s="2"/>
      <c r="AD4097" s="2"/>
      <c r="AE4097" s="2" t="s">
        <v>271</v>
      </c>
      <c r="AF4097" s="2" t="s">
        <v>281</v>
      </c>
      <c r="AG4097" s="2" t="s">
        <v>674</v>
      </c>
      <c r="AH4097" s="2" t="s">
        <v>128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5236</v>
      </c>
      <c r="B4098" s="2" t="s">
        <v>5232</v>
      </c>
      <c r="C4098" s="2" t="s">
        <v>47</v>
      </c>
      <c r="D4098" s="2" t="s">
        <v>672</v>
      </c>
      <c r="E4098" s="2" t="s">
        <v>296</v>
      </c>
      <c r="F4098" s="2" t="s">
        <v>278</v>
      </c>
      <c r="G4098" s="2" t="s">
        <v>120</v>
      </c>
      <c r="H4098" s="2" t="s">
        <v>142</v>
      </c>
      <c r="I4098" s="2" t="s">
        <v>53</v>
      </c>
      <c r="J4098" s="2" t="s">
        <v>280</v>
      </c>
      <c r="K4098" s="2"/>
      <c r="L4098" s="2" t="s">
        <v>122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124</v>
      </c>
      <c r="X4098" s="2" t="s">
        <v>314</v>
      </c>
      <c r="Y4098" s="2" t="s">
        <v>681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271</v>
      </c>
      <c r="AF4098" s="2" t="s">
        <v>281</v>
      </c>
      <c r="AG4098" s="2" t="s">
        <v>674</v>
      </c>
      <c r="AH4098" s="2" t="s">
        <v>128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5237</v>
      </c>
      <c r="B4099" s="2" t="s">
        <v>5232</v>
      </c>
      <c r="C4099" s="2" t="s">
        <v>47</v>
      </c>
      <c r="D4099" s="2" t="s">
        <v>672</v>
      </c>
      <c r="E4099" s="2" t="s">
        <v>296</v>
      </c>
      <c r="F4099" s="2" t="s">
        <v>278</v>
      </c>
      <c r="G4099" s="2" t="s">
        <v>120</v>
      </c>
      <c r="H4099" s="2" t="s">
        <v>142</v>
      </c>
      <c r="I4099" s="2" t="s">
        <v>53</v>
      </c>
      <c r="J4099" s="2" t="s">
        <v>280</v>
      </c>
      <c r="K4099" s="2"/>
      <c r="L4099" s="2" t="s">
        <v>122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124</v>
      </c>
      <c r="X4099" s="2" t="s">
        <v>314</v>
      </c>
      <c r="Y4099" s="2" t="s">
        <v>683</v>
      </c>
      <c r="Z4099" s="2">
        <v>57</v>
      </c>
      <c r="AA4099" s="2"/>
      <c r="AB4099" s="2"/>
      <c r="AC4099" s="2"/>
      <c r="AD4099" s="2"/>
      <c r="AE4099" s="2" t="s">
        <v>271</v>
      </c>
      <c r="AF4099" s="2" t="s">
        <v>281</v>
      </c>
      <c r="AG4099" s="2" t="s">
        <v>674</v>
      </c>
      <c r="AH4099" s="2" t="s">
        <v>128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5238</v>
      </c>
      <c r="B4100" s="2" t="s">
        <v>5232</v>
      </c>
      <c r="C4100" s="2" t="s">
        <v>47</v>
      </c>
      <c r="D4100" s="2" t="s">
        <v>672</v>
      </c>
      <c r="E4100" s="2" t="s">
        <v>296</v>
      </c>
      <c r="F4100" s="2" t="s">
        <v>278</v>
      </c>
      <c r="G4100" s="2" t="s">
        <v>120</v>
      </c>
      <c r="H4100" s="2" t="s">
        <v>142</v>
      </c>
      <c r="I4100" s="2" t="s">
        <v>53</v>
      </c>
      <c r="J4100" s="2" t="s">
        <v>280</v>
      </c>
      <c r="K4100" s="2"/>
      <c r="L4100" s="2" t="s">
        <v>122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124</v>
      </c>
      <c r="X4100" s="2" t="s">
        <v>314</v>
      </c>
      <c r="Y4100" s="2" t="s">
        <v>315</v>
      </c>
      <c r="Z4100" s="2">
        <v>80</v>
      </c>
      <c r="AA4100" s="2"/>
      <c r="AB4100" s="2"/>
      <c r="AC4100" s="2"/>
      <c r="AD4100" s="2"/>
      <c r="AE4100" s="2" t="s">
        <v>271</v>
      </c>
      <c r="AF4100" s="2" t="s">
        <v>281</v>
      </c>
      <c r="AG4100" s="2" t="s">
        <v>674</v>
      </c>
      <c r="AH4100" s="2" t="s">
        <v>128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5239</v>
      </c>
      <c r="B4101" s="2" t="s">
        <v>5232</v>
      </c>
      <c r="C4101" s="2" t="s">
        <v>47</v>
      </c>
      <c r="D4101" s="2" t="s">
        <v>672</v>
      </c>
      <c r="E4101" s="2" t="s">
        <v>296</v>
      </c>
      <c r="F4101" s="2" t="s">
        <v>278</v>
      </c>
      <c r="G4101" s="2" t="s">
        <v>120</v>
      </c>
      <c r="H4101" s="2" t="s">
        <v>142</v>
      </c>
      <c r="I4101" s="2" t="s">
        <v>53</v>
      </c>
      <c r="J4101" s="2" t="s">
        <v>280</v>
      </c>
      <c r="K4101" s="2"/>
      <c r="L4101" s="2" t="s">
        <v>122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124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271</v>
      </c>
      <c r="AF4101" s="2" t="s">
        <v>281</v>
      </c>
      <c r="AG4101" s="2" t="s">
        <v>676</v>
      </c>
      <c r="AH4101" s="2" t="s">
        <v>128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5240</v>
      </c>
      <c r="B4102" s="2" t="s">
        <v>5232</v>
      </c>
      <c r="C4102" s="2" t="s">
        <v>47</v>
      </c>
      <c r="D4102" s="2" t="s">
        <v>672</v>
      </c>
      <c r="E4102" s="2" t="s">
        <v>296</v>
      </c>
      <c r="F4102" s="2" t="s">
        <v>278</v>
      </c>
      <c r="G4102" s="2" t="s">
        <v>120</v>
      </c>
      <c r="H4102" s="2" t="s">
        <v>142</v>
      </c>
      <c r="I4102" s="2"/>
      <c r="J4102" s="2"/>
      <c r="K4102" s="2"/>
      <c r="L4102" s="2"/>
      <c r="M4102" s="2" t="s">
        <v>107</v>
      </c>
      <c r="N4102" s="3"/>
      <c r="O4102" s="3"/>
      <c r="P4102" s="4">
        <f>IF(O4102="吨",N4102*1000,IF(O4102="万立方米",N4102*10000,""))</f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217</v>
      </c>
      <c r="X4102" s="2"/>
      <c r="Y4102" s="2" t="s">
        <v>65</v>
      </c>
      <c r="Z4102" s="2">
        <v>0</v>
      </c>
      <c r="AA4102" s="2"/>
      <c r="AB4102" s="2"/>
      <c r="AC4102" s="4">
        <f>P4102*U4102/1000000</f>
        <v>0.0</v>
      </c>
      <c r="AD4102" s="4">
        <f>AC4102*(1-Z4102/100)</f>
        <v>0.0</v>
      </c>
      <c r="AE4102" s="2" t="s">
        <v>125</v>
      </c>
      <c r="AF4102" s="2" t="s">
        <v>218</v>
      </c>
      <c r="AG4102" s="2" t="s">
        <v>219</v>
      </c>
      <c r="AH4102" s="2" t="s">
        <v>114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5241</v>
      </c>
      <c r="B4103" s="2" t="s">
        <v>5242</v>
      </c>
      <c r="C4103" s="2" t="s">
        <v>47</v>
      </c>
      <c r="D4103" s="2" t="s">
        <v>5243</v>
      </c>
      <c r="E4103" s="2" t="s">
        <v>325</v>
      </c>
      <c r="F4103" s="2" t="s">
        <v>278</v>
      </c>
      <c r="G4103" s="2" t="s">
        <v>120</v>
      </c>
      <c r="H4103" s="2" t="s">
        <v>52</v>
      </c>
      <c r="I4103" s="2" t="s">
        <v>53</v>
      </c>
      <c r="J4103" s="2" t="s">
        <v>280</v>
      </c>
      <c r="K4103" s="2"/>
      <c r="L4103" s="2" t="s">
        <v>122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124</v>
      </c>
      <c r="X4103" s="2" t="s">
        <v>298</v>
      </c>
      <c r="Y4103" s="2" t="s">
        <v>5244</v>
      </c>
      <c r="Z4103" s="2">
        <v>94.5</v>
      </c>
      <c r="AA4103" s="2"/>
      <c r="AB4103" s="2"/>
      <c r="AC4103" s="2"/>
      <c r="AD4103" s="2"/>
      <c r="AE4103" s="2" t="s">
        <v>271</v>
      </c>
      <c r="AF4103" s="2" t="s">
        <v>281</v>
      </c>
      <c r="AG4103" s="2" t="s">
        <v>5245</v>
      </c>
      <c r="AH4103" s="2" t="s">
        <v>128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5246</v>
      </c>
      <c r="B4104" s="2" t="s">
        <v>5242</v>
      </c>
      <c r="C4104" s="2" t="s">
        <v>47</v>
      </c>
      <c r="D4104" s="2" t="s">
        <v>5243</v>
      </c>
      <c r="E4104" s="2" t="s">
        <v>325</v>
      </c>
      <c r="F4104" s="2" t="s">
        <v>278</v>
      </c>
      <c r="G4104" s="2" t="s">
        <v>120</v>
      </c>
      <c r="H4104" s="2" t="s">
        <v>52</v>
      </c>
      <c r="I4104" s="2" t="s">
        <v>53</v>
      </c>
      <c r="J4104" s="2" t="s">
        <v>280</v>
      </c>
      <c r="K4104" s="2"/>
      <c r="L4104" s="2" t="s">
        <v>122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124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271</v>
      </c>
      <c r="AF4104" s="2" t="s">
        <v>281</v>
      </c>
      <c r="AG4104" s="2" t="s">
        <v>5247</v>
      </c>
      <c r="AH4104" s="2" t="s">
        <v>128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5248</v>
      </c>
      <c r="B4105" s="2" t="s">
        <v>5242</v>
      </c>
      <c r="C4105" s="2" t="s">
        <v>47</v>
      </c>
      <c r="D4105" s="2" t="s">
        <v>5243</v>
      </c>
      <c r="E4105" s="2" t="s">
        <v>325</v>
      </c>
      <c r="F4105" s="2" t="s">
        <v>278</v>
      </c>
      <c r="G4105" s="2" t="s">
        <v>120</v>
      </c>
      <c r="H4105" s="2" t="s">
        <v>52</v>
      </c>
      <c r="I4105" s="2" t="s">
        <v>53</v>
      </c>
      <c r="J4105" s="2" t="s">
        <v>280</v>
      </c>
      <c r="K4105" s="2"/>
      <c r="L4105" s="2" t="s">
        <v>122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124</v>
      </c>
      <c r="X4105" s="2" t="s">
        <v>1778</v>
      </c>
      <c r="Y4105" s="2" t="s">
        <v>1779</v>
      </c>
      <c r="Z4105" s="2">
        <v>52</v>
      </c>
      <c r="AA4105" s="2"/>
      <c r="AB4105" s="2"/>
      <c r="AC4105" s="2"/>
      <c r="AD4105" s="2"/>
      <c r="AE4105" s="2" t="s">
        <v>271</v>
      </c>
      <c r="AF4105" s="2" t="s">
        <v>281</v>
      </c>
      <c r="AG4105" s="2" t="s">
        <v>5249</v>
      </c>
      <c r="AH4105" s="2" t="s">
        <v>128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5250</v>
      </c>
      <c r="B4106" s="2" t="s">
        <v>5242</v>
      </c>
      <c r="C4106" s="2" t="s">
        <v>47</v>
      </c>
      <c r="D4106" s="2" t="s">
        <v>5243</v>
      </c>
      <c r="E4106" s="2" t="s">
        <v>325</v>
      </c>
      <c r="F4106" s="2" t="s">
        <v>278</v>
      </c>
      <c r="G4106" s="2" t="s">
        <v>120</v>
      </c>
      <c r="H4106" s="2" t="s">
        <v>52</v>
      </c>
      <c r="I4106" s="2" t="s">
        <v>53</v>
      </c>
      <c r="J4106" s="2" t="s">
        <v>280</v>
      </c>
      <c r="K4106" s="2"/>
      <c r="L4106" s="2" t="s">
        <v>122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124</v>
      </c>
      <c r="X4106" s="2" t="s">
        <v>298</v>
      </c>
      <c r="Y4106" s="2" t="s">
        <v>5251</v>
      </c>
      <c r="Z4106" s="2">
        <v>94.5</v>
      </c>
      <c r="AA4106" s="2"/>
      <c r="AB4106" s="2"/>
      <c r="AC4106" s="2"/>
      <c r="AD4106" s="2"/>
      <c r="AE4106" s="2" t="s">
        <v>271</v>
      </c>
      <c r="AF4106" s="2" t="s">
        <v>281</v>
      </c>
      <c r="AG4106" s="2" t="s">
        <v>5245</v>
      </c>
      <c r="AH4106" s="2" t="s">
        <v>128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5252</v>
      </c>
      <c r="B4107" s="2" t="s">
        <v>5242</v>
      </c>
      <c r="C4107" s="2" t="s">
        <v>47</v>
      </c>
      <c r="D4107" s="2" t="s">
        <v>5243</v>
      </c>
      <c r="E4107" s="2" t="s">
        <v>325</v>
      </c>
      <c r="F4107" s="2" t="s">
        <v>278</v>
      </c>
      <c r="G4107" s="2" t="s">
        <v>120</v>
      </c>
      <c r="H4107" s="2" t="s">
        <v>52</v>
      </c>
      <c r="I4107" s="2" t="s">
        <v>53</v>
      </c>
      <c r="J4107" s="2" t="s">
        <v>280</v>
      </c>
      <c r="K4107" s="2"/>
      <c r="L4107" s="2" t="s">
        <v>122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124</v>
      </c>
      <c r="X4107" s="2" t="s">
        <v>298</v>
      </c>
      <c r="Y4107" s="2" t="s">
        <v>5253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271</v>
      </c>
      <c r="AF4107" s="2" t="s">
        <v>281</v>
      </c>
      <c r="AG4107" s="2" t="s">
        <v>5245</v>
      </c>
      <c r="AH4107" s="2" t="s">
        <v>128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5254</v>
      </c>
      <c r="B4108" s="2" t="s">
        <v>5242</v>
      </c>
      <c r="C4108" s="2" t="s">
        <v>47</v>
      </c>
      <c r="D4108" s="2" t="s">
        <v>5243</v>
      </c>
      <c r="E4108" s="2" t="s">
        <v>325</v>
      </c>
      <c r="F4108" s="2" t="s">
        <v>278</v>
      </c>
      <c r="G4108" s="2" t="s">
        <v>120</v>
      </c>
      <c r="H4108" s="2" t="s">
        <v>52</v>
      </c>
      <c r="I4108" s="2" t="s">
        <v>53</v>
      </c>
      <c r="J4108" s="2" t="s">
        <v>280</v>
      </c>
      <c r="K4108" s="2"/>
      <c r="L4108" s="2" t="s">
        <v>122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124</v>
      </c>
      <c r="X4108" s="2" t="s">
        <v>298</v>
      </c>
      <c r="Y4108" s="2" t="s">
        <v>5255</v>
      </c>
      <c r="Z4108" s="2">
        <v>94.5</v>
      </c>
      <c r="AA4108" s="2"/>
      <c r="AB4108" s="2"/>
      <c r="AC4108" s="2"/>
      <c r="AD4108" s="2"/>
      <c r="AE4108" s="2" t="s">
        <v>271</v>
      </c>
      <c r="AF4108" s="2" t="s">
        <v>281</v>
      </c>
      <c r="AG4108" s="2" t="s">
        <v>5245</v>
      </c>
      <c r="AH4108" s="2" t="s">
        <v>128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5256</v>
      </c>
      <c r="B4109" s="2" t="s">
        <v>5242</v>
      </c>
      <c r="C4109" s="2" t="s">
        <v>47</v>
      </c>
      <c r="D4109" s="2" t="s">
        <v>5243</v>
      </c>
      <c r="E4109" s="2" t="s">
        <v>325</v>
      </c>
      <c r="F4109" s="2" t="s">
        <v>278</v>
      </c>
      <c r="G4109" s="2" t="s">
        <v>120</v>
      </c>
      <c r="H4109" s="2" t="s">
        <v>52</v>
      </c>
      <c r="I4109" s="2" t="s">
        <v>53</v>
      </c>
      <c r="J4109" s="2" t="s">
        <v>280</v>
      </c>
      <c r="K4109" s="2"/>
      <c r="L4109" s="2" t="s">
        <v>122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124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271</v>
      </c>
      <c r="AF4109" s="2" t="s">
        <v>281</v>
      </c>
      <c r="AG4109" s="2" t="s">
        <v>5247</v>
      </c>
      <c r="AH4109" s="2" t="s">
        <v>128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5257</v>
      </c>
      <c r="B4110" s="2" t="s">
        <v>5242</v>
      </c>
      <c r="C4110" s="2" t="s">
        <v>47</v>
      </c>
      <c r="D4110" s="2" t="s">
        <v>5243</v>
      </c>
      <c r="E4110" s="2" t="s">
        <v>325</v>
      </c>
      <c r="F4110" s="2" t="s">
        <v>278</v>
      </c>
      <c r="G4110" s="2" t="s">
        <v>120</v>
      </c>
      <c r="H4110" s="2" t="s">
        <v>52</v>
      </c>
      <c r="I4110" s="2" t="s">
        <v>53</v>
      </c>
      <c r="J4110" s="2" t="s">
        <v>280</v>
      </c>
      <c r="K4110" s="2"/>
      <c r="L4110" s="2" t="s">
        <v>122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124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271</v>
      </c>
      <c r="AF4110" s="2" t="s">
        <v>281</v>
      </c>
      <c r="AG4110" s="2" t="s">
        <v>5247</v>
      </c>
      <c r="AH4110" s="2" t="s">
        <v>128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5258</v>
      </c>
      <c r="B4111" s="2" t="s">
        <v>5242</v>
      </c>
      <c r="C4111" s="2" t="s">
        <v>47</v>
      </c>
      <c r="D4111" s="2" t="s">
        <v>5243</v>
      </c>
      <c r="E4111" s="2" t="s">
        <v>325</v>
      </c>
      <c r="F4111" s="2" t="s">
        <v>278</v>
      </c>
      <c r="G4111" s="2" t="s">
        <v>120</v>
      </c>
      <c r="H4111" s="2" t="s">
        <v>52</v>
      </c>
      <c r="I4111" s="2"/>
      <c r="J4111" s="2"/>
      <c r="K4111" s="2" t="s">
        <v>55</v>
      </c>
      <c r="L4111" s="2" t="s">
        <v>318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319</v>
      </c>
      <c r="T4111" s="2" t="s">
        <v>165</v>
      </c>
      <c r="U4111" s="4">
        <f>0.17</f>
        <v>0.17</v>
      </c>
      <c r="V4111" s="2" t="s">
        <v>111</v>
      </c>
      <c r="W4111" s="2" t="s">
        <v>319</v>
      </c>
      <c r="X4111" s="2" t="s">
        <v>318</v>
      </c>
      <c r="Y4111" s="2" t="s">
        <v>320</v>
      </c>
      <c r="Z4111" s="2">
        <v>0</v>
      </c>
      <c r="AA4111" s="2"/>
      <c r="AB4111" s="2"/>
      <c r="AC4111" s="2"/>
      <c r="AD4111" s="2"/>
      <c r="AE4111" s="2" t="s">
        <v>271</v>
      </c>
      <c r="AF4111" s="2" t="s">
        <v>272</v>
      </c>
      <c r="AG4111" s="2" t="s">
        <v>273</v>
      </c>
      <c r="AH4111" s="2" t="s">
        <v>168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5259</v>
      </c>
      <c r="B4112" s="2" t="s">
        <v>5260</v>
      </c>
      <c r="C4112" s="2" t="s">
        <v>47</v>
      </c>
      <c r="D4112" s="2" t="s">
        <v>1706</v>
      </c>
      <c r="E4112" s="2" t="s">
        <v>1707</v>
      </c>
      <c r="F4112" s="2" t="s">
        <v>50</v>
      </c>
      <c r="G4112" s="2" t="s">
        <v>51</v>
      </c>
      <c r="H4112" s="2" t="s">
        <v>297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175</v>
      </c>
      <c r="Y4112" s="2" t="s">
        <v>1708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66</v>
      </c>
      <c r="AF4112" s="2" t="s">
        <v>67</v>
      </c>
      <c r="AG4112" s="2" t="s">
        <v>327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5261</v>
      </c>
      <c r="B4113" s="2" t="s">
        <v>5260</v>
      </c>
      <c r="C4113" s="2" t="s">
        <v>47</v>
      </c>
      <c r="D4113" s="2" t="s">
        <v>1706</v>
      </c>
      <c r="E4113" s="2" t="s">
        <v>1707</v>
      </c>
      <c r="F4113" s="2" t="s">
        <v>50</v>
      </c>
      <c r="G4113" s="2" t="s">
        <v>51</v>
      </c>
      <c r="H4113" s="2" t="s">
        <v>297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66</v>
      </c>
      <c r="AF4113" s="2" t="s">
        <v>67</v>
      </c>
      <c r="AG4113" s="2" t="s">
        <v>329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5262</v>
      </c>
      <c r="B4114" s="2" t="s">
        <v>5260</v>
      </c>
      <c r="C4114" s="2" t="s">
        <v>47</v>
      </c>
      <c r="D4114" s="2" t="s">
        <v>1706</v>
      </c>
      <c r="E4114" s="2" t="s">
        <v>1707</v>
      </c>
      <c r="F4114" s="2" t="s">
        <v>50</v>
      </c>
      <c r="G4114" s="2" t="s">
        <v>51</v>
      </c>
      <c r="H4114" s="2" t="s">
        <v>297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149</v>
      </c>
      <c r="Y4114" s="2" t="s">
        <v>150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66</v>
      </c>
      <c r="AF4114" s="2" t="s">
        <v>67</v>
      </c>
      <c r="AG4114" s="2" t="s">
        <v>167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5263</v>
      </c>
      <c r="B4115" s="2" t="s">
        <v>5260</v>
      </c>
      <c r="C4115" s="2" t="s">
        <v>47</v>
      </c>
      <c r="D4115" s="2" t="s">
        <v>1706</v>
      </c>
      <c r="E4115" s="2" t="s">
        <v>1707</v>
      </c>
      <c r="F4115" s="2" t="s">
        <v>50</v>
      </c>
      <c r="G4115" s="2" t="s">
        <v>51</v>
      </c>
      <c r="H4115" s="2" t="s">
        <v>297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175</v>
      </c>
      <c r="Y4115" s="2" t="s">
        <v>1712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66</v>
      </c>
      <c r="AF4115" s="2" t="s">
        <v>67</v>
      </c>
      <c r="AG4115" s="2" t="s">
        <v>327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5264</v>
      </c>
      <c r="B4116" s="2" t="s">
        <v>5260</v>
      </c>
      <c r="C4116" s="2" t="s">
        <v>47</v>
      </c>
      <c r="D4116" s="2" t="s">
        <v>1706</v>
      </c>
      <c r="E4116" s="2" t="s">
        <v>1707</v>
      </c>
      <c r="F4116" s="2" t="s">
        <v>50</v>
      </c>
      <c r="G4116" s="2" t="s">
        <v>51</v>
      </c>
      <c r="H4116" s="2" t="s">
        <v>297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175</v>
      </c>
      <c r="Y4116" s="2" t="s">
        <v>1714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66</v>
      </c>
      <c r="AF4116" s="2" t="s">
        <v>67</v>
      </c>
      <c r="AG4116" s="2" t="s">
        <v>327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5265</v>
      </c>
      <c r="B4117" s="2" t="s">
        <v>5260</v>
      </c>
      <c r="C4117" s="2" t="s">
        <v>47</v>
      </c>
      <c r="D4117" s="2" t="s">
        <v>1706</v>
      </c>
      <c r="E4117" s="2" t="s">
        <v>1707</v>
      </c>
      <c r="F4117" s="2" t="s">
        <v>50</v>
      </c>
      <c r="G4117" s="2" t="s">
        <v>51</v>
      </c>
      <c r="H4117" s="2" t="s">
        <v>297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175</v>
      </c>
      <c r="Y4117" s="2" t="s">
        <v>1716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66</v>
      </c>
      <c r="AF4117" s="2" t="s">
        <v>67</v>
      </c>
      <c r="AG4117" s="2" t="s">
        <v>327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5266</v>
      </c>
      <c r="B4118" s="2" t="s">
        <v>5260</v>
      </c>
      <c r="C4118" s="2" t="s">
        <v>47</v>
      </c>
      <c r="D4118" s="2" t="s">
        <v>1706</v>
      </c>
      <c r="E4118" s="2" t="s">
        <v>1707</v>
      </c>
      <c r="F4118" s="2" t="s">
        <v>50</v>
      </c>
      <c r="G4118" s="2" t="s">
        <v>51</v>
      </c>
      <c r="H4118" s="2" t="s">
        <v>297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314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66</v>
      </c>
      <c r="AF4118" s="2" t="s">
        <v>67</v>
      </c>
      <c r="AG4118" s="2" t="s">
        <v>327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5267</v>
      </c>
      <c r="B4119" s="2" t="s">
        <v>5260</v>
      </c>
      <c r="C4119" s="2" t="s">
        <v>47</v>
      </c>
      <c r="D4119" s="2" t="s">
        <v>1706</v>
      </c>
      <c r="E4119" s="2" t="s">
        <v>1707</v>
      </c>
      <c r="F4119" s="2" t="s">
        <v>50</v>
      </c>
      <c r="G4119" s="2" t="s">
        <v>51</v>
      </c>
      <c r="H4119" s="2" t="s">
        <v>297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66</v>
      </c>
      <c r="AF4119" s="2" t="s">
        <v>67</v>
      </c>
      <c r="AG4119" s="2" t="s">
        <v>329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5268</v>
      </c>
      <c r="B4120" s="2" t="s">
        <v>5260</v>
      </c>
      <c r="C4120" s="2" t="s">
        <v>47</v>
      </c>
      <c r="D4120" s="2" t="s">
        <v>1706</v>
      </c>
      <c r="E4120" s="2" t="s">
        <v>1707</v>
      </c>
      <c r="F4120" s="2" t="s">
        <v>50</v>
      </c>
      <c r="G4120" s="2" t="s">
        <v>51</v>
      </c>
      <c r="H4120" s="2" t="s">
        <v>297</v>
      </c>
      <c r="I4120" s="2"/>
      <c r="J4120" s="2"/>
      <c r="K4120" s="2" t="s">
        <v>55</v>
      </c>
      <c r="L4120" s="2" t="s">
        <v>163</v>
      </c>
      <c r="M4120" s="2" t="s">
        <v>107</v>
      </c>
      <c r="N4120" s="3"/>
      <c r="O4120" s="3"/>
      <c r="P4120" s="4">
        <f>IF(O4120="吨",N4120*1000,IF(O4120="万立方米",N4120*10000,""))</f>
        <v>1309708140.0</v>
      </c>
      <c r="Q4120" s="2" t="s">
        <v>108</v>
      </c>
      <c r="R4120" s="2" t="s">
        <v>109</v>
      </c>
      <c r="S4120" s="2" t="s">
        <v>164</v>
      </c>
      <c r="T4120" s="2" t="s">
        <v>165</v>
      </c>
      <c r="U4120" s="4">
        <f>0.16</f>
        <v>0.16</v>
      </c>
      <c r="V4120" s="2" t="s">
        <v>111</v>
      </c>
      <c r="W4120" s="2" t="s">
        <v>164</v>
      </c>
      <c r="X4120" s="2" t="s">
        <v>163</v>
      </c>
      <c r="Y4120" s="2" t="s">
        <v>166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66</v>
      </c>
      <c r="AF4120" s="2" t="s">
        <v>67</v>
      </c>
      <c r="AG4120" s="2" t="s">
        <v>167</v>
      </c>
      <c r="AH4120" s="2" t="s">
        <v>168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5269</v>
      </c>
      <c r="B4121" s="2" t="s">
        <v>5270</v>
      </c>
      <c r="C4121" s="2" t="s">
        <v>47</v>
      </c>
      <c r="D4121" s="2" t="s">
        <v>809</v>
      </c>
      <c r="E4121" s="2" t="s">
        <v>491</v>
      </c>
      <c r="F4121" s="2" t="s">
        <v>224</v>
      </c>
      <c r="G4121" s="2" t="s">
        <v>51</v>
      </c>
      <c r="H4121" s="2" t="s">
        <v>142</v>
      </c>
      <c r="I4121" s="2" t="s">
        <v>53</v>
      </c>
      <c r="J4121" s="2" t="s">
        <v>343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344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66</v>
      </c>
      <c r="AF4121" s="2" t="s">
        <v>67</v>
      </c>
      <c r="AG4121" s="2" t="s">
        <v>327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5271</v>
      </c>
      <c r="B4122" s="2" t="s">
        <v>5270</v>
      </c>
      <c r="C4122" s="2" t="s">
        <v>47</v>
      </c>
      <c r="D4122" s="2" t="s">
        <v>809</v>
      </c>
      <c r="E4122" s="2" t="s">
        <v>491</v>
      </c>
      <c r="F4122" s="2" t="s">
        <v>224</v>
      </c>
      <c r="G4122" s="2" t="s">
        <v>51</v>
      </c>
      <c r="H4122" s="2" t="s">
        <v>142</v>
      </c>
      <c r="I4122" s="2" t="s">
        <v>53</v>
      </c>
      <c r="J4122" s="2" t="s">
        <v>343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66</v>
      </c>
      <c r="AF4122" s="2" t="s">
        <v>67</v>
      </c>
      <c r="AG4122" s="2" t="s">
        <v>329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5272</v>
      </c>
      <c r="B4123" s="2" t="s">
        <v>5270</v>
      </c>
      <c r="C4123" s="2" t="s">
        <v>47</v>
      </c>
      <c r="D4123" s="2" t="s">
        <v>809</v>
      </c>
      <c r="E4123" s="2" t="s">
        <v>491</v>
      </c>
      <c r="F4123" s="2" t="s">
        <v>224</v>
      </c>
      <c r="G4123" s="2" t="s">
        <v>51</v>
      </c>
      <c r="H4123" s="2" t="s">
        <v>142</v>
      </c>
      <c r="I4123" s="2" t="s">
        <v>53</v>
      </c>
      <c r="J4123" s="2" t="s">
        <v>343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149</v>
      </c>
      <c r="Y4123" s="2" t="s">
        <v>150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66</v>
      </c>
      <c r="AF4123" s="2" t="s">
        <v>67</v>
      </c>
      <c r="AG4123" s="2" t="s">
        <v>167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5273</v>
      </c>
      <c r="B4124" s="2" t="s">
        <v>5270</v>
      </c>
      <c r="C4124" s="2" t="s">
        <v>47</v>
      </c>
      <c r="D4124" s="2" t="s">
        <v>809</v>
      </c>
      <c r="E4124" s="2" t="s">
        <v>491</v>
      </c>
      <c r="F4124" s="2" t="s">
        <v>224</v>
      </c>
      <c r="G4124" s="2" t="s">
        <v>51</v>
      </c>
      <c r="H4124" s="2" t="s">
        <v>142</v>
      </c>
      <c r="I4124" s="2" t="s">
        <v>53</v>
      </c>
      <c r="J4124" s="2" t="s">
        <v>343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344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66</v>
      </c>
      <c r="AF4124" s="2" t="s">
        <v>67</v>
      </c>
      <c r="AG4124" s="2" t="s">
        <v>327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5274</v>
      </c>
      <c r="B4125" s="2" t="s">
        <v>5270</v>
      </c>
      <c r="C4125" s="2" t="s">
        <v>47</v>
      </c>
      <c r="D4125" s="2" t="s">
        <v>809</v>
      </c>
      <c r="E4125" s="2" t="s">
        <v>491</v>
      </c>
      <c r="F4125" s="2" t="s">
        <v>224</v>
      </c>
      <c r="G4125" s="2" t="s">
        <v>51</v>
      </c>
      <c r="H4125" s="2" t="s">
        <v>142</v>
      </c>
      <c r="I4125" s="2" t="s">
        <v>53</v>
      </c>
      <c r="J4125" s="2" t="s">
        <v>343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344</v>
      </c>
      <c r="Y4125" s="2" t="s">
        <v>351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66</v>
      </c>
      <c r="AF4125" s="2" t="s">
        <v>67</v>
      </c>
      <c r="AG4125" s="2" t="s">
        <v>327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5275</v>
      </c>
      <c r="B4126" s="2" t="s">
        <v>5270</v>
      </c>
      <c r="C4126" s="2" t="s">
        <v>47</v>
      </c>
      <c r="D4126" s="2" t="s">
        <v>809</v>
      </c>
      <c r="E4126" s="2" t="s">
        <v>491</v>
      </c>
      <c r="F4126" s="2" t="s">
        <v>224</v>
      </c>
      <c r="G4126" s="2" t="s">
        <v>51</v>
      </c>
      <c r="H4126" s="2" t="s">
        <v>142</v>
      </c>
      <c r="I4126" s="2" t="s">
        <v>53</v>
      </c>
      <c r="J4126" s="2" t="s">
        <v>343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344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66</v>
      </c>
      <c r="AF4126" s="2" t="s">
        <v>67</v>
      </c>
      <c r="AG4126" s="2" t="s">
        <v>327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5276</v>
      </c>
      <c r="B4127" s="2" t="s">
        <v>5270</v>
      </c>
      <c r="C4127" s="2" t="s">
        <v>47</v>
      </c>
      <c r="D4127" s="2" t="s">
        <v>809</v>
      </c>
      <c r="E4127" s="2" t="s">
        <v>491</v>
      </c>
      <c r="F4127" s="2" t="s">
        <v>224</v>
      </c>
      <c r="G4127" s="2" t="s">
        <v>51</v>
      </c>
      <c r="H4127" s="2" t="s">
        <v>142</v>
      </c>
      <c r="I4127" s="2" t="s">
        <v>53</v>
      </c>
      <c r="J4127" s="2" t="s">
        <v>343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314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66</v>
      </c>
      <c r="AF4127" s="2" t="s">
        <v>67</v>
      </c>
      <c r="AG4127" s="2" t="s">
        <v>327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5277</v>
      </c>
      <c r="B4128" s="2" t="s">
        <v>5270</v>
      </c>
      <c r="C4128" s="2" t="s">
        <v>47</v>
      </c>
      <c r="D4128" s="2" t="s">
        <v>809</v>
      </c>
      <c r="E4128" s="2" t="s">
        <v>491</v>
      </c>
      <c r="F4128" s="2" t="s">
        <v>224</v>
      </c>
      <c r="G4128" s="2" t="s">
        <v>51</v>
      </c>
      <c r="H4128" s="2" t="s">
        <v>142</v>
      </c>
      <c r="I4128" s="2" t="s">
        <v>53</v>
      </c>
      <c r="J4128" s="2" t="s">
        <v>343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66</v>
      </c>
      <c r="AF4128" s="2" t="s">
        <v>67</v>
      </c>
      <c r="AG4128" s="2" t="s">
        <v>329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5278</v>
      </c>
      <c r="B4129" s="2" t="s">
        <v>5270</v>
      </c>
      <c r="C4129" s="2" t="s">
        <v>47</v>
      </c>
      <c r="D4129" s="2" t="s">
        <v>809</v>
      </c>
      <c r="E4129" s="2" t="s">
        <v>491</v>
      </c>
      <c r="F4129" s="2" t="s">
        <v>224</v>
      </c>
      <c r="G4129" s="2" t="s">
        <v>51</v>
      </c>
      <c r="H4129" s="2" t="s">
        <v>142</v>
      </c>
      <c r="I4129" s="2"/>
      <c r="J4129" s="2"/>
      <c r="K4129" s="2" t="s">
        <v>55</v>
      </c>
      <c r="L4129" s="2" t="s">
        <v>163</v>
      </c>
      <c r="M4129" s="2" t="s">
        <v>107</v>
      </c>
      <c r="N4129" s="3"/>
      <c r="O4129" s="3"/>
      <c r="P4129" s="4">
        <f>IF(O4129="吨",N4129*1000,IF(O4129="万立方米",N4129*10000,""))</f>
        <v>977889000.0</v>
      </c>
      <c r="Q4129" s="2" t="s">
        <v>108</v>
      </c>
      <c r="R4129" s="2" t="s">
        <v>109</v>
      </c>
      <c r="S4129" s="2" t="s">
        <v>164</v>
      </c>
      <c r="T4129" s="2" t="s">
        <v>165</v>
      </c>
      <c r="U4129" s="4">
        <f>0.16</f>
        <v>0.16</v>
      </c>
      <c r="V4129" s="2" t="s">
        <v>111</v>
      </c>
      <c r="W4129" s="2" t="s">
        <v>164</v>
      </c>
      <c r="X4129" s="2" t="s">
        <v>163</v>
      </c>
      <c r="Y4129" s="2" t="s">
        <v>166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66</v>
      </c>
      <c r="AF4129" s="2" t="s">
        <v>67</v>
      </c>
      <c r="AG4129" s="2" t="s">
        <v>167</v>
      </c>
      <c r="AH4129" s="2" t="s">
        <v>168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5279</v>
      </c>
      <c r="B4130" s="2" t="s">
        <v>5280</v>
      </c>
      <c r="C4130" s="2" t="s">
        <v>47</v>
      </c>
      <c r="D4130" s="2" t="s">
        <v>3210</v>
      </c>
      <c r="E4130" s="2" t="s">
        <v>491</v>
      </c>
      <c r="F4130" s="2" t="s">
        <v>119</v>
      </c>
      <c r="G4130" s="2" t="s">
        <v>227</v>
      </c>
      <c r="H4130" s="2" t="s">
        <v>52</v>
      </c>
      <c r="I4130" s="2" t="s">
        <v>53</v>
      </c>
      <c r="J4130" s="2" t="s">
        <v>226</v>
      </c>
      <c r="K4130" s="2" t="s">
        <v>226</v>
      </c>
      <c r="L4130" s="2" t="s">
        <v>227</v>
      </c>
      <c r="M4130" s="2" t="s">
        <v>57</v>
      </c>
      <c r="N4130" s="3">
        <v>439.423</v>
      </c>
      <c r="O4130" s="3" t="s">
        <v>228</v>
      </c>
      <c r="P4130" s="4">
        <f>IF(O4130="吨",N4130*1000,IF(O4130="万立方米",N4130*10000,""))</f>
        <v>4394230.0</v>
      </c>
      <c r="Q4130" s="2" t="s">
        <v>229</v>
      </c>
      <c r="R4130" s="2" t="s">
        <v>230</v>
      </c>
      <c r="S4130" s="2" t="s">
        <v>448</v>
      </c>
      <c r="T4130" s="2" t="s">
        <v>75</v>
      </c>
      <c r="U4130" s="4">
        <f>0.0</f>
        <v>0.0</v>
      </c>
      <c r="V4130" s="2" t="s">
        <v>232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</v>
      </c>
      <c r="AD4130" s="4">
        <f>AC4130*(1-Z4130/100)</f>
        <v>0.0</v>
      </c>
      <c r="AE4130" s="2" t="s">
        <v>66</v>
      </c>
      <c r="AF4130" s="2" t="s">
        <v>67</v>
      </c>
      <c r="AG4130" s="2" t="s">
        <v>233</v>
      </c>
      <c r="AH4130" s="2" t="s">
        <v>449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5281</v>
      </c>
      <c r="B4131" s="2" t="s">
        <v>5280</v>
      </c>
      <c r="C4131" s="2" t="s">
        <v>47</v>
      </c>
      <c r="D4131" s="2" t="s">
        <v>3210</v>
      </c>
      <c r="E4131" s="2" t="s">
        <v>491</v>
      </c>
      <c r="F4131" s="2" t="s">
        <v>119</v>
      </c>
      <c r="G4131" s="2" t="s">
        <v>227</v>
      </c>
      <c r="H4131" s="2" t="s">
        <v>52</v>
      </c>
      <c r="I4131" s="2" t="s">
        <v>53</v>
      </c>
      <c r="J4131" s="2" t="s">
        <v>226</v>
      </c>
      <c r="K4131" s="2" t="s">
        <v>226</v>
      </c>
      <c r="L4131" s="2" t="s">
        <v>227</v>
      </c>
      <c r="M4131" s="2" t="s">
        <v>73</v>
      </c>
      <c r="N4131" s="3">
        <v>439.423</v>
      </c>
      <c r="O4131" s="3" t="s">
        <v>228</v>
      </c>
      <c r="P4131" s="4">
        <f>IF(O4131="吨",N4131*1000,IF(O4131="万立方米",N4131*10000,""))</f>
        <v>4394230.0</v>
      </c>
      <c r="Q4131" s="2" t="s">
        <v>229</v>
      </c>
      <c r="R4131" s="2" t="s">
        <v>230</v>
      </c>
      <c r="S4131" s="2" t="s">
        <v>451</v>
      </c>
      <c r="T4131" s="2" t="s">
        <v>75</v>
      </c>
      <c r="U4131" s="4">
        <f>1.3</f>
        <v>1.3</v>
      </c>
      <c r="V4131" s="2" t="s">
        <v>232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5.712499</v>
      </c>
      <c r="AD4131" s="4">
        <f>AC4131*(1-Z4131/100)</f>
        <v>5.712499</v>
      </c>
      <c r="AE4131" s="2" t="s">
        <v>66</v>
      </c>
      <c r="AF4131" s="2" t="s">
        <v>67</v>
      </c>
      <c r="AG4131" s="2" t="s">
        <v>236</v>
      </c>
      <c r="AH4131" s="2" t="s">
        <v>449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5282</v>
      </c>
      <c r="B4132" s="2" t="s">
        <v>5280</v>
      </c>
      <c r="C4132" s="2" t="s">
        <v>47</v>
      </c>
      <c r="D4132" s="2" t="s">
        <v>3210</v>
      </c>
      <c r="E4132" s="2" t="s">
        <v>491</v>
      </c>
      <c r="F4132" s="2" t="s">
        <v>119</v>
      </c>
      <c r="G4132" s="2" t="s">
        <v>227</v>
      </c>
      <c r="H4132" s="2" t="s">
        <v>52</v>
      </c>
      <c r="I4132" s="2" t="s">
        <v>53</v>
      </c>
      <c r="J4132" s="2" t="s">
        <v>226</v>
      </c>
      <c r="K4132" s="2" t="s">
        <v>226</v>
      </c>
      <c r="L4132" s="2" t="s">
        <v>227</v>
      </c>
      <c r="M4132" s="2" t="s">
        <v>79</v>
      </c>
      <c r="N4132" s="3">
        <v>439.423</v>
      </c>
      <c r="O4132" s="3" t="s">
        <v>228</v>
      </c>
      <c r="P4132" s="4">
        <f>IF(O4132="吨",N4132*1000,IF(O4132="万立方米",N4132*10000,""))</f>
        <v>4394230.0</v>
      </c>
      <c r="Q4132" s="2" t="s">
        <v>229</v>
      </c>
      <c r="R4132" s="2" t="s">
        <v>230</v>
      </c>
      <c r="S4132" s="2" t="s">
        <v>453</v>
      </c>
      <c r="T4132" s="2" t="s">
        <v>75</v>
      </c>
      <c r="U4132" s="4">
        <f>4.1</f>
        <v>4.1</v>
      </c>
      <c r="V4132" s="2" t="s">
        <v>232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18.016343</v>
      </c>
      <c r="AD4132" s="4">
        <f>AC4132*(1-Z4132/100)</f>
        <v>18.016343</v>
      </c>
      <c r="AE4132" s="2" t="s">
        <v>66</v>
      </c>
      <c r="AF4132" s="2" t="s">
        <v>67</v>
      </c>
      <c r="AG4132" s="2" t="s">
        <v>233</v>
      </c>
      <c r="AH4132" s="2" t="s">
        <v>449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5283</v>
      </c>
      <c r="B4133" s="2" t="s">
        <v>5280</v>
      </c>
      <c r="C4133" s="2" t="s">
        <v>47</v>
      </c>
      <c r="D4133" s="2" t="s">
        <v>3210</v>
      </c>
      <c r="E4133" s="2" t="s">
        <v>491</v>
      </c>
      <c r="F4133" s="2" t="s">
        <v>119</v>
      </c>
      <c r="G4133" s="2" t="s">
        <v>227</v>
      </c>
      <c r="H4133" s="2" t="s">
        <v>52</v>
      </c>
      <c r="I4133" s="2" t="s">
        <v>53</v>
      </c>
      <c r="J4133" s="2" t="s">
        <v>226</v>
      </c>
      <c r="K4133" s="2" t="s">
        <v>226</v>
      </c>
      <c r="L4133" s="2" t="s">
        <v>227</v>
      </c>
      <c r="M4133" s="2" t="s">
        <v>87</v>
      </c>
      <c r="N4133" s="3">
        <v>439.423</v>
      </c>
      <c r="O4133" s="3" t="s">
        <v>228</v>
      </c>
      <c r="P4133" s="4">
        <f>IF(O4133="吨",N4133*1000,IF(O4133="万立方米",N4133*10000,""))</f>
        <v>4394230.0</v>
      </c>
      <c r="Q4133" s="2" t="s">
        <v>229</v>
      </c>
      <c r="R4133" s="2" t="s">
        <v>230</v>
      </c>
      <c r="S4133" s="2" t="s">
        <v>455</v>
      </c>
      <c r="T4133" s="2" t="s">
        <v>75</v>
      </c>
      <c r="U4133" s="4">
        <f>0.0</f>
        <v>0.0</v>
      </c>
      <c r="V4133" s="2" t="s">
        <v>232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66</v>
      </c>
      <c r="AF4133" s="2" t="s">
        <v>67</v>
      </c>
      <c r="AG4133" s="2" t="s">
        <v>233</v>
      </c>
      <c r="AH4133" s="2" t="s">
        <v>449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5284</v>
      </c>
      <c r="B4134" s="2" t="s">
        <v>5280</v>
      </c>
      <c r="C4134" s="2" t="s">
        <v>47</v>
      </c>
      <c r="D4134" s="2" t="s">
        <v>3210</v>
      </c>
      <c r="E4134" s="2" t="s">
        <v>491</v>
      </c>
      <c r="F4134" s="2" t="s">
        <v>119</v>
      </c>
      <c r="G4134" s="2" t="s">
        <v>227</v>
      </c>
      <c r="H4134" s="2" t="s">
        <v>52</v>
      </c>
      <c r="I4134" s="2" t="s">
        <v>53</v>
      </c>
      <c r="J4134" s="2" t="s">
        <v>226</v>
      </c>
      <c r="K4134" s="2" t="s">
        <v>226</v>
      </c>
      <c r="L4134" s="2" t="s">
        <v>227</v>
      </c>
      <c r="M4134" s="2" t="s">
        <v>91</v>
      </c>
      <c r="N4134" s="3">
        <v>439.423</v>
      </c>
      <c r="O4134" s="3" t="s">
        <v>228</v>
      </c>
      <c r="P4134" s="4">
        <f>IF(O4134="吨",N4134*1000,IF(O4134="万立方米",N4134*10000,""))</f>
        <v>4394230.0</v>
      </c>
      <c r="Q4134" s="2" t="s">
        <v>229</v>
      </c>
      <c r="R4134" s="2" t="s">
        <v>230</v>
      </c>
      <c r="S4134" s="2" t="s">
        <v>457</v>
      </c>
      <c r="T4134" s="2" t="s">
        <v>75</v>
      </c>
      <c r="U4134" s="4">
        <f>0.03</f>
        <v>0.03</v>
      </c>
      <c r="V4134" s="2" t="s">
        <v>232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4">
        <f>P4134*U4134/1000000</f>
        <v>0.1318269</v>
      </c>
      <c r="AD4134" s="4">
        <f>AC4135*(1-AA4134/100)+(AC4134-AC4135)*(1-AB4134/100)</f>
        <v>0.1318269</v>
      </c>
      <c r="AE4134" s="2" t="s">
        <v>66</v>
      </c>
      <c r="AF4134" s="2" t="s">
        <v>67</v>
      </c>
      <c r="AG4134" s="2" t="s">
        <v>233</v>
      </c>
      <c r="AH4134" s="2" t="s">
        <v>449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5285</v>
      </c>
      <c r="B4135" s="2" t="s">
        <v>5280</v>
      </c>
      <c r="C4135" s="2" t="s">
        <v>47</v>
      </c>
      <c r="D4135" s="2" t="s">
        <v>3210</v>
      </c>
      <c r="E4135" s="2" t="s">
        <v>491</v>
      </c>
      <c r="F4135" s="2" t="s">
        <v>119</v>
      </c>
      <c r="G4135" s="2" t="s">
        <v>227</v>
      </c>
      <c r="H4135" s="2" t="s">
        <v>52</v>
      </c>
      <c r="I4135" s="2" t="s">
        <v>53</v>
      </c>
      <c r="J4135" s="2" t="s">
        <v>226</v>
      </c>
      <c r="K4135" s="2" t="s">
        <v>226</v>
      </c>
      <c r="L4135" s="2" t="s">
        <v>227</v>
      </c>
      <c r="M4135" s="2" t="s">
        <v>95</v>
      </c>
      <c r="N4135" s="3">
        <v>439.423</v>
      </c>
      <c r="O4135" s="3" t="s">
        <v>228</v>
      </c>
      <c r="P4135" s="4">
        <f>IF(O4135="吨",N4135*1000,IF(O4135="万立方米",N4135*10000,""))</f>
        <v>4394230.0</v>
      </c>
      <c r="Q4135" s="2" t="s">
        <v>229</v>
      </c>
      <c r="R4135" s="2" t="s">
        <v>230</v>
      </c>
      <c r="S4135" s="2" t="s">
        <v>459</v>
      </c>
      <c r="T4135" s="2" t="s">
        <v>75</v>
      </c>
      <c r="U4135" s="4">
        <f>0.03</f>
        <v>0.03</v>
      </c>
      <c r="V4135" s="2" t="s">
        <v>232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0.1318269</v>
      </c>
      <c r="AD4135" s="4">
        <f>AC4135*(1-Z4135/100)</f>
        <v>0.1318269</v>
      </c>
      <c r="AE4135" s="2" t="s">
        <v>66</v>
      </c>
      <c r="AF4135" s="2" t="s">
        <v>67</v>
      </c>
      <c r="AG4135" s="2" t="s">
        <v>233</v>
      </c>
      <c r="AH4135" s="2" t="s">
        <v>449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5286</v>
      </c>
      <c r="B4136" s="2" t="s">
        <v>5280</v>
      </c>
      <c r="C4136" s="2" t="s">
        <v>47</v>
      </c>
      <c r="D4136" s="2" t="s">
        <v>3210</v>
      </c>
      <c r="E4136" s="2" t="s">
        <v>491</v>
      </c>
      <c r="F4136" s="2" t="s">
        <v>119</v>
      </c>
      <c r="G4136" s="2" t="s">
        <v>227</v>
      </c>
      <c r="H4136" s="2" t="s">
        <v>52</v>
      </c>
      <c r="I4136" s="2" t="s">
        <v>53</v>
      </c>
      <c r="J4136" s="2" t="s">
        <v>226</v>
      </c>
      <c r="K4136" s="2" t="s">
        <v>226</v>
      </c>
      <c r="L4136" s="2" t="s">
        <v>227</v>
      </c>
      <c r="M4136" s="2" t="s">
        <v>99</v>
      </c>
      <c r="N4136" s="3">
        <v>439.423</v>
      </c>
      <c r="O4136" s="3" t="s">
        <v>228</v>
      </c>
      <c r="P4136" s="4">
        <f>IF(O4136="吨",N4136*1000,IF(O4136="万立方米",N4136*10000,""))</f>
        <v>4394230.0</v>
      </c>
      <c r="Q4136" s="2" t="s">
        <v>229</v>
      </c>
      <c r="R4136" s="2" t="s">
        <v>230</v>
      </c>
      <c r="S4136" s="2" t="s">
        <v>461</v>
      </c>
      <c r="T4136" s="2" t="s">
        <v>75</v>
      </c>
      <c r="U4136" s="4">
        <f>0.0</f>
        <v>0.0</v>
      </c>
      <c r="V4136" s="2" t="s">
        <v>232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66</v>
      </c>
      <c r="AF4136" s="2" t="s">
        <v>67</v>
      </c>
      <c r="AG4136" s="2" t="s">
        <v>233</v>
      </c>
      <c r="AH4136" s="2" t="s">
        <v>449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5287</v>
      </c>
      <c r="B4137" s="2" t="s">
        <v>5280</v>
      </c>
      <c r="C4137" s="2" t="s">
        <v>47</v>
      </c>
      <c r="D4137" s="2" t="s">
        <v>3210</v>
      </c>
      <c r="E4137" s="2" t="s">
        <v>491</v>
      </c>
      <c r="F4137" s="2" t="s">
        <v>119</v>
      </c>
      <c r="G4137" s="2" t="s">
        <v>227</v>
      </c>
      <c r="H4137" s="2" t="s">
        <v>52</v>
      </c>
      <c r="I4137" s="2" t="s">
        <v>53</v>
      </c>
      <c r="J4137" s="2" t="s">
        <v>226</v>
      </c>
      <c r="K4137" s="2" t="s">
        <v>226</v>
      </c>
      <c r="L4137" s="2" t="s">
        <v>227</v>
      </c>
      <c r="M4137" s="2" t="s">
        <v>104</v>
      </c>
      <c r="N4137" s="3">
        <v>439.423</v>
      </c>
      <c r="O4137" s="3" t="s">
        <v>228</v>
      </c>
      <c r="P4137" s="4">
        <f>IF(O4137="吨",N4137*1000,IF(O4137="万立方米",N4137*10000,""))</f>
        <v>4394230.0</v>
      </c>
      <c r="Q4137" s="2" t="s">
        <v>229</v>
      </c>
      <c r="R4137" s="2" t="s">
        <v>230</v>
      </c>
      <c r="S4137" s="2" t="s">
        <v>463</v>
      </c>
      <c r="T4137" s="2" t="s">
        <v>75</v>
      </c>
      <c r="U4137" s="4">
        <f>0.02</f>
        <v>0.02</v>
      </c>
      <c r="V4137" s="2" t="s">
        <v>232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 t="s">
        <v>236</v>
      </c>
      <c r="AH4137" s="2" t="s">
        <v>449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5288</v>
      </c>
      <c r="B4138" s="2" t="s">
        <v>5280</v>
      </c>
      <c r="C4138" s="2" t="s">
        <v>47</v>
      </c>
      <c r="D4138" s="2" t="s">
        <v>3210</v>
      </c>
      <c r="E4138" s="2" t="s">
        <v>491</v>
      </c>
      <c r="F4138" s="2" t="s">
        <v>119</v>
      </c>
      <c r="G4138" s="2" t="s">
        <v>227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f>IF(O4138="吨",N4138*1000,IF(O4138="万立方米",N4138*10000,""))</f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138</v>
      </c>
      <c r="AH4138" s="2" t="s">
        <v>114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5289</v>
      </c>
      <c r="B4139" s="2" t="s">
        <v>5290</v>
      </c>
      <c r="C4139" s="2" t="s">
        <v>47</v>
      </c>
      <c r="D4139" s="2" t="s">
        <v>5291</v>
      </c>
      <c r="E4139" s="2" t="s">
        <v>924</v>
      </c>
      <c r="F4139" s="2" t="s">
        <v>50</v>
      </c>
      <c r="G4139" s="2" t="s">
        <v>225</v>
      </c>
      <c r="H4139" s="2" t="s">
        <v>52</v>
      </c>
      <c r="I4139" s="2" t="s">
        <v>53</v>
      </c>
      <c r="J4139" s="2" t="s">
        <v>226</v>
      </c>
      <c r="K4139" s="2" t="s">
        <v>226</v>
      </c>
      <c r="L4139" s="2" t="s">
        <v>227</v>
      </c>
      <c r="M4139" s="2" t="s">
        <v>57</v>
      </c>
      <c r="N4139" s="3">
        <v>12821.83</v>
      </c>
      <c r="O4139" s="3" t="s">
        <v>228</v>
      </c>
      <c r="P4139" s="4">
        <f>IF(O4139="吨",N4139*1000,IF(O4139="万立方米",N4139*10000,""))</f>
        <v>128218300.0</v>
      </c>
      <c r="Q4139" s="2" t="s">
        <v>229</v>
      </c>
      <c r="R4139" s="2" t="s">
        <v>230</v>
      </c>
      <c r="S4139" s="2" t="s">
        <v>231</v>
      </c>
      <c r="T4139" s="2" t="s">
        <v>75</v>
      </c>
      <c r="U4139" s="4">
        <f>0.0</f>
        <v>0.0</v>
      </c>
      <c r="V4139" s="2" t="s">
        <v>232</v>
      </c>
      <c r="W4139" s="2" t="s">
        <v>76</v>
      </c>
      <c r="X4139" s="2" t="s">
        <v>255</v>
      </c>
      <c r="Y4139" s="2" t="s">
        <v>256</v>
      </c>
      <c r="Z4139" s="2">
        <v>57</v>
      </c>
      <c r="AA4139" s="2"/>
      <c r="AB4139" s="2"/>
      <c r="AC4139" s="4">
        <f>P4139*U4139/1000000</f>
        <v>0.0</v>
      </c>
      <c r="AD4139" s="4">
        <f>AC4139*(1-Z4139/100)</f>
        <v>0.0</v>
      </c>
      <c r="AE4139" s="2" t="s">
        <v>66</v>
      </c>
      <c r="AF4139" s="2" t="s">
        <v>67</v>
      </c>
      <c r="AG4139" s="2" t="s">
        <v>257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5292</v>
      </c>
      <c r="B4140" s="2" t="s">
        <v>5290</v>
      </c>
      <c r="C4140" s="2" t="s">
        <v>47</v>
      </c>
      <c r="D4140" s="2" t="s">
        <v>5291</v>
      </c>
      <c r="E4140" s="2" t="s">
        <v>924</v>
      </c>
      <c r="F4140" s="2" t="s">
        <v>50</v>
      </c>
      <c r="G4140" s="2" t="s">
        <v>225</v>
      </c>
      <c r="H4140" s="2" t="s">
        <v>52</v>
      </c>
      <c r="I4140" s="2" t="s">
        <v>53</v>
      </c>
      <c r="J4140" s="2" t="s">
        <v>226</v>
      </c>
      <c r="K4140" s="2" t="s">
        <v>226</v>
      </c>
      <c r="L4140" s="2" t="s">
        <v>227</v>
      </c>
      <c r="M4140" s="2" t="s">
        <v>73</v>
      </c>
      <c r="N4140" s="3">
        <v>12821.83</v>
      </c>
      <c r="O4140" s="3" t="s">
        <v>228</v>
      </c>
      <c r="P4140" s="4">
        <f>IF(O4140="吨",N4140*1000,IF(O4140="万立方米",N4140*10000,""))</f>
        <v>128218300.0</v>
      </c>
      <c r="Q4140" s="2" t="s">
        <v>229</v>
      </c>
      <c r="R4140" s="2" t="s">
        <v>230</v>
      </c>
      <c r="S4140" s="2" t="s">
        <v>235</v>
      </c>
      <c r="T4140" s="2" t="s">
        <v>75</v>
      </c>
      <c r="U4140" s="4">
        <f>1.3</f>
        <v>1.3</v>
      </c>
      <c r="V4140" s="2" t="s">
        <v>232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166.68379</v>
      </c>
      <c r="AD4140" s="4">
        <f>AC4140*(1-Z4140/100)</f>
        <v>166.68379</v>
      </c>
      <c r="AE4140" s="2" t="s">
        <v>66</v>
      </c>
      <c r="AF4140" s="2" t="s">
        <v>67</v>
      </c>
      <c r="AG4140" s="2" t="s">
        <v>259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5293</v>
      </c>
      <c r="B4141" s="2" t="s">
        <v>5290</v>
      </c>
      <c r="C4141" s="2" t="s">
        <v>47</v>
      </c>
      <c r="D4141" s="2" t="s">
        <v>5291</v>
      </c>
      <c r="E4141" s="2" t="s">
        <v>924</v>
      </c>
      <c r="F4141" s="2" t="s">
        <v>50</v>
      </c>
      <c r="G4141" s="2" t="s">
        <v>225</v>
      </c>
      <c r="H4141" s="2" t="s">
        <v>52</v>
      </c>
      <c r="I4141" s="2" t="s">
        <v>53</v>
      </c>
      <c r="J4141" s="2" t="s">
        <v>226</v>
      </c>
      <c r="K4141" s="2" t="s">
        <v>226</v>
      </c>
      <c r="L4141" s="2" t="s">
        <v>227</v>
      </c>
      <c r="M4141" s="2" t="s">
        <v>79</v>
      </c>
      <c r="N4141" s="3">
        <v>12821.83</v>
      </c>
      <c r="O4141" s="3" t="s">
        <v>228</v>
      </c>
      <c r="P4141" s="4">
        <f>IF(O4141="吨",N4141*1000,IF(O4141="万立方米",N4141*10000,""))</f>
        <v>128218300.0</v>
      </c>
      <c r="Q4141" s="2" t="s">
        <v>229</v>
      </c>
      <c r="R4141" s="2" t="s">
        <v>230</v>
      </c>
      <c r="S4141" s="2" t="s">
        <v>238</v>
      </c>
      <c r="T4141" s="2" t="s">
        <v>75</v>
      </c>
      <c r="U4141" s="4">
        <f>4.1</f>
        <v>4.1</v>
      </c>
      <c r="V4141" s="2" t="s">
        <v>232</v>
      </c>
      <c r="W4141" s="2" t="s">
        <v>76</v>
      </c>
      <c r="X4141" s="2" t="s">
        <v>149</v>
      </c>
      <c r="Y4141" s="2" t="s">
        <v>150</v>
      </c>
      <c r="Z4141" s="2">
        <v>64</v>
      </c>
      <c r="AA4141" s="2"/>
      <c r="AB4141" s="2"/>
      <c r="AC4141" s="4">
        <f>P4141*U4141/1000000</f>
        <v>525.69503</v>
      </c>
      <c r="AD4141" s="4">
        <f>AC4141*(1-Z4141/100)</f>
        <v>189.2502108</v>
      </c>
      <c r="AE4141" s="2" t="s">
        <v>66</v>
      </c>
      <c r="AF4141" s="2" t="s">
        <v>67</v>
      </c>
      <c r="AG4141" s="2" t="s">
        <v>257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5294</v>
      </c>
      <c r="B4142" s="2" t="s">
        <v>5290</v>
      </c>
      <c r="C4142" s="2" t="s">
        <v>47</v>
      </c>
      <c r="D4142" s="2" t="s">
        <v>5291</v>
      </c>
      <c r="E4142" s="2" t="s">
        <v>924</v>
      </c>
      <c r="F4142" s="2" t="s">
        <v>50</v>
      </c>
      <c r="G4142" s="2" t="s">
        <v>225</v>
      </c>
      <c r="H4142" s="2" t="s">
        <v>52</v>
      </c>
      <c r="I4142" s="2" t="s">
        <v>53</v>
      </c>
      <c r="J4142" s="2" t="s">
        <v>226</v>
      </c>
      <c r="K4142" s="2" t="s">
        <v>226</v>
      </c>
      <c r="L4142" s="2" t="s">
        <v>227</v>
      </c>
      <c r="M4142" s="2" t="s">
        <v>87</v>
      </c>
      <c r="N4142" s="3">
        <v>12821.83</v>
      </c>
      <c r="O4142" s="3" t="s">
        <v>228</v>
      </c>
      <c r="P4142" s="4">
        <f>IF(O4142="吨",N4142*1000,IF(O4142="万立方米",N4142*10000,""))</f>
        <v>128218300.0</v>
      </c>
      <c r="Q4142" s="2" t="s">
        <v>229</v>
      </c>
      <c r="R4142" s="2" t="s">
        <v>230</v>
      </c>
      <c r="S4142" s="2" t="s">
        <v>241</v>
      </c>
      <c r="T4142" s="2" t="s">
        <v>75</v>
      </c>
      <c r="U4142" s="4">
        <f>0.0</f>
        <v>0.0</v>
      </c>
      <c r="V4142" s="2" t="s">
        <v>232</v>
      </c>
      <c r="W4142" s="2" t="s">
        <v>76</v>
      </c>
      <c r="X4142" s="2" t="s">
        <v>255</v>
      </c>
      <c r="Y4142" s="2" t="s">
        <v>262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66</v>
      </c>
      <c r="AF4142" s="2" t="s">
        <v>67</v>
      </c>
      <c r="AG4142" s="2" t="s">
        <v>257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5295</v>
      </c>
      <c r="B4143" s="2" t="s">
        <v>5290</v>
      </c>
      <c r="C4143" s="2" t="s">
        <v>47</v>
      </c>
      <c r="D4143" s="2" t="s">
        <v>5291</v>
      </c>
      <c r="E4143" s="2" t="s">
        <v>924</v>
      </c>
      <c r="F4143" s="2" t="s">
        <v>50</v>
      </c>
      <c r="G4143" s="2" t="s">
        <v>225</v>
      </c>
      <c r="H4143" s="2" t="s">
        <v>52</v>
      </c>
      <c r="I4143" s="2" t="s">
        <v>53</v>
      </c>
      <c r="J4143" s="2" t="s">
        <v>226</v>
      </c>
      <c r="K4143" s="2" t="s">
        <v>226</v>
      </c>
      <c r="L4143" s="2" t="s">
        <v>227</v>
      </c>
      <c r="M4143" s="2" t="s">
        <v>91</v>
      </c>
      <c r="N4143" s="3">
        <v>12821.83</v>
      </c>
      <c r="O4143" s="3" t="s">
        <v>228</v>
      </c>
      <c r="P4143" s="4">
        <f>IF(O4143="吨",N4143*1000,IF(O4143="万立方米",N4143*10000,""))</f>
        <v>128218300.0</v>
      </c>
      <c r="Q4143" s="2" t="s">
        <v>229</v>
      </c>
      <c r="R4143" s="2" t="s">
        <v>230</v>
      </c>
      <c r="S4143" s="2" t="s">
        <v>243</v>
      </c>
      <c r="T4143" s="2" t="s">
        <v>75</v>
      </c>
      <c r="U4143" s="4">
        <f>0.03</f>
        <v>0.03</v>
      </c>
      <c r="V4143" s="2" t="s">
        <v>232</v>
      </c>
      <c r="W4143" s="2" t="s">
        <v>76</v>
      </c>
      <c r="X4143" s="2" t="s">
        <v>255</v>
      </c>
      <c r="Y4143" s="2" t="s">
        <v>264</v>
      </c>
      <c r="Z4143" s="2">
        <v>75</v>
      </c>
      <c r="AA4143" s="2">
        <v>57</v>
      </c>
      <c r="AB4143" s="2">
        <v>75</v>
      </c>
      <c r="AC4143" s="4">
        <f>P4143*U4143/1000000</f>
        <v>3.846549</v>
      </c>
      <c r="AD4143" s="4">
        <f>AC4144*(1-AA4143/100)+(AC4143-AC4144)*(1-AB4143/100)</f>
        <v>1.6540160700000002</v>
      </c>
      <c r="AE4143" s="2" t="s">
        <v>66</v>
      </c>
      <c r="AF4143" s="2" t="s">
        <v>67</v>
      </c>
      <c r="AG4143" s="2" t="s">
        <v>257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5296</v>
      </c>
      <c r="B4144" s="2" t="s">
        <v>5290</v>
      </c>
      <c r="C4144" s="2" t="s">
        <v>47</v>
      </c>
      <c r="D4144" s="2" t="s">
        <v>5291</v>
      </c>
      <c r="E4144" s="2" t="s">
        <v>924</v>
      </c>
      <c r="F4144" s="2" t="s">
        <v>50</v>
      </c>
      <c r="G4144" s="2" t="s">
        <v>225</v>
      </c>
      <c r="H4144" s="2" t="s">
        <v>52</v>
      </c>
      <c r="I4144" s="2" t="s">
        <v>53</v>
      </c>
      <c r="J4144" s="2" t="s">
        <v>226</v>
      </c>
      <c r="K4144" s="2" t="s">
        <v>226</v>
      </c>
      <c r="L4144" s="2" t="s">
        <v>227</v>
      </c>
      <c r="M4144" s="2" t="s">
        <v>95</v>
      </c>
      <c r="N4144" s="3">
        <v>12821.83</v>
      </c>
      <c r="O4144" s="3" t="s">
        <v>228</v>
      </c>
      <c r="P4144" s="4">
        <f>IF(O4144="吨",N4144*1000,IF(O4144="万立方米",N4144*10000,""))</f>
        <v>128218300.0</v>
      </c>
      <c r="Q4144" s="2" t="s">
        <v>229</v>
      </c>
      <c r="R4144" s="2" t="s">
        <v>230</v>
      </c>
      <c r="S4144" s="2" t="s">
        <v>245</v>
      </c>
      <c r="T4144" s="2" t="s">
        <v>75</v>
      </c>
      <c r="U4144" s="4">
        <f>0.03</f>
        <v>0.03</v>
      </c>
      <c r="V4144" s="2" t="s">
        <v>232</v>
      </c>
      <c r="W4144" s="2" t="s">
        <v>76</v>
      </c>
      <c r="X4144" s="2" t="s">
        <v>255</v>
      </c>
      <c r="Y4144" s="2" t="s">
        <v>266</v>
      </c>
      <c r="Z4144" s="2">
        <v>57</v>
      </c>
      <c r="AA4144" s="2"/>
      <c r="AB4144" s="2"/>
      <c r="AC4144" s="4">
        <f>P4144*U4144/1000000</f>
        <v>3.846549</v>
      </c>
      <c r="AD4144" s="4">
        <f>AC4144*(1-Z4144/100)</f>
        <v>1.6540160700000002</v>
      </c>
      <c r="AE4144" s="2" t="s">
        <v>66</v>
      </c>
      <c r="AF4144" s="2" t="s">
        <v>67</v>
      </c>
      <c r="AG4144" s="2" t="s">
        <v>257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5297</v>
      </c>
      <c r="B4145" s="2" t="s">
        <v>5290</v>
      </c>
      <c r="C4145" s="2" t="s">
        <v>47</v>
      </c>
      <c r="D4145" s="2" t="s">
        <v>5291</v>
      </c>
      <c r="E4145" s="2" t="s">
        <v>924</v>
      </c>
      <c r="F4145" s="2" t="s">
        <v>50</v>
      </c>
      <c r="G4145" s="2" t="s">
        <v>225</v>
      </c>
      <c r="H4145" s="2" t="s">
        <v>52</v>
      </c>
      <c r="I4145" s="2" t="s">
        <v>53</v>
      </c>
      <c r="J4145" s="2" t="s">
        <v>226</v>
      </c>
      <c r="K4145" s="2" t="s">
        <v>226</v>
      </c>
      <c r="L4145" s="2" t="s">
        <v>227</v>
      </c>
      <c r="M4145" s="2" t="s">
        <v>99</v>
      </c>
      <c r="N4145" s="3">
        <v>12821.83</v>
      </c>
      <c r="O4145" s="3" t="s">
        <v>228</v>
      </c>
      <c r="P4145" s="4">
        <f>IF(O4145="吨",N4145*1000,IF(O4145="万立方米",N4145*10000,""))</f>
        <v>128218300.0</v>
      </c>
      <c r="Q4145" s="2" t="s">
        <v>229</v>
      </c>
      <c r="R4145" s="2" t="s">
        <v>230</v>
      </c>
      <c r="S4145" s="2" t="s">
        <v>247</v>
      </c>
      <c r="T4145" s="2" t="s">
        <v>75</v>
      </c>
      <c r="U4145" s="4">
        <f>0.0</f>
        <v>0.0</v>
      </c>
      <c r="V4145" s="2" t="s">
        <v>232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66</v>
      </c>
      <c r="AF4145" s="2" t="s">
        <v>67</v>
      </c>
      <c r="AG4145" s="2" t="s">
        <v>268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5298</v>
      </c>
      <c r="B4146" s="2" t="s">
        <v>5290</v>
      </c>
      <c r="C4146" s="2" t="s">
        <v>47</v>
      </c>
      <c r="D4146" s="2" t="s">
        <v>5291</v>
      </c>
      <c r="E4146" s="2" t="s">
        <v>924</v>
      </c>
      <c r="F4146" s="2" t="s">
        <v>50</v>
      </c>
      <c r="G4146" s="2" t="s">
        <v>225</v>
      </c>
      <c r="H4146" s="2" t="s">
        <v>52</v>
      </c>
      <c r="I4146" s="2" t="s">
        <v>53</v>
      </c>
      <c r="J4146" s="2" t="s">
        <v>226</v>
      </c>
      <c r="K4146" s="2" t="s">
        <v>226</v>
      </c>
      <c r="L4146" s="2" t="s">
        <v>227</v>
      </c>
      <c r="M4146" s="2" t="s">
        <v>104</v>
      </c>
      <c r="N4146" s="3">
        <v>12821.83</v>
      </c>
      <c r="O4146" s="3" t="s">
        <v>228</v>
      </c>
      <c r="P4146" s="4">
        <f>IF(O4146="吨",N4146*1000,IF(O4146="万立方米",N4146*10000,""))</f>
        <v>128218300.0</v>
      </c>
      <c r="Q4146" s="2" t="s">
        <v>229</v>
      </c>
      <c r="R4146" s="2" t="s">
        <v>230</v>
      </c>
      <c r="S4146" s="2" t="s">
        <v>249</v>
      </c>
      <c r="T4146" s="2" t="s">
        <v>75</v>
      </c>
      <c r="U4146" s="4">
        <f>0.02</f>
        <v>0.02</v>
      </c>
      <c r="V4146" s="2" t="s">
        <v>232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259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5299</v>
      </c>
      <c r="B4147" s="2" t="s">
        <v>5290</v>
      </c>
      <c r="C4147" s="2" t="s">
        <v>47</v>
      </c>
      <c r="D4147" s="2" t="s">
        <v>5291</v>
      </c>
      <c r="E4147" s="2" t="s">
        <v>924</v>
      </c>
      <c r="F4147" s="2" t="s">
        <v>50</v>
      </c>
      <c r="G4147" s="2" t="s">
        <v>225</v>
      </c>
      <c r="H4147" s="2" t="s">
        <v>52</v>
      </c>
      <c r="I4147" s="2"/>
      <c r="J4147" s="2"/>
      <c r="K4147" s="2" t="s">
        <v>55</v>
      </c>
      <c r="L4147" s="2" t="s">
        <v>163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164</v>
      </c>
      <c r="T4147" s="2" t="s">
        <v>165</v>
      </c>
      <c r="U4147" s="4">
        <f>0.16</f>
        <v>0.16</v>
      </c>
      <c r="V4147" s="2" t="s">
        <v>111</v>
      </c>
      <c r="W4147" s="2" t="s">
        <v>164</v>
      </c>
      <c r="X4147" s="2" t="s">
        <v>163</v>
      </c>
      <c r="Y4147" s="2" t="s">
        <v>166</v>
      </c>
      <c r="Z4147" s="2">
        <v>0</v>
      </c>
      <c r="AA4147" s="2"/>
      <c r="AB4147" s="2"/>
      <c r="AC4147" s="2"/>
      <c r="AD4147" s="2"/>
      <c r="AE4147" s="2" t="s">
        <v>271</v>
      </c>
      <c r="AF4147" s="2" t="s">
        <v>272</v>
      </c>
      <c r="AG4147" s="2" t="s">
        <v>273</v>
      </c>
      <c r="AH4147" s="2" t="s">
        <v>168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5300</v>
      </c>
      <c r="B4148" s="2" t="s">
        <v>5301</v>
      </c>
      <c r="C4148" s="2" t="s">
        <v>47</v>
      </c>
      <c r="D4148" s="2" t="s">
        <v>1204</v>
      </c>
      <c r="E4148" s="2" t="s">
        <v>277</v>
      </c>
      <c r="F4148" s="2" t="s">
        <v>278</v>
      </c>
      <c r="G4148" s="2" t="s">
        <v>120</v>
      </c>
      <c r="H4148" s="2" t="s">
        <v>1615</v>
      </c>
      <c r="I4148" s="2" t="s">
        <v>53</v>
      </c>
      <c r="J4148" s="2" t="s">
        <v>280</v>
      </c>
      <c r="K4148" s="2"/>
      <c r="L4148" s="2" t="s">
        <v>122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124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271</v>
      </c>
      <c r="AF4148" s="2" t="s">
        <v>281</v>
      </c>
      <c r="AG4148" s="2" t="s">
        <v>880</v>
      </c>
      <c r="AH4148" s="2" t="s">
        <v>128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5302</v>
      </c>
      <c r="B4149" s="2" t="s">
        <v>5301</v>
      </c>
      <c r="C4149" s="2" t="s">
        <v>47</v>
      </c>
      <c r="D4149" s="2" t="s">
        <v>1204</v>
      </c>
      <c r="E4149" s="2" t="s">
        <v>277</v>
      </c>
      <c r="F4149" s="2" t="s">
        <v>278</v>
      </c>
      <c r="G4149" s="2" t="s">
        <v>120</v>
      </c>
      <c r="H4149" s="2" t="s">
        <v>1615</v>
      </c>
      <c r="I4149" s="2" t="s">
        <v>53</v>
      </c>
      <c r="J4149" s="2" t="s">
        <v>280</v>
      </c>
      <c r="K4149" s="2"/>
      <c r="L4149" s="2" t="s">
        <v>122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124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271</v>
      </c>
      <c r="AF4149" s="2" t="s">
        <v>281</v>
      </c>
      <c r="AG4149" s="2" t="s">
        <v>882</v>
      </c>
      <c r="AH4149" s="2" t="s">
        <v>128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5303</v>
      </c>
      <c r="B4150" s="2" t="s">
        <v>5301</v>
      </c>
      <c r="C4150" s="2" t="s">
        <v>47</v>
      </c>
      <c r="D4150" s="2" t="s">
        <v>1204</v>
      </c>
      <c r="E4150" s="2" t="s">
        <v>277</v>
      </c>
      <c r="F4150" s="2" t="s">
        <v>278</v>
      </c>
      <c r="G4150" s="2" t="s">
        <v>120</v>
      </c>
      <c r="H4150" s="2" t="s">
        <v>1615</v>
      </c>
      <c r="I4150" s="2" t="s">
        <v>53</v>
      </c>
      <c r="J4150" s="2" t="s">
        <v>280</v>
      </c>
      <c r="K4150" s="2"/>
      <c r="L4150" s="2" t="s">
        <v>122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124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271</v>
      </c>
      <c r="AF4150" s="2" t="s">
        <v>281</v>
      </c>
      <c r="AG4150" s="2" t="s">
        <v>880</v>
      </c>
      <c r="AH4150" s="2" t="s">
        <v>128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5304</v>
      </c>
      <c r="B4151" s="2" t="s">
        <v>5301</v>
      </c>
      <c r="C4151" s="2" t="s">
        <v>47</v>
      </c>
      <c r="D4151" s="2" t="s">
        <v>1204</v>
      </c>
      <c r="E4151" s="2" t="s">
        <v>277</v>
      </c>
      <c r="F4151" s="2" t="s">
        <v>278</v>
      </c>
      <c r="G4151" s="2" t="s">
        <v>120</v>
      </c>
      <c r="H4151" s="2" t="s">
        <v>1615</v>
      </c>
      <c r="I4151" s="2" t="s">
        <v>53</v>
      </c>
      <c r="J4151" s="2" t="s">
        <v>280</v>
      </c>
      <c r="K4151" s="2"/>
      <c r="L4151" s="2" t="s">
        <v>122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124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271</v>
      </c>
      <c r="AF4151" s="2" t="s">
        <v>281</v>
      </c>
      <c r="AG4151" s="2" t="s">
        <v>880</v>
      </c>
      <c r="AH4151" s="2" t="s">
        <v>128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5305</v>
      </c>
      <c r="B4152" s="2" t="s">
        <v>5301</v>
      </c>
      <c r="C4152" s="2" t="s">
        <v>47</v>
      </c>
      <c r="D4152" s="2" t="s">
        <v>1204</v>
      </c>
      <c r="E4152" s="2" t="s">
        <v>277</v>
      </c>
      <c r="F4152" s="2" t="s">
        <v>278</v>
      </c>
      <c r="G4152" s="2" t="s">
        <v>120</v>
      </c>
      <c r="H4152" s="2" t="s">
        <v>1615</v>
      </c>
      <c r="I4152" s="2" t="s">
        <v>53</v>
      </c>
      <c r="J4152" s="2" t="s">
        <v>280</v>
      </c>
      <c r="K4152" s="2"/>
      <c r="L4152" s="2" t="s">
        <v>122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124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271</v>
      </c>
      <c r="AF4152" s="2" t="s">
        <v>281</v>
      </c>
      <c r="AG4152" s="2" t="s">
        <v>880</v>
      </c>
      <c r="AH4152" s="2" t="s">
        <v>128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5306</v>
      </c>
      <c r="B4153" s="2" t="s">
        <v>5301</v>
      </c>
      <c r="C4153" s="2" t="s">
        <v>47</v>
      </c>
      <c r="D4153" s="2" t="s">
        <v>1204</v>
      </c>
      <c r="E4153" s="2" t="s">
        <v>277</v>
      </c>
      <c r="F4153" s="2" t="s">
        <v>278</v>
      </c>
      <c r="G4153" s="2" t="s">
        <v>120</v>
      </c>
      <c r="H4153" s="2" t="s">
        <v>1615</v>
      </c>
      <c r="I4153" s="2" t="s">
        <v>53</v>
      </c>
      <c r="J4153" s="2" t="s">
        <v>280</v>
      </c>
      <c r="K4153" s="2"/>
      <c r="L4153" s="2" t="s">
        <v>122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124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271</v>
      </c>
      <c r="AF4153" s="2" t="s">
        <v>281</v>
      </c>
      <c r="AG4153" s="2" t="s">
        <v>880</v>
      </c>
      <c r="AH4153" s="2" t="s">
        <v>128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5307</v>
      </c>
      <c r="B4154" s="2" t="s">
        <v>5301</v>
      </c>
      <c r="C4154" s="2" t="s">
        <v>47</v>
      </c>
      <c r="D4154" s="2" t="s">
        <v>1204</v>
      </c>
      <c r="E4154" s="2" t="s">
        <v>277</v>
      </c>
      <c r="F4154" s="2" t="s">
        <v>278</v>
      </c>
      <c r="G4154" s="2" t="s">
        <v>120</v>
      </c>
      <c r="H4154" s="2" t="s">
        <v>1615</v>
      </c>
      <c r="I4154" s="2" t="s">
        <v>53</v>
      </c>
      <c r="J4154" s="2" t="s">
        <v>280</v>
      </c>
      <c r="K4154" s="2"/>
      <c r="L4154" s="2" t="s">
        <v>122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124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271</v>
      </c>
      <c r="AF4154" s="2" t="s">
        <v>281</v>
      </c>
      <c r="AG4154" s="2" t="s">
        <v>880</v>
      </c>
      <c r="AH4154" s="2" t="s">
        <v>128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5308</v>
      </c>
      <c r="B4155" s="2" t="s">
        <v>5301</v>
      </c>
      <c r="C4155" s="2" t="s">
        <v>47</v>
      </c>
      <c r="D4155" s="2" t="s">
        <v>1204</v>
      </c>
      <c r="E4155" s="2" t="s">
        <v>277</v>
      </c>
      <c r="F4155" s="2" t="s">
        <v>278</v>
      </c>
      <c r="G4155" s="2" t="s">
        <v>120</v>
      </c>
      <c r="H4155" s="2" t="s">
        <v>1615</v>
      </c>
      <c r="I4155" s="2" t="s">
        <v>53</v>
      </c>
      <c r="J4155" s="2" t="s">
        <v>280</v>
      </c>
      <c r="K4155" s="2"/>
      <c r="L4155" s="2" t="s">
        <v>122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124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271</v>
      </c>
      <c r="AF4155" s="2" t="s">
        <v>281</v>
      </c>
      <c r="AG4155" s="2" t="s">
        <v>882</v>
      </c>
      <c r="AH4155" s="2" t="s">
        <v>128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5309</v>
      </c>
      <c r="B4156" s="2" t="s">
        <v>5301</v>
      </c>
      <c r="C4156" s="2" t="s">
        <v>47</v>
      </c>
      <c r="D4156" s="2" t="s">
        <v>1204</v>
      </c>
      <c r="E4156" s="2" t="s">
        <v>277</v>
      </c>
      <c r="F4156" s="2" t="s">
        <v>278</v>
      </c>
      <c r="G4156" s="2" t="s">
        <v>120</v>
      </c>
      <c r="H4156" s="2" t="s">
        <v>1615</v>
      </c>
      <c r="I4156" s="2"/>
      <c r="J4156" s="2"/>
      <c r="K4156" s="2"/>
      <c r="L4156" s="2"/>
      <c r="M4156" s="2" t="s">
        <v>107</v>
      </c>
      <c r="N4156" s="3"/>
      <c r="O4156" s="3"/>
      <c r="P4156" s="4">
        <f>IF(O4156="吨",N4156*1000,IF(O4156="万立方米",N4156*10000,""))</f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113</v>
      </c>
      <c r="AH4156" s="2" t="s">
        <v>114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5310</v>
      </c>
      <c r="B4157" s="2" t="s">
        <v>5311</v>
      </c>
      <c r="C4157" s="2" t="s">
        <v>47</v>
      </c>
      <c r="D4157" s="2" t="s">
        <v>1137</v>
      </c>
      <c r="E4157" s="2" t="s">
        <v>526</v>
      </c>
      <c r="F4157" s="2" t="s">
        <v>278</v>
      </c>
      <c r="G4157" s="2" t="s">
        <v>120</v>
      </c>
      <c r="H4157" s="2" t="s">
        <v>142</v>
      </c>
      <c r="I4157" s="2" t="s">
        <v>53</v>
      </c>
      <c r="J4157" s="2" t="s">
        <v>280</v>
      </c>
      <c r="K4157" s="2"/>
      <c r="L4157" s="2" t="s">
        <v>122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124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271</v>
      </c>
      <c r="AF4157" s="2" t="s">
        <v>281</v>
      </c>
      <c r="AG4157" s="2" t="s">
        <v>282</v>
      </c>
      <c r="AH4157" s="2" t="s">
        <v>128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5312</v>
      </c>
      <c r="B4158" s="2" t="s">
        <v>5311</v>
      </c>
      <c r="C4158" s="2" t="s">
        <v>47</v>
      </c>
      <c r="D4158" s="2" t="s">
        <v>1137</v>
      </c>
      <c r="E4158" s="2" t="s">
        <v>526</v>
      </c>
      <c r="F4158" s="2" t="s">
        <v>278</v>
      </c>
      <c r="G4158" s="2" t="s">
        <v>120</v>
      </c>
      <c r="H4158" s="2" t="s">
        <v>142</v>
      </c>
      <c r="I4158" s="2" t="s">
        <v>53</v>
      </c>
      <c r="J4158" s="2" t="s">
        <v>280</v>
      </c>
      <c r="K4158" s="2"/>
      <c r="L4158" s="2" t="s">
        <v>122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124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271</v>
      </c>
      <c r="AF4158" s="2" t="s">
        <v>281</v>
      </c>
      <c r="AG4158" s="2" t="s">
        <v>284</v>
      </c>
      <c r="AH4158" s="2" t="s">
        <v>128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5313</v>
      </c>
      <c r="B4159" s="2" t="s">
        <v>5311</v>
      </c>
      <c r="C4159" s="2" t="s">
        <v>47</v>
      </c>
      <c r="D4159" s="2" t="s">
        <v>1137</v>
      </c>
      <c r="E4159" s="2" t="s">
        <v>526</v>
      </c>
      <c r="F4159" s="2" t="s">
        <v>278</v>
      </c>
      <c r="G4159" s="2" t="s">
        <v>120</v>
      </c>
      <c r="H4159" s="2" t="s">
        <v>142</v>
      </c>
      <c r="I4159" s="2" t="s">
        <v>53</v>
      </c>
      <c r="J4159" s="2" t="s">
        <v>280</v>
      </c>
      <c r="K4159" s="2"/>
      <c r="L4159" s="2" t="s">
        <v>122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124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271</v>
      </c>
      <c r="AF4159" s="2" t="s">
        <v>281</v>
      </c>
      <c r="AG4159" s="2" t="s">
        <v>286</v>
      </c>
      <c r="AH4159" s="2" t="s">
        <v>128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5314</v>
      </c>
      <c r="B4160" s="2" t="s">
        <v>5311</v>
      </c>
      <c r="C4160" s="2" t="s">
        <v>47</v>
      </c>
      <c r="D4160" s="2" t="s">
        <v>1137</v>
      </c>
      <c r="E4160" s="2" t="s">
        <v>526</v>
      </c>
      <c r="F4160" s="2" t="s">
        <v>278</v>
      </c>
      <c r="G4160" s="2" t="s">
        <v>120</v>
      </c>
      <c r="H4160" s="2" t="s">
        <v>142</v>
      </c>
      <c r="I4160" s="2" t="s">
        <v>53</v>
      </c>
      <c r="J4160" s="2" t="s">
        <v>280</v>
      </c>
      <c r="K4160" s="2"/>
      <c r="L4160" s="2" t="s">
        <v>122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124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271</v>
      </c>
      <c r="AF4160" s="2" t="s">
        <v>281</v>
      </c>
      <c r="AG4160" s="2" t="s">
        <v>282</v>
      </c>
      <c r="AH4160" s="2" t="s">
        <v>128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5315</v>
      </c>
      <c r="B4161" s="2" t="s">
        <v>5311</v>
      </c>
      <c r="C4161" s="2" t="s">
        <v>47</v>
      </c>
      <c r="D4161" s="2" t="s">
        <v>1137</v>
      </c>
      <c r="E4161" s="2" t="s">
        <v>526</v>
      </c>
      <c r="F4161" s="2" t="s">
        <v>278</v>
      </c>
      <c r="G4161" s="2" t="s">
        <v>120</v>
      </c>
      <c r="H4161" s="2" t="s">
        <v>142</v>
      </c>
      <c r="I4161" s="2" t="s">
        <v>53</v>
      </c>
      <c r="J4161" s="2" t="s">
        <v>280</v>
      </c>
      <c r="K4161" s="2"/>
      <c r="L4161" s="2" t="s">
        <v>122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124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271</v>
      </c>
      <c r="AF4161" s="2" t="s">
        <v>281</v>
      </c>
      <c r="AG4161" s="2" t="s">
        <v>282</v>
      </c>
      <c r="AH4161" s="2" t="s">
        <v>128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5316</v>
      </c>
      <c r="B4162" s="2" t="s">
        <v>5311</v>
      </c>
      <c r="C4162" s="2" t="s">
        <v>47</v>
      </c>
      <c r="D4162" s="2" t="s">
        <v>1137</v>
      </c>
      <c r="E4162" s="2" t="s">
        <v>526</v>
      </c>
      <c r="F4162" s="2" t="s">
        <v>278</v>
      </c>
      <c r="G4162" s="2" t="s">
        <v>120</v>
      </c>
      <c r="H4162" s="2" t="s">
        <v>142</v>
      </c>
      <c r="I4162" s="2" t="s">
        <v>53</v>
      </c>
      <c r="J4162" s="2" t="s">
        <v>280</v>
      </c>
      <c r="K4162" s="2"/>
      <c r="L4162" s="2" t="s">
        <v>122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124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271</v>
      </c>
      <c r="AF4162" s="2" t="s">
        <v>281</v>
      </c>
      <c r="AG4162" s="2" t="s">
        <v>282</v>
      </c>
      <c r="AH4162" s="2" t="s">
        <v>128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5317</v>
      </c>
      <c r="B4163" s="2" t="s">
        <v>5311</v>
      </c>
      <c r="C4163" s="2" t="s">
        <v>47</v>
      </c>
      <c r="D4163" s="2" t="s">
        <v>1137</v>
      </c>
      <c r="E4163" s="2" t="s">
        <v>526</v>
      </c>
      <c r="F4163" s="2" t="s">
        <v>278</v>
      </c>
      <c r="G4163" s="2" t="s">
        <v>120</v>
      </c>
      <c r="H4163" s="2" t="s">
        <v>142</v>
      </c>
      <c r="I4163" s="2" t="s">
        <v>53</v>
      </c>
      <c r="J4163" s="2" t="s">
        <v>280</v>
      </c>
      <c r="K4163" s="2"/>
      <c r="L4163" s="2" t="s">
        <v>122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124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271</v>
      </c>
      <c r="AF4163" s="2" t="s">
        <v>281</v>
      </c>
      <c r="AG4163" s="2" t="s">
        <v>282</v>
      </c>
      <c r="AH4163" s="2" t="s">
        <v>128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5318</v>
      </c>
      <c r="B4164" s="2" t="s">
        <v>5311</v>
      </c>
      <c r="C4164" s="2" t="s">
        <v>47</v>
      </c>
      <c r="D4164" s="2" t="s">
        <v>1137</v>
      </c>
      <c r="E4164" s="2" t="s">
        <v>526</v>
      </c>
      <c r="F4164" s="2" t="s">
        <v>278</v>
      </c>
      <c r="G4164" s="2" t="s">
        <v>120</v>
      </c>
      <c r="H4164" s="2" t="s">
        <v>142</v>
      </c>
      <c r="I4164" s="2" t="s">
        <v>53</v>
      </c>
      <c r="J4164" s="2" t="s">
        <v>280</v>
      </c>
      <c r="K4164" s="2"/>
      <c r="L4164" s="2" t="s">
        <v>122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124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271</v>
      </c>
      <c r="AF4164" s="2" t="s">
        <v>281</v>
      </c>
      <c r="AG4164" s="2" t="s">
        <v>284</v>
      </c>
      <c r="AH4164" s="2" t="s">
        <v>128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5319</v>
      </c>
      <c r="B4165" s="2" t="s">
        <v>5311</v>
      </c>
      <c r="C4165" s="2" t="s">
        <v>47</v>
      </c>
      <c r="D4165" s="2" t="s">
        <v>1137</v>
      </c>
      <c r="E4165" s="2" t="s">
        <v>526</v>
      </c>
      <c r="F4165" s="2" t="s">
        <v>278</v>
      </c>
      <c r="G4165" s="2" t="s">
        <v>120</v>
      </c>
      <c r="H4165" s="2" t="s">
        <v>142</v>
      </c>
      <c r="I4165" s="2"/>
      <c r="J4165" s="2"/>
      <c r="K4165" s="2"/>
      <c r="L4165" s="2"/>
      <c r="M4165" s="2" t="s">
        <v>107</v>
      </c>
      <c r="N4165" s="3"/>
      <c r="O4165" s="3"/>
      <c r="P4165" s="4">
        <f>IF(O4165="吨",N4165*1000,IF(O4165="万立方米",N4165*10000,""))</f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138</v>
      </c>
      <c r="AH4165" s="2" t="s">
        <v>114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5320</v>
      </c>
      <c r="B4166" s="2" t="s">
        <v>5321</v>
      </c>
      <c r="C4166" s="2" t="s">
        <v>47</v>
      </c>
      <c r="D4166" s="2" t="s">
        <v>4402</v>
      </c>
      <c r="E4166" s="2" t="s">
        <v>911</v>
      </c>
      <c r="F4166" s="2" t="s">
        <v>224</v>
      </c>
      <c r="G4166" s="2" t="s">
        <v>227</v>
      </c>
      <c r="H4166" s="2" t="s">
        <v>52</v>
      </c>
      <c r="I4166" s="2" t="s">
        <v>53</v>
      </c>
      <c r="J4166" s="2" t="s">
        <v>226</v>
      </c>
      <c r="K4166" s="2" t="s">
        <v>226</v>
      </c>
      <c r="L4166" s="2" t="s">
        <v>227</v>
      </c>
      <c r="M4166" s="2" t="s">
        <v>57</v>
      </c>
      <c r="N4166" s="3">
        <v>1326.75</v>
      </c>
      <c r="O4166" s="3" t="s">
        <v>228</v>
      </c>
      <c r="P4166" s="4">
        <f>IF(O4166="吨",N4166*1000,IF(O4166="万立方米",N4166*10000,""))</f>
        <v>13267500.0</v>
      </c>
      <c r="Q4166" s="2" t="s">
        <v>229</v>
      </c>
      <c r="R4166" s="2" t="s">
        <v>230</v>
      </c>
      <c r="S4166" s="2" t="s">
        <v>231</v>
      </c>
      <c r="T4166" s="2" t="s">
        <v>75</v>
      </c>
      <c r="U4166" s="4">
        <f>0.0</f>
        <v>0.0</v>
      </c>
      <c r="V4166" s="2" t="s">
        <v>232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66</v>
      </c>
      <c r="AF4166" s="2" t="s">
        <v>67</v>
      </c>
      <c r="AG4166" s="2" t="s">
        <v>233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5322</v>
      </c>
      <c r="B4167" s="2" t="s">
        <v>5321</v>
      </c>
      <c r="C4167" s="2" t="s">
        <v>47</v>
      </c>
      <c r="D4167" s="2" t="s">
        <v>4402</v>
      </c>
      <c r="E4167" s="2" t="s">
        <v>911</v>
      </c>
      <c r="F4167" s="2" t="s">
        <v>224</v>
      </c>
      <c r="G4167" s="2" t="s">
        <v>227</v>
      </c>
      <c r="H4167" s="2" t="s">
        <v>52</v>
      </c>
      <c r="I4167" s="2" t="s">
        <v>53</v>
      </c>
      <c r="J4167" s="2" t="s">
        <v>226</v>
      </c>
      <c r="K4167" s="2" t="s">
        <v>226</v>
      </c>
      <c r="L4167" s="2" t="s">
        <v>227</v>
      </c>
      <c r="M4167" s="2" t="s">
        <v>73</v>
      </c>
      <c r="N4167" s="3">
        <v>1326.75</v>
      </c>
      <c r="O4167" s="3" t="s">
        <v>228</v>
      </c>
      <c r="P4167" s="4">
        <f>IF(O4167="吨",N4167*1000,IF(O4167="万立方米",N4167*10000,""))</f>
        <v>13267500.0</v>
      </c>
      <c r="Q4167" s="2" t="s">
        <v>229</v>
      </c>
      <c r="R4167" s="2" t="s">
        <v>230</v>
      </c>
      <c r="S4167" s="2" t="s">
        <v>235</v>
      </c>
      <c r="T4167" s="2" t="s">
        <v>75</v>
      </c>
      <c r="U4167" s="4">
        <f>1.3</f>
        <v>1.3</v>
      </c>
      <c r="V4167" s="2" t="s">
        <v>232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17.24775</v>
      </c>
      <c r="AD4167" s="4">
        <f>AC4167*(1-Z4167/100)</f>
        <v>17.24775</v>
      </c>
      <c r="AE4167" s="2" t="s">
        <v>66</v>
      </c>
      <c r="AF4167" s="2" t="s">
        <v>67</v>
      </c>
      <c r="AG4167" s="2" t="s">
        <v>236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5323</v>
      </c>
      <c r="B4168" s="2" t="s">
        <v>5321</v>
      </c>
      <c r="C4168" s="2" t="s">
        <v>47</v>
      </c>
      <c r="D4168" s="2" t="s">
        <v>4402</v>
      </c>
      <c r="E4168" s="2" t="s">
        <v>911</v>
      </c>
      <c r="F4168" s="2" t="s">
        <v>224</v>
      </c>
      <c r="G4168" s="2" t="s">
        <v>227</v>
      </c>
      <c r="H4168" s="2" t="s">
        <v>52</v>
      </c>
      <c r="I4168" s="2" t="s">
        <v>53</v>
      </c>
      <c r="J4168" s="2" t="s">
        <v>226</v>
      </c>
      <c r="K4168" s="2" t="s">
        <v>226</v>
      </c>
      <c r="L4168" s="2" t="s">
        <v>227</v>
      </c>
      <c r="M4168" s="2" t="s">
        <v>79</v>
      </c>
      <c r="N4168" s="3">
        <v>1326.75</v>
      </c>
      <c r="O4168" s="3" t="s">
        <v>228</v>
      </c>
      <c r="P4168" s="4">
        <f>IF(O4168="吨",N4168*1000,IF(O4168="万立方米",N4168*10000,""))</f>
        <v>13267500.0</v>
      </c>
      <c r="Q4168" s="2" t="s">
        <v>229</v>
      </c>
      <c r="R4168" s="2" t="s">
        <v>230</v>
      </c>
      <c r="S4168" s="2" t="s">
        <v>238</v>
      </c>
      <c r="T4168" s="2" t="s">
        <v>75</v>
      </c>
      <c r="U4168" s="4">
        <f>4.1</f>
        <v>4.1</v>
      </c>
      <c r="V4168" s="2" t="s">
        <v>232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4">
        <f>P4168*U4168/1000000</f>
        <v>54.39674999999999</v>
      </c>
      <c r="AD4168" s="4">
        <f>AC4168*(1-Z4168/100)</f>
        <v>42.42946499999999</v>
      </c>
      <c r="AE4168" s="2" t="s">
        <v>66</v>
      </c>
      <c r="AF4168" s="2" t="s">
        <v>67</v>
      </c>
      <c r="AG4168" s="2" t="s">
        <v>239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5324</v>
      </c>
      <c r="B4169" s="2" t="s">
        <v>5321</v>
      </c>
      <c r="C4169" s="2" t="s">
        <v>47</v>
      </c>
      <c r="D4169" s="2" t="s">
        <v>4402</v>
      </c>
      <c r="E4169" s="2" t="s">
        <v>911</v>
      </c>
      <c r="F4169" s="2" t="s">
        <v>224</v>
      </c>
      <c r="G4169" s="2" t="s">
        <v>227</v>
      </c>
      <c r="H4169" s="2" t="s">
        <v>52</v>
      </c>
      <c r="I4169" s="2" t="s">
        <v>53</v>
      </c>
      <c r="J4169" s="2" t="s">
        <v>226</v>
      </c>
      <c r="K4169" s="2" t="s">
        <v>226</v>
      </c>
      <c r="L4169" s="2" t="s">
        <v>227</v>
      </c>
      <c r="M4169" s="2" t="s">
        <v>87</v>
      </c>
      <c r="N4169" s="3">
        <v>1326.75</v>
      </c>
      <c r="O4169" s="3" t="s">
        <v>228</v>
      </c>
      <c r="P4169" s="4">
        <f>IF(O4169="吨",N4169*1000,IF(O4169="万立方米",N4169*10000,""))</f>
        <v>13267500.0</v>
      </c>
      <c r="Q4169" s="2" t="s">
        <v>229</v>
      </c>
      <c r="R4169" s="2" t="s">
        <v>230</v>
      </c>
      <c r="S4169" s="2" t="s">
        <v>241</v>
      </c>
      <c r="T4169" s="2" t="s">
        <v>75</v>
      </c>
      <c r="U4169" s="4">
        <f>0.0</f>
        <v>0.0</v>
      </c>
      <c r="V4169" s="2" t="s">
        <v>232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66</v>
      </c>
      <c r="AF4169" s="2" t="s">
        <v>67</v>
      </c>
      <c r="AG4169" s="2" t="s">
        <v>233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5325</v>
      </c>
      <c r="B4170" s="2" t="s">
        <v>5321</v>
      </c>
      <c r="C4170" s="2" t="s">
        <v>47</v>
      </c>
      <c r="D4170" s="2" t="s">
        <v>4402</v>
      </c>
      <c r="E4170" s="2" t="s">
        <v>911</v>
      </c>
      <c r="F4170" s="2" t="s">
        <v>224</v>
      </c>
      <c r="G4170" s="2" t="s">
        <v>227</v>
      </c>
      <c r="H4170" s="2" t="s">
        <v>52</v>
      </c>
      <c r="I4170" s="2" t="s">
        <v>53</v>
      </c>
      <c r="J4170" s="2" t="s">
        <v>226</v>
      </c>
      <c r="K4170" s="2" t="s">
        <v>226</v>
      </c>
      <c r="L4170" s="2" t="s">
        <v>227</v>
      </c>
      <c r="M4170" s="2" t="s">
        <v>91</v>
      </c>
      <c r="N4170" s="3">
        <v>1326.75</v>
      </c>
      <c r="O4170" s="3" t="s">
        <v>228</v>
      </c>
      <c r="P4170" s="4">
        <f>IF(O4170="吨",N4170*1000,IF(O4170="万立方米",N4170*10000,""))</f>
        <v>13267500.0</v>
      </c>
      <c r="Q4170" s="2" t="s">
        <v>229</v>
      </c>
      <c r="R4170" s="2" t="s">
        <v>230</v>
      </c>
      <c r="S4170" s="2" t="s">
        <v>243</v>
      </c>
      <c r="T4170" s="2" t="s">
        <v>75</v>
      </c>
      <c r="U4170" s="4">
        <f>0.03</f>
        <v>0.03</v>
      </c>
      <c r="V4170" s="2" t="s">
        <v>232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4">
        <f>P4170*U4170/1000000</f>
        <v>0.398025</v>
      </c>
      <c r="AD4170" s="4">
        <f>AC4171*(1-AA4170/100)+(AC4170-AC4171)*(1-AB4170/100)</f>
        <v>0.398025</v>
      </c>
      <c r="AE4170" s="2" t="s">
        <v>66</v>
      </c>
      <c r="AF4170" s="2" t="s">
        <v>67</v>
      </c>
      <c r="AG4170" s="2" t="s">
        <v>233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5326</v>
      </c>
      <c r="B4171" s="2" t="s">
        <v>5321</v>
      </c>
      <c r="C4171" s="2" t="s">
        <v>47</v>
      </c>
      <c r="D4171" s="2" t="s">
        <v>4402</v>
      </c>
      <c r="E4171" s="2" t="s">
        <v>911</v>
      </c>
      <c r="F4171" s="2" t="s">
        <v>224</v>
      </c>
      <c r="G4171" s="2" t="s">
        <v>227</v>
      </c>
      <c r="H4171" s="2" t="s">
        <v>52</v>
      </c>
      <c r="I4171" s="2" t="s">
        <v>53</v>
      </c>
      <c r="J4171" s="2" t="s">
        <v>226</v>
      </c>
      <c r="K4171" s="2" t="s">
        <v>226</v>
      </c>
      <c r="L4171" s="2" t="s">
        <v>227</v>
      </c>
      <c r="M4171" s="2" t="s">
        <v>95</v>
      </c>
      <c r="N4171" s="3">
        <v>1326.75</v>
      </c>
      <c r="O4171" s="3" t="s">
        <v>228</v>
      </c>
      <c r="P4171" s="4">
        <f>IF(O4171="吨",N4171*1000,IF(O4171="万立方米",N4171*10000,""))</f>
        <v>13267500.0</v>
      </c>
      <c r="Q4171" s="2" t="s">
        <v>229</v>
      </c>
      <c r="R4171" s="2" t="s">
        <v>230</v>
      </c>
      <c r="S4171" s="2" t="s">
        <v>245</v>
      </c>
      <c r="T4171" s="2" t="s">
        <v>75</v>
      </c>
      <c r="U4171" s="4">
        <f>0.03</f>
        <v>0.03</v>
      </c>
      <c r="V4171" s="2" t="s">
        <v>232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0.398025</v>
      </c>
      <c r="AD4171" s="4">
        <f>AC4171*(1-Z4171/100)</f>
        <v>0.398025</v>
      </c>
      <c r="AE4171" s="2" t="s">
        <v>66</v>
      </c>
      <c r="AF4171" s="2" t="s">
        <v>67</v>
      </c>
      <c r="AG4171" s="2" t="s">
        <v>233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5327</v>
      </c>
      <c r="B4172" s="2" t="s">
        <v>5321</v>
      </c>
      <c r="C4172" s="2" t="s">
        <v>47</v>
      </c>
      <c r="D4172" s="2" t="s">
        <v>4402</v>
      </c>
      <c r="E4172" s="2" t="s">
        <v>911</v>
      </c>
      <c r="F4172" s="2" t="s">
        <v>224</v>
      </c>
      <c r="G4172" s="2" t="s">
        <v>227</v>
      </c>
      <c r="H4172" s="2" t="s">
        <v>52</v>
      </c>
      <c r="I4172" s="2" t="s">
        <v>53</v>
      </c>
      <c r="J4172" s="2" t="s">
        <v>226</v>
      </c>
      <c r="K4172" s="2" t="s">
        <v>226</v>
      </c>
      <c r="L4172" s="2" t="s">
        <v>227</v>
      </c>
      <c r="M4172" s="2" t="s">
        <v>99</v>
      </c>
      <c r="N4172" s="3">
        <v>1326.75</v>
      </c>
      <c r="O4172" s="3" t="s">
        <v>228</v>
      </c>
      <c r="P4172" s="4">
        <f>IF(O4172="吨",N4172*1000,IF(O4172="万立方米",N4172*10000,""))</f>
        <v>13267500.0</v>
      </c>
      <c r="Q4172" s="2" t="s">
        <v>229</v>
      </c>
      <c r="R4172" s="2" t="s">
        <v>230</v>
      </c>
      <c r="S4172" s="2" t="s">
        <v>247</v>
      </c>
      <c r="T4172" s="2" t="s">
        <v>75</v>
      </c>
      <c r="U4172" s="4">
        <f>0.0</f>
        <v>0.0</v>
      </c>
      <c r="V4172" s="2" t="s">
        <v>232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4">
        <f>P4172*U4172/1000000</f>
        <v>0.0</v>
      </c>
      <c r="AD4172" s="4">
        <f>AC4172*(1-Z4172/100)</f>
        <v>0.0</v>
      </c>
      <c r="AE4172" s="2" t="s">
        <v>66</v>
      </c>
      <c r="AF4172" s="2" t="s">
        <v>67</v>
      </c>
      <c r="AG4172" s="2" t="s">
        <v>233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5328</v>
      </c>
      <c r="B4173" s="2" t="s">
        <v>5321</v>
      </c>
      <c r="C4173" s="2" t="s">
        <v>47</v>
      </c>
      <c r="D4173" s="2" t="s">
        <v>4402</v>
      </c>
      <c r="E4173" s="2" t="s">
        <v>911</v>
      </c>
      <c r="F4173" s="2" t="s">
        <v>224</v>
      </c>
      <c r="G4173" s="2" t="s">
        <v>227</v>
      </c>
      <c r="H4173" s="2" t="s">
        <v>52</v>
      </c>
      <c r="I4173" s="2" t="s">
        <v>53</v>
      </c>
      <c r="J4173" s="2" t="s">
        <v>226</v>
      </c>
      <c r="K4173" s="2" t="s">
        <v>226</v>
      </c>
      <c r="L4173" s="2" t="s">
        <v>227</v>
      </c>
      <c r="M4173" s="2" t="s">
        <v>104</v>
      </c>
      <c r="N4173" s="3">
        <v>1326.75</v>
      </c>
      <c r="O4173" s="3" t="s">
        <v>228</v>
      </c>
      <c r="P4173" s="4">
        <f>IF(O4173="吨",N4173*1000,IF(O4173="万立方米",N4173*10000,""))</f>
        <v>13267500.0</v>
      </c>
      <c r="Q4173" s="2" t="s">
        <v>229</v>
      </c>
      <c r="R4173" s="2" t="s">
        <v>230</v>
      </c>
      <c r="S4173" s="2" t="s">
        <v>249</v>
      </c>
      <c r="T4173" s="2" t="s">
        <v>75</v>
      </c>
      <c r="U4173" s="4">
        <f>0.02</f>
        <v>0.02</v>
      </c>
      <c r="V4173" s="2" t="s">
        <v>232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 t="s">
        <v>236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5329</v>
      </c>
      <c r="B4174" s="2" t="s">
        <v>5321</v>
      </c>
      <c r="C4174" s="2" t="s">
        <v>47</v>
      </c>
      <c r="D4174" s="2" t="s">
        <v>4402</v>
      </c>
      <c r="E4174" s="2" t="s">
        <v>911</v>
      </c>
      <c r="F4174" s="2" t="s">
        <v>224</v>
      </c>
      <c r="G4174" s="2" t="s">
        <v>227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f>IF(O4174="吨",N4174*1000,IF(O4174="万立方米",N4174*10000,""))</f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138</v>
      </c>
      <c r="AH4174" s="2" t="s">
        <v>114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5330</v>
      </c>
      <c r="B4175" s="2" t="s">
        <v>5331</v>
      </c>
      <c r="C4175" s="2" t="s">
        <v>47</v>
      </c>
      <c r="D4175" s="2" t="s">
        <v>5332</v>
      </c>
      <c r="E4175" s="2" t="s">
        <v>325</v>
      </c>
      <c r="F4175" s="2" t="s">
        <v>278</v>
      </c>
      <c r="G4175" s="2" t="s">
        <v>120</v>
      </c>
      <c r="H4175" s="2" t="s">
        <v>52</v>
      </c>
      <c r="I4175" s="2" t="s">
        <v>53</v>
      </c>
      <c r="J4175" s="2" t="s">
        <v>280</v>
      </c>
      <c r="K4175" s="2"/>
      <c r="L4175" s="2" t="s">
        <v>122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124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271</v>
      </c>
      <c r="AF4175" s="2" t="s">
        <v>281</v>
      </c>
      <c r="AG4175" s="2" t="s">
        <v>282</v>
      </c>
      <c r="AH4175" s="2" t="s">
        <v>128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5333</v>
      </c>
      <c r="B4176" s="2" t="s">
        <v>5331</v>
      </c>
      <c r="C4176" s="2" t="s">
        <v>47</v>
      </c>
      <c r="D4176" s="2" t="s">
        <v>5332</v>
      </c>
      <c r="E4176" s="2" t="s">
        <v>325</v>
      </c>
      <c r="F4176" s="2" t="s">
        <v>278</v>
      </c>
      <c r="G4176" s="2" t="s">
        <v>120</v>
      </c>
      <c r="H4176" s="2" t="s">
        <v>52</v>
      </c>
      <c r="I4176" s="2" t="s">
        <v>53</v>
      </c>
      <c r="J4176" s="2" t="s">
        <v>280</v>
      </c>
      <c r="K4176" s="2"/>
      <c r="L4176" s="2" t="s">
        <v>122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124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271</v>
      </c>
      <c r="AF4176" s="2" t="s">
        <v>281</v>
      </c>
      <c r="AG4176" s="2" t="s">
        <v>284</v>
      </c>
      <c r="AH4176" s="2" t="s">
        <v>128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5334</v>
      </c>
      <c r="B4177" s="2" t="s">
        <v>5331</v>
      </c>
      <c r="C4177" s="2" t="s">
        <v>47</v>
      </c>
      <c r="D4177" s="2" t="s">
        <v>5332</v>
      </c>
      <c r="E4177" s="2" t="s">
        <v>325</v>
      </c>
      <c r="F4177" s="2" t="s">
        <v>278</v>
      </c>
      <c r="G4177" s="2" t="s">
        <v>120</v>
      </c>
      <c r="H4177" s="2" t="s">
        <v>52</v>
      </c>
      <c r="I4177" s="2" t="s">
        <v>53</v>
      </c>
      <c r="J4177" s="2" t="s">
        <v>280</v>
      </c>
      <c r="K4177" s="2"/>
      <c r="L4177" s="2" t="s">
        <v>122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124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271</v>
      </c>
      <c r="AF4177" s="2" t="s">
        <v>281</v>
      </c>
      <c r="AG4177" s="2" t="s">
        <v>282</v>
      </c>
      <c r="AH4177" s="2" t="s">
        <v>128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5335</v>
      </c>
      <c r="B4178" s="2" t="s">
        <v>5331</v>
      </c>
      <c r="C4178" s="2" t="s">
        <v>47</v>
      </c>
      <c r="D4178" s="2" t="s">
        <v>5332</v>
      </c>
      <c r="E4178" s="2" t="s">
        <v>325</v>
      </c>
      <c r="F4178" s="2" t="s">
        <v>278</v>
      </c>
      <c r="G4178" s="2" t="s">
        <v>120</v>
      </c>
      <c r="H4178" s="2" t="s">
        <v>52</v>
      </c>
      <c r="I4178" s="2" t="s">
        <v>53</v>
      </c>
      <c r="J4178" s="2" t="s">
        <v>280</v>
      </c>
      <c r="K4178" s="2"/>
      <c r="L4178" s="2" t="s">
        <v>122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124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271</v>
      </c>
      <c r="AF4178" s="2" t="s">
        <v>281</v>
      </c>
      <c r="AG4178" s="2" t="s">
        <v>282</v>
      </c>
      <c r="AH4178" s="2" t="s">
        <v>128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5336</v>
      </c>
      <c r="B4179" s="2" t="s">
        <v>5331</v>
      </c>
      <c r="C4179" s="2" t="s">
        <v>47</v>
      </c>
      <c r="D4179" s="2" t="s">
        <v>5332</v>
      </c>
      <c r="E4179" s="2" t="s">
        <v>325</v>
      </c>
      <c r="F4179" s="2" t="s">
        <v>278</v>
      </c>
      <c r="G4179" s="2" t="s">
        <v>120</v>
      </c>
      <c r="H4179" s="2" t="s">
        <v>52</v>
      </c>
      <c r="I4179" s="2" t="s">
        <v>53</v>
      </c>
      <c r="J4179" s="2" t="s">
        <v>280</v>
      </c>
      <c r="K4179" s="2"/>
      <c r="L4179" s="2" t="s">
        <v>122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124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271</v>
      </c>
      <c r="AF4179" s="2" t="s">
        <v>281</v>
      </c>
      <c r="AG4179" s="2" t="s">
        <v>282</v>
      </c>
      <c r="AH4179" s="2" t="s">
        <v>128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5337</v>
      </c>
      <c r="B4180" s="2" t="s">
        <v>5331</v>
      </c>
      <c r="C4180" s="2" t="s">
        <v>47</v>
      </c>
      <c r="D4180" s="2" t="s">
        <v>5332</v>
      </c>
      <c r="E4180" s="2" t="s">
        <v>325</v>
      </c>
      <c r="F4180" s="2" t="s">
        <v>278</v>
      </c>
      <c r="G4180" s="2" t="s">
        <v>120</v>
      </c>
      <c r="H4180" s="2" t="s">
        <v>52</v>
      </c>
      <c r="I4180" s="2" t="s">
        <v>53</v>
      </c>
      <c r="J4180" s="2" t="s">
        <v>280</v>
      </c>
      <c r="K4180" s="2"/>
      <c r="L4180" s="2" t="s">
        <v>122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124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271</v>
      </c>
      <c r="AF4180" s="2" t="s">
        <v>281</v>
      </c>
      <c r="AG4180" s="2" t="s">
        <v>282</v>
      </c>
      <c r="AH4180" s="2" t="s">
        <v>128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5338</v>
      </c>
      <c r="B4181" s="2" t="s">
        <v>5331</v>
      </c>
      <c r="C4181" s="2" t="s">
        <v>47</v>
      </c>
      <c r="D4181" s="2" t="s">
        <v>5332</v>
      </c>
      <c r="E4181" s="2" t="s">
        <v>325</v>
      </c>
      <c r="F4181" s="2" t="s">
        <v>278</v>
      </c>
      <c r="G4181" s="2" t="s">
        <v>120</v>
      </c>
      <c r="H4181" s="2" t="s">
        <v>52</v>
      </c>
      <c r="I4181" s="2" t="s">
        <v>53</v>
      </c>
      <c r="J4181" s="2" t="s">
        <v>280</v>
      </c>
      <c r="K4181" s="2"/>
      <c r="L4181" s="2" t="s">
        <v>122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124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271</v>
      </c>
      <c r="AF4181" s="2" t="s">
        <v>281</v>
      </c>
      <c r="AG4181" s="2" t="s">
        <v>282</v>
      </c>
      <c r="AH4181" s="2" t="s">
        <v>128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5339</v>
      </c>
      <c r="B4182" s="2" t="s">
        <v>5331</v>
      </c>
      <c r="C4182" s="2" t="s">
        <v>47</v>
      </c>
      <c r="D4182" s="2" t="s">
        <v>5332</v>
      </c>
      <c r="E4182" s="2" t="s">
        <v>325</v>
      </c>
      <c r="F4182" s="2" t="s">
        <v>278</v>
      </c>
      <c r="G4182" s="2" t="s">
        <v>120</v>
      </c>
      <c r="H4182" s="2" t="s">
        <v>52</v>
      </c>
      <c r="I4182" s="2" t="s">
        <v>53</v>
      </c>
      <c r="J4182" s="2" t="s">
        <v>280</v>
      </c>
      <c r="K4182" s="2"/>
      <c r="L4182" s="2" t="s">
        <v>122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124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271</v>
      </c>
      <c r="AF4182" s="2" t="s">
        <v>281</v>
      </c>
      <c r="AG4182" s="2" t="s">
        <v>284</v>
      </c>
      <c r="AH4182" s="2" t="s">
        <v>128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5340</v>
      </c>
      <c r="B4183" s="2" t="s">
        <v>5331</v>
      </c>
      <c r="C4183" s="2" t="s">
        <v>47</v>
      </c>
      <c r="D4183" s="2" t="s">
        <v>5332</v>
      </c>
      <c r="E4183" s="2" t="s">
        <v>325</v>
      </c>
      <c r="F4183" s="2" t="s">
        <v>278</v>
      </c>
      <c r="G4183" s="2" t="s">
        <v>120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f>IF(O4183="吨",N4183*1000,IF(O4183="万立方米",N4183*10000,""))</f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138</v>
      </c>
      <c r="AH4183" s="2" t="s">
        <v>114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5341</v>
      </c>
      <c r="B4184" s="2" t="s">
        <v>5342</v>
      </c>
      <c r="C4184" s="2" t="s">
        <v>47</v>
      </c>
      <c r="D4184" s="2" t="s">
        <v>1309</v>
      </c>
      <c r="E4184" s="2" t="s">
        <v>924</v>
      </c>
      <c r="F4184" s="2" t="s">
        <v>278</v>
      </c>
      <c r="G4184" s="2" t="s">
        <v>120</v>
      </c>
      <c r="H4184" s="2" t="s">
        <v>52</v>
      </c>
      <c r="I4184" s="2" t="s">
        <v>53</v>
      </c>
      <c r="J4184" s="2" t="s">
        <v>226</v>
      </c>
      <c r="K4184" s="2" t="s">
        <v>226</v>
      </c>
      <c r="L4184" s="2" t="s">
        <v>227</v>
      </c>
      <c r="M4184" s="2" t="s">
        <v>57</v>
      </c>
      <c r="N4184" s="3">
        <v>15.915</v>
      </c>
      <c r="O4184" s="3" t="s">
        <v>228</v>
      </c>
      <c r="P4184" s="4">
        <f>IF(O4184="吨",N4184*1000,IF(O4184="万立方米",N4184*10000,""))</f>
        <v>159150.0</v>
      </c>
      <c r="Q4184" s="2" t="s">
        <v>229</v>
      </c>
      <c r="R4184" s="2" t="s">
        <v>230</v>
      </c>
      <c r="S4184" s="2" t="s">
        <v>231</v>
      </c>
      <c r="T4184" s="2" t="s">
        <v>75</v>
      </c>
      <c r="U4184" s="4">
        <f>0.0</f>
        <v>0.0</v>
      </c>
      <c r="V4184" s="2" t="s">
        <v>232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0.0</v>
      </c>
      <c r="AD4184" s="4">
        <f>AC4184*(1-Z4184/100)</f>
        <v>0.0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5343</v>
      </c>
      <c r="B4185" s="2" t="s">
        <v>5342</v>
      </c>
      <c r="C4185" s="2" t="s">
        <v>47</v>
      </c>
      <c r="D4185" s="2" t="s">
        <v>1309</v>
      </c>
      <c r="E4185" s="2" t="s">
        <v>924</v>
      </c>
      <c r="F4185" s="2" t="s">
        <v>278</v>
      </c>
      <c r="G4185" s="2" t="s">
        <v>120</v>
      </c>
      <c r="H4185" s="2" t="s">
        <v>52</v>
      </c>
      <c r="I4185" s="2" t="s">
        <v>53</v>
      </c>
      <c r="J4185" s="2" t="s">
        <v>226</v>
      </c>
      <c r="K4185" s="2" t="s">
        <v>226</v>
      </c>
      <c r="L4185" s="2" t="s">
        <v>227</v>
      </c>
      <c r="M4185" s="2" t="s">
        <v>73</v>
      </c>
      <c r="N4185" s="3">
        <v>15.915</v>
      </c>
      <c r="O4185" s="3" t="s">
        <v>228</v>
      </c>
      <c r="P4185" s="4">
        <f>IF(O4185="吨",N4185*1000,IF(O4185="万立方米",N4185*10000,""))</f>
        <v>159150.0</v>
      </c>
      <c r="Q4185" s="2" t="s">
        <v>229</v>
      </c>
      <c r="R4185" s="2" t="s">
        <v>230</v>
      </c>
      <c r="S4185" s="2" t="s">
        <v>235</v>
      </c>
      <c r="T4185" s="2" t="s">
        <v>75</v>
      </c>
      <c r="U4185" s="4">
        <f>1.3</f>
        <v>1.3</v>
      </c>
      <c r="V4185" s="2" t="s">
        <v>232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0.206895</v>
      </c>
      <c r="AD4185" s="4">
        <f>AC4185*(1-Z4185/100)</f>
        <v>0.206895</v>
      </c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5344</v>
      </c>
      <c r="B4186" s="2" t="s">
        <v>5342</v>
      </c>
      <c r="C4186" s="2" t="s">
        <v>47</v>
      </c>
      <c r="D4186" s="2" t="s">
        <v>1309</v>
      </c>
      <c r="E4186" s="2" t="s">
        <v>924</v>
      </c>
      <c r="F4186" s="2" t="s">
        <v>278</v>
      </c>
      <c r="G4186" s="2" t="s">
        <v>120</v>
      </c>
      <c r="H4186" s="2" t="s">
        <v>52</v>
      </c>
      <c r="I4186" s="2" t="s">
        <v>53</v>
      </c>
      <c r="J4186" s="2" t="s">
        <v>226</v>
      </c>
      <c r="K4186" s="2" t="s">
        <v>226</v>
      </c>
      <c r="L4186" s="2" t="s">
        <v>227</v>
      </c>
      <c r="M4186" s="2" t="s">
        <v>79</v>
      </c>
      <c r="N4186" s="3">
        <v>15.915</v>
      </c>
      <c r="O4186" s="3" t="s">
        <v>228</v>
      </c>
      <c r="P4186" s="4">
        <f>IF(O4186="吨",N4186*1000,IF(O4186="万立方米",N4186*10000,""))</f>
        <v>159150.0</v>
      </c>
      <c r="Q4186" s="2" t="s">
        <v>229</v>
      </c>
      <c r="R4186" s="2" t="s">
        <v>230</v>
      </c>
      <c r="S4186" s="2" t="s">
        <v>238</v>
      </c>
      <c r="T4186" s="2" t="s">
        <v>75</v>
      </c>
      <c r="U4186" s="4">
        <f>4.1</f>
        <v>4.1</v>
      </c>
      <c r="V4186" s="2" t="s">
        <v>232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4">
        <f>P4186*U4186/1000000</f>
        <v>0.652515</v>
      </c>
      <c r="AD4186" s="4">
        <f>AC4186*(1-Z4186/100)</f>
        <v>0.5089617</v>
      </c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5345</v>
      </c>
      <c r="B4187" s="2" t="s">
        <v>5342</v>
      </c>
      <c r="C4187" s="2" t="s">
        <v>47</v>
      </c>
      <c r="D4187" s="2" t="s">
        <v>1309</v>
      </c>
      <c r="E4187" s="2" t="s">
        <v>924</v>
      </c>
      <c r="F4187" s="2" t="s">
        <v>278</v>
      </c>
      <c r="G4187" s="2" t="s">
        <v>120</v>
      </c>
      <c r="H4187" s="2" t="s">
        <v>52</v>
      </c>
      <c r="I4187" s="2" t="s">
        <v>53</v>
      </c>
      <c r="J4187" s="2" t="s">
        <v>226</v>
      </c>
      <c r="K4187" s="2" t="s">
        <v>226</v>
      </c>
      <c r="L4187" s="2" t="s">
        <v>227</v>
      </c>
      <c r="M4187" s="2" t="s">
        <v>87</v>
      </c>
      <c r="N4187" s="3">
        <v>15.915</v>
      </c>
      <c r="O4187" s="3" t="s">
        <v>228</v>
      </c>
      <c r="P4187" s="4">
        <f>IF(O4187="吨",N4187*1000,IF(O4187="万立方米",N4187*10000,""))</f>
        <v>159150.0</v>
      </c>
      <c r="Q4187" s="2" t="s">
        <v>229</v>
      </c>
      <c r="R4187" s="2" t="s">
        <v>230</v>
      </c>
      <c r="S4187" s="2" t="s">
        <v>241</v>
      </c>
      <c r="T4187" s="2" t="s">
        <v>75</v>
      </c>
      <c r="U4187" s="4">
        <f>0.0</f>
        <v>0.0</v>
      </c>
      <c r="V4187" s="2" t="s">
        <v>232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0.0</v>
      </c>
      <c r="AD4187" s="4">
        <f>AC4187*(1-Z4187/100)</f>
        <v>0.0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5346</v>
      </c>
      <c r="B4188" s="2" t="s">
        <v>5342</v>
      </c>
      <c r="C4188" s="2" t="s">
        <v>47</v>
      </c>
      <c r="D4188" s="2" t="s">
        <v>1309</v>
      </c>
      <c r="E4188" s="2" t="s">
        <v>924</v>
      </c>
      <c r="F4188" s="2" t="s">
        <v>278</v>
      </c>
      <c r="G4188" s="2" t="s">
        <v>120</v>
      </c>
      <c r="H4188" s="2" t="s">
        <v>52</v>
      </c>
      <c r="I4188" s="2" t="s">
        <v>53</v>
      </c>
      <c r="J4188" s="2" t="s">
        <v>226</v>
      </c>
      <c r="K4188" s="2" t="s">
        <v>226</v>
      </c>
      <c r="L4188" s="2" t="s">
        <v>227</v>
      </c>
      <c r="M4188" s="2" t="s">
        <v>91</v>
      </c>
      <c r="N4188" s="3">
        <v>15.915</v>
      </c>
      <c r="O4188" s="3" t="s">
        <v>228</v>
      </c>
      <c r="P4188" s="4">
        <f>IF(O4188="吨",N4188*1000,IF(O4188="万立方米",N4188*10000,""))</f>
        <v>159150.0</v>
      </c>
      <c r="Q4188" s="2" t="s">
        <v>229</v>
      </c>
      <c r="R4188" s="2" t="s">
        <v>230</v>
      </c>
      <c r="S4188" s="2" t="s">
        <v>243</v>
      </c>
      <c r="T4188" s="2" t="s">
        <v>75</v>
      </c>
      <c r="U4188" s="4">
        <f>0.03</f>
        <v>0.03</v>
      </c>
      <c r="V4188" s="2" t="s">
        <v>232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4">
        <f>P4188*U4188/1000000</f>
        <v>0.0047745</v>
      </c>
      <c r="AD4188" s="4">
        <f>AC4189*(1-AA4188/100)+(AC4188-AC4189)*(1-AB4188/100)</f>
        <v>0.0047745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5347</v>
      </c>
      <c r="B4189" s="2" t="s">
        <v>5342</v>
      </c>
      <c r="C4189" s="2" t="s">
        <v>47</v>
      </c>
      <c r="D4189" s="2" t="s">
        <v>1309</v>
      </c>
      <c r="E4189" s="2" t="s">
        <v>924</v>
      </c>
      <c r="F4189" s="2" t="s">
        <v>278</v>
      </c>
      <c r="G4189" s="2" t="s">
        <v>120</v>
      </c>
      <c r="H4189" s="2" t="s">
        <v>52</v>
      </c>
      <c r="I4189" s="2" t="s">
        <v>53</v>
      </c>
      <c r="J4189" s="2" t="s">
        <v>226</v>
      </c>
      <c r="K4189" s="2" t="s">
        <v>226</v>
      </c>
      <c r="L4189" s="2" t="s">
        <v>227</v>
      </c>
      <c r="M4189" s="2" t="s">
        <v>95</v>
      </c>
      <c r="N4189" s="3">
        <v>15.915</v>
      </c>
      <c r="O4189" s="3" t="s">
        <v>228</v>
      </c>
      <c r="P4189" s="4">
        <f>IF(O4189="吨",N4189*1000,IF(O4189="万立方米",N4189*10000,""))</f>
        <v>159150.0</v>
      </c>
      <c r="Q4189" s="2" t="s">
        <v>229</v>
      </c>
      <c r="R4189" s="2" t="s">
        <v>230</v>
      </c>
      <c r="S4189" s="2" t="s">
        <v>245</v>
      </c>
      <c r="T4189" s="2" t="s">
        <v>75</v>
      </c>
      <c r="U4189" s="4">
        <f>0.03</f>
        <v>0.03</v>
      </c>
      <c r="V4189" s="2" t="s">
        <v>232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0.0047745</v>
      </c>
      <c r="AD4189" s="4">
        <f>AC4189*(1-Z4189/100)</f>
        <v>0.0047745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5348</v>
      </c>
      <c r="B4190" s="2" t="s">
        <v>5342</v>
      </c>
      <c r="C4190" s="2" t="s">
        <v>47</v>
      </c>
      <c r="D4190" s="2" t="s">
        <v>1309</v>
      </c>
      <c r="E4190" s="2" t="s">
        <v>924</v>
      </c>
      <c r="F4190" s="2" t="s">
        <v>278</v>
      </c>
      <c r="G4190" s="2" t="s">
        <v>120</v>
      </c>
      <c r="H4190" s="2" t="s">
        <v>52</v>
      </c>
      <c r="I4190" s="2" t="s">
        <v>53</v>
      </c>
      <c r="J4190" s="2" t="s">
        <v>226</v>
      </c>
      <c r="K4190" s="2" t="s">
        <v>226</v>
      </c>
      <c r="L4190" s="2" t="s">
        <v>227</v>
      </c>
      <c r="M4190" s="2" t="s">
        <v>99</v>
      </c>
      <c r="N4190" s="3">
        <v>15.915</v>
      </c>
      <c r="O4190" s="3" t="s">
        <v>228</v>
      </c>
      <c r="P4190" s="4">
        <f>IF(O4190="吨",N4190*1000,IF(O4190="万立方米",N4190*10000,""))</f>
        <v>159150.0</v>
      </c>
      <c r="Q4190" s="2" t="s">
        <v>229</v>
      </c>
      <c r="R4190" s="2" t="s">
        <v>230</v>
      </c>
      <c r="S4190" s="2" t="s">
        <v>247</v>
      </c>
      <c r="T4190" s="2" t="s">
        <v>75</v>
      </c>
      <c r="U4190" s="4">
        <f>0.0</f>
        <v>0.0</v>
      </c>
      <c r="V4190" s="2" t="s">
        <v>232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4">
        <f>P4190*U4190/1000000</f>
        <v>0.0</v>
      </c>
      <c r="AD4190" s="4">
        <f>AC4190*(1-Z4190/100)</f>
        <v>0.0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5349</v>
      </c>
      <c r="B4191" s="2" t="s">
        <v>5342</v>
      </c>
      <c r="C4191" s="2" t="s">
        <v>47</v>
      </c>
      <c r="D4191" s="2" t="s">
        <v>1309</v>
      </c>
      <c r="E4191" s="2" t="s">
        <v>924</v>
      </c>
      <c r="F4191" s="2" t="s">
        <v>278</v>
      </c>
      <c r="G4191" s="2" t="s">
        <v>120</v>
      </c>
      <c r="H4191" s="2" t="s">
        <v>52</v>
      </c>
      <c r="I4191" s="2" t="s">
        <v>53</v>
      </c>
      <c r="J4191" s="2" t="s">
        <v>226</v>
      </c>
      <c r="K4191" s="2" t="s">
        <v>226</v>
      </c>
      <c r="L4191" s="2" t="s">
        <v>227</v>
      </c>
      <c r="M4191" s="2" t="s">
        <v>104</v>
      </c>
      <c r="N4191" s="3">
        <v>15.915</v>
      </c>
      <c r="O4191" s="3" t="s">
        <v>228</v>
      </c>
      <c r="P4191" s="4">
        <f>IF(O4191="吨",N4191*1000,IF(O4191="万立方米",N4191*10000,""))</f>
        <v>159150.0</v>
      </c>
      <c r="Q4191" s="2" t="s">
        <v>229</v>
      </c>
      <c r="R4191" s="2" t="s">
        <v>230</v>
      </c>
      <c r="S4191" s="2" t="s">
        <v>249</v>
      </c>
      <c r="T4191" s="2" t="s">
        <v>75</v>
      </c>
      <c r="U4191" s="4">
        <f>0.02</f>
        <v>0.02</v>
      </c>
      <c r="V4191" s="2" t="s">
        <v>232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5350</v>
      </c>
      <c r="B4192" s="2" t="s">
        <v>5342</v>
      </c>
      <c r="C4192" s="2" t="s">
        <v>47</v>
      </c>
      <c r="D4192" s="2" t="s">
        <v>1309</v>
      </c>
      <c r="E4192" s="2" t="s">
        <v>924</v>
      </c>
      <c r="F4192" s="2" t="s">
        <v>278</v>
      </c>
      <c r="G4192" s="2" t="s">
        <v>120</v>
      </c>
      <c r="H4192" s="2" t="s">
        <v>52</v>
      </c>
      <c r="I4192" s="2" t="s">
        <v>198</v>
      </c>
      <c r="J4192" s="2" t="s">
        <v>280</v>
      </c>
      <c r="K4192" s="2"/>
      <c r="L4192" s="2" t="s">
        <v>122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124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271</v>
      </c>
      <c r="AF4192" s="2" t="s">
        <v>281</v>
      </c>
      <c r="AG4192" s="2" t="s">
        <v>880</v>
      </c>
      <c r="AH4192" s="2" t="s">
        <v>128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5351</v>
      </c>
      <c r="B4193" s="2" t="s">
        <v>5342</v>
      </c>
      <c r="C4193" s="2" t="s">
        <v>47</v>
      </c>
      <c r="D4193" s="2" t="s">
        <v>1309</v>
      </c>
      <c r="E4193" s="2" t="s">
        <v>924</v>
      </c>
      <c r="F4193" s="2" t="s">
        <v>278</v>
      </c>
      <c r="G4193" s="2" t="s">
        <v>120</v>
      </c>
      <c r="H4193" s="2" t="s">
        <v>52</v>
      </c>
      <c r="I4193" s="2" t="s">
        <v>198</v>
      </c>
      <c r="J4193" s="2" t="s">
        <v>280</v>
      </c>
      <c r="K4193" s="2"/>
      <c r="L4193" s="2" t="s">
        <v>122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124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271</v>
      </c>
      <c r="AF4193" s="2" t="s">
        <v>281</v>
      </c>
      <c r="AG4193" s="2" t="s">
        <v>882</v>
      </c>
      <c r="AH4193" s="2" t="s">
        <v>128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5352</v>
      </c>
      <c r="B4194" s="2" t="s">
        <v>5342</v>
      </c>
      <c r="C4194" s="2" t="s">
        <v>47</v>
      </c>
      <c r="D4194" s="2" t="s">
        <v>1309</v>
      </c>
      <c r="E4194" s="2" t="s">
        <v>924</v>
      </c>
      <c r="F4194" s="2" t="s">
        <v>278</v>
      </c>
      <c r="G4194" s="2" t="s">
        <v>120</v>
      </c>
      <c r="H4194" s="2" t="s">
        <v>52</v>
      </c>
      <c r="I4194" s="2" t="s">
        <v>198</v>
      </c>
      <c r="J4194" s="2" t="s">
        <v>280</v>
      </c>
      <c r="K4194" s="2"/>
      <c r="L4194" s="2" t="s">
        <v>122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124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271</v>
      </c>
      <c r="AF4194" s="2" t="s">
        <v>281</v>
      </c>
      <c r="AG4194" s="2" t="s">
        <v>1320</v>
      </c>
      <c r="AH4194" s="2" t="s">
        <v>128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5353</v>
      </c>
      <c r="B4195" s="2" t="s">
        <v>5342</v>
      </c>
      <c r="C4195" s="2" t="s">
        <v>47</v>
      </c>
      <c r="D4195" s="2" t="s">
        <v>1309</v>
      </c>
      <c r="E4195" s="2" t="s">
        <v>924</v>
      </c>
      <c r="F4195" s="2" t="s">
        <v>278</v>
      </c>
      <c r="G4195" s="2" t="s">
        <v>120</v>
      </c>
      <c r="H4195" s="2" t="s">
        <v>52</v>
      </c>
      <c r="I4195" s="2" t="s">
        <v>198</v>
      </c>
      <c r="J4195" s="2" t="s">
        <v>280</v>
      </c>
      <c r="K4195" s="2"/>
      <c r="L4195" s="2" t="s">
        <v>122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124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271</v>
      </c>
      <c r="AF4195" s="2" t="s">
        <v>281</v>
      </c>
      <c r="AG4195" s="2" t="s">
        <v>880</v>
      </c>
      <c r="AH4195" s="2" t="s">
        <v>128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5354</v>
      </c>
      <c r="B4196" s="2" t="s">
        <v>5342</v>
      </c>
      <c r="C4196" s="2" t="s">
        <v>47</v>
      </c>
      <c r="D4196" s="2" t="s">
        <v>1309</v>
      </c>
      <c r="E4196" s="2" t="s">
        <v>924</v>
      </c>
      <c r="F4196" s="2" t="s">
        <v>278</v>
      </c>
      <c r="G4196" s="2" t="s">
        <v>120</v>
      </c>
      <c r="H4196" s="2" t="s">
        <v>52</v>
      </c>
      <c r="I4196" s="2" t="s">
        <v>198</v>
      </c>
      <c r="J4196" s="2" t="s">
        <v>280</v>
      </c>
      <c r="K4196" s="2"/>
      <c r="L4196" s="2" t="s">
        <v>122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124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271</v>
      </c>
      <c r="AF4196" s="2" t="s">
        <v>281</v>
      </c>
      <c r="AG4196" s="2" t="s">
        <v>880</v>
      </c>
      <c r="AH4196" s="2" t="s">
        <v>128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5355</v>
      </c>
      <c r="B4197" s="2" t="s">
        <v>5342</v>
      </c>
      <c r="C4197" s="2" t="s">
        <v>47</v>
      </c>
      <c r="D4197" s="2" t="s">
        <v>1309</v>
      </c>
      <c r="E4197" s="2" t="s">
        <v>924</v>
      </c>
      <c r="F4197" s="2" t="s">
        <v>278</v>
      </c>
      <c r="G4197" s="2" t="s">
        <v>120</v>
      </c>
      <c r="H4197" s="2" t="s">
        <v>52</v>
      </c>
      <c r="I4197" s="2" t="s">
        <v>198</v>
      </c>
      <c r="J4197" s="2" t="s">
        <v>280</v>
      </c>
      <c r="K4197" s="2"/>
      <c r="L4197" s="2" t="s">
        <v>122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124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271</v>
      </c>
      <c r="AF4197" s="2" t="s">
        <v>281</v>
      </c>
      <c r="AG4197" s="2" t="s">
        <v>880</v>
      </c>
      <c r="AH4197" s="2" t="s">
        <v>128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5356</v>
      </c>
      <c r="B4198" s="2" t="s">
        <v>5342</v>
      </c>
      <c r="C4198" s="2" t="s">
        <v>47</v>
      </c>
      <c r="D4198" s="2" t="s">
        <v>1309</v>
      </c>
      <c r="E4198" s="2" t="s">
        <v>924</v>
      </c>
      <c r="F4198" s="2" t="s">
        <v>278</v>
      </c>
      <c r="G4198" s="2" t="s">
        <v>120</v>
      </c>
      <c r="H4198" s="2" t="s">
        <v>52</v>
      </c>
      <c r="I4198" s="2" t="s">
        <v>198</v>
      </c>
      <c r="J4198" s="2" t="s">
        <v>280</v>
      </c>
      <c r="K4198" s="2"/>
      <c r="L4198" s="2" t="s">
        <v>122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124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271</v>
      </c>
      <c r="AF4198" s="2" t="s">
        <v>281</v>
      </c>
      <c r="AG4198" s="2" t="s">
        <v>880</v>
      </c>
      <c r="AH4198" s="2" t="s">
        <v>128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5357</v>
      </c>
      <c r="B4199" s="2" t="s">
        <v>5342</v>
      </c>
      <c r="C4199" s="2" t="s">
        <v>47</v>
      </c>
      <c r="D4199" s="2" t="s">
        <v>1309</v>
      </c>
      <c r="E4199" s="2" t="s">
        <v>924</v>
      </c>
      <c r="F4199" s="2" t="s">
        <v>278</v>
      </c>
      <c r="G4199" s="2" t="s">
        <v>120</v>
      </c>
      <c r="H4199" s="2" t="s">
        <v>52</v>
      </c>
      <c r="I4199" s="2" t="s">
        <v>198</v>
      </c>
      <c r="J4199" s="2" t="s">
        <v>280</v>
      </c>
      <c r="K4199" s="2"/>
      <c r="L4199" s="2" t="s">
        <v>122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124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271</v>
      </c>
      <c r="AF4199" s="2" t="s">
        <v>281</v>
      </c>
      <c r="AG4199" s="2" t="s">
        <v>882</v>
      </c>
      <c r="AH4199" s="2" t="s">
        <v>128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5358</v>
      </c>
      <c r="B4200" s="2" t="s">
        <v>5342</v>
      </c>
      <c r="C4200" s="2" t="s">
        <v>47</v>
      </c>
      <c r="D4200" s="2" t="s">
        <v>1309</v>
      </c>
      <c r="E4200" s="2" t="s">
        <v>924</v>
      </c>
      <c r="F4200" s="2" t="s">
        <v>278</v>
      </c>
      <c r="G4200" s="2" t="s">
        <v>120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f>IF(O4200="吨",N4200*1000,IF(O4200="万立方米",N4200*10000,""))</f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113</v>
      </c>
      <c r="AH4200" s="2" t="s">
        <v>114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5359</v>
      </c>
      <c r="B4201" s="2" t="s">
        <v>5360</v>
      </c>
      <c r="C4201" s="2" t="s">
        <v>47</v>
      </c>
      <c r="D4201" s="2" t="s">
        <v>4239</v>
      </c>
      <c r="E4201" s="2" t="s">
        <v>514</v>
      </c>
      <c r="F4201" s="2" t="s">
        <v>119</v>
      </c>
      <c r="G4201" s="2" t="s">
        <v>227</v>
      </c>
      <c r="H4201" s="2" t="s">
        <v>560</v>
      </c>
      <c r="I4201" s="2" t="s">
        <v>53</v>
      </c>
      <c r="J4201" s="2" t="s">
        <v>1667</v>
      </c>
      <c r="K4201" s="2" t="s">
        <v>1667</v>
      </c>
      <c r="L4201" s="2" t="s">
        <v>227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2110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0.1117972</v>
      </c>
      <c r="AD4201" s="4">
        <f>AC4201*(1-Z4201/100)</f>
        <v>0.1117972</v>
      </c>
      <c r="AE4201" s="2" t="s">
        <v>66</v>
      </c>
      <c r="AF4201" s="2" t="s">
        <v>67</v>
      </c>
      <c r="AG4201" s="2" t="s">
        <v>233</v>
      </c>
      <c r="AH4201" s="2" t="s">
        <v>449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5361</v>
      </c>
      <c r="B4202" s="2" t="s">
        <v>5360</v>
      </c>
      <c r="C4202" s="2" t="s">
        <v>47</v>
      </c>
      <c r="D4202" s="2" t="s">
        <v>4239</v>
      </c>
      <c r="E4202" s="2" t="s">
        <v>514</v>
      </c>
      <c r="F4202" s="2" t="s">
        <v>119</v>
      </c>
      <c r="G4202" s="2" t="s">
        <v>227</v>
      </c>
      <c r="H4202" s="2" t="s">
        <v>560</v>
      </c>
      <c r="I4202" s="2" t="s">
        <v>53</v>
      </c>
      <c r="J4202" s="2" t="s">
        <v>1667</v>
      </c>
      <c r="K4202" s="2" t="s">
        <v>1667</v>
      </c>
      <c r="L4202" s="2" t="s">
        <v>227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2112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2.0123496</v>
      </c>
      <c r="AD4202" s="4">
        <f>AC4202*(1-Z4202/100)</f>
        <v>2.0123496</v>
      </c>
      <c r="AE4202" s="2" t="s">
        <v>66</v>
      </c>
      <c r="AF4202" s="2" t="s">
        <v>67</v>
      </c>
      <c r="AG4202" s="2" t="s">
        <v>236</v>
      </c>
      <c r="AH4202" s="2" t="s">
        <v>449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5362</v>
      </c>
      <c r="B4203" s="2" t="s">
        <v>5360</v>
      </c>
      <c r="C4203" s="2" t="s">
        <v>47</v>
      </c>
      <c r="D4203" s="2" t="s">
        <v>4239</v>
      </c>
      <c r="E4203" s="2" t="s">
        <v>514</v>
      </c>
      <c r="F4203" s="2" t="s">
        <v>119</v>
      </c>
      <c r="G4203" s="2" t="s">
        <v>227</v>
      </c>
      <c r="H4203" s="2" t="s">
        <v>560</v>
      </c>
      <c r="I4203" s="2" t="s">
        <v>53</v>
      </c>
      <c r="J4203" s="2" t="s">
        <v>1667</v>
      </c>
      <c r="K4203" s="2" t="s">
        <v>1667</v>
      </c>
      <c r="L4203" s="2" t="s">
        <v>227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2114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4">
        <f>P4203*U4203/1000000</f>
        <v>20.906076400000003</v>
      </c>
      <c r="AD4203" s="4">
        <f>AC4203*(1-Z4203/100)</f>
        <v>16.306739592000003</v>
      </c>
      <c r="AE4203" s="2" t="s">
        <v>66</v>
      </c>
      <c r="AF4203" s="2" t="s">
        <v>67</v>
      </c>
      <c r="AG4203" s="2" t="s">
        <v>239</v>
      </c>
      <c r="AH4203" s="2" t="s">
        <v>449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5363</v>
      </c>
      <c r="B4204" s="2" t="s">
        <v>5360</v>
      </c>
      <c r="C4204" s="2" t="s">
        <v>47</v>
      </c>
      <c r="D4204" s="2" t="s">
        <v>4239</v>
      </c>
      <c r="E4204" s="2" t="s">
        <v>514</v>
      </c>
      <c r="F4204" s="2" t="s">
        <v>119</v>
      </c>
      <c r="G4204" s="2" t="s">
        <v>227</v>
      </c>
      <c r="H4204" s="2" t="s">
        <v>560</v>
      </c>
      <c r="I4204" s="2" t="s">
        <v>53</v>
      </c>
      <c r="J4204" s="2" t="s">
        <v>1667</v>
      </c>
      <c r="K4204" s="2" t="s">
        <v>1667</v>
      </c>
      <c r="L4204" s="2" t="s">
        <v>227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2116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0.5030874</v>
      </c>
      <c r="AD4204" s="4">
        <f>AC4204*(1-Z4204/100)</f>
        <v>0.5030874</v>
      </c>
      <c r="AE4204" s="2" t="s">
        <v>66</v>
      </c>
      <c r="AF4204" s="2" t="s">
        <v>67</v>
      </c>
      <c r="AG4204" s="2" t="s">
        <v>233</v>
      </c>
      <c r="AH4204" s="2" t="s">
        <v>449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5364</v>
      </c>
      <c r="B4205" s="2" t="s">
        <v>5360</v>
      </c>
      <c r="C4205" s="2" t="s">
        <v>47</v>
      </c>
      <c r="D4205" s="2" t="s">
        <v>4239</v>
      </c>
      <c r="E4205" s="2" t="s">
        <v>514</v>
      </c>
      <c r="F4205" s="2" t="s">
        <v>119</v>
      </c>
      <c r="G4205" s="2" t="s">
        <v>227</v>
      </c>
      <c r="H4205" s="2" t="s">
        <v>560</v>
      </c>
      <c r="I4205" s="2" t="s">
        <v>53</v>
      </c>
      <c r="J4205" s="2" t="s">
        <v>1667</v>
      </c>
      <c r="K4205" s="2" t="s">
        <v>1667</v>
      </c>
      <c r="L4205" s="2" t="s">
        <v>227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2118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4">
        <f>P4205*U4205/1000000</f>
        <v>0.9502762</v>
      </c>
      <c r="AD4205" s="4">
        <f>AC4206*(1-AA4205/100)+(AC4205-AC4206)*(1-AB4205/100)</f>
        <v>0.9502762</v>
      </c>
      <c r="AE4205" s="2" t="s">
        <v>66</v>
      </c>
      <c r="AF4205" s="2" t="s">
        <v>67</v>
      </c>
      <c r="AG4205" s="2" t="s">
        <v>233</v>
      </c>
      <c r="AH4205" s="2" t="s">
        <v>449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5365</v>
      </c>
      <c r="B4206" s="2" t="s">
        <v>5360</v>
      </c>
      <c r="C4206" s="2" t="s">
        <v>47</v>
      </c>
      <c r="D4206" s="2" t="s">
        <v>4239</v>
      </c>
      <c r="E4206" s="2" t="s">
        <v>514</v>
      </c>
      <c r="F4206" s="2" t="s">
        <v>119</v>
      </c>
      <c r="G4206" s="2" t="s">
        <v>227</v>
      </c>
      <c r="H4206" s="2" t="s">
        <v>560</v>
      </c>
      <c r="I4206" s="2" t="s">
        <v>53</v>
      </c>
      <c r="J4206" s="2" t="s">
        <v>1667</v>
      </c>
      <c r="K4206" s="2" t="s">
        <v>1667</v>
      </c>
      <c r="L4206" s="2" t="s">
        <v>227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2120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4">
        <f>P4206*U4206/1000000</f>
        <v>0.9502762</v>
      </c>
      <c r="AD4206" s="4">
        <f>AC4206*(1-Z4206/100)</f>
        <v>0.9502762</v>
      </c>
      <c r="AE4206" s="2" t="s">
        <v>66</v>
      </c>
      <c r="AF4206" s="2" t="s">
        <v>67</v>
      </c>
      <c r="AG4206" s="2" t="s">
        <v>233</v>
      </c>
      <c r="AH4206" s="2" t="s">
        <v>449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5366</v>
      </c>
      <c r="B4207" s="2" t="s">
        <v>5360</v>
      </c>
      <c r="C4207" s="2" t="s">
        <v>47</v>
      </c>
      <c r="D4207" s="2" t="s">
        <v>4239</v>
      </c>
      <c r="E4207" s="2" t="s">
        <v>514</v>
      </c>
      <c r="F4207" s="2" t="s">
        <v>119</v>
      </c>
      <c r="G4207" s="2" t="s">
        <v>227</v>
      </c>
      <c r="H4207" s="2" t="s">
        <v>560</v>
      </c>
      <c r="I4207" s="2" t="s">
        <v>53</v>
      </c>
      <c r="J4207" s="2" t="s">
        <v>1667</v>
      </c>
      <c r="K4207" s="2" t="s">
        <v>1667</v>
      </c>
      <c r="L4207" s="2" t="s">
        <v>227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2122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233</v>
      </c>
      <c r="AH4207" s="2" t="s">
        <v>449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5367</v>
      </c>
      <c r="B4208" s="2" t="s">
        <v>5360</v>
      </c>
      <c r="C4208" s="2" t="s">
        <v>47</v>
      </c>
      <c r="D4208" s="2" t="s">
        <v>4239</v>
      </c>
      <c r="E4208" s="2" t="s">
        <v>514</v>
      </c>
      <c r="F4208" s="2" t="s">
        <v>119</v>
      </c>
      <c r="G4208" s="2" t="s">
        <v>227</v>
      </c>
      <c r="H4208" s="2" t="s">
        <v>560</v>
      </c>
      <c r="I4208" s="2" t="s">
        <v>53</v>
      </c>
      <c r="J4208" s="2" t="s">
        <v>1667</v>
      </c>
      <c r="K4208" s="2" t="s">
        <v>1667</v>
      </c>
      <c r="L4208" s="2" t="s">
        <v>227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2124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4">
        <f>P4208*U4208/1000000</f>
        <v>184.46538</v>
      </c>
      <c r="AD4208" s="4">
        <f>AC4208*(1-Z4208/100)</f>
        <v>184.46538</v>
      </c>
      <c r="AE4208" s="2" t="s">
        <v>66</v>
      </c>
      <c r="AF4208" s="2" t="s">
        <v>67</v>
      </c>
      <c r="AG4208" s="2" t="s">
        <v>236</v>
      </c>
      <c r="AH4208" s="2" t="s">
        <v>449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5368</v>
      </c>
      <c r="B4209" s="2" t="s">
        <v>5360</v>
      </c>
      <c r="C4209" s="2" t="s">
        <v>47</v>
      </c>
      <c r="D4209" s="2" t="s">
        <v>4239</v>
      </c>
      <c r="E4209" s="2" t="s">
        <v>514</v>
      </c>
      <c r="F4209" s="2" t="s">
        <v>119</v>
      </c>
      <c r="G4209" s="2" t="s">
        <v>227</v>
      </c>
      <c r="H4209" s="2" t="s">
        <v>560</v>
      </c>
      <c r="I4209" s="2"/>
      <c r="J4209" s="2"/>
      <c r="K4209" s="2"/>
      <c r="L4209" s="2"/>
      <c r="M4209" s="2" t="s">
        <v>107</v>
      </c>
      <c r="N4209" s="3"/>
      <c r="O4209" s="3"/>
      <c r="P4209" s="4">
        <f>IF(O4209="吨",N4209*1000,IF(O4209="万立方米",N4209*10000,""))</f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138</v>
      </c>
      <c r="AH4209" s="2" t="s">
        <v>114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5369</v>
      </c>
      <c r="B4210" s="2" t="s">
        <v>5370</v>
      </c>
      <c r="C4210" s="2" t="s">
        <v>47</v>
      </c>
      <c r="D4210" s="2" t="s">
        <v>5371</v>
      </c>
      <c r="E4210" s="2" t="s">
        <v>223</v>
      </c>
      <c r="F4210" s="2" t="s">
        <v>50</v>
      </c>
      <c r="G4210" s="2" t="s">
        <v>51</v>
      </c>
      <c r="H4210" s="2" t="s">
        <v>142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344</v>
      </c>
      <c r="Y4210" s="2" t="s">
        <v>580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66</v>
      </c>
      <c r="AF4210" s="2" t="s">
        <v>67</v>
      </c>
      <c r="AG4210" s="2" t="s">
        <v>327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5372</v>
      </c>
      <c r="B4211" s="2" t="s">
        <v>5370</v>
      </c>
      <c r="C4211" s="2" t="s">
        <v>47</v>
      </c>
      <c r="D4211" s="2" t="s">
        <v>5371</v>
      </c>
      <c r="E4211" s="2" t="s">
        <v>223</v>
      </c>
      <c r="F4211" s="2" t="s">
        <v>50</v>
      </c>
      <c r="G4211" s="2" t="s">
        <v>51</v>
      </c>
      <c r="H4211" s="2" t="s">
        <v>142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66</v>
      </c>
      <c r="AF4211" s="2" t="s">
        <v>67</v>
      </c>
      <c r="AG4211" s="2" t="s">
        <v>329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5373</v>
      </c>
      <c r="B4212" s="2" t="s">
        <v>5370</v>
      </c>
      <c r="C4212" s="2" t="s">
        <v>47</v>
      </c>
      <c r="D4212" s="2" t="s">
        <v>5371</v>
      </c>
      <c r="E4212" s="2" t="s">
        <v>223</v>
      </c>
      <c r="F4212" s="2" t="s">
        <v>50</v>
      </c>
      <c r="G4212" s="2" t="s">
        <v>51</v>
      </c>
      <c r="H4212" s="2" t="s">
        <v>142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149</v>
      </c>
      <c r="Y4212" s="2" t="s">
        <v>150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66</v>
      </c>
      <c r="AF4212" s="2" t="s">
        <v>67</v>
      </c>
      <c r="AG4212" s="2" t="s">
        <v>167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5374</v>
      </c>
      <c r="B4213" s="2" t="s">
        <v>5370</v>
      </c>
      <c r="C4213" s="2" t="s">
        <v>47</v>
      </c>
      <c r="D4213" s="2" t="s">
        <v>5371</v>
      </c>
      <c r="E4213" s="2" t="s">
        <v>223</v>
      </c>
      <c r="F4213" s="2" t="s">
        <v>50</v>
      </c>
      <c r="G4213" s="2" t="s">
        <v>51</v>
      </c>
      <c r="H4213" s="2" t="s">
        <v>142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344</v>
      </c>
      <c r="Y4213" s="2" t="s">
        <v>584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66</v>
      </c>
      <c r="AF4213" s="2" t="s">
        <v>67</v>
      </c>
      <c r="AG4213" s="2" t="s">
        <v>327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5375</v>
      </c>
      <c r="B4214" s="2" t="s">
        <v>5370</v>
      </c>
      <c r="C4214" s="2" t="s">
        <v>47</v>
      </c>
      <c r="D4214" s="2" t="s">
        <v>5371</v>
      </c>
      <c r="E4214" s="2" t="s">
        <v>223</v>
      </c>
      <c r="F4214" s="2" t="s">
        <v>50</v>
      </c>
      <c r="G4214" s="2" t="s">
        <v>51</v>
      </c>
      <c r="H4214" s="2" t="s">
        <v>142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344</v>
      </c>
      <c r="Y4214" s="2" t="s">
        <v>586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66</v>
      </c>
      <c r="AF4214" s="2" t="s">
        <v>67</v>
      </c>
      <c r="AG4214" s="2" t="s">
        <v>327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5376</v>
      </c>
      <c r="B4215" s="2" t="s">
        <v>5370</v>
      </c>
      <c r="C4215" s="2" t="s">
        <v>47</v>
      </c>
      <c r="D4215" s="2" t="s">
        <v>5371</v>
      </c>
      <c r="E4215" s="2" t="s">
        <v>223</v>
      </c>
      <c r="F4215" s="2" t="s">
        <v>50</v>
      </c>
      <c r="G4215" s="2" t="s">
        <v>51</v>
      </c>
      <c r="H4215" s="2" t="s">
        <v>142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344</v>
      </c>
      <c r="Y4215" s="2" t="s">
        <v>588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66</v>
      </c>
      <c r="AF4215" s="2" t="s">
        <v>67</v>
      </c>
      <c r="AG4215" s="2" t="s">
        <v>327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5377</v>
      </c>
      <c r="B4216" s="2" t="s">
        <v>5370</v>
      </c>
      <c r="C4216" s="2" t="s">
        <v>47</v>
      </c>
      <c r="D4216" s="2" t="s">
        <v>5371</v>
      </c>
      <c r="E4216" s="2" t="s">
        <v>223</v>
      </c>
      <c r="F4216" s="2" t="s">
        <v>50</v>
      </c>
      <c r="G4216" s="2" t="s">
        <v>51</v>
      </c>
      <c r="H4216" s="2" t="s">
        <v>142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314</v>
      </c>
      <c r="Y4216" s="2" t="s">
        <v>315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66</v>
      </c>
      <c r="AF4216" s="2" t="s">
        <v>67</v>
      </c>
      <c r="AG4216" s="2" t="s">
        <v>167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5378</v>
      </c>
      <c r="B4217" s="2" t="s">
        <v>5370</v>
      </c>
      <c r="C4217" s="2" t="s">
        <v>47</v>
      </c>
      <c r="D4217" s="2" t="s">
        <v>5371</v>
      </c>
      <c r="E4217" s="2" t="s">
        <v>223</v>
      </c>
      <c r="F4217" s="2" t="s">
        <v>50</v>
      </c>
      <c r="G4217" s="2" t="s">
        <v>51</v>
      </c>
      <c r="H4217" s="2" t="s">
        <v>142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66</v>
      </c>
      <c r="AF4217" s="2" t="s">
        <v>67</v>
      </c>
      <c r="AG4217" s="2" t="s">
        <v>329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5379</v>
      </c>
      <c r="B4218" s="2" t="s">
        <v>5370</v>
      </c>
      <c r="C4218" s="2" t="s">
        <v>47</v>
      </c>
      <c r="D4218" s="2" t="s">
        <v>5371</v>
      </c>
      <c r="E4218" s="2" t="s">
        <v>223</v>
      </c>
      <c r="F4218" s="2" t="s">
        <v>50</v>
      </c>
      <c r="G4218" s="2" t="s">
        <v>51</v>
      </c>
      <c r="H4218" s="2" t="s">
        <v>142</v>
      </c>
      <c r="I4218" s="2" t="s">
        <v>198</v>
      </c>
      <c r="J4218" s="2" t="s">
        <v>357</v>
      </c>
      <c r="K4218" s="2" t="s">
        <v>357</v>
      </c>
      <c r="L4218" s="2" t="s">
        <v>200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358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344</v>
      </c>
      <c r="Y4218" s="2" t="s">
        <v>580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66</v>
      </c>
      <c r="AF4218" s="2" t="s">
        <v>67</v>
      </c>
      <c r="AG4218" s="2" t="s">
        <v>327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5380</v>
      </c>
      <c r="B4219" s="2" t="s">
        <v>5370</v>
      </c>
      <c r="C4219" s="2" t="s">
        <v>47</v>
      </c>
      <c r="D4219" s="2" t="s">
        <v>5371</v>
      </c>
      <c r="E4219" s="2" t="s">
        <v>223</v>
      </c>
      <c r="F4219" s="2" t="s">
        <v>50</v>
      </c>
      <c r="G4219" s="2" t="s">
        <v>51</v>
      </c>
      <c r="H4219" s="2" t="s">
        <v>142</v>
      </c>
      <c r="I4219" s="2" t="s">
        <v>198</v>
      </c>
      <c r="J4219" s="2" t="s">
        <v>357</v>
      </c>
      <c r="K4219" s="2" t="s">
        <v>357</v>
      </c>
      <c r="L4219" s="2" t="s">
        <v>200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360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66</v>
      </c>
      <c r="AF4219" s="2" t="s">
        <v>67</v>
      </c>
      <c r="AG4219" s="2" t="s">
        <v>329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5381</v>
      </c>
      <c r="B4220" s="2" t="s">
        <v>5370</v>
      </c>
      <c r="C4220" s="2" t="s">
        <v>47</v>
      </c>
      <c r="D4220" s="2" t="s">
        <v>5371</v>
      </c>
      <c r="E4220" s="2" t="s">
        <v>223</v>
      </c>
      <c r="F4220" s="2" t="s">
        <v>50</v>
      </c>
      <c r="G4220" s="2" t="s">
        <v>51</v>
      </c>
      <c r="H4220" s="2" t="s">
        <v>142</v>
      </c>
      <c r="I4220" s="2" t="s">
        <v>198</v>
      </c>
      <c r="J4220" s="2" t="s">
        <v>357</v>
      </c>
      <c r="K4220" s="2" t="s">
        <v>357</v>
      </c>
      <c r="L4220" s="2" t="s">
        <v>200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362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149</v>
      </c>
      <c r="Y4220" s="2" t="s">
        <v>150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66</v>
      </c>
      <c r="AF4220" s="2" t="s">
        <v>67</v>
      </c>
      <c r="AG4220" s="2" t="s">
        <v>167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5382</v>
      </c>
      <c r="B4221" s="2" t="s">
        <v>5370</v>
      </c>
      <c r="C4221" s="2" t="s">
        <v>47</v>
      </c>
      <c r="D4221" s="2" t="s">
        <v>5371</v>
      </c>
      <c r="E4221" s="2" t="s">
        <v>223</v>
      </c>
      <c r="F4221" s="2" t="s">
        <v>50</v>
      </c>
      <c r="G4221" s="2" t="s">
        <v>51</v>
      </c>
      <c r="H4221" s="2" t="s">
        <v>142</v>
      </c>
      <c r="I4221" s="2" t="s">
        <v>198</v>
      </c>
      <c r="J4221" s="2" t="s">
        <v>357</v>
      </c>
      <c r="K4221" s="2" t="s">
        <v>357</v>
      </c>
      <c r="L4221" s="2" t="s">
        <v>200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364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344</v>
      </c>
      <c r="Y4221" s="2" t="s">
        <v>584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66</v>
      </c>
      <c r="AF4221" s="2" t="s">
        <v>67</v>
      </c>
      <c r="AG4221" s="2" t="s">
        <v>327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5383</v>
      </c>
      <c r="B4222" s="2" t="s">
        <v>5370</v>
      </c>
      <c r="C4222" s="2" t="s">
        <v>47</v>
      </c>
      <c r="D4222" s="2" t="s">
        <v>5371</v>
      </c>
      <c r="E4222" s="2" t="s">
        <v>223</v>
      </c>
      <c r="F4222" s="2" t="s">
        <v>50</v>
      </c>
      <c r="G4222" s="2" t="s">
        <v>51</v>
      </c>
      <c r="H4222" s="2" t="s">
        <v>142</v>
      </c>
      <c r="I4222" s="2" t="s">
        <v>198</v>
      </c>
      <c r="J4222" s="2" t="s">
        <v>357</v>
      </c>
      <c r="K4222" s="2" t="s">
        <v>357</v>
      </c>
      <c r="L4222" s="2" t="s">
        <v>200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366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344</v>
      </c>
      <c r="Y4222" s="2" t="s">
        <v>586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66</v>
      </c>
      <c r="AF4222" s="2" t="s">
        <v>67</v>
      </c>
      <c r="AG4222" s="2" t="s">
        <v>327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5384</v>
      </c>
      <c r="B4223" s="2" t="s">
        <v>5370</v>
      </c>
      <c r="C4223" s="2" t="s">
        <v>47</v>
      </c>
      <c r="D4223" s="2" t="s">
        <v>5371</v>
      </c>
      <c r="E4223" s="2" t="s">
        <v>223</v>
      </c>
      <c r="F4223" s="2" t="s">
        <v>50</v>
      </c>
      <c r="G4223" s="2" t="s">
        <v>51</v>
      </c>
      <c r="H4223" s="2" t="s">
        <v>142</v>
      </c>
      <c r="I4223" s="2" t="s">
        <v>198</v>
      </c>
      <c r="J4223" s="2" t="s">
        <v>357</v>
      </c>
      <c r="K4223" s="2" t="s">
        <v>357</v>
      </c>
      <c r="L4223" s="2" t="s">
        <v>200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368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344</v>
      </c>
      <c r="Y4223" s="2" t="s">
        <v>588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66</v>
      </c>
      <c r="AF4223" s="2" t="s">
        <v>67</v>
      </c>
      <c r="AG4223" s="2" t="s">
        <v>327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5385</v>
      </c>
      <c r="B4224" s="2" t="s">
        <v>5370</v>
      </c>
      <c r="C4224" s="2" t="s">
        <v>47</v>
      </c>
      <c r="D4224" s="2" t="s">
        <v>5371</v>
      </c>
      <c r="E4224" s="2" t="s">
        <v>223</v>
      </c>
      <c r="F4224" s="2" t="s">
        <v>50</v>
      </c>
      <c r="G4224" s="2" t="s">
        <v>51</v>
      </c>
      <c r="H4224" s="2" t="s">
        <v>142</v>
      </c>
      <c r="I4224" s="2" t="s">
        <v>198</v>
      </c>
      <c r="J4224" s="2" t="s">
        <v>357</v>
      </c>
      <c r="K4224" s="2" t="s">
        <v>357</v>
      </c>
      <c r="L4224" s="2" t="s">
        <v>200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370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314</v>
      </c>
      <c r="Y4224" s="2" t="s">
        <v>315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66</v>
      </c>
      <c r="AF4224" s="2" t="s">
        <v>67</v>
      </c>
      <c r="AG4224" s="2" t="s">
        <v>167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5386</v>
      </c>
      <c r="B4225" s="2" t="s">
        <v>5370</v>
      </c>
      <c r="C4225" s="2" t="s">
        <v>47</v>
      </c>
      <c r="D4225" s="2" t="s">
        <v>5371</v>
      </c>
      <c r="E4225" s="2" t="s">
        <v>223</v>
      </c>
      <c r="F4225" s="2" t="s">
        <v>50</v>
      </c>
      <c r="G4225" s="2" t="s">
        <v>51</v>
      </c>
      <c r="H4225" s="2" t="s">
        <v>142</v>
      </c>
      <c r="I4225" s="2" t="s">
        <v>198</v>
      </c>
      <c r="J4225" s="2" t="s">
        <v>357</v>
      </c>
      <c r="K4225" s="2" t="s">
        <v>357</v>
      </c>
      <c r="L4225" s="2" t="s">
        <v>200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372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66</v>
      </c>
      <c r="AF4225" s="2" t="s">
        <v>67</v>
      </c>
      <c r="AG4225" s="2" t="s">
        <v>329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5387</v>
      </c>
      <c r="B4226" s="2" t="s">
        <v>5370</v>
      </c>
      <c r="C4226" s="2" t="s">
        <v>47</v>
      </c>
      <c r="D4226" s="2" t="s">
        <v>5371</v>
      </c>
      <c r="E4226" s="2" t="s">
        <v>223</v>
      </c>
      <c r="F4226" s="2" t="s">
        <v>50</v>
      </c>
      <c r="G4226" s="2" t="s">
        <v>51</v>
      </c>
      <c r="H4226" s="2" t="s">
        <v>142</v>
      </c>
      <c r="I4226" s="2"/>
      <c r="J4226" s="2"/>
      <c r="K4226" s="2" t="s">
        <v>55</v>
      </c>
      <c r="L4226" s="2" t="s">
        <v>163</v>
      </c>
      <c r="M4226" s="2" t="s">
        <v>107</v>
      </c>
      <c r="N4226" s="3"/>
      <c r="O4226" s="3"/>
      <c r="P4226" s="4">
        <f>IF(O4226="吨",N4226*1000,IF(O4226="万立方米",N4226*10000,""))</f>
        <v>1403150000.0</v>
      </c>
      <c r="Q4226" s="2" t="s">
        <v>108</v>
      </c>
      <c r="R4226" s="2" t="s">
        <v>109</v>
      </c>
      <c r="S4226" s="2" t="s">
        <v>164</v>
      </c>
      <c r="T4226" s="2" t="s">
        <v>165</v>
      </c>
      <c r="U4226" s="4">
        <f>0.16</f>
        <v>0.16</v>
      </c>
      <c r="V4226" s="2" t="s">
        <v>111</v>
      </c>
      <c r="W4226" s="2" t="s">
        <v>164</v>
      </c>
      <c r="X4226" s="2" t="s">
        <v>163</v>
      </c>
      <c r="Y4226" s="2" t="s">
        <v>166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66</v>
      </c>
      <c r="AF4226" s="2" t="s">
        <v>67</v>
      </c>
      <c r="AG4226" s="2" t="s">
        <v>167</v>
      </c>
      <c r="AH4226" s="2" t="s">
        <v>168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5388</v>
      </c>
      <c r="B4227" s="2" t="s">
        <v>5389</v>
      </c>
      <c r="C4227" s="2" t="s">
        <v>47</v>
      </c>
      <c r="D4227" s="2" t="s">
        <v>1363</v>
      </c>
      <c r="E4227" s="2" t="s">
        <v>277</v>
      </c>
      <c r="F4227" s="2" t="s">
        <v>278</v>
      </c>
      <c r="G4227" s="2" t="s">
        <v>120</v>
      </c>
      <c r="H4227" s="2" t="s">
        <v>560</v>
      </c>
      <c r="I4227" s="2" t="s">
        <v>53</v>
      </c>
      <c r="J4227" s="2" t="s">
        <v>691</v>
      </c>
      <c r="K4227" s="2"/>
      <c r="L4227" s="2" t="s">
        <v>122</v>
      </c>
      <c r="M4227" s="2" t="s">
        <v>57</v>
      </c>
      <c r="N4227" s="3">
        <v>2606.9</v>
      </c>
      <c r="O4227" s="3" t="s">
        <v>123</v>
      </c>
      <c r="P4227" s="2"/>
      <c r="Q4227" s="2"/>
      <c r="R4227" s="2"/>
      <c r="S4227" s="2"/>
      <c r="T4227" s="2"/>
      <c r="U4227" s="2"/>
      <c r="V4227" s="2"/>
      <c r="W4227" s="2" t="s">
        <v>124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271</v>
      </c>
      <c r="AF4227" s="2" t="s">
        <v>692</v>
      </c>
      <c r="AG4227" s="2" t="s">
        <v>693</v>
      </c>
      <c r="AH4227" s="2" t="s">
        <v>128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5390</v>
      </c>
      <c r="B4228" s="2" t="s">
        <v>5389</v>
      </c>
      <c r="C4228" s="2" t="s">
        <v>47</v>
      </c>
      <c r="D4228" s="2" t="s">
        <v>1363</v>
      </c>
      <c r="E4228" s="2" t="s">
        <v>277</v>
      </c>
      <c r="F4228" s="2" t="s">
        <v>278</v>
      </c>
      <c r="G4228" s="2" t="s">
        <v>120</v>
      </c>
      <c r="H4228" s="2" t="s">
        <v>560</v>
      </c>
      <c r="I4228" s="2" t="s">
        <v>53</v>
      </c>
      <c r="J4228" s="2" t="s">
        <v>691</v>
      </c>
      <c r="K4228" s="2"/>
      <c r="L4228" s="2" t="s">
        <v>122</v>
      </c>
      <c r="M4228" s="2" t="s">
        <v>73</v>
      </c>
      <c r="N4228" s="3">
        <v>2606.9</v>
      </c>
      <c r="O4228" s="3" t="s">
        <v>123</v>
      </c>
      <c r="P4228" s="2"/>
      <c r="Q4228" s="2"/>
      <c r="R4228" s="2"/>
      <c r="S4228" s="2"/>
      <c r="T4228" s="2"/>
      <c r="U4228" s="2"/>
      <c r="V4228" s="2"/>
      <c r="W4228" s="2" t="s">
        <v>124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271</v>
      </c>
      <c r="AF4228" s="2" t="s">
        <v>692</v>
      </c>
      <c r="AG4228" s="2" t="s">
        <v>695</v>
      </c>
      <c r="AH4228" s="2" t="s">
        <v>128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5391</v>
      </c>
      <c r="B4229" s="2" t="s">
        <v>5389</v>
      </c>
      <c r="C4229" s="2" t="s">
        <v>47</v>
      </c>
      <c r="D4229" s="2" t="s">
        <v>1363</v>
      </c>
      <c r="E4229" s="2" t="s">
        <v>277</v>
      </c>
      <c r="F4229" s="2" t="s">
        <v>278</v>
      </c>
      <c r="G4229" s="2" t="s">
        <v>120</v>
      </c>
      <c r="H4229" s="2" t="s">
        <v>560</v>
      </c>
      <c r="I4229" s="2" t="s">
        <v>53</v>
      </c>
      <c r="J4229" s="2" t="s">
        <v>691</v>
      </c>
      <c r="K4229" s="2"/>
      <c r="L4229" s="2" t="s">
        <v>122</v>
      </c>
      <c r="M4229" s="2" t="s">
        <v>79</v>
      </c>
      <c r="N4229" s="3">
        <v>2606.9</v>
      </c>
      <c r="O4229" s="3" t="s">
        <v>123</v>
      </c>
      <c r="P4229" s="2"/>
      <c r="Q4229" s="2"/>
      <c r="R4229" s="2"/>
      <c r="S4229" s="2"/>
      <c r="T4229" s="2"/>
      <c r="U4229" s="2"/>
      <c r="V4229" s="2"/>
      <c r="W4229" s="2" t="s">
        <v>124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271</v>
      </c>
      <c r="AF4229" s="2" t="s">
        <v>692</v>
      </c>
      <c r="AG4229" s="2" t="s">
        <v>693</v>
      </c>
      <c r="AH4229" s="2" t="s">
        <v>128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5392</v>
      </c>
      <c r="B4230" s="2" t="s">
        <v>5389</v>
      </c>
      <c r="C4230" s="2" t="s">
        <v>47</v>
      </c>
      <c r="D4230" s="2" t="s">
        <v>1363</v>
      </c>
      <c r="E4230" s="2" t="s">
        <v>277</v>
      </c>
      <c r="F4230" s="2" t="s">
        <v>278</v>
      </c>
      <c r="G4230" s="2" t="s">
        <v>120</v>
      </c>
      <c r="H4230" s="2" t="s">
        <v>560</v>
      </c>
      <c r="I4230" s="2" t="s">
        <v>53</v>
      </c>
      <c r="J4230" s="2" t="s">
        <v>691</v>
      </c>
      <c r="K4230" s="2"/>
      <c r="L4230" s="2" t="s">
        <v>122</v>
      </c>
      <c r="M4230" s="2" t="s">
        <v>87</v>
      </c>
      <c r="N4230" s="3">
        <v>2606.9</v>
      </c>
      <c r="O4230" s="3" t="s">
        <v>123</v>
      </c>
      <c r="P4230" s="2"/>
      <c r="Q4230" s="2"/>
      <c r="R4230" s="2"/>
      <c r="S4230" s="2"/>
      <c r="T4230" s="2"/>
      <c r="U4230" s="2"/>
      <c r="V4230" s="2"/>
      <c r="W4230" s="2" t="s">
        <v>124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271</v>
      </c>
      <c r="AF4230" s="2" t="s">
        <v>692</v>
      </c>
      <c r="AG4230" s="2" t="s">
        <v>693</v>
      </c>
      <c r="AH4230" s="2" t="s">
        <v>128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5393</v>
      </c>
      <c r="B4231" s="2" t="s">
        <v>5389</v>
      </c>
      <c r="C4231" s="2" t="s">
        <v>47</v>
      </c>
      <c r="D4231" s="2" t="s">
        <v>1363</v>
      </c>
      <c r="E4231" s="2" t="s">
        <v>277</v>
      </c>
      <c r="F4231" s="2" t="s">
        <v>278</v>
      </c>
      <c r="G4231" s="2" t="s">
        <v>120</v>
      </c>
      <c r="H4231" s="2" t="s">
        <v>560</v>
      </c>
      <c r="I4231" s="2" t="s">
        <v>53</v>
      </c>
      <c r="J4231" s="2" t="s">
        <v>691</v>
      </c>
      <c r="K4231" s="2"/>
      <c r="L4231" s="2" t="s">
        <v>122</v>
      </c>
      <c r="M4231" s="2" t="s">
        <v>91</v>
      </c>
      <c r="N4231" s="3">
        <v>2606.9</v>
      </c>
      <c r="O4231" s="3" t="s">
        <v>123</v>
      </c>
      <c r="P4231" s="2"/>
      <c r="Q4231" s="2"/>
      <c r="R4231" s="2"/>
      <c r="S4231" s="2"/>
      <c r="T4231" s="2"/>
      <c r="U4231" s="2"/>
      <c r="V4231" s="2"/>
      <c r="W4231" s="2" t="s">
        <v>124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271</v>
      </c>
      <c r="AF4231" s="2" t="s">
        <v>692</v>
      </c>
      <c r="AG4231" s="2" t="s">
        <v>693</v>
      </c>
      <c r="AH4231" s="2" t="s">
        <v>128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5394</v>
      </c>
      <c r="B4232" s="2" t="s">
        <v>5389</v>
      </c>
      <c r="C4232" s="2" t="s">
        <v>47</v>
      </c>
      <c r="D4232" s="2" t="s">
        <v>1363</v>
      </c>
      <c r="E4232" s="2" t="s">
        <v>277</v>
      </c>
      <c r="F4232" s="2" t="s">
        <v>278</v>
      </c>
      <c r="G4232" s="2" t="s">
        <v>120</v>
      </c>
      <c r="H4232" s="2" t="s">
        <v>560</v>
      </c>
      <c r="I4232" s="2" t="s">
        <v>53</v>
      </c>
      <c r="J4232" s="2" t="s">
        <v>691</v>
      </c>
      <c r="K4232" s="2"/>
      <c r="L4232" s="2" t="s">
        <v>122</v>
      </c>
      <c r="M4232" s="2" t="s">
        <v>95</v>
      </c>
      <c r="N4232" s="3">
        <v>2606.9</v>
      </c>
      <c r="O4232" s="3" t="s">
        <v>123</v>
      </c>
      <c r="P4232" s="2"/>
      <c r="Q4232" s="2"/>
      <c r="R4232" s="2"/>
      <c r="S4232" s="2"/>
      <c r="T4232" s="2"/>
      <c r="U4232" s="2"/>
      <c r="V4232" s="2"/>
      <c r="W4232" s="2" t="s">
        <v>124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271</v>
      </c>
      <c r="AF4232" s="2" t="s">
        <v>692</v>
      </c>
      <c r="AG4232" s="2" t="s">
        <v>693</v>
      </c>
      <c r="AH4232" s="2" t="s">
        <v>128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5395</v>
      </c>
      <c r="B4233" s="2" t="s">
        <v>5389</v>
      </c>
      <c r="C4233" s="2" t="s">
        <v>47</v>
      </c>
      <c r="D4233" s="2" t="s">
        <v>1363</v>
      </c>
      <c r="E4233" s="2" t="s">
        <v>277</v>
      </c>
      <c r="F4233" s="2" t="s">
        <v>278</v>
      </c>
      <c r="G4233" s="2" t="s">
        <v>120</v>
      </c>
      <c r="H4233" s="2" t="s">
        <v>560</v>
      </c>
      <c r="I4233" s="2" t="s">
        <v>53</v>
      </c>
      <c r="J4233" s="2" t="s">
        <v>691</v>
      </c>
      <c r="K4233" s="2"/>
      <c r="L4233" s="2" t="s">
        <v>122</v>
      </c>
      <c r="M4233" s="2" t="s">
        <v>99</v>
      </c>
      <c r="N4233" s="3">
        <v>2606.9</v>
      </c>
      <c r="O4233" s="3" t="s">
        <v>123</v>
      </c>
      <c r="P4233" s="2"/>
      <c r="Q4233" s="2"/>
      <c r="R4233" s="2"/>
      <c r="S4233" s="2"/>
      <c r="T4233" s="2"/>
      <c r="U4233" s="2"/>
      <c r="V4233" s="2"/>
      <c r="W4233" s="2" t="s">
        <v>124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271</v>
      </c>
      <c r="AF4233" s="2" t="s">
        <v>692</v>
      </c>
      <c r="AG4233" s="2" t="s">
        <v>693</v>
      </c>
      <c r="AH4233" s="2" t="s">
        <v>128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5396</v>
      </c>
      <c r="B4234" s="2" t="s">
        <v>5389</v>
      </c>
      <c r="C4234" s="2" t="s">
        <v>47</v>
      </c>
      <c r="D4234" s="2" t="s">
        <v>1363</v>
      </c>
      <c r="E4234" s="2" t="s">
        <v>277</v>
      </c>
      <c r="F4234" s="2" t="s">
        <v>278</v>
      </c>
      <c r="G4234" s="2" t="s">
        <v>120</v>
      </c>
      <c r="H4234" s="2" t="s">
        <v>560</v>
      </c>
      <c r="I4234" s="2" t="s">
        <v>53</v>
      </c>
      <c r="J4234" s="2" t="s">
        <v>691</v>
      </c>
      <c r="K4234" s="2"/>
      <c r="L4234" s="2" t="s">
        <v>122</v>
      </c>
      <c r="M4234" s="2" t="s">
        <v>104</v>
      </c>
      <c r="N4234" s="3">
        <v>2606.9</v>
      </c>
      <c r="O4234" s="3" t="s">
        <v>123</v>
      </c>
      <c r="P4234" s="2"/>
      <c r="Q4234" s="2"/>
      <c r="R4234" s="2"/>
      <c r="S4234" s="2"/>
      <c r="T4234" s="2"/>
      <c r="U4234" s="2"/>
      <c r="V4234" s="2"/>
      <c r="W4234" s="2" t="s">
        <v>124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271</v>
      </c>
      <c r="AF4234" s="2" t="s">
        <v>692</v>
      </c>
      <c r="AG4234" s="2" t="s">
        <v>695</v>
      </c>
      <c r="AH4234" s="2" t="s">
        <v>128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5397</v>
      </c>
      <c r="B4235" s="2" t="s">
        <v>5389</v>
      </c>
      <c r="C4235" s="2" t="s">
        <v>47</v>
      </c>
      <c r="D4235" s="2" t="s">
        <v>1363</v>
      </c>
      <c r="E4235" s="2" t="s">
        <v>277</v>
      </c>
      <c r="F4235" s="2" t="s">
        <v>278</v>
      </c>
      <c r="G4235" s="2" t="s">
        <v>120</v>
      </c>
      <c r="H4235" s="2" t="s">
        <v>560</v>
      </c>
      <c r="I4235" s="2"/>
      <c r="J4235" s="2"/>
      <c r="K4235" s="2"/>
      <c r="L4235" s="2"/>
      <c r="M4235" s="2" t="s">
        <v>107</v>
      </c>
      <c r="N4235" s="3"/>
      <c r="O4235" s="3"/>
      <c r="P4235" s="4">
        <f>IF(O4235="吨",N4235*1000,IF(O4235="万立方米",N4235*10000,""))</f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138</v>
      </c>
      <c r="AH4235" s="2" t="s">
        <v>114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5398</v>
      </c>
      <c r="B4236" s="2" t="s">
        <v>5399</v>
      </c>
      <c r="C4236" s="2" t="s">
        <v>47</v>
      </c>
      <c r="D4236" s="2" t="s">
        <v>995</v>
      </c>
      <c r="E4236" s="2" t="s">
        <v>491</v>
      </c>
      <c r="F4236" s="2" t="s">
        <v>119</v>
      </c>
      <c r="G4236" s="2" t="s">
        <v>51</v>
      </c>
      <c r="H4236" s="2" t="s">
        <v>142</v>
      </c>
      <c r="I4236" s="2" t="s">
        <v>53</v>
      </c>
      <c r="J4236" s="2" t="s">
        <v>54</v>
      </c>
      <c r="K4236" s="2" t="s">
        <v>55</v>
      </c>
      <c r="L4236" s="2" t="s">
        <v>173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1249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298</v>
      </c>
      <c r="Y4236" s="2" t="s">
        <v>997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66</v>
      </c>
      <c r="AF4236" s="2" t="s">
        <v>67</v>
      </c>
      <c r="AG4236" s="2" t="s">
        <v>327</v>
      </c>
      <c r="AH4236" s="2" t="s">
        <v>998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5400</v>
      </c>
      <c r="B4237" s="2" t="s">
        <v>5399</v>
      </c>
      <c r="C4237" s="2" t="s">
        <v>47</v>
      </c>
      <c r="D4237" s="2" t="s">
        <v>995</v>
      </c>
      <c r="E4237" s="2" t="s">
        <v>491</v>
      </c>
      <c r="F4237" s="2" t="s">
        <v>119</v>
      </c>
      <c r="G4237" s="2" t="s">
        <v>51</v>
      </c>
      <c r="H4237" s="2" t="s">
        <v>142</v>
      </c>
      <c r="I4237" s="2" t="s">
        <v>53</v>
      </c>
      <c r="J4237" s="2" t="s">
        <v>54</v>
      </c>
      <c r="K4237" s="2" t="s">
        <v>55</v>
      </c>
      <c r="L4237" s="2" t="s">
        <v>173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1251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66</v>
      </c>
      <c r="AF4237" s="2" t="s">
        <v>67</v>
      </c>
      <c r="AG4237" s="2" t="s">
        <v>329</v>
      </c>
      <c r="AH4237" s="2" t="s">
        <v>998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5401</v>
      </c>
      <c r="B4238" s="2" t="s">
        <v>5399</v>
      </c>
      <c r="C4238" s="2" t="s">
        <v>47</v>
      </c>
      <c r="D4238" s="2" t="s">
        <v>995</v>
      </c>
      <c r="E4238" s="2" t="s">
        <v>491</v>
      </c>
      <c r="F4238" s="2" t="s">
        <v>119</v>
      </c>
      <c r="G4238" s="2" t="s">
        <v>51</v>
      </c>
      <c r="H4238" s="2" t="s">
        <v>142</v>
      </c>
      <c r="I4238" s="2" t="s">
        <v>53</v>
      </c>
      <c r="J4238" s="2" t="s">
        <v>54</v>
      </c>
      <c r="K4238" s="2" t="s">
        <v>55</v>
      </c>
      <c r="L4238" s="2" t="s">
        <v>173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1253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149</v>
      </c>
      <c r="Y4238" s="2" t="s">
        <v>150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66</v>
      </c>
      <c r="AF4238" s="2" t="s">
        <v>67</v>
      </c>
      <c r="AG4238" s="2" t="s">
        <v>167</v>
      </c>
      <c r="AH4238" s="2" t="s">
        <v>998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5402</v>
      </c>
      <c r="B4239" s="2" t="s">
        <v>5399</v>
      </c>
      <c r="C4239" s="2" t="s">
        <v>47</v>
      </c>
      <c r="D4239" s="2" t="s">
        <v>995</v>
      </c>
      <c r="E4239" s="2" t="s">
        <v>491</v>
      </c>
      <c r="F4239" s="2" t="s">
        <v>119</v>
      </c>
      <c r="G4239" s="2" t="s">
        <v>51</v>
      </c>
      <c r="H4239" s="2" t="s">
        <v>142</v>
      </c>
      <c r="I4239" s="2" t="s">
        <v>53</v>
      </c>
      <c r="J4239" s="2" t="s">
        <v>54</v>
      </c>
      <c r="K4239" s="2" t="s">
        <v>55</v>
      </c>
      <c r="L4239" s="2" t="s">
        <v>173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1255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298</v>
      </c>
      <c r="Y4239" s="2" t="s">
        <v>1005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327</v>
      </c>
      <c r="AH4239" s="2" t="s">
        <v>998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5403</v>
      </c>
      <c r="B4240" s="2" t="s">
        <v>5399</v>
      </c>
      <c r="C4240" s="2" t="s">
        <v>47</v>
      </c>
      <c r="D4240" s="2" t="s">
        <v>995</v>
      </c>
      <c r="E4240" s="2" t="s">
        <v>491</v>
      </c>
      <c r="F4240" s="2" t="s">
        <v>119</v>
      </c>
      <c r="G4240" s="2" t="s">
        <v>51</v>
      </c>
      <c r="H4240" s="2" t="s">
        <v>142</v>
      </c>
      <c r="I4240" s="2" t="s">
        <v>53</v>
      </c>
      <c r="J4240" s="2" t="s">
        <v>54</v>
      </c>
      <c r="K4240" s="2" t="s">
        <v>55</v>
      </c>
      <c r="L4240" s="2" t="s">
        <v>173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1257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298</v>
      </c>
      <c r="Y4240" s="2" t="s">
        <v>1008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66</v>
      </c>
      <c r="AF4240" s="2" t="s">
        <v>67</v>
      </c>
      <c r="AG4240" s="2" t="s">
        <v>327</v>
      </c>
      <c r="AH4240" s="2" t="s">
        <v>998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5404</v>
      </c>
      <c r="B4241" s="2" t="s">
        <v>5399</v>
      </c>
      <c r="C4241" s="2" t="s">
        <v>47</v>
      </c>
      <c r="D4241" s="2" t="s">
        <v>995</v>
      </c>
      <c r="E4241" s="2" t="s">
        <v>491</v>
      </c>
      <c r="F4241" s="2" t="s">
        <v>119</v>
      </c>
      <c r="G4241" s="2" t="s">
        <v>51</v>
      </c>
      <c r="H4241" s="2" t="s">
        <v>142</v>
      </c>
      <c r="I4241" s="2" t="s">
        <v>53</v>
      </c>
      <c r="J4241" s="2" t="s">
        <v>54</v>
      </c>
      <c r="K4241" s="2" t="s">
        <v>55</v>
      </c>
      <c r="L4241" s="2" t="s">
        <v>173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1259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298</v>
      </c>
      <c r="Y4241" s="2" t="s">
        <v>1011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66</v>
      </c>
      <c r="AF4241" s="2" t="s">
        <v>67</v>
      </c>
      <c r="AG4241" s="2" t="s">
        <v>327</v>
      </c>
      <c r="AH4241" s="2" t="s">
        <v>998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5405</v>
      </c>
      <c r="B4242" s="2" t="s">
        <v>5399</v>
      </c>
      <c r="C4242" s="2" t="s">
        <v>47</v>
      </c>
      <c r="D4242" s="2" t="s">
        <v>995</v>
      </c>
      <c r="E4242" s="2" t="s">
        <v>491</v>
      </c>
      <c r="F4242" s="2" t="s">
        <v>119</v>
      </c>
      <c r="G4242" s="2" t="s">
        <v>51</v>
      </c>
      <c r="H4242" s="2" t="s">
        <v>142</v>
      </c>
      <c r="I4242" s="2" t="s">
        <v>53</v>
      </c>
      <c r="J4242" s="2" t="s">
        <v>54</v>
      </c>
      <c r="K4242" s="2" t="s">
        <v>55</v>
      </c>
      <c r="L4242" s="2" t="s">
        <v>173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1261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159</v>
      </c>
      <c r="Y4242" s="2" t="s">
        <v>160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66</v>
      </c>
      <c r="AF4242" s="2" t="s">
        <v>67</v>
      </c>
      <c r="AG4242" s="2" t="s">
        <v>327</v>
      </c>
      <c r="AH4242" s="2" t="s">
        <v>998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5406</v>
      </c>
      <c r="B4243" s="2" t="s">
        <v>5399</v>
      </c>
      <c r="C4243" s="2" t="s">
        <v>47</v>
      </c>
      <c r="D4243" s="2" t="s">
        <v>995</v>
      </c>
      <c r="E4243" s="2" t="s">
        <v>491</v>
      </c>
      <c r="F4243" s="2" t="s">
        <v>119</v>
      </c>
      <c r="G4243" s="2" t="s">
        <v>51</v>
      </c>
      <c r="H4243" s="2" t="s">
        <v>142</v>
      </c>
      <c r="I4243" s="2" t="s">
        <v>53</v>
      </c>
      <c r="J4243" s="2" t="s">
        <v>54</v>
      </c>
      <c r="K4243" s="2" t="s">
        <v>55</v>
      </c>
      <c r="L4243" s="2" t="s">
        <v>173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1263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66</v>
      </c>
      <c r="AF4243" s="2" t="s">
        <v>67</v>
      </c>
      <c r="AG4243" s="2" t="s">
        <v>329</v>
      </c>
      <c r="AH4243" s="2" t="s">
        <v>998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5407</v>
      </c>
      <c r="B4244" s="2" t="s">
        <v>5399</v>
      </c>
      <c r="C4244" s="2" t="s">
        <v>47</v>
      </c>
      <c r="D4244" s="2" t="s">
        <v>995</v>
      </c>
      <c r="E4244" s="2" t="s">
        <v>491</v>
      </c>
      <c r="F4244" s="2" t="s">
        <v>119</v>
      </c>
      <c r="G4244" s="2" t="s">
        <v>51</v>
      </c>
      <c r="H4244" s="2" t="s">
        <v>142</v>
      </c>
      <c r="I4244" s="2"/>
      <c r="J4244" s="2"/>
      <c r="K4244" s="2" t="s">
        <v>55</v>
      </c>
      <c r="L4244" s="2" t="s">
        <v>163</v>
      </c>
      <c r="M4244" s="2" t="s">
        <v>107</v>
      </c>
      <c r="N4244" s="3"/>
      <c r="O4244" s="3"/>
      <c r="P4244" s="4">
        <f>IF(O4244="吨",N4244*1000,IF(O4244="万立方米",N4244*10000,""))</f>
        <v>25992915.0</v>
      </c>
      <c r="Q4244" s="2" t="s">
        <v>108</v>
      </c>
      <c r="R4244" s="2" t="s">
        <v>109</v>
      </c>
      <c r="S4244" s="2" t="s">
        <v>164</v>
      </c>
      <c r="T4244" s="2" t="s">
        <v>165</v>
      </c>
      <c r="U4244" s="4">
        <f>0.16</f>
        <v>0.16</v>
      </c>
      <c r="V4244" s="2" t="s">
        <v>111</v>
      </c>
      <c r="W4244" s="2" t="s">
        <v>164</v>
      </c>
      <c r="X4244" s="2" t="s">
        <v>163</v>
      </c>
      <c r="Y4244" s="2" t="s">
        <v>166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66</v>
      </c>
      <c r="AF4244" s="2" t="s">
        <v>67</v>
      </c>
      <c r="AG4244" s="2" t="s">
        <v>167</v>
      </c>
      <c r="AH4244" s="2" t="s">
        <v>168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5408</v>
      </c>
      <c r="B4245" s="2" t="s">
        <v>5409</v>
      </c>
      <c r="C4245" s="2" t="s">
        <v>47</v>
      </c>
      <c r="D4245" s="2" t="s">
        <v>5410</v>
      </c>
      <c r="E4245" s="2" t="s">
        <v>118</v>
      </c>
      <c r="F4245" s="2" t="s">
        <v>278</v>
      </c>
      <c r="G4245" s="2" t="s">
        <v>120</v>
      </c>
      <c r="H4245" s="2" t="s">
        <v>52</v>
      </c>
      <c r="I4245" s="2" t="s">
        <v>53</v>
      </c>
      <c r="J4245" s="2" t="s">
        <v>280</v>
      </c>
      <c r="K4245" s="2"/>
      <c r="L4245" s="2" t="s">
        <v>122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124</v>
      </c>
      <c r="X4245" s="2" t="s">
        <v>298</v>
      </c>
      <c r="Y4245" s="2" t="s">
        <v>299</v>
      </c>
      <c r="Z4245" s="2">
        <v>94.5</v>
      </c>
      <c r="AA4245" s="2"/>
      <c r="AB4245" s="2"/>
      <c r="AC4245" s="2"/>
      <c r="AD4245" s="2"/>
      <c r="AE4245" s="2" t="s">
        <v>271</v>
      </c>
      <c r="AF4245" s="2" t="s">
        <v>281</v>
      </c>
      <c r="AG4245" s="2" t="s">
        <v>431</v>
      </c>
      <c r="AH4245" s="2" t="s">
        <v>128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5411</v>
      </c>
      <c r="B4246" s="2" t="s">
        <v>5409</v>
      </c>
      <c r="C4246" s="2" t="s">
        <v>47</v>
      </c>
      <c r="D4246" s="2" t="s">
        <v>5410</v>
      </c>
      <c r="E4246" s="2" t="s">
        <v>118</v>
      </c>
      <c r="F4246" s="2" t="s">
        <v>278</v>
      </c>
      <c r="G4246" s="2" t="s">
        <v>120</v>
      </c>
      <c r="H4246" s="2" t="s">
        <v>52</v>
      </c>
      <c r="I4246" s="2" t="s">
        <v>53</v>
      </c>
      <c r="J4246" s="2" t="s">
        <v>280</v>
      </c>
      <c r="K4246" s="2"/>
      <c r="L4246" s="2" t="s">
        <v>122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124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271</v>
      </c>
      <c r="AF4246" s="2" t="s">
        <v>281</v>
      </c>
      <c r="AG4246" s="2" t="s">
        <v>433</v>
      </c>
      <c r="AH4246" s="2" t="s">
        <v>128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5412</v>
      </c>
      <c r="B4247" s="2" t="s">
        <v>5409</v>
      </c>
      <c r="C4247" s="2" t="s">
        <v>47</v>
      </c>
      <c r="D4247" s="2" t="s">
        <v>5410</v>
      </c>
      <c r="E4247" s="2" t="s">
        <v>118</v>
      </c>
      <c r="F4247" s="2" t="s">
        <v>278</v>
      </c>
      <c r="G4247" s="2" t="s">
        <v>120</v>
      </c>
      <c r="H4247" s="2" t="s">
        <v>52</v>
      </c>
      <c r="I4247" s="2" t="s">
        <v>53</v>
      </c>
      <c r="J4247" s="2" t="s">
        <v>280</v>
      </c>
      <c r="K4247" s="2"/>
      <c r="L4247" s="2" t="s">
        <v>122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124</v>
      </c>
      <c r="X4247" s="2" t="s">
        <v>304</v>
      </c>
      <c r="Y4247" s="2" t="s">
        <v>305</v>
      </c>
      <c r="Z4247" s="2">
        <v>30</v>
      </c>
      <c r="AA4247" s="2"/>
      <c r="AB4247" s="2"/>
      <c r="AC4247" s="2"/>
      <c r="AD4247" s="2"/>
      <c r="AE4247" s="2" t="s">
        <v>271</v>
      </c>
      <c r="AF4247" s="2" t="s">
        <v>281</v>
      </c>
      <c r="AG4247" s="2" t="s">
        <v>435</v>
      </c>
      <c r="AH4247" s="2" t="s">
        <v>128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5413</v>
      </c>
      <c r="B4248" s="2" t="s">
        <v>5409</v>
      </c>
      <c r="C4248" s="2" t="s">
        <v>47</v>
      </c>
      <c r="D4248" s="2" t="s">
        <v>5410</v>
      </c>
      <c r="E4248" s="2" t="s">
        <v>118</v>
      </c>
      <c r="F4248" s="2" t="s">
        <v>278</v>
      </c>
      <c r="G4248" s="2" t="s">
        <v>120</v>
      </c>
      <c r="H4248" s="2" t="s">
        <v>52</v>
      </c>
      <c r="I4248" s="2" t="s">
        <v>53</v>
      </c>
      <c r="J4248" s="2" t="s">
        <v>280</v>
      </c>
      <c r="K4248" s="2"/>
      <c r="L4248" s="2" t="s">
        <v>122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124</v>
      </c>
      <c r="X4248" s="2" t="s">
        <v>298</v>
      </c>
      <c r="Y4248" s="2" t="s">
        <v>308</v>
      </c>
      <c r="Z4248" s="2">
        <v>94.5</v>
      </c>
      <c r="AA4248" s="2"/>
      <c r="AB4248" s="2"/>
      <c r="AC4248" s="2"/>
      <c r="AD4248" s="2"/>
      <c r="AE4248" s="2" t="s">
        <v>271</v>
      </c>
      <c r="AF4248" s="2" t="s">
        <v>281</v>
      </c>
      <c r="AG4248" s="2" t="s">
        <v>431</v>
      </c>
      <c r="AH4248" s="2" t="s">
        <v>128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5414</v>
      </c>
      <c r="B4249" s="2" t="s">
        <v>5409</v>
      </c>
      <c r="C4249" s="2" t="s">
        <v>47</v>
      </c>
      <c r="D4249" s="2" t="s">
        <v>5410</v>
      </c>
      <c r="E4249" s="2" t="s">
        <v>118</v>
      </c>
      <c r="F4249" s="2" t="s">
        <v>278</v>
      </c>
      <c r="G4249" s="2" t="s">
        <v>120</v>
      </c>
      <c r="H4249" s="2" t="s">
        <v>52</v>
      </c>
      <c r="I4249" s="2" t="s">
        <v>53</v>
      </c>
      <c r="J4249" s="2" t="s">
        <v>280</v>
      </c>
      <c r="K4249" s="2"/>
      <c r="L4249" s="2" t="s">
        <v>122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124</v>
      </c>
      <c r="X4249" s="2" t="s">
        <v>298</v>
      </c>
      <c r="Y4249" s="2" t="s">
        <v>310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271</v>
      </c>
      <c r="AF4249" s="2" t="s">
        <v>281</v>
      </c>
      <c r="AG4249" s="2" t="s">
        <v>431</v>
      </c>
      <c r="AH4249" s="2" t="s">
        <v>128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5415</v>
      </c>
      <c r="B4250" s="2" t="s">
        <v>5409</v>
      </c>
      <c r="C4250" s="2" t="s">
        <v>47</v>
      </c>
      <c r="D4250" s="2" t="s">
        <v>5410</v>
      </c>
      <c r="E4250" s="2" t="s">
        <v>118</v>
      </c>
      <c r="F4250" s="2" t="s">
        <v>278</v>
      </c>
      <c r="G4250" s="2" t="s">
        <v>120</v>
      </c>
      <c r="H4250" s="2" t="s">
        <v>52</v>
      </c>
      <c r="I4250" s="2" t="s">
        <v>53</v>
      </c>
      <c r="J4250" s="2" t="s">
        <v>280</v>
      </c>
      <c r="K4250" s="2"/>
      <c r="L4250" s="2" t="s">
        <v>122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124</v>
      </c>
      <c r="X4250" s="2" t="s">
        <v>298</v>
      </c>
      <c r="Y4250" s="2" t="s">
        <v>312</v>
      </c>
      <c r="Z4250" s="2">
        <v>94.5</v>
      </c>
      <c r="AA4250" s="2"/>
      <c r="AB4250" s="2"/>
      <c r="AC4250" s="2"/>
      <c r="AD4250" s="2"/>
      <c r="AE4250" s="2" t="s">
        <v>271</v>
      </c>
      <c r="AF4250" s="2" t="s">
        <v>281</v>
      </c>
      <c r="AG4250" s="2" t="s">
        <v>431</v>
      </c>
      <c r="AH4250" s="2" t="s">
        <v>128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5416</v>
      </c>
      <c r="B4251" s="2" t="s">
        <v>5409</v>
      </c>
      <c r="C4251" s="2" t="s">
        <v>47</v>
      </c>
      <c r="D4251" s="2" t="s">
        <v>5410</v>
      </c>
      <c r="E4251" s="2" t="s">
        <v>118</v>
      </c>
      <c r="F4251" s="2" t="s">
        <v>278</v>
      </c>
      <c r="G4251" s="2" t="s">
        <v>120</v>
      </c>
      <c r="H4251" s="2" t="s">
        <v>52</v>
      </c>
      <c r="I4251" s="2" t="s">
        <v>53</v>
      </c>
      <c r="J4251" s="2" t="s">
        <v>280</v>
      </c>
      <c r="K4251" s="2"/>
      <c r="L4251" s="2" t="s">
        <v>122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124</v>
      </c>
      <c r="X4251" s="2" t="s">
        <v>314</v>
      </c>
      <c r="Y4251" s="2" t="s">
        <v>315</v>
      </c>
      <c r="Z4251" s="2">
        <v>80</v>
      </c>
      <c r="AA4251" s="2"/>
      <c r="AB4251" s="2"/>
      <c r="AC4251" s="2"/>
      <c r="AD4251" s="2"/>
      <c r="AE4251" s="2" t="s">
        <v>271</v>
      </c>
      <c r="AF4251" s="2" t="s">
        <v>281</v>
      </c>
      <c r="AG4251" s="2" t="s">
        <v>435</v>
      </c>
      <c r="AH4251" s="2" t="s">
        <v>128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5417</v>
      </c>
      <c r="B4252" s="2" t="s">
        <v>5409</v>
      </c>
      <c r="C4252" s="2" t="s">
        <v>47</v>
      </c>
      <c r="D4252" s="2" t="s">
        <v>5410</v>
      </c>
      <c r="E4252" s="2" t="s">
        <v>118</v>
      </c>
      <c r="F4252" s="2" t="s">
        <v>278</v>
      </c>
      <c r="G4252" s="2" t="s">
        <v>120</v>
      </c>
      <c r="H4252" s="2" t="s">
        <v>52</v>
      </c>
      <c r="I4252" s="2" t="s">
        <v>53</v>
      </c>
      <c r="J4252" s="2" t="s">
        <v>280</v>
      </c>
      <c r="K4252" s="2"/>
      <c r="L4252" s="2" t="s">
        <v>122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124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271</v>
      </c>
      <c r="AF4252" s="2" t="s">
        <v>281</v>
      </c>
      <c r="AG4252" s="2" t="s">
        <v>433</v>
      </c>
      <c r="AH4252" s="2" t="s">
        <v>128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5418</v>
      </c>
      <c r="B4253" s="2" t="s">
        <v>5409</v>
      </c>
      <c r="C4253" s="2" t="s">
        <v>47</v>
      </c>
      <c r="D4253" s="2" t="s">
        <v>5410</v>
      </c>
      <c r="E4253" s="2" t="s">
        <v>118</v>
      </c>
      <c r="F4253" s="2" t="s">
        <v>278</v>
      </c>
      <c r="G4253" s="2" t="s">
        <v>120</v>
      </c>
      <c r="H4253" s="2" t="s">
        <v>52</v>
      </c>
      <c r="I4253" s="2" t="s">
        <v>198</v>
      </c>
      <c r="J4253" s="2" t="s">
        <v>357</v>
      </c>
      <c r="K4253" s="2" t="s">
        <v>357</v>
      </c>
      <c r="L4253" s="2" t="s">
        <v>200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358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298</v>
      </c>
      <c r="Y4253" s="2" t="s">
        <v>299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66</v>
      </c>
      <c r="AF4253" s="2" t="s">
        <v>67</v>
      </c>
      <c r="AG4253" s="2" t="s">
        <v>327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5419</v>
      </c>
      <c r="B4254" s="2" t="s">
        <v>5409</v>
      </c>
      <c r="C4254" s="2" t="s">
        <v>47</v>
      </c>
      <c r="D4254" s="2" t="s">
        <v>5410</v>
      </c>
      <c r="E4254" s="2" t="s">
        <v>118</v>
      </c>
      <c r="F4254" s="2" t="s">
        <v>278</v>
      </c>
      <c r="G4254" s="2" t="s">
        <v>120</v>
      </c>
      <c r="H4254" s="2" t="s">
        <v>52</v>
      </c>
      <c r="I4254" s="2" t="s">
        <v>198</v>
      </c>
      <c r="J4254" s="2" t="s">
        <v>357</v>
      </c>
      <c r="K4254" s="2" t="s">
        <v>357</v>
      </c>
      <c r="L4254" s="2" t="s">
        <v>200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360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66</v>
      </c>
      <c r="AF4254" s="2" t="s">
        <v>67</v>
      </c>
      <c r="AG4254" s="2" t="s">
        <v>329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5420</v>
      </c>
      <c r="B4255" s="2" t="s">
        <v>5409</v>
      </c>
      <c r="C4255" s="2" t="s">
        <v>47</v>
      </c>
      <c r="D4255" s="2" t="s">
        <v>5410</v>
      </c>
      <c r="E4255" s="2" t="s">
        <v>118</v>
      </c>
      <c r="F4255" s="2" t="s">
        <v>278</v>
      </c>
      <c r="G4255" s="2" t="s">
        <v>120</v>
      </c>
      <c r="H4255" s="2" t="s">
        <v>52</v>
      </c>
      <c r="I4255" s="2" t="s">
        <v>198</v>
      </c>
      <c r="J4255" s="2" t="s">
        <v>357</v>
      </c>
      <c r="K4255" s="2" t="s">
        <v>357</v>
      </c>
      <c r="L4255" s="2" t="s">
        <v>200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362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304</v>
      </c>
      <c r="Y4255" s="2" t="s">
        <v>305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66</v>
      </c>
      <c r="AF4255" s="2" t="s">
        <v>67</v>
      </c>
      <c r="AG4255" s="2" t="s">
        <v>167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5421</v>
      </c>
      <c r="B4256" s="2" t="s">
        <v>5409</v>
      </c>
      <c r="C4256" s="2" t="s">
        <v>47</v>
      </c>
      <c r="D4256" s="2" t="s">
        <v>5410</v>
      </c>
      <c r="E4256" s="2" t="s">
        <v>118</v>
      </c>
      <c r="F4256" s="2" t="s">
        <v>278</v>
      </c>
      <c r="G4256" s="2" t="s">
        <v>120</v>
      </c>
      <c r="H4256" s="2" t="s">
        <v>52</v>
      </c>
      <c r="I4256" s="2" t="s">
        <v>198</v>
      </c>
      <c r="J4256" s="2" t="s">
        <v>357</v>
      </c>
      <c r="K4256" s="2" t="s">
        <v>357</v>
      </c>
      <c r="L4256" s="2" t="s">
        <v>200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364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298</v>
      </c>
      <c r="Y4256" s="2" t="s">
        <v>308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66</v>
      </c>
      <c r="AF4256" s="2" t="s">
        <v>67</v>
      </c>
      <c r="AG4256" s="2" t="s">
        <v>327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5422</v>
      </c>
      <c r="B4257" s="2" t="s">
        <v>5409</v>
      </c>
      <c r="C4257" s="2" t="s">
        <v>47</v>
      </c>
      <c r="D4257" s="2" t="s">
        <v>5410</v>
      </c>
      <c r="E4257" s="2" t="s">
        <v>118</v>
      </c>
      <c r="F4257" s="2" t="s">
        <v>278</v>
      </c>
      <c r="G4257" s="2" t="s">
        <v>120</v>
      </c>
      <c r="H4257" s="2" t="s">
        <v>52</v>
      </c>
      <c r="I4257" s="2" t="s">
        <v>198</v>
      </c>
      <c r="J4257" s="2" t="s">
        <v>357</v>
      </c>
      <c r="K4257" s="2" t="s">
        <v>357</v>
      </c>
      <c r="L4257" s="2" t="s">
        <v>200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366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298</v>
      </c>
      <c r="Y4257" s="2" t="s">
        <v>310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66</v>
      </c>
      <c r="AF4257" s="2" t="s">
        <v>67</v>
      </c>
      <c r="AG4257" s="2" t="s">
        <v>327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5423</v>
      </c>
      <c r="B4258" s="2" t="s">
        <v>5409</v>
      </c>
      <c r="C4258" s="2" t="s">
        <v>47</v>
      </c>
      <c r="D4258" s="2" t="s">
        <v>5410</v>
      </c>
      <c r="E4258" s="2" t="s">
        <v>118</v>
      </c>
      <c r="F4258" s="2" t="s">
        <v>278</v>
      </c>
      <c r="G4258" s="2" t="s">
        <v>120</v>
      </c>
      <c r="H4258" s="2" t="s">
        <v>52</v>
      </c>
      <c r="I4258" s="2" t="s">
        <v>198</v>
      </c>
      <c r="J4258" s="2" t="s">
        <v>357</v>
      </c>
      <c r="K4258" s="2" t="s">
        <v>357</v>
      </c>
      <c r="L4258" s="2" t="s">
        <v>200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368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298</v>
      </c>
      <c r="Y4258" s="2" t="s">
        <v>312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66</v>
      </c>
      <c r="AF4258" s="2" t="s">
        <v>67</v>
      </c>
      <c r="AG4258" s="2" t="s">
        <v>327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5424</v>
      </c>
      <c r="B4259" s="2" t="s">
        <v>5409</v>
      </c>
      <c r="C4259" s="2" t="s">
        <v>47</v>
      </c>
      <c r="D4259" s="2" t="s">
        <v>5410</v>
      </c>
      <c r="E4259" s="2" t="s">
        <v>118</v>
      </c>
      <c r="F4259" s="2" t="s">
        <v>278</v>
      </c>
      <c r="G4259" s="2" t="s">
        <v>120</v>
      </c>
      <c r="H4259" s="2" t="s">
        <v>52</v>
      </c>
      <c r="I4259" s="2" t="s">
        <v>198</v>
      </c>
      <c r="J4259" s="2" t="s">
        <v>357</v>
      </c>
      <c r="K4259" s="2" t="s">
        <v>357</v>
      </c>
      <c r="L4259" s="2" t="s">
        <v>200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370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314</v>
      </c>
      <c r="Y4259" s="2" t="s">
        <v>315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66</v>
      </c>
      <c r="AF4259" s="2" t="s">
        <v>67</v>
      </c>
      <c r="AG4259" s="2" t="s">
        <v>167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5425</v>
      </c>
      <c r="B4260" s="2" t="s">
        <v>5409</v>
      </c>
      <c r="C4260" s="2" t="s">
        <v>47</v>
      </c>
      <c r="D4260" s="2" t="s">
        <v>5410</v>
      </c>
      <c r="E4260" s="2" t="s">
        <v>118</v>
      </c>
      <c r="F4260" s="2" t="s">
        <v>278</v>
      </c>
      <c r="G4260" s="2" t="s">
        <v>120</v>
      </c>
      <c r="H4260" s="2" t="s">
        <v>52</v>
      </c>
      <c r="I4260" s="2" t="s">
        <v>198</v>
      </c>
      <c r="J4260" s="2" t="s">
        <v>357</v>
      </c>
      <c r="K4260" s="2" t="s">
        <v>357</v>
      </c>
      <c r="L4260" s="2" t="s">
        <v>200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372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66</v>
      </c>
      <c r="AF4260" s="2" t="s">
        <v>67</v>
      </c>
      <c r="AG4260" s="2" t="s">
        <v>329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5426</v>
      </c>
      <c r="B4261" s="2" t="s">
        <v>5409</v>
      </c>
      <c r="C4261" s="2" t="s">
        <v>47</v>
      </c>
      <c r="D4261" s="2" t="s">
        <v>5410</v>
      </c>
      <c r="E4261" s="2" t="s">
        <v>118</v>
      </c>
      <c r="F4261" s="2" t="s">
        <v>278</v>
      </c>
      <c r="G4261" s="2" t="s">
        <v>120</v>
      </c>
      <c r="H4261" s="2" t="s">
        <v>52</v>
      </c>
      <c r="I4261" s="2"/>
      <c r="J4261" s="2"/>
      <c r="K4261" s="2" t="s">
        <v>55</v>
      </c>
      <c r="L4261" s="2" t="s">
        <v>318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319</v>
      </c>
      <c r="T4261" s="2" t="s">
        <v>165</v>
      </c>
      <c r="U4261" s="4">
        <f>0.17</f>
        <v>0.17</v>
      </c>
      <c r="V4261" s="2" t="s">
        <v>111</v>
      </c>
      <c r="W4261" s="2" t="s">
        <v>319</v>
      </c>
      <c r="X4261" s="2" t="s">
        <v>318</v>
      </c>
      <c r="Y4261" s="2" t="s">
        <v>320</v>
      </c>
      <c r="Z4261" s="2">
        <v>0</v>
      </c>
      <c r="AA4261" s="2"/>
      <c r="AB4261" s="2"/>
      <c r="AC4261" s="2"/>
      <c r="AD4261" s="2"/>
      <c r="AE4261" s="2" t="s">
        <v>271</v>
      </c>
      <c r="AF4261" s="2" t="s">
        <v>272</v>
      </c>
      <c r="AG4261" s="2" t="s">
        <v>273</v>
      </c>
      <c r="AH4261" s="2" t="s">
        <v>168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5427</v>
      </c>
      <c r="B4262" s="2" t="s">
        <v>5428</v>
      </c>
      <c r="C4262" s="2" t="s">
        <v>47</v>
      </c>
      <c r="D4262" s="2" t="s">
        <v>3139</v>
      </c>
      <c r="E4262" s="2" t="s">
        <v>924</v>
      </c>
      <c r="F4262" s="2" t="s">
        <v>119</v>
      </c>
      <c r="G4262" s="2" t="s">
        <v>227</v>
      </c>
      <c r="H4262" s="2" t="s">
        <v>297</v>
      </c>
      <c r="I4262" s="2" t="s">
        <v>53</v>
      </c>
      <c r="J4262" s="2" t="s">
        <v>226</v>
      </c>
      <c r="K4262" s="2" t="s">
        <v>226</v>
      </c>
      <c r="L4262" s="2" t="s">
        <v>227</v>
      </c>
      <c r="M4262" s="2" t="s">
        <v>57</v>
      </c>
      <c r="N4262" s="3">
        <v>30</v>
      </c>
      <c r="O4262" s="3" t="s">
        <v>228</v>
      </c>
      <c r="P4262" s="4">
        <f>IF(O4262="吨",N4262*1000,IF(O4262="万立方米",N4262*10000,""))</f>
        <v>300000.0</v>
      </c>
      <c r="Q4262" s="2" t="s">
        <v>229</v>
      </c>
      <c r="R4262" s="2" t="s">
        <v>230</v>
      </c>
      <c r="S4262" s="2" t="s">
        <v>448</v>
      </c>
      <c r="T4262" s="2" t="s">
        <v>75</v>
      </c>
      <c r="U4262" s="4">
        <f>0.0</f>
        <v>0.0</v>
      </c>
      <c r="V4262" s="2" t="s">
        <v>232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4">
        <f>P4262*U4262/1000000</f>
        <v>0.0</v>
      </c>
      <c r="AD4262" s="4">
        <f>AC4262*(1-Z4262/100)</f>
        <v>0.0</v>
      </c>
      <c r="AE4262" s="2" t="s">
        <v>66</v>
      </c>
      <c r="AF4262" s="2" t="s">
        <v>67</v>
      </c>
      <c r="AG4262" s="2" t="s">
        <v>233</v>
      </c>
      <c r="AH4262" s="2" t="s">
        <v>449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5429</v>
      </c>
      <c r="B4263" s="2" t="s">
        <v>5428</v>
      </c>
      <c r="C4263" s="2" t="s">
        <v>47</v>
      </c>
      <c r="D4263" s="2" t="s">
        <v>3139</v>
      </c>
      <c r="E4263" s="2" t="s">
        <v>924</v>
      </c>
      <c r="F4263" s="2" t="s">
        <v>119</v>
      </c>
      <c r="G4263" s="2" t="s">
        <v>227</v>
      </c>
      <c r="H4263" s="2" t="s">
        <v>297</v>
      </c>
      <c r="I4263" s="2" t="s">
        <v>53</v>
      </c>
      <c r="J4263" s="2" t="s">
        <v>226</v>
      </c>
      <c r="K4263" s="2" t="s">
        <v>226</v>
      </c>
      <c r="L4263" s="2" t="s">
        <v>227</v>
      </c>
      <c r="M4263" s="2" t="s">
        <v>73</v>
      </c>
      <c r="N4263" s="3">
        <v>30</v>
      </c>
      <c r="O4263" s="3" t="s">
        <v>228</v>
      </c>
      <c r="P4263" s="4">
        <f>IF(O4263="吨",N4263*1000,IF(O4263="万立方米",N4263*10000,""))</f>
        <v>300000.0</v>
      </c>
      <c r="Q4263" s="2" t="s">
        <v>229</v>
      </c>
      <c r="R4263" s="2" t="s">
        <v>230</v>
      </c>
      <c r="S4263" s="2" t="s">
        <v>451</v>
      </c>
      <c r="T4263" s="2" t="s">
        <v>75</v>
      </c>
      <c r="U4263" s="4">
        <f>1.3</f>
        <v>1.3</v>
      </c>
      <c r="V4263" s="2" t="s">
        <v>232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0.39</v>
      </c>
      <c r="AD4263" s="4">
        <f>AC4263*(1-Z4263/100)</f>
        <v>0.39</v>
      </c>
      <c r="AE4263" s="2" t="s">
        <v>66</v>
      </c>
      <c r="AF4263" s="2" t="s">
        <v>67</v>
      </c>
      <c r="AG4263" s="2" t="s">
        <v>236</v>
      </c>
      <c r="AH4263" s="2" t="s">
        <v>449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5430</v>
      </c>
      <c r="B4264" s="2" t="s">
        <v>5428</v>
      </c>
      <c r="C4264" s="2" t="s">
        <v>47</v>
      </c>
      <c r="D4264" s="2" t="s">
        <v>3139</v>
      </c>
      <c r="E4264" s="2" t="s">
        <v>924</v>
      </c>
      <c r="F4264" s="2" t="s">
        <v>119</v>
      </c>
      <c r="G4264" s="2" t="s">
        <v>227</v>
      </c>
      <c r="H4264" s="2" t="s">
        <v>297</v>
      </c>
      <c r="I4264" s="2" t="s">
        <v>53</v>
      </c>
      <c r="J4264" s="2" t="s">
        <v>226</v>
      </c>
      <c r="K4264" s="2" t="s">
        <v>226</v>
      </c>
      <c r="L4264" s="2" t="s">
        <v>227</v>
      </c>
      <c r="M4264" s="2" t="s">
        <v>79</v>
      </c>
      <c r="N4264" s="3">
        <v>30</v>
      </c>
      <c r="O4264" s="3" t="s">
        <v>228</v>
      </c>
      <c r="P4264" s="4">
        <f>IF(O4264="吨",N4264*1000,IF(O4264="万立方米",N4264*10000,""))</f>
        <v>300000.0</v>
      </c>
      <c r="Q4264" s="2" t="s">
        <v>229</v>
      </c>
      <c r="R4264" s="2" t="s">
        <v>230</v>
      </c>
      <c r="S4264" s="2" t="s">
        <v>453</v>
      </c>
      <c r="T4264" s="2" t="s">
        <v>75</v>
      </c>
      <c r="U4264" s="4">
        <f>4.1</f>
        <v>4.1</v>
      </c>
      <c r="V4264" s="2" t="s">
        <v>232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4">
        <f>P4264*U4264/1000000</f>
        <v>1.23</v>
      </c>
      <c r="AD4264" s="4">
        <f>AC4264*(1-Z4264/100)</f>
        <v>0.9594</v>
      </c>
      <c r="AE4264" s="2" t="s">
        <v>66</v>
      </c>
      <c r="AF4264" s="2" t="s">
        <v>67</v>
      </c>
      <c r="AG4264" s="2" t="s">
        <v>239</v>
      </c>
      <c r="AH4264" s="2" t="s">
        <v>449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5431</v>
      </c>
      <c r="B4265" s="2" t="s">
        <v>5428</v>
      </c>
      <c r="C4265" s="2" t="s">
        <v>47</v>
      </c>
      <c r="D4265" s="2" t="s">
        <v>3139</v>
      </c>
      <c r="E4265" s="2" t="s">
        <v>924</v>
      </c>
      <c r="F4265" s="2" t="s">
        <v>119</v>
      </c>
      <c r="G4265" s="2" t="s">
        <v>227</v>
      </c>
      <c r="H4265" s="2" t="s">
        <v>297</v>
      </c>
      <c r="I4265" s="2" t="s">
        <v>53</v>
      </c>
      <c r="J4265" s="2" t="s">
        <v>226</v>
      </c>
      <c r="K4265" s="2" t="s">
        <v>226</v>
      </c>
      <c r="L4265" s="2" t="s">
        <v>227</v>
      </c>
      <c r="M4265" s="2" t="s">
        <v>87</v>
      </c>
      <c r="N4265" s="3">
        <v>30</v>
      </c>
      <c r="O4265" s="3" t="s">
        <v>228</v>
      </c>
      <c r="P4265" s="4">
        <f>IF(O4265="吨",N4265*1000,IF(O4265="万立方米",N4265*10000,""))</f>
        <v>300000.0</v>
      </c>
      <c r="Q4265" s="2" t="s">
        <v>229</v>
      </c>
      <c r="R4265" s="2" t="s">
        <v>230</v>
      </c>
      <c r="S4265" s="2" t="s">
        <v>455</v>
      </c>
      <c r="T4265" s="2" t="s">
        <v>75</v>
      </c>
      <c r="U4265" s="4">
        <f>0.0</f>
        <v>0.0</v>
      </c>
      <c r="V4265" s="2" t="s">
        <v>232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</v>
      </c>
      <c r="AD4265" s="4">
        <f>AC4265*(1-Z4265/100)</f>
        <v>0.0</v>
      </c>
      <c r="AE4265" s="2" t="s">
        <v>66</v>
      </c>
      <c r="AF4265" s="2" t="s">
        <v>67</v>
      </c>
      <c r="AG4265" s="2" t="s">
        <v>233</v>
      </c>
      <c r="AH4265" s="2" t="s">
        <v>449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5432</v>
      </c>
      <c r="B4266" s="2" t="s">
        <v>5428</v>
      </c>
      <c r="C4266" s="2" t="s">
        <v>47</v>
      </c>
      <c r="D4266" s="2" t="s">
        <v>3139</v>
      </c>
      <c r="E4266" s="2" t="s">
        <v>924</v>
      </c>
      <c r="F4266" s="2" t="s">
        <v>119</v>
      </c>
      <c r="G4266" s="2" t="s">
        <v>227</v>
      </c>
      <c r="H4266" s="2" t="s">
        <v>297</v>
      </c>
      <c r="I4266" s="2" t="s">
        <v>53</v>
      </c>
      <c r="J4266" s="2" t="s">
        <v>226</v>
      </c>
      <c r="K4266" s="2" t="s">
        <v>226</v>
      </c>
      <c r="L4266" s="2" t="s">
        <v>227</v>
      </c>
      <c r="M4266" s="2" t="s">
        <v>91</v>
      </c>
      <c r="N4266" s="3">
        <v>30</v>
      </c>
      <c r="O4266" s="3" t="s">
        <v>228</v>
      </c>
      <c r="P4266" s="4">
        <f>IF(O4266="吨",N4266*1000,IF(O4266="万立方米",N4266*10000,""))</f>
        <v>300000.0</v>
      </c>
      <c r="Q4266" s="2" t="s">
        <v>229</v>
      </c>
      <c r="R4266" s="2" t="s">
        <v>230</v>
      </c>
      <c r="S4266" s="2" t="s">
        <v>457</v>
      </c>
      <c r="T4266" s="2" t="s">
        <v>75</v>
      </c>
      <c r="U4266" s="4">
        <f>0.03</f>
        <v>0.03</v>
      </c>
      <c r="V4266" s="2" t="s">
        <v>232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4">
        <f>P4266*U4266/1000000</f>
        <v>0.009</v>
      </c>
      <c r="AD4266" s="4">
        <f>AC4267*(1-AA4266/100)+(AC4266-AC4267)*(1-AB4266/100)</f>
        <v>0.009</v>
      </c>
      <c r="AE4266" s="2" t="s">
        <v>66</v>
      </c>
      <c r="AF4266" s="2" t="s">
        <v>67</v>
      </c>
      <c r="AG4266" s="2" t="s">
        <v>233</v>
      </c>
      <c r="AH4266" s="2" t="s">
        <v>449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5433</v>
      </c>
      <c r="B4267" s="2" t="s">
        <v>5428</v>
      </c>
      <c r="C4267" s="2" t="s">
        <v>47</v>
      </c>
      <c r="D4267" s="2" t="s">
        <v>3139</v>
      </c>
      <c r="E4267" s="2" t="s">
        <v>924</v>
      </c>
      <c r="F4267" s="2" t="s">
        <v>119</v>
      </c>
      <c r="G4267" s="2" t="s">
        <v>227</v>
      </c>
      <c r="H4267" s="2" t="s">
        <v>297</v>
      </c>
      <c r="I4267" s="2" t="s">
        <v>53</v>
      </c>
      <c r="J4267" s="2" t="s">
        <v>226</v>
      </c>
      <c r="K4267" s="2" t="s">
        <v>226</v>
      </c>
      <c r="L4267" s="2" t="s">
        <v>227</v>
      </c>
      <c r="M4267" s="2" t="s">
        <v>95</v>
      </c>
      <c r="N4267" s="3">
        <v>30</v>
      </c>
      <c r="O4267" s="3" t="s">
        <v>228</v>
      </c>
      <c r="P4267" s="4">
        <f>IF(O4267="吨",N4267*1000,IF(O4267="万立方米",N4267*10000,""))</f>
        <v>300000.0</v>
      </c>
      <c r="Q4267" s="2" t="s">
        <v>229</v>
      </c>
      <c r="R4267" s="2" t="s">
        <v>230</v>
      </c>
      <c r="S4267" s="2" t="s">
        <v>459</v>
      </c>
      <c r="T4267" s="2" t="s">
        <v>75</v>
      </c>
      <c r="U4267" s="4">
        <f>0.03</f>
        <v>0.03</v>
      </c>
      <c r="V4267" s="2" t="s">
        <v>232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0.009</v>
      </c>
      <c r="AD4267" s="4">
        <f>AC4267*(1-Z4267/100)</f>
        <v>0.009</v>
      </c>
      <c r="AE4267" s="2" t="s">
        <v>66</v>
      </c>
      <c r="AF4267" s="2" t="s">
        <v>67</v>
      </c>
      <c r="AG4267" s="2" t="s">
        <v>233</v>
      </c>
      <c r="AH4267" s="2" t="s">
        <v>449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5434</v>
      </c>
      <c r="B4268" s="2" t="s">
        <v>5428</v>
      </c>
      <c r="C4268" s="2" t="s">
        <v>47</v>
      </c>
      <c r="D4268" s="2" t="s">
        <v>3139</v>
      </c>
      <c r="E4268" s="2" t="s">
        <v>924</v>
      </c>
      <c r="F4268" s="2" t="s">
        <v>119</v>
      </c>
      <c r="G4268" s="2" t="s">
        <v>227</v>
      </c>
      <c r="H4268" s="2" t="s">
        <v>297</v>
      </c>
      <c r="I4268" s="2" t="s">
        <v>53</v>
      </c>
      <c r="J4268" s="2" t="s">
        <v>226</v>
      </c>
      <c r="K4268" s="2" t="s">
        <v>226</v>
      </c>
      <c r="L4268" s="2" t="s">
        <v>227</v>
      </c>
      <c r="M4268" s="2" t="s">
        <v>99</v>
      </c>
      <c r="N4268" s="3">
        <v>30</v>
      </c>
      <c r="O4268" s="3" t="s">
        <v>228</v>
      </c>
      <c r="P4268" s="4">
        <f>IF(O4268="吨",N4268*1000,IF(O4268="万立方米",N4268*10000,""))</f>
        <v>300000.0</v>
      </c>
      <c r="Q4268" s="2" t="s">
        <v>229</v>
      </c>
      <c r="R4268" s="2" t="s">
        <v>230</v>
      </c>
      <c r="S4268" s="2" t="s">
        <v>461</v>
      </c>
      <c r="T4268" s="2" t="s">
        <v>75</v>
      </c>
      <c r="U4268" s="4">
        <f>0.0</f>
        <v>0.0</v>
      </c>
      <c r="V4268" s="2" t="s">
        <v>232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0.0</v>
      </c>
      <c r="AD4268" s="4">
        <f>AC4268*(1-Z4268/100)</f>
        <v>0.0</v>
      </c>
      <c r="AE4268" s="2" t="s">
        <v>66</v>
      </c>
      <c r="AF4268" s="2" t="s">
        <v>67</v>
      </c>
      <c r="AG4268" s="2" t="s">
        <v>233</v>
      </c>
      <c r="AH4268" s="2" t="s">
        <v>449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5435</v>
      </c>
      <c r="B4269" s="2" t="s">
        <v>5428</v>
      </c>
      <c r="C4269" s="2" t="s">
        <v>47</v>
      </c>
      <c r="D4269" s="2" t="s">
        <v>3139</v>
      </c>
      <c r="E4269" s="2" t="s">
        <v>924</v>
      </c>
      <c r="F4269" s="2" t="s">
        <v>119</v>
      </c>
      <c r="G4269" s="2" t="s">
        <v>227</v>
      </c>
      <c r="H4269" s="2" t="s">
        <v>297</v>
      </c>
      <c r="I4269" s="2" t="s">
        <v>53</v>
      </c>
      <c r="J4269" s="2" t="s">
        <v>226</v>
      </c>
      <c r="K4269" s="2" t="s">
        <v>226</v>
      </c>
      <c r="L4269" s="2" t="s">
        <v>227</v>
      </c>
      <c r="M4269" s="2" t="s">
        <v>104</v>
      </c>
      <c r="N4269" s="3">
        <v>30</v>
      </c>
      <c r="O4269" s="3" t="s">
        <v>228</v>
      </c>
      <c r="P4269" s="4">
        <f>IF(O4269="吨",N4269*1000,IF(O4269="万立方米",N4269*10000,""))</f>
        <v>300000.0</v>
      </c>
      <c r="Q4269" s="2" t="s">
        <v>229</v>
      </c>
      <c r="R4269" s="2" t="s">
        <v>230</v>
      </c>
      <c r="S4269" s="2" t="s">
        <v>463</v>
      </c>
      <c r="T4269" s="2" t="s">
        <v>75</v>
      </c>
      <c r="U4269" s="4">
        <f>0.02</f>
        <v>0.02</v>
      </c>
      <c r="V4269" s="2" t="s">
        <v>232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 t="s">
        <v>236</v>
      </c>
      <c r="AH4269" s="2" t="s">
        <v>449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5436</v>
      </c>
      <c r="B4270" s="2" t="s">
        <v>5428</v>
      </c>
      <c r="C4270" s="2" t="s">
        <v>47</v>
      </c>
      <c r="D4270" s="2" t="s">
        <v>3139</v>
      </c>
      <c r="E4270" s="2" t="s">
        <v>924</v>
      </c>
      <c r="F4270" s="2" t="s">
        <v>119</v>
      </c>
      <c r="G4270" s="2" t="s">
        <v>227</v>
      </c>
      <c r="H4270" s="2" t="s">
        <v>297</v>
      </c>
      <c r="I4270" s="2"/>
      <c r="J4270" s="2"/>
      <c r="K4270" s="2"/>
      <c r="L4270" s="2"/>
      <c r="M4270" s="2" t="s">
        <v>107</v>
      </c>
      <c r="N4270" s="3"/>
      <c r="O4270" s="3"/>
      <c r="P4270" s="4">
        <f>IF(O4270="吨",N4270*1000,IF(O4270="万立方米",N4270*10000,""))</f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138</v>
      </c>
      <c r="AH4270" s="2" t="s">
        <v>114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5437</v>
      </c>
      <c r="B4271" s="2" t="s">
        <v>5438</v>
      </c>
      <c r="C4271" s="2" t="s">
        <v>47</v>
      </c>
      <c r="D4271" s="2" t="s">
        <v>2953</v>
      </c>
      <c r="E4271" s="2" t="s">
        <v>277</v>
      </c>
      <c r="F4271" s="2" t="s">
        <v>50</v>
      </c>
      <c r="G4271" s="2" t="s">
        <v>225</v>
      </c>
      <c r="H4271" s="2" t="s">
        <v>297</v>
      </c>
      <c r="I4271" s="2" t="s">
        <v>53</v>
      </c>
      <c r="J4271" s="2" t="s">
        <v>226</v>
      </c>
      <c r="K4271" s="2" t="s">
        <v>226</v>
      </c>
      <c r="L4271" s="2" t="s">
        <v>227</v>
      </c>
      <c r="M4271" s="2" t="s">
        <v>57</v>
      </c>
      <c r="N4271" s="3">
        <v>15579.238</v>
      </c>
      <c r="O4271" s="3" t="s">
        <v>228</v>
      </c>
      <c r="P4271" s="4">
        <f>IF(O4271="吨",N4271*1000,IF(O4271="万立方米",N4271*10000,""))</f>
        <v>155792380.0</v>
      </c>
      <c r="Q4271" s="2" t="s">
        <v>229</v>
      </c>
      <c r="R4271" s="2" t="s">
        <v>230</v>
      </c>
      <c r="S4271" s="2" t="s">
        <v>231</v>
      </c>
      <c r="T4271" s="2" t="s">
        <v>75</v>
      </c>
      <c r="U4271" s="4">
        <f>0.0</f>
        <v>0.0</v>
      </c>
      <c r="V4271" s="2" t="s">
        <v>232</v>
      </c>
      <c r="W4271" s="2" t="s">
        <v>76</v>
      </c>
      <c r="X4271" s="2" t="s">
        <v>255</v>
      </c>
      <c r="Y4271" s="2" t="s">
        <v>256</v>
      </c>
      <c r="Z4271" s="2">
        <v>57</v>
      </c>
      <c r="AA4271" s="2"/>
      <c r="AB4271" s="2"/>
      <c r="AC4271" s="4">
        <f>P4271*U4271/1000000</f>
        <v>0.0</v>
      </c>
      <c r="AD4271" s="4">
        <f>AC4271*(1-Z4271/100)</f>
        <v>0.0</v>
      </c>
      <c r="AE4271" s="2" t="s">
        <v>66</v>
      </c>
      <c r="AF4271" s="2" t="s">
        <v>67</v>
      </c>
      <c r="AG4271" s="2" t="s">
        <v>257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5439</v>
      </c>
      <c r="B4272" s="2" t="s">
        <v>5438</v>
      </c>
      <c r="C4272" s="2" t="s">
        <v>47</v>
      </c>
      <c r="D4272" s="2" t="s">
        <v>2953</v>
      </c>
      <c r="E4272" s="2" t="s">
        <v>277</v>
      </c>
      <c r="F4272" s="2" t="s">
        <v>50</v>
      </c>
      <c r="G4272" s="2" t="s">
        <v>225</v>
      </c>
      <c r="H4272" s="2" t="s">
        <v>297</v>
      </c>
      <c r="I4272" s="2" t="s">
        <v>53</v>
      </c>
      <c r="J4272" s="2" t="s">
        <v>226</v>
      </c>
      <c r="K4272" s="2" t="s">
        <v>226</v>
      </c>
      <c r="L4272" s="2" t="s">
        <v>227</v>
      </c>
      <c r="M4272" s="2" t="s">
        <v>73</v>
      </c>
      <c r="N4272" s="3">
        <v>15579.238</v>
      </c>
      <c r="O4272" s="3" t="s">
        <v>228</v>
      </c>
      <c r="P4272" s="4">
        <f>IF(O4272="吨",N4272*1000,IF(O4272="万立方米",N4272*10000,""))</f>
        <v>155792380.0</v>
      </c>
      <c r="Q4272" s="2" t="s">
        <v>229</v>
      </c>
      <c r="R4272" s="2" t="s">
        <v>230</v>
      </c>
      <c r="S4272" s="2" t="s">
        <v>235</v>
      </c>
      <c r="T4272" s="2" t="s">
        <v>75</v>
      </c>
      <c r="U4272" s="4">
        <f>1.3</f>
        <v>1.3</v>
      </c>
      <c r="V4272" s="2" t="s">
        <v>232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202.530094</v>
      </c>
      <c r="AD4272" s="4">
        <f>AC4272*(1-Z4272/100)</f>
        <v>202.530094</v>
      </c>
      <c r="AE4272" s="2" t="s">
        <v>66</v>
      </c>
      <c r="AF4272" s="2" t="s">
        <v>67</v>
      </c>
      <c r="AG4272" s="2" t="s">
        <v>259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5440</v>
      </c>
      <c r="B4273" s="2" t="s">
        <v>5438</v>
      </c>
      <c r="C4273" s="2" t="s">
        <v>47</v>
      </c>
      <c r="D4273" s="2" t="s">
        <v>2953</v>
      </c>
      <c r="E4273" s="2" t="s">
        <v>277</v>
      </c>
      <c r="F4273" s="2" t="s">
        <v>50</v>
      </c>
      <c r="G4273" s="2" t="s">
        <v>225</v>
      </c>
      <c r="H4273" s="2" t="s">
        <v>297</v>
      </c>
      <c r="I4273" s="2" t="s">
        <v>53</v>
      </c>
      <c r="J4273" s="2" t="s">
        <v>226</v>
      </c>
      <c r="K4273" s="2" t="s">
        <v>226</v>
      </c>
      <c r="L4273" s="2" t="s">
        <v>227</v>
      </c>
      <c r="M4273" s="2" t="s">
        <v>79</v>
      </c>
      <c r="N4273" s="3">
        <v>15579.238</v>
      </c>
      <c r="O4273" s="3" t="s">
        <v>228</v>
      </c>
      <c r="P4273" s="4">
        <f>IF(O4273="吨",N4273*1000,IF(O4273="万立方米",N4273*10000,""))</f>
        <v>155792380.0</v>
      </c>
      <c r="Q4273" s="2" t="s">
        <v>229</v>
      </c>
      <c r="R4273" s="2" t="s">
        <v>230</v>
      </c>
      <c r="S4273" s="2" t="s">
        <v>238</v>
      </c>
      <c r="T4273" s="2" t="s">
        <v>75</v>
      </c>
      <c r="U4273" s="4">
        <f>4.1</f>
        <v>4.1</v>
      </c>
      <c r="V4273" s="2" t="s">
        <v>232</v>
      </c>
      <c r="W4273" s="2" t="s">
        <v>76</v>
      </c>
      <c r="X4273" s="2" t="s">
        <v>149</v>
      </c>
      <c r="Y4273" s="2" t="s">
        <v>150</v>
      </c>
      <c r="Z4273" s="2">
        <v>64</v>
      </c>
      <c r="AA4273" s="2"/>
      <c r="AB4273" s="2"/>
      <c r="AC4273" s="4">
        <f>P4273*U4273/1000000</f>
        <v>638.748758</v>
      </c>
      <c r="AD4273" s="4">
        <f>AC4273*(1-Z4273/100)</f>
        <v>229.94955287999997</v>
      </c>
      <c r="AE4273" s="2" t="s">
        <v>66</v>
      </c>
      <c r="AF4273" s="2" t="s">
        <v>67</v>
      </c>
      <c r="AG4273" s="2" t="s">
        <v>257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5441</v>
      </c>
      <c r="B4274" s="2" t="s">
        <v>5438</v>
      </c>
      <c r="C4274" s="2" t="s">
        <v>47</v>
      </c>
      <c r="D4274" s="2" t="s">
        <v>2953</v>
      </c>
      <c r="E4274" s="2" t="s">
        <v>277</v>
      </c>
      <c r="F4274" s="2" t="s">
        <v>50</v>
      </c>
      <c r="G4274" s="2" t="s">
        <v>225</v>
      </c>
      <c r="H4274" s="2" t="s">
        <v>297</v>
      </c>
      <c r="I4274" s="2" t="s">
        <v>53</v>
      </c>
      <c r="J4274" s="2" t="s">
        <v>226</v>
      </c>
      <c r="K4274" s="2" t="s">
        <v>226</v>
      </c>
      <c r="L4274" s="2" t="s">
        <v>227</v>
      </c>
      <c r="M4274" s="2" t="s">
        <v>87</v>
      </c>
      <c r="N4274" s="3">
        <v>15579.238</v>
      </c>
      <c r="O4274" s="3" t="s">
        <v>228</v>
      </c>
      <c r="P4274" s="4">
        <f>IF(O4274="吨",N4274*1000,IF(O4274="万立方米",N4274*10000,""))</f>
        <v>155792380.0</v>
      </c>
      <c r="Q4274" s="2" t="s">
        <v>229</v>
      </c>
      <c r="R4274" s="2" t="s">
        <v>230</v>
      </c>
      <c r="S4274" s="2" t="s">
        <v>241</v>
      </c>
      <c r="T4274" s="2" t="s">
        <v>75</v>
      </c>
      <c r="U4274" s="4">
        <f>0.0</f>
        <v>0.0</v>
      </c>
      <c r="V4274" s="2" t="s">
        <v>232</v>
      </c>
      <c r="W4274" s="2" t="s">
        <v>76</v>
      </c>
      <c r="X4274" s="2" t="s">
        <v>255</v>
      </c>
      <c r="Y4274" s="2" t="s">
        <v>262</v>
      </c>
      <c r="Z4274" s="2">
        <v>57</v>
      </c>
      <c r="AA4274" s="2"/>
      <c r="AB4274" s="2"/>
      <c r="AC4274" s="4">
        <f>P4274*U4274/1000000</f>
        <v>0.0</v>
      </c>
      <c r="AD4274" s="4">
        <f>AC4274*(1-Z4274/100)</f>
        <v>0.0</v>
      </c>
      <c r="AE4274" s="2" t="s">
        <v>66</v>
      </c>
      <c r="AF4274" s="2" t="s">
        <v>67</v>
      </c>
      <c r="AG4274" s="2" t="s">
        <v>257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5442</v>
      </c>
      <c r="B4275" s="2" t="s">
        <v>5438</v>
      </c>
      <c r="C4275" s="2" t="s">
        <v>47</v>
      </c>
      <c r="D4275" s="2" t="s">
        <v>2953</v>
      </c>
      <c r="E4275" s="2" t="s">
        <v>277</v>
      </c>
      <c r="F4275" s="2" t="s">
        <v>50</v>
      </c>
      <c r="G4275" s="2" t="s">
        <v>225</v>
      </c>
      <c r="H4275" s="2" t="s">
        <v>297</v>
      </c>
      <c r="I4275" s="2" t="s">
        <v>53</v>
      </c>
      <c r="J4275" s="2" t="s">
        <v>226</v>
      </c>
      <c r="K4275" s="2" t="s">
        <v>226</v>
      </c>
      <c r="L4275" s="2" t="s">
        <v>227</v>
      </c>
      <c r="M4275" s="2" t="s">
        <v>91</v>
      </c>
      <c r="N4275" s="3">
        <v>15579.238</v>
      </c>
      <c r="O4275" s="3" t="s">
        <v>228</v>
      </c>
      <c r="P4275" s="4">
        <f>IF(O4275="吨",N4275*1000,IF(O4275="万立方米",N4275*10000,""))</f>
        <v>155792380.0</v>
      </c>
      <c r="Q4275" s="2" t="s">
        <v>229</v>
      </c>
      <c r="R4275" s="2" t="s">
        <v>230</v>
      </c>
      <c r="S4275" s="2" t="s">
        <v>243</v>
      </c>
      <c r="T4275" s="2" t="s">
        <v>75</v>
      </c>
      <c r="U4275" s="4">
        <f>0.03</f>
        <v>0.03</v>
      </c>
      <c r="V4275" s="2" t="s">
        <v>232</v>
      </c>
      <c r="W4275" s="2" t="s">
        <v>76</v>
      </c>
      <c r="X4275" s="2" t="s">
        <v>255</v>
      </c>
      <c r="Y4275" s="2" t="s">
        <v>264</v>
      </c>
      <c r="Z4275" s="2">
        <v>75</v>
      </c>
      <c r="AA4275" s="2">
        <v>57</v>
      </c>
      <c r="AB4275" s="2">
        <v>75</v>
      </c>
      <c r="AC4275" s="4">
        <f>P4275*U4275/1000000</f>
        <v>4.6737714</v>
      </c>
      <c r="AD4275" s="4">
        <f>AC4276*(1-AA4275/100)+(AC4275-AC4276)*(1-AB4275/100)</f>
        <v>2.009721702</v>
      </c>
      <c r="AE4275" s="2" t="s">
        <v>66</v>
      </c>
      <c r="AF4275" s="2" t="s">
        <v>67</v>
      </c>
      <c r="AG4275" s="2" t="s">
        <v>257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5443</v>
      </c>
      <c r="B4276" s="2" t="s">
        <v>5438</v>
      </c>
      <c r="C4276" s="2" t="s">
        <v>47</v>
      </c>
      <c r="D4276" s="2" t="s">
        <v>2953</v>
      </c>
      <c r="E4276" s="2" t="s">
        <v>277</v>
      </c>
      <c r="F4276" s="2" t="s">
        <v>50</v>
      </c>
      <c r="G4276" s="2" t="s">
        <v>225</v>
      </c>
      <c r="H4276" s="2" t="s">
        <v>297</v>
      </c>
      <c r="I4276" s="2" t="s">
        <v>53</v>
      </c>
      <c r="J4276" s="2" t="s">
        <v>226</v>
      </c>
      <c r="K4276" s="2" t="s">
        <v>226</v>
      </c>
      <c r="L4276" s="2" t="s">
        <v>227</v>
      </c>
      <c r="M4276" s="2" t="s">
        <v>95</v>
      </c>
      <c r="N4276" s="3">
        <v>15579.238</v>
      </c>
      <c r="O4276" s="3" t="s">
        <v>228</v>
      </c>
      <c r="P4276" s="4">
        <f>IF(O4276="吨",N4276*1000,IF(O4276="万立方米",N4276*10000,""))</f>
        <v>155792380.0</v>
      </c>
      <c r="Q4276" s="2" t="s">
        <v>229</v>
      </c>
      <c r="R4276" s="2" t="s">
        <v>230</v>
      </c>
      <c r="S4276" s="2" t="s">
        <v>245</v>
      </c>
      <c r="T4276" s="2" t="s">
        <v>75</v>
      </c>
      <c r="U4276" s="4">
        <f>0.03</f>
        <v>0.03</v>
      </c>
      <c r="V4276" s="2" t="s">
        <v>232</v>
      </c>
      <c r="W4276" s="2" t="s">
        <v>76</v>
      </c>
      <c r="X4276" s="2" t="s">
        <v>255</v>
      </c>
      <c r="Y4276" s="2" t="s">
        <v>266</v>
      </c>
      <c r="Z4276" s="2">
        <v>57</v>
      </c>
      <c r="AA4276" s="2"/>
      <c r="AB4276" s="2"/>
      <c r="AC4276" s="4">
        <f>P4276*U4276/1000000</f>
        <v>4.6737714</v>
      </c>
      <c r="AD4276" s="4">
        <f>AC4276*(1-Z4276/100)</f>
        <v>2.009721702</v>
      </c>
      <c r="AE4276" s="2" t="s">
        <v>66</v>
      </c>
      <c r="AF4276" s="2" t="s">
        <v>67</v>
      </c>
      <c r="AG4276" s="2" t="s">
        <v>257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5444</v>
      </c>
      <c r="B4277" s="2" t="s">
        <v>5438</v>
      </c>
      <c r="C4277" s="2" t="s">
        <v>47</v>
      </c>
      <c r="D4277" s="2" t="s">
        <v>2953</v>
      </c>
      <c r="E4277" s="2" t="s">
        <v>277</v>
      </c>
      <c r="F4277" s="2" t="s">
        <v>50</v>
      </c>
      <c r="G4277" s="2" t="s">
        <v>225</v>
      </c>
      <c r="H4277" s="2" t="s">
        <v>297</v>
      </c>
      <c r="I4277" s="2" t="s">
        <v>53</v>
      </c>
      <c r="J4277" s="2" t="s">
        <v>226</v>
      </c>
      <c r="K4277" s="2" t="s">
        <v>226</v>
      </c>
      <c r="L4277" s="2" t="s">
        <v>227</v>
      </c>
      <c r="M4277" s="2" t="s">
        <v>99</v>
      </c>
      <c r="N4277" s="3">
        <v>15579.238</v>
      </c>
      <c r="O4277" s="3" t="s">
        <v>228</v>
      </c>
      <c r="P4277" s="4">
        <f>IF(O4277="吨",N4277*1000,IF(O4277="万立方米",N4277*10000,""))</f>
        <v>155792380.0</v>
      </c>
      <c r="Q4277" s="2" t="s">
        <v>229</v>
      </c>
      <c r="R4277" s="2" t="s">
        <v>230</v>
      </c>
      <c r="S4277" s="2" t="s">
        <v>247</v>
      </c>
      <c r="T4277" s="2" t="s">
        <v>75</v>
      </c>
      <c r="U4277" s="4">
        <f>0.0</f>
        <v>0.0</v>
      </c>
      <c r="V4277" s="2" t="s">
        <v>232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66</v>
      </c>
      <c r="AF4277" s="2" t="s">
        <v>67</v>
      </c>
      <c r="AG4277" s="2" t="s">
        <v>268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5445</v>
      </c>
      <c r="B4278" s="2" t="s">
        <v>5438</v>
      </c>
      <c r="C4278" s="2" t="s">
        <v>47</v>
      </c>
      <c r="D4278" s="2" t="s">
        <v>2953</v>
      </c>
      <c r="E4278" s="2" t="s">
        <v>277</v>
      </c>
      <c r="F4278" s="2" t="s">
        <v>50</v>
      </c>
      <c r="G4278" s="2" t="s">
        <v>225</v>
      </c>
      <c r="H4278" s="2" t="s">
        <v>297</v>
      </c>
      <c r="I4278" s="2" t="s">
        <v>53</v>
      </c>
      <c r="J4278" s="2" t="s">
        <v>226</v>
      </c>
      <c r="K4278" s="2" t="s">
        <v>226</v>
      </c>
      <c r="L4278" s="2" t="s">
        <v>227</v>
      </c>
      <c r="M4278" s="2" t="s">
        <v>104</v>
      </c>
      <c r="N4278" s="3">
        <v>15579.238</v>
      </c>
      <c r="O4278" s="3" t="s">
        <v>228</v>
      </c>
      <c r="P4278" s="4">
        <f>IF(O4278="吨",N4278*1000,IF(O4278="万立方米",N4278*10000,""))</f>
        <v>155792380.0</v>
      </c>
      <c r="Q4278" s="2" t="s">
        <v>229</v>
      </c>
      <c r="R4278" s="2" t="s">
        <v>230</v>
      </c>
      <c r="S4278" s="2" t="s">
        <v>249</v>
      </c>
      <c r="T4278" s="2" t="s">
        <v>75</v>
      </c>
      <c r="U4278" s="4">
        <f>0.02</f>
        <v>0.02</v>
      </c>
      <c r="V4278" s="2" t="s">
        <v>232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259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5446</v>
      </c>
      <c r="B4279" s="2" t="s">
        <v>5438</v>
      </c>
      <c r="C4279" s="2" t="s">
        <v>47</v>
      </c>
      <c r="D4279" s="2" t="s">
        <v>2953</v>
      </c>
      <c r="E4279" s="2" t="s">
        <v>277</v>
      </c>
      <c r="F4279" s="2" t="s">
        <v>50</v>
      </c>
      <c r="G4279" s="2" t="s">
        <v>225</v>
      </c>
      <c r="H4279" s="2" t="s">
        <v>297</v>
      </c>
      <c r="I4279" s="2"/>
      <c r="J4279" s="2"/>
      <c r="K4279" s="2" t="s">
        <v>55</v>
      </c>
      <c r="L4279" s="2" t="s">
        <v>163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164</v>
      </c>
      <c r="T4279" s="2" t="s">
        <v>165</v>
      </c>
      <c r="U4279" s="4">
        <f>0.16</f>
        <v>0.16</v>
      </c>
      <c r="V4279" s="2" t="s">
        <v>111</v>
      </c>
      <c r="W4279" s="2" t="s">
        <v>164</v>
      </c>
      <c r="X4279" s="2" t="s">
        <v>163</v>
      </c>
      <c r="Y4279" s="2" t="s">
        <v>166</v>
      </c>
      <c r="Z4279" s="2">
        <v>0</v>
      </c>
      <c r="AA4279" s="2"/>
      <c r="AB4279" s="2"/>
      <c r="AC4279" s="2"/>
      <c r="AD4279" s="2"/>
      <c r="AE4279" s="2" t="s">
        <v>271</v>
      </c>
      <c r="AF4279" s="2" t="s">
        <v>272</v>
      </c>
      <c r="AG4279" s="2" t="s">
        <v>273</v>
      </c>
      <c r="AH4279" s="2" t="s">
        <v>168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5447</v>
      </c>
      <c r="B4280" s="2" t="s">
        <v>5448</v>
      </c>
      <c r="C4280" s="2" t="s">
        <v>47</v>
      </c>
      <c r="D4280" s="2" t="s">
        <v>1796</v>
      </c>
      <c r="E4280" s="2" t="s">
        <v>277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343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298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66</v>
      </c>
      <c r="AF4280" s="2" t="s">
        <v>67</v>
      </c>
      <c r="AG4280" s="2" t="s">
        <v>327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5449</v>
      </c>
      <c r="B4281" s="2" t="s">
        <v>5448</v>
      </c>
      <c r="C4281" s="2" t="s">
        <v>47</v>
      </c>
      <c r="D4281" s="2" t="s">
        <v>1796</v>
      </c>
      <c r="E4281" s="2" t="s">
        <v>277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343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66</v>
      </c>
      <c r="AF4281" s="2" t="s">
        <v>67</v>
      </c>
      <c r="AG4281" s="2" t="s">
        <v>329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5450</v>
      </c>
      <c r="B4282" s="2" t="s">
        <v>5448</v>
      </c>
      <c r="C4282" s="2" t="s">
        <v>47</v>
      </c>
      <c r="D4282" s="2" t="s">
        <v>1796</v>
      </c>
      <c r="E4282" s="2" t="s">
        <v>277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343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149</v>
      </c>
      <c r="Y4282" s="2" t="s">
        <v>150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66</v>
      </c>
      <c r="AF4282" s="2" t="s">
        <v>67</v>
      </c>
      <c r="AG4282" s="2" t="s">
        <v>167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5451</v>
      </c>
      <c r="B4283" s="2" t="s">
        <v>5448</v>
      </c>
      <c r="C4283" s="2" t="s">
        <v>47</v>
      </c>
      <c r="D4283" s="2" t="s">
        <v>1796</v>
      </c>
      <c r="E4283" s="2" t="s">
        <v>277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343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298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66</v>
      </c>
      <c r="AF4283" s="2" t="s">
        <v>67</v>
      </c>
      <c r="AG4283" s="2" t="s">
        <v>327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5452</v>
      </c>
      <c r="B4284" s="2" t="s">
        <v>5448</v>
      </c>
      <c r="C4284" s="2" t="s">
        <v>47</v>
      </c>
      <c r="D4284" s="2" t="s">
        <v>1796</v>
      </c>
      <c r="E4284" s="2" t="s">
        <v>277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343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298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66</v>
      </c>
      <c r="AF4284" s="2" t="s">
        <v>67</v>
      </c>
      <c r="AG4284" s="2" t="s">
        <v>327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5453</v>
      </c>
      <c r="B4285" s="2" t="s">
        <v>5448</v>
      </c>
      <c r="C4285" s="2" t="s">
        <v>47</v>
      </c>
      <c r="D4285" s="2" t="s">
        <v>1796</v>
      </c>
      <c r="E4285" s="2" t="s">
        <v>277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343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298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66</v>
      </c>
      <c r="AF4285" s="2" t="s">
        <v>67</v>
      </c>
      <c r="AG4285" s="2" t="s">
        <v>327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5454</v>
      </c>
      <c r="B4286" s="2" t="s">
        <v>5448</v>
      </c>
      <c r="C4286" s="2" t="s">
        <v>47</v>
      </c>
      <c r="D4286" s="2" t="s">
        <v>1796</v>
      </c>
      <c r="E4286" s="2" t="s">
        <v>277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343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314</v>
      </c>
      <c r="Y4286" s="2" t="s">
        <v>315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66</v>
      </c>
      <c r="AF4286" s="2" t="s">
        <v>67</v>
      </c>
      <c r="AG4286" s="2" t="s">
        <v>167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5455</v>
      </c>
      <c r="B4287" s="2" t="s">
        <v>5448</v>
      </c>
      <c r="C4287" s="2" t="s">
        <v>47</v>
      </c>
      <c r="D4287" s="2" t="s">
        <v>1796</v>
      </c>
      <c r="E4287" s="2" t="s">
        <v>277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343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66</v>
      </c>
      <c r="AF4287" s="2" t="s">
        <v>67</v>
      </c>
      <c r="AG4287" s="2" t="s">
        <v>329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5456</v>
      </c>
      <c r="B4288" s="2" t="s">
        <v>5448</v>
      </c>
      <c r="C4288" s="2" t="s">
        <v>47</v>
      </c>
      <c r="D4288" s="2" t="s">
        <v>1796</v>
      </c>
      <c r="E4288" s="2" t="s">
        <v>277</v>
      </c>
      <c r="F4288" s="2" t="s">
        <v>50</v>
      </c>
      <c r="G4288" s="2" t="s">
        <v>51</v>
      </c>
      <c r="H4288" s="2" t="s">
        <v>52</v>
      </c>
      <c r="I4288" s="2" t="s">
        <v>198</v>
      </c>
      <c r="J4288" s="2" t="s">
        <v>1805</v>
      </c>
      <c r="K4288" s="2" t="s">
        <v>1805</v>
      </c>
      <c r="L4288" s="2" t="s">
        <v>200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1806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298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66</v>
      </c>
      <c r="AF4288" s="2" t="s">
        <v>67</v>
      </c>
      <c r="AG4288" s="2" t="s">
        <v>327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5457</v>
      </c>
      <c r="B4289" s="2" t="s">
        <v>5448</v>
      </c>
      <c r="C4289" s="2" t="s">
        <v>47</v>
      </c>
      <c r="D4289" s="2" t="s">
        <v>1796</v>
      </c>
      <c r="E4289" s="2" t="s">
        <v>277</v>
      </c>
      <c r="F4289" s="2" t="s">
        <v>50</v>
      </c>
      <c r="G4289" s="2" t="s">
        <v>51</v>
      </c>
      <c r="H4289" s="2" t="s">
        <v>52</v>
      </c>
      <c r="I4289" s="2" t="s">
        <v>198</v>
      </c>
      <c r="J4289" s="2" t="s">
        <v>1805</v>
      </c>
      <c r="K4289" s="2" t="s">
        <v>1805</v>
      </c>
      <c r="L4289" s="2" t="s">
        <v>200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1808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66</v>
      </c>
      <c r="AF4289" s="2" t="s">
        <v>67</v>
      </c>
      <c r="AG4289" s="2" t="s">
        <v>329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5458</v>
      </c>
      <c r="B4290" s="2" t="s">
        <v>5448</v>
      </c>
      <c r="C4290" s="2" t="s">
        <v>47</v>
      </c>
      <c r="D4290" s="2" t="s">
        <v>1796</v>
      </c>
      <c r="E4290" s="2" t="s">
        <v>277</v>
      </c>
      <c r="F4290" s="2" t="s">
        <v>50</v>
      </c>
      <c r="G4290" s="2" t="s">
        <v>51</v>
      </c>
      <c r="H4290" s="2" t="s">
        <v>52</v>
      </c>
      <c r="I4290" s="2" t="s">
        <v>198</v>
      </c>
      <c r="J4290" s="2" t="s">
        <v>1805</v>
      </c>
      <c r="K4290" s="2" t="s">
        <v>1805</v>
      </c>
      <c r="L4290" s="2" t="s">
        <v>200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1810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149</v>
      </c>
      <c r="Y4290" s="2" t="s">
        <v>150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66</v>
      </c>
      <c r="AF4290" s="2" t="s">
        <v>67</v>
      </c>
      <c r="AG4290" s="2" t="s">
        <v>167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5459</v>
      </c>
      <c r="B4291" s="2" t="s">
        <v>5448</v>
      </c>
      <c r="C4291" s="2" t="s">
        <v>47</v>
      </c>
      <c r="D4291" s="2" t="s">
        <v>1796</v>
      </c>
      <c r="E4291" s="2" t="s">
        <v>277</v>
      </c>
      <c r="F4291" s="2" t="s">
        <v>50</v>
      </c>
      <c r="G4291" s="2" t="s">
        <v>51</v>
      </c>
      <c r="H4291" s="2" t="s">
        <v>52</v>
      </c>
      <c r="I4291" s="2" t="s">
        <v>198</v>
      </c>
      <c r="J4291" s="2" t="s">
        <v>1805</v>
      </c>
      <c r="K4291" s="2" t="s">
        <v>1805</v>
      </c>
      <c r="L4291" s="2" t="s">
        <v>200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1812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298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66</v>
      </c>
      <c r="AF4291" s="2" t="s">
        <v>67</v>
      </c>
      <c r="AG4291" s="2" t="s">
        <v>327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5460</v>
      </c>
      <c r="B4292" s="2" t="s">
        <v>5448</v>
      </c>
      <c r="C4292" s="2" t="s">
        <v>47</v>
      </c>
      <c r="D4292" s="2" t="s">
        <v>1796</v>
      </c>
      <c r="E4292" s="2" t="s">
        <v>277</v>
      </c>
      <c r="F4292" s="2" t="s">
        <v>50</v>
      </c>
      <c r="G4292" s="2" t="s">
        <v>51</v>
      </c>
      <c r="H4292" s="2" t="s">
        <v>52</v>
      </c>
      <c r="I4292" s="2" t="s">
        <v>198</v>
      </c>
      <c r="J4292" s="2" t="s">
        <v>1805</v>
      </c>
      <c r="K4292" s="2" t="s">
        <v>1805</v>
      </c>
      <c r="L4292" s="2" t="s">
        <v>200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1814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298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66</v>
      </c>
      <c r="AF4292" s="2" t="s">
        <v>67</v>
      </c>
      <c r="AG4292" s="2" t="s">
        <v>327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5461</v>
      </c>
      <c r="B4293" s="2" t="s">
        <v>5448</v>
      </c>
      <c r="C4293" s="2" t="s">
        <v>47</v>
      </c>
      <c r="D4293" s="2" t="s">
        <v>1796</v>
      </c>
      <c r="E4293" s="2" t="s">
        <v>277</v>
      </c>
      <c r="F4293" s="2" t="s">
        <v>50</v>
      </c>
      <c r="G4293" s="2" t="s">
        <v>51</v>
      </c>
      <c r="H4293" s="2" t="s">
        <v>52</v>
      </c>
      <c r="I4293" s="2" t="s">
        <v>198</v>
      </c>
      <c r="J4293" s="2" t="s">
        <v>1805</v>
      </c>
      <c r="K4293" s="2" t="s">
        <v>1805</v>
      </c>
      <c r="L4293" s="2" t="s">
        <v>200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1816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298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66</v>
      </c>
      <c r="AF4293" s="2" t="s">
        <v>67</v>
      </c>
      <c r="AG4293" s="2" t="s">
        <v>327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5462</v>
      </c>
      <c r="B4294" s="2" t="s">
        <v>5448</v>
      </c>
      <c r="C4294" s="2" t="s">
        <v>47</v>
      </c>
      <c r="D4294" s="2" t="s">
        <v>1796</v>
      </c>
      <c r="E4294" s="2" t="s">
        <v>277</v>
      </c>
      <c r="F4294" s="2" t="s">
        <v>50</v>
      </c>
      <c r="G4294" s="2" t="s">
        <v>51</v>
      </c>
      <c r="H4294" s="2" t="s">
        <v>52</v>
      </c>
      <c r="I4294" s="2" t="s">
        <v>198</v>
      </c>
      <c r="J4294" s="2" t="s">
        <v>1805</v>
      </c>
      <c r="K4294" s="2" t="s">
        <v>1805</v>
      </c>
      <c r="L4294" s="2" t="s">
        <v>200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1818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314</v>
      </c>
      <c r="Y4294" s="2" t="s">
        <v>315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167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5463</v>
      </c>
      <c r="B4295" s="2" t="s">
        <v>5448</v>
      </c>
      <c r="C4295" s="2" t="s">
        <v>47</v>
      </c>
      <c r="D4295" s="2" t="s">
        <v>1796</v>
      </c>
      <c r="E4295" s="2" t="s">
        <v>277</v>
      </c>
      <c r="F4295" s="2" t="s">
        <v>50</v>
      </c>
      <c r="G4295" s="2" t="s">
        <v>51</v>
      </c>
      <c r="H4295" s="2" t="s">
        <v>52</v>
      </c>
      <c r="I4295" s="2" t="s">
        <v>198</v>
      </c>
      <c r="J4295" s="2" t="s">
        <v>1805</v>
      </c>
      <c r="K4295" s="2" t="s">
        <v>1805</v>
      </c>
      <c r="L4295" s="2" t="s">
        <v>200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1820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66</v>
      </c>
      <c r="AF4295" s="2" t="s">
        <v>67</v>
      </c>
      <c r="AG4295" s="2" t="s">
        <v>329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5464</v>
      </c>
      <c r="B4296" s="2" t="s">
        <v>5448</v>
      </c>
      <c r="C4296" s="2" t="s">
        <v>47</v>
      </c>
      <c r="D4296" s="2" t="s">
        <v>1796</v>
      </c>
      <c r="E4296" s="2" t="s">
        <v>277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163</v>
      </c>
      <c r="M4296" s="2" t="s">
        <v>107</v>
      </c>
      <c r="N4296" s="3"/>
      <c r="O4296" s="3"/>
      <c r="P4296" s="4">
        <f>IF(O4296="吨",N4296*1000,IF(O4296="万立方米",N4296*10000,""))</f>
        <v>659590210.0</v>
      </c>
      <c r="Q4296" s="2" t="s">
        <v>108</v>
      </c>
      <c r="R4296" s="2" t="s">
        <v>109</v>
      </c>
      <c r="S4296" s="2" t="s">
        <v>164</v>
      </c>
      <c r="T4296" s="2" t="s">
        <v>165</v>
      </c>
      <c r="U4296" s="4">
        <f>0.16</f>
        <v>0.16</v>
      </c>
      <c r="V4296" s="2" t="s">
        <v>111</v>
      </c>
      <c r="W4296" s="2" t="s">
        <v>164</v>
      </c>
      <c r="X4296" s="2" t="s">
        <v>163</v>
      </c>
      <c r="Y4296" s="2" t="s">
        <v>166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66</v>
      </c>
      <c r="AF4296" s="2" t="s">
        <v>67</v>
      </c>
      <c r="AG4296" s="2" t="s">
        <v>167</v>
      </c>
      <c r="AH4296" s="2" t="s">
        <v>168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5465</v>
      </c>
      <c r="B4297" s="2" t="s">
        <v>5466</v>
      </c>
      <c r="C4297" s="2" t="s">
        <v>47</v>
      </c>
      <c r="D4297" s="2" t="s">
        <v>689</v>
      </c>
      <c r="E4297" s="2" t="s">
        <v>277</v>
      </c>
      <c r="F4297" s="2" t="s">
        <v>278</v>
      </c>
      <c r="G4297" s="2" t="s">
        <v>225</v>
      </c>
      <c r="H4297" s="2" t="s">
        <v>418</v>
      </c>
      <c r="I4297" s="2" t="s">
        <v>53</v>
      </c>
      <c r="J4297" s="2" t="s">
        <v>691</v>
      </c>
      <c r="K4297" s="2"/>
      <c r="L4297" s="2" t="s">
        <v>122</v>
      </c>
      <c r="M4297" s="2" t="s">
        <v>57</v>
      </c>
      <c r="N4297" s="3">
        <v>9627.889999999999</v>
      </c>
      <c r="O4297" s="3" t="s">
        <v>123</v>
      </c>
      <c r="P4297" s="2"/>
      <c r="Q4297" s="2"/>
      <c r="R4297" s="2"/>
      <c r="S4297" s="2"/>
      <c r="T4297" s="2"/>
      <c r="U4297" s="2"/>
      <c r="V4297" s="2"/>
      <c r="W4297" s="2" t="s">
        <v>124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271</v>
      </c>
      <c r="AF4297" s="2" t="s">
        <v>692</v>
      </c>
      <c r="AG4297" s="2" t="s">
        <v>693</v>
      </c>
      <c r="AH4297" s="2" t="s">
        <v>128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5467</v>
      </c>
      <c r="B4298" s="2" t="s">
        <v>5466</v>
      </c>
      <c r="C4298" s="2" t="s">
        <v>47</v>
      </c>
      <c r="D4298" s="2" t="s">
        <v>689</v>
      </c>
      <c r="E4298" s="2" t="s">
        <v>277</v>
      </c>
      <c r="F4298" s="2" t="s">
        <v>278</v>
      </c>
      <c r="G4298" s="2" t="s">
        <v>225</v>
      </c>
      <c r="H4298" s="2" t="s">
        <v>418</v>
      </c>
      <c r="I4298" s="2" t="s">
        <v>53</v>
      </c>
      <c r="J4298" s="2" t="s">
        <v>691</v>
      </c>
      <c r="K4298" s="2"/>
      <c r="L4298" s="2" t="s">
        <v>122</v>
      </c>
      <c r="M4298" s="2" t="s">
        <v>73</v>
      </c>
      <c r="N4298" s="3">
        <v>9627.889999999999</v>
      </c>
      <c r="O4298" s="3" t="s">
        <v>123</v>
      </c>
      <c r="P4298" s="2"/>
      <c r="Q4298" s="2"/>
      <c r="R4298" s="2"/>
      <c r="S4298" s="2"/>
      <c r="T4298" s="2"/>
      <c r="U4298" s="2"/>
      <c r="V4298" s="2"/>
      <c r="W4298" s="2" t="s">
        <v>124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271</v>
      </c>
      <c r="AF4298" s="2" t="s">
        <v>692</v>
      </c>
      <c r="AG4298" s="2" t="s">
        <v>695</v>
      </c>
      <c r="AH4298" s="2" t="s">
        <v>128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5468</v>
      </c>
      <c r="B4299" s="2" t="s">
        <v>5466</v>
      </c>
      <c r="C4299" s="2" t="s">
        <v>47</v>
      </c>
      <c r="D4299" s="2" t="s">
        <v>689</v>
      </c>
      <c r="E4299" s="2" t="s">
        <v>277</v>
      </c>
      <c r="F4299" s="2" t="s">
        <v>278</v>
      </c>
      <c r="G4299" s="2" t="s">
        <v>225</v>
      </c>
      <c r="H4299" s="2" t="s">
        <v>418</v>
      </c>
      <c r="I4299" s="2" t="s">
        <v>53</v>
      </c>
      <c r="J4299" s="2" t="s">
        <v>691</v>
      </c>
      <c r="K4299" s="2"/>
      <c r="L4299" s="2" t="s">
        <v>122</v>
      </c>
      <c r="M4299" s="2" t="s">
        <v>79</v>
      </c>
      <c r="N4299" s="3">
        <v>9627.889999999999</v>
      </c>
      <c r="O4299" s="3" t="s">
        <v>123</v>
      </c>
      <c r="P4299" s="2"/>
      <c r="Q4299" s="2"/>
      <c r="R4299" s="2"/>
      <c r="S4299" s="2"/>
      <c r="T4299" s="2"/>
      <c r="U4299" s="2"/>
      <c r="V4299" s="2"/>
      <c r="W4299" s="2" t="s">
        <v>124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271</v>
      </c>
      <c r="AF4299" s="2" t="s">
        <v>692</v>
      </c>
      <c r="AG4299" s="2" t="s">
        <v>697</v>
      </c>
      <c r="AH4299" s="2" t="s">
        <v>128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5469</v>
      </c>
      <c r="B4300" s="2" t="s">
        <v>5466</v>
      </c>
      <c r="C4300" s="2" t="s">
        <v>47</v>
      </c>
      <c r="D4300" s="2" t="s">
        <v>689</v>
      </c>
      <c r="E4300" s="2" t="s">
        <v>277</v>
      </c>
      <c r="F4300" s="2" t="s">
        <v>278</v>
      </c>
      <c r="G4300" s="2" t="s">
        <v>225</v>
      </c>
      <c r="H4300" s="2" t="s">
        <v>418</v>
      </c>
      <c r="I4300" s="2" t="s">
        <v>53</v>
      </c>
      <c r="J4300" s="2" t="s">
        <v>691</v>
      </c>
      <c r="K4300" s="2"/>
      <c r="L4300" s="2" t="s">
        <v>122</v>
      </c>
      <c r="M4300" s="2" t="s">
        <v>87</v>
      </c>
      <c r="N4300" s="3">
        <v>9627.889999999999</v>
      </c>
      <c r="O4300" s="3" t="s">
        <v>123</v>
      </c>
      <c r="P4300" s="2"/>
      <c r="Q4300" s="2"/>
      <c r="R4300" s="2"/>
      <c r="S4300" s="2"/>
      <c r="T4300" s="2"/>
      <c r="U4300" s="2"/>
      <c r="V4300" s="2"/>
      <c r="W4300" s="2" t="s">
        <v>124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271</v>
      </c>
      <c r="AF4300" s="2" t="s">
        <v>692</v>
      </c>
      <c r="AG4300" s="2" t="s">
        <v>693</v>
      </c>
      <c r="AH4300" s="2" t="s">
        <v>128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5470</v>
      </c>
      <c r="B4301" s="2" t="s">
        <v>5466</v>
      </c>
      <c r="C4301" s="2" t="s">
        <v>47</v>
      </c>
      <c r="D4301" s="2" t="s">
        <v>689</v>
      </c>
      <c r="E4301" s="2" t="s">
        <v>277</v>
      </c>
      <c r="F4301" s="2" t="s">
        <v>278</v>
      </c>
      <c r="G4301" s="2" t="s">
        <v>225</v>
      </c>
      <c r="H4301" s="2" t="s">
        <v>418</v>
      </c>
      <c r="I4301" s="2" t="s">
        <v>53</v>
      </c>
      <c r="J4301" s="2" t="s">
        <v>691</v>
      </c>
      <c r="K4301" s="2"/>
      <c r="L4301" s="2" t="s">
        <v>122</v>
      </c>
      <c r="M4301" s="2" t="s">
        <v>91</v>
      </c>
      <c r="N4301" s="3">
        <v>9627.889999999999</v>
      </c>
      <c r="O4301" s="3" t="s">
        <v>123</v>
      </c>
      <c r="P4301" s="2"/>
      <c r="Q4301" s="2"/>
      <c r="R4301" s="2"/>
      <c r="S4301" s="2"/>
      <c r="T4301" s="2"/>
      <c r="U4301" s="2"/>
      <c r="V4301" s="2"/>
      <c r="W4301" s="2" t="s">
        <v>124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271</v>
      </c>
      <c r="AF4301" s="2" t="s">
        <v>692</v>
      </c>
      <c r="AG4301" s="2" t="s">
        <v>693</v>
      </c>
      <c r="AH4301" s="2" t="s">
        <v>128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5471</v>
      </c>
      <c r="B4302" s="2" t="s">
        <v>5466</v>
      </c>
      <c r="C4302" s="2" t="s">
        <v>47</v>
      </c>
      <c r="D4302" s="2" t="s">
        <v>689</v>
      </c>
      <c r="E4302" s="2" t="s">
        <v>277</v>
      </c>
      <c r="F4302" s="2" t="s">
        <v>278</v>
      </c>
      <c r="G4302" s="2" t="s">
        <v>225</v>
      </c>
      <c r="H4302" s="2" t="s">
        <v>418</v>
      </c>
      <c r="I4302" s="2" t="s">
        <v>53</v>
      </c>
      <c r="J4302" s="2" t="s">
        <v>691</v>
      </c>
      <c r="K4302" s="2"/>
      <c r="L4302" s="2" t="s">
        <v>122</v>
      </c>
      <c r="M4302" s="2" t="s">
        <v>95</v>
      </c>
      <c r="N4302" s="3">
        <v>9627.889999999999</v>
      </c>
      <c r="O4302" s="3" t="s">
        <v>123</v>
      </c>
      <c r="P4302" s="2"/>
      <c r="Q4302" s="2"/>
      <c r="R4302" s="2"/>
      <c r="S4302" s="2"/>
      <c r="T4302" s="2"/>
      <c r="U4302" s="2"/>
      <c r="V4302" s="2"/>
      <c r="W4302" s="2" t="s">
        <v>124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271</v>
      </c>
      <c r="AF4302" s="2" t="s">
        <v>692</v>
      </c>
      <c r="AG4302" s="2" t="s">
        <v>693</v>
      </c>
      <c r="AH4302" s="2" t="s">
        <v>128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5472</v>
      </c>
      <c r="B4303" s="2" t="s">
        <v>5466</v>
      </c>
      <c r="C4303" s="2" t="s">
        <v>47</v>
      </c>
      <c r="D4303" s="2" t="s">
        <v>689</v>
      </c>
      <c r="E4303" s="2" t="s">
        <v>277</v>
      </c>
      <c r="F4303" s="2" t="s">
        <v>278</v>
      </c>
      <c r="G4303" s="2" t="s">
        <v>225</v>
      </c>
      <c r="H4303" s="2" t="s">
        <v>418</v>
      </c>
      <c r="I4303" s="2" t="s">
        <v>53</v>
      </c>
      <c r="J4303" s="2" t="s">
        <v>691</v>
      </c>
      <c r="K4303" s="2"/>
      <c r="L4303" s="2" t="s">
        <v>122</v>
      </c>
      <c r="M4303" s="2" t="s">
        <v>99</v>
      </c>
      <c r="N4303" s="3">
        <v>9627.889999999999</v>
      </c>
      <c r="O4303" s="3" t="s">
        <v>123</v>
      </c>
      <c r="P4303" s="2"/>
      <c r="Q4303" s="2"/>
      <c r="R4303" s="2"/>
      <c r="S4303" s="2"/>
      <c r="T4303" s="2"/>
      <c r="U4303" s="2"/>
      <c r="V4303" s="2"/>
      <c r="W4303" s="2" t="s">
        <v>124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271</v>
      </c>
      <c r="AF4303" s="2" t="s">
        <v>692</v>
      </c>
      <c r="AG4303" s="2" t="s">
        <v>693</v>
      </c>
      <c r="AH4303" s="2" t="s">
        <v>128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5473</v>
      </c>
      <c r="B4304" s="2" t="s">
        <v>5466</v>
      </c>
      <c r="C4304" s="2" t="s">
        <v>47</v>
      </c>
      <c r="D4304" s="2" t="s">
        <v>689</v>
      </c>
      <c r="E4304" s="2" t="s">
        <v>277</v>
      </c>
      <c r="F4304" s="2" t="s">
        <v>278</v>
      </c>
      <c r="G4304" s="2" t="s">
        <v>225</v>
      </c>
      <c r="H4304" s="2" t="s">
        <v>418</v>
      </c>
      <c r="I4304" s="2" t="s">
        <v>53</v>
      </c>
      <c r="J4304" s="2" t="s">
        <v>691</v>
      </c>
      <c r="K4304" s="2"/>
      <c r="L4304" s="2" t="s">
        <v>122</v>
      </c>
      <c r="M4304" s="2" t="s">
        <v>104</v>
      </c>
      <c r="N4304" s="3">
        <v>9627.889999999999</v>
      </c>
      <c r="O4304" s="3" t="s">
        <v>123</v>
      </c>
      <c r="P4304" s="2"/>
      <c r="Q4304" s="2"/>
      <c r="R4304" s="2"/>
      <c r="S4304" s="2"/>
      <c r="T4304" s="2"/>
      <c r="U4304" s="2"/>
      <c r="V4304" s="2"/>
      <c r="W4304" s="2" t="s">
        <v>124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271</v>
      </c>
      <c r="AF4304" s="2" t="s">
        <v>692</v>
      </c>
      <c r="AG4304" s="2" t="s">
        <v>695</v>
      </c>
      <c r="AH4304" s="2" t="s">
        <v>128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5474</v>
      </c>
      <c r="B4305" s="2" t="s">
        <v>5466</v>
      </c>
      <c r="C4305" s="2" t="s">
        <v>47</v>
      </c>
      <c r="D4305" s="2" t="s">
        <v>689</v>
      </c>
      <c r="E4305" s="2" t="s">
        <v>277</v>
      </c>
      <c r="F4305" s="2" t="s">
        <v>278</v>
      </c>
      <c r="G4305" s="2" t="s">
        <v>225</v>
      </c>
      <c r="H4305" s="2" t="s">
        <v>418</v>
      </c>
      <c r="I4305" s="2"/>
      <c r="J4305" s="2"/>
      <c r="K4305" s="2"/>
      <c r="L4305" s="2"/>
      <c r="M4305" s="2" t="s">
        <v>107</v>
      </c>
      <c r="N4305" s="3"/>
      <c r="O4305" s="3"/>
      <c r="P4305" s="4">
        <f>IF(O4305="吨",N4305*1000,IF(O4305="万立方米",N4305*10000,""))</f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138</v>
      </c>
      <c r="AH4305" s="2" t="s">
        <v>114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5475</v>
      </c>
      <c r="B4306" s="2" t="s">
        <v>5476</v>
      </c>
      <c r="C4306" s="2" t="s">
        <v>47</v>
      </c>
      <c r="D4306" s="2" t="s">
        <v>2618</v>
      </c>
      <c r="E4306" s="2" t="s">
        <v>491</v>
      </c>
      <c r="F4306" s="2" t="s">
        <v>278</v>
      </c>
      <c r="G4306" s="2" t="s">
        <v>120</v>
      </c>
      <c r="H4306" s="2" t="s">
        <v>297</v>
      </c>
      <c r="I4306" s="2" t="s">
        <v>53</v>
      </c>
      <c r="J4306" s="2" t="s">
        <v>280</v>
      </c>
      <c r="K4306" s="2"/>
      <c r="L4306" s="2" t="s">
        <v>122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124</v>
      </c>
      <c r="X4306" s="2" t="s">
        <v>298</v>
      </c>
      <c r="Y4306" s="2" t="s">
        <v>2619</v>
      </c>
      <c r="Z4306" s="2">
        <v>94.5</v>
      </c>
      <c r="AA4306" s="2"/>
      <c r="AB4306" s="2"/>
      <c r="AC4306" s="2"/>
      <c r="AD4306" s="2"/>
      <c r="AE4306" s="2" t="s">
        <v>271</v>
      </c>
      <c r="AF4306" s="2" t="s">
        <v>281</v>
      </c>
      <c r="AG4306" s="2" t="s">
        <v>1915</v>
      </c>
      <c r="AH4306" s="2" t="s">
        <v>128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5477</v>
      </c>
      <c r="B4307" s="2" t="s">
        <v>5476</v>
      </c>
      <c r="C4307" s="2" t="s">
        <v>47</v>
      </c>
      <c r="D4307" s="2" t="s">
        <v>2618</v>
      </c>
      <c r="E4307" s="2" t="s">
        <v>491</v>
      </c>
      <c r="F4307" s="2" t="s">
        <v>278</v>
      </c>
      <c r="G4307" s="2" t="s">
        <v>120</v>
      </c>
      <c r="H4307" s="2" t="s">
        <v>297</v>
      </c>
      <c r="I4307" s="2" t="s">
        <v>53</v>
      </c>
      <c r="J4307" s="2" t="s">
        <v>280</v>
      </c>
      <c r="K4307" s="2"/>
      <c r="L4307" s="2" t="s">
        <v>122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124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271</v>
      </c>
      <c r="AF4307" s="2" t="s">
        <v>281</v>
      </c>
      <c r="AG4307" s="2" t="s">
        <v>1917</v>
      </c>
      <c r="AH4307" s="2" t="s">
        <v>128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5478</v>
      </c>
      <c r="B4308" s="2" t="s">
        <v>5476</v>
      </c>
      <c r="C4308" s="2" t="s">
        <v>47</v>
      </c>
      <c r="D4308" s="2" t="s">
        <v>2618</v>
      </c>
      <c r="E4308" s="2" t="s">
        <v>491</v>
      </c>
      <c r="F4308" s="2" t="s">
        <v>278</v>
      </c>
      <c r="G4308" s="2" t="s">
        <v>120</v>
      </c>
      <c r="H4308" s="2" t="s">
        <v>297</v>
      </c>
      <c r="I4308" s="2" t="s">
        <v>53</v>
      </c>
      <c r="J4308" s="2" t="s">
        <v>280</v>
      </c>
      <c r="K4308" s="2"/>
      <c r="L4308" s="2" t="s">
        <v>122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124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271</v>
      </c>
      <c r="AF4308" s="2" t="s">
        <v>281</v>
      </c>
      <c r="AG4308" s="2" t="s">
        <v>1919</v>
      </c>
      <c r="AH4308" s="2" t="s">
        <v>128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5479</v>
      </c>
      <c r="B4309" s="2" t="s">
        <v>5476</v>
      </c>
      <c r="C4309" s="2" t="s">
        <v>47</v>
      </c>
      <c r="D4309" s="2" t="s">
        <v>2618</v>
      </c>
      <c r="E4309" s="2" t="s">
        <v>491</v>
      </c>
      <c r="F4309" s="2" t="s">
        <v>278</v>
      </c>
      <c r="G4309" s="2" t="s">
        <v>120</v>
      </c>
      <c r="H4309" s="2" t="s">
        <v>297</v>
      </c>
      <c r="I4309" s="2" t="s">
        <v>53</v>
      </c>
      <c r="J4309" s="2" t="s">
        <v>280</v>
      </c>
      <c r="K4309" s="2"/>
      <c r="L4309" s="2" t="s">
        <v>122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124</v>
      </c>
      <c r="X4309" s="2" t="s">
        <v>298</v>
      </c>
      <c r="Y4309" s="2" t="s">
        <v>2623</v>
      </c>
      <c r="Z4309" s="2">
        <v>94.5</v>
      </c>
      <c r="AA4309" s="2"/>
      <c r="AB4309" s="2"/>
      <c r="AC4309" s="2"/>
      <c r="AD4309" s="2"/>
      <c r="AE4309" s="2" t="s">
        <v>271</v>
      </c>
      <c r="AF4309" s="2" t="s">
        <v>281</v>
      </c>
      <c r="AG4309" s="2" t="s">
        <v>1915</v>
      </c>
      <c r="AH4309" s="2" t="s">
        <v>128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5480</v>
      </c>
      <c r="B4310" s="2" t="s">
        <v>5476</v>
      </c>
      <c r="C4310" s="2" t="s">
        <v>47</v>
      </c>
      <c r="D4310" s="2" t="s">
        <v>2618</v>
      </c>
      <c r="E4310" s="2" t="s">
        <v>491</v>
      </c>
      <c r="F4310" s="2" t="s">
        <v>278</v>
      </c>
      <c r="G4310" s="2" t="s">
        <v>120</v>
      </c>
      <c r="H4310" s="2" t="s">
        <v>297</v>
      </c>
      <c r="I4310" s="2" t="s">
        <v>53</v>
      </c>
      <c r="J4310" s="2" t="s">
        <v>280</v>
      </c>
      <c r="K4310" s="2"/>
      <c r="L4310" s="2" t="s">
        <v>122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124</v>
      </c>
      <c r="X4310" s="2" t="s">
        <v>298</v>
      </c>
      <c r="Y4310" s="2" t="s">
        <v>1923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271</v>
      </c>
      <c r="AF4310" s="2" t="s">
        <v>281</v>
      </c>
      <c r="AG4310" s="2" t="s">
        <v>1915</v>
      </c>
      <c r="AH4310" s="2" t="s">
        <v>128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5481</v>
      </c>
      <c r="B4311" s="2" t="s">
        <v>5476</v>
      </c>
      <c r="C4311" s="2" t="s">
        <v>47</v>
      </c>
      <c r="D4311" s="2" t="s">
        <v>2618</v>
      </c>
      <c r="E4311" s="2" t="s">
        <v>491</v>
      </c>
      <c r="F4311" s="2" t="s">
        <v>278</v>
      </c>
      <c r="G4311" s="2" t="s">
        <v>120</v>
      </c>
      <c r="H4311" s="2" t="s">
        <v>297</v>
      </c>
      <c r="I4311" s="2" t="s">
        <v>53</v>
      </c>
      <c r="J4311" s="2" t="s">
        <v>280</v>
      </c>
      <c r="K4311" s="2"/>
      <c r="L4311" s="2" t="s">
        <v>122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124</v>
      </c>
      <c r="X4311" s="2" t="s">
        <v>298</v>
      </c>
      <c r="Y4311" s="2" t="s">
        <v>2626</v>
      </c>
      <c r="Z4311" s="2">
        <v>94.5</v>
      </c>
      <c r="AA4311" s="2"/>
      <c r="AB4311" s="2"/>
      <c r="AC4311" s="2"/>
      <c r="AD4311" s="2"/>
      <c r="AE4311" s="2" t="s">
        <v>271</v>
      </c>
      <c r="AF4311" s="2" t="s">
        <v>281</v>
      </c>
      <c r="AG4311" s="2" t="s">
        <v>1915</v>
      </c>
      <c r="AH4311" s="2" t="s">
        <v>128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5482</v>
      </c>
      <c r="B4312" s="2" t="s">
        <v>5476</v>
      </c>
      <c r="C4312" s="2" t="s">
        <v>47</v>
      </c>
      <c r="D4312" s="2" t="s">
        <v>2618</v>
      </c>
      <c r="E4312" s="2" t="s">
        <v>491</v>
      </c>
      <c r="F4312" s="2" t="s">
        <v>278</v>
      </c>
      <c r="G4312" s="2" t="s">
        <v>120</v>
      </c>
      <c r="H4312" s="2" t="s">
        <v>297</v>
      </c>
      <c r="I4312" s="2" t="s">
        <v>53</v>
      </c>
      <c r="J4312" s="2" t="s">
        <v>280</v>
      </c>
      <c r="K4312" s="2"/>
      <c r="L4312" s="2" t="s">
        <v>122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124</v>
      </c>
      <c r="X4312" s="2" t="s">
        <v>314</v>
      </c>
      <c r="Y4312" s="2" t="s">
        <v>315</v>
      </c>
      <c r="Z4312" s="2">
        <v>80</v>
      </c>
      <c r="AA4312" s="2"/>
      <c r="AB4312" s="2"/>
      <c r="AC4312" s="2"/>
      <c r="AD4312" s="2"/>
      <c r="AE4312" s="2" t="s">
        <v>271</v>
      </c>
      <c r="AF4312" s="2" t="s">
        <v>281</v>
      </c>
      <c r="AG4312" s="2" t="s">
        <v>1919</v>
      </c>
      <c r="AH4312" s="2" t="s">
        <v>128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5483</v>
      </c>
      <c r="B4313" s="2" t="s">
        <v>5476</v>
      </c>
      <c r="C4313" s="2" t="s">
        <v>47</v>
      </c>
      <c r="D4313" s="2" t="s">
        <v>2618</v>
      </c>
      <c r="E4313" s="2" t="s">
        <v>491</v>
      </c>
      <c r="F4313" s="2" t="s">
        <v>278</v>
      </c>
      <c r="G4313" s="2" t="s">
        <v>120</v>
      </c>
      <c r="H4313" s="2" t="s">
        <v>297</v>
      </c>
      <c r="I4313" s="2" t="s">
        <v>53</v>
      </c>
      <c r="J4313" s="2" t="s">
        <v>280</v>
      </c>
      <c r="K4313" s="2"/>
      <c r="L4313" s="2" t="s">
        <v>122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124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271</v>
      </c>
      <c r="AF4313" s="2" t="s">
        <v>281</v>
      </c>
      <c r="AG4313" s="2" t="s">
        <v>1917</v>
      </c>
      <c r="AH4313" s="2" t="s">
        <v>128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5484</v>
      </c>
      <c r="B4314" s="2" t="s">
        <v>5476</v>
      </c>
      <c r="C4314" s="2" t="s">
        <v>47</v>
      </c>
      <c r="D4314" s="2" t="s">
        <v>2618</v>
      </c>
      <c r="E4314" s="2" t="s">
        <v>491</v>
      </c>
      <c r="F4314" s="2" t="s">
        <v>278</v>
      </c>
      <c r="G4314" s="2" t="s">
        <v>120</v>
      </c>
      <c r="H4314" s="2" t="s">
        <v>297</v>
      </c>
      <c r="I4314" s="2"/>
      <c r="J4314" s="2"/>
      <c r="K4314" s="2" t="s">
        <v>55</v>
      </c>
      <c r="L4314" s="2" t="s">
        <v>551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552</v>
      </c>
      <c r="T4314" s="2" t="s">
        <v>165</v>
      </c>
      <c r="U4314" s="2"/>
      <c r="V4314" s="2" t="s">
        <v>111</v>
      </c>
      <c r="W4314" s="2" t="s">
        <v>553</v>
      </c>
      <c r="X4314" s="2" t="s">
        <v>551</v>
      </c>
      <c r="Y4314" s="2" t="s">
        <v>554</v>
      </c>
      <c r="Z4314" s="2">
        <v>0</v>
      </c>
      <c r="AA4314" s="2"/>
      <c r="AB4314" s="2"/>
      <c r="AC4314" s="2"/>
      <c r="AD4314" s="2"/>
      <c r="AE4314" s="2" t="s">
        <v>271</v>
      </c>
      <c r="AF4314" s="2" t="s">
        <v>555</v>
      </c>
      <c r="AG4314" s="2" t="s">
        <v>556</v>
      </c>
      <c r="AH4314" s="2" t="s">
        <v>168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5485</v>
      </c>
      <c r="B4315" s="2" t="s">
        <v>5486</v>
      </c>
      <c r="C4315" s="2" t="s">
        <v>47</v>
      </c>
      <c r="D4315" s="2" t="s">
        <v>1215</v>
      </c>
      <c r="E4315" s="2" t="s">
        <v>526</v>
      </c>
      <c r="F4315" s="2" t="s">
        <v>119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173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1249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344</v>
      </c>
      <c r="Y4315" s="2" t="s">
        <v>580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66</v>
      </c>
      <c r="AF4315" s="2" t="s">
        <v>67</v>
      </c>
      <c r="AG4315" s="2" t="s">
        <v>327</v>
      </c>
      <c r="AH4315" s="2" t="s">
        <v>998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5487</v>
      </c>
      <c r="B4316" s="2" t="s">
        <v>5486</v>
      </c>
      <c r="C4316" s="2" t="s">
        <v>47</v>
      </c>
      <c r="D4316" s="2" t="s">
        <v>1215</v>
      </c>
      <c r="E4316" s="2" t="s">
        <v>526</v>
      </c>
      <c r="F4316" s="2" t="s">
        <v>119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173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1251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66</v>
      </c>
      <c r="AF4316" s="2" t="s">
        <v>67</v>
      </c>
      <c r="AG4316" s="2" t="s">
        <v>329</v>
      </c>
      <c r="AH4316" s="2" t="s">
        <v>998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5488</v>
      </c>
      <c r="B4317" s="2" t="s">
        <v>5486</v>
      </c>
      <c r="C4317" s="2" t="s">
        <v>47</v>
      </c>
      <c r="D4317" s="2" t="s">
        <v>1215</v>
      </c>
      <c r="E4317" s="2" t="s">
        <v>526</v>
      </c>
      <c r="F4317" s="2" t="s">
        <v>119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173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1253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149</v>
      </c>
      <c r="Y4317" s="2" t="s">
        <v>150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66</v>
      </c>
      <c r="AF4317" s="2" t="s">
        <v>67</v>
      </c>
      <c r="AG4317" s="2" t="s">
        <v>167</v>
      </c>
      <c r="AH4317" s="2" t="s">
        <v>998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5489</v>
      </c>
      <c r="B4318" s="2" t="s">
        <v>5486</v>
      </c>
      <c r="C4318" s="2" t="s">
        <v>47</v>
      </c>
      <c r="D4318" s="2" t="s">
        <v>1215</v>
      </c>
      <c r="E4318" s="2" t="s">
        <v>526</v>
      </c>
      <c r="F4318" s="2" t="s">
        <v>119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173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1255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344</v>
      </c>
      <c r="Y4318" s="2" t="s">
        <v>584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327</v>
      </c>
      <c r="AH4318" s="2" t="s">
        <v>998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5490</v>
      </c>
      <c r="B4319" s="2" t="s">
        <v>5486</v>
      </c>
      <c r="C4319" s="2" t="s">
        <v>47</v>
      </c>
      <c r="D4319" s="2" t="s">
        <v>1215</v>
      </c>
      <c r="E4319" s="2" t="s">
        <v>526</v>
      </c>
      <c r="F4319" s="2" t="s">
        <v>119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173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1257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344</v>
      </c>
      <c r="Y4319" s="2" t="s">
        <v>586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66</v>
      </c>
      <c r="AF4319" s="2" t="s">
        <v>67</v>
      </c>
      <c r="AG4319" s="2" t="s">
        <v>327</v>
      </c>
      <c r="AH4319" s="2" t="s">
        <v>998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5491</v>
      </c>
      <c r="B4320" s="2" t="s">
        <v>5486</v>
      </c>
      <c r="C4320" s="2" t="s">
        <v>47</v>
      </c>
      <c r="D4320" s="2" t="s">
        <v>1215</v>
      </c>
      <c r="E4320" s="2" t="s">
        <v>526</v>
      </c>
      <c r="F4320" s="2" t="s">
        <v>119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173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1259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344</v>
      </c>
      <c r="Y4320" s="2" t="s">
        <v>588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66</v>
      </c>
      <c r="AF4320" s="2" t="s">
        <v>67</v>
      </c>
      <c r="AG4320" s="2" t="s">
        <v>327</v>
      </c>
      <c r="AH4320" s="2" t="s">
        <v>998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5492</v>
      </c>
      <c r="B4321" s="2" t="s">
        <v>5486</v>
      </c>
      <c r="C4321" s="2" t="s">
        <v>47</v>
      </c>
      <c r="D4321" s="2" t="s">
        <v>1215</v>
      </c>
      <c r="E4321" s="2" t="s">
        <v>526</v>
      </c>
      <c r="F4321" s="2" t="s">
        <v>119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173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1261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314</v>
      </c>
      <c r="Y4321" s="2" t="s">
        <v>315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66</v>
      </c>
      <c r="AF4321" s="2" t="s">
        <v>67</v>
      </c>
      <c r="AG4321" s="2" t="s">
        <v>167</v>
      </c>
      <c r="AH4321" s="2" t="s">
        <v>998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5493</v>
      </c>
      <c r="B4322" s="2" t="s">
        <v>5486</v>
      </c>
      <c r="C4322" s="2" t="s">
        <v>47</v>
      </c>
      <c r="D4322" s="2" t="s">
        <v>1215</v>
      </c>
      <c r="E4322" s="2" t="s">
        <v>526</v>
      </c>
      <c r="F4322" s="2" t="s">
        <v>119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173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1263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66</v>
      </c>
      <c r="AF4322" s="2" t="s">
        <v>67</v>
      </c>
      <c r="AG4322" s="2" t="s">
        <v>329</v>
      </c>
      <c r="AH4322" s="2" t="s">
        <v>998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5494</v>
      </c>
      <c r="B4323" s="2" t="s">
        <v>5486</v>
      </c>
      <c r="C4323" s="2" t="s">
        <v>47</v>
      </c>
      <c r="D4323" s="2" t="s">
        <v>1215</v>
      </c>
      <c r="E4323" s="2" t="s">
        <v>526</v>
      </c>
      <c r="F4323" s="2" t="s">
        <v>119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163</v>
      </c>
      <c r="M4323" s="2" t="s">
        <v>107</v>
      </c>
      <c r="N4323" s="3"/>
      <c r="O4323" s="3"/>
      <c r="P4323" s="4">
        <f>IF(O4323="吨",N4323*1000,IF(O4323="万立方米",N4323*10000,""))</f>
        <v>68365000.0</v>
      </c>
      <c r="Q4323" s="2" t="s">
        <v>108</v>
      </c>
      <c r="R4323" s="2" t="s">
        <v>109</v>
      </c>
      <c r="S4323" s="2" t="s">
        <v>164</v>
      </c>
      <c r="T4323" s="2" t="s">
        <v>165</v>
      </c>
      <c r="U4323" s="4">
        <f>0.16</f>
        <v>0.16</v>
      </c>
      <c r="V4323" s="2" t="s">
        <v>111</v>
      </c>
      <c r="W4323" s="2" t="s">
        <v>164</v>
      </c>
      <c r="X4323" s="2" t="s">
        <v>163</v>
      </c>
      <c r="Y4323" s="2" t="s">
        <v>166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66</v>
      </c>
      <c r="AF4323" s="2" t="s">
        <v>67</v>
      </c>
      <c r="AG4323" s="2" t="s">
        <v>167</v>
      </c>
      <c r="AH4323" s="2" t="s">
        <v>168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5495</v>
      </c>
      <c r="B4324" s="2" t="s">
        <v>5496</v>
      </c>
      <c r="C4324" s="2" t="s">
        <v>47</v>
      </c>
      <c r="D4324" s="2" t="s">
        <v>2508</v>
      </c>
      <c r="E4324" s="2" t="s">
        <v>223</v>
      </c>
      <c r="F4324" s="2" t="s">
        <v>50</v>
      </c>
      <c r="G4324" s="2" t="s">
        <v>200</v>
      </c>
      <c r="H4324" s="2" t="s">
        <v>142</v>
      </c>
      <c r="I4324" s="2" t="s">
        <v>53</v>
      </c>
      <c r="J4324" s="2" t="s">
        <v>357</v>
      </c>
      <c r="K4324" s="2" t="s">
        <v>357</v>
      </c>
      <c r="L4324" s="2" t="s">
        <v>200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358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0.0036703</v>
      </c>
      <c r="AD4324" s="4">
        <f>AC4324*(1-Z4324/100)</f>
        <v>0.0036703</v>
      </c>
      <c r="AE4324" s="2" t="s">
        <v>66</v>
      </c>
      <c r="AF4324" s="2" t="s">
        <v>67</v>
      </c>
      <c r="AG4324" s="2" t="s">
        <v>233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5497</v>
      </c>
      <c r="B4325" s="2" t="s">
        <v>5496</v>
      </c>
      <c r="C4325" s="2" t="s">
        <v>47</v>
      </c>
      <c r="D4325" s="2" t="s">
        <v>2508</v>
      </c>
      <c r="E4325" s="2" t="s">
        <v>223</v>
      </c>
      <c r="F4325" s="2" t="s">
        <v>50</v>
      </c>
      <c r="G4325" s="2" t="s">
        <v>200</v>
      </c>
      <c r="H4325" s="2" t="s">
        <v>142</v>
      </c>
      <c r="I4325" s="2" t="s">
        <v>53</v>
      </c>
      <c r="J4325" s="2" t="s">
        <v>357</v>
      </c>
      <c r="K4325" s="2" t="s">
        <v>357</v>
      </c>
      <c r="L4325" s="2" t="s">
        <v>200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360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4">
        <f>P4325*U4325/1000000</f>
        <v>0.220218</v>
      </c>
      <c r="AD4325" s="4">
        <f>AC4325*(1-Z4325/100)</f>
        <v>0.220218</v>
      </c>
      <c r="AE4325" s="2" t="s">
        <v>66</v>
      </c>
      <c r="AF4325" s="2" t="s">
        <v>67</v>
      </c>
      <c r="AG4325" s="2" t="s">
        <v>236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5498</v>
      </c>
      <c r="B4326" s="2" t="s">
        <v>5496</v>
      </c>
      <c r="C4326" s="2" t="s">
        <v>47</v>
      </c>
      <c r="D4326" s="2" t="s">
        <v>2508</v>
      </c>
      <c r="E4326" s="2" t="s">
        <v>223</v>
      </c>
      <c r="F4326" s="2" t="s">
        <v>50</v>
      </c>
      <c r="G4326" s="2" t="s">
        <v>200</v>
      </c>
      <c r="H4326" s="2" t="s">
        <v>142</v>
      </c>
      <c r="I4326" s="2" t="s">
        <v>53</v>
      </c>
      <c r="J4326" s="2" t="s">
        <v>357</v>
      </c>
      <c r="K4326" s="2" t="s">
        <v>357</v>
      </c>
      <c r="L4326" s="2" t="s">
        <v>200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362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4">
        <f>P4326*U4326/1000000</f>
        <v>2.716022</v>
      </c>
      <c r="AD4326" s="4">
        <f>AC4326*(1-Z4326/100)</f>
        <v>2.11849716</v>
      </c>
      <c r="AE4326" s="2" t="s">
        <v>66</v>
      </c>
      <c r="AF4326" s="2" t="s">
        <v>67</v>
      </c>
      <c r="AG4326" s="2" t="s">
        <v>239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5499</v>
      </c>
      <c r="B4327" s="2" t="s">
        <v>5496</v>
      </c>
      <c r="C4327" s="2" t="s">
        <v>47</v>
      </c>
      <c r="D4327" s="2" t="s">
        <v>2508</v>
      </c>
      <c r="E4327" s="2" t="s">
        <v>223</v>
      </c>
      <c r="F4327" s="2" t="s">
        <v>50</v>
      </c>
      <c r="G4327" s="2" t="s">
        <v>200</v>
      </c>
      <c r="H4327" s="2" t="s">
        <v>142</v>
      </c>
      <c r="I4327" s="2" t="s">
        <v>53</v>
      </c>
      <c r="J4327" s="2" t="s">
        <v>357</v>
      </c>
      <c r="K4327" s="2" t="s">
        <v>357</v>
      </c>
      <c r="L4327" s="2" t="s">
        <v>200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364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0.0146812</v>
      </c>
      <c r="AD4327" s="4">
        <f>AC4327*(1-Z4327/100)</f>
        <v>0.0146812</v>
      </c>
      <c r="AE4327" s="2" t="s">
        <v>66</v>
      </c>
      <c r="AF4327" s="2" t="s">
        <v>67</v>
      </c>
      <c r="AG4327" s="2" t="s">
        <v>233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5500</v>
      </c>
      <c r="B4328" s="2" t="s">
        <v>5496</v>
      </c>
      <c r="C4328" s="2" t="s">
        <v>47</v>
      </c>
      <c r="D4328" s="2" t="s">
        <v>2508</v>
      </c>
      <c r="E4328" s="2" t="s">
        <v>223</v>
      </c>
      <c r="F4328" s="2" t="s">
        <v>50</v>
      </c>
      <c r="G4328" s="2" t="s">
        <v>200</v>
      </c>
      <c r="H4328" s="2" t="s">
        <v>142</v>
      </c>
      <c r="I4328" s="2" t="s">
        <v>53</v>
      </c>
      <c r="J4328" s="2" t="s">
        <v>357</v>
      </c>
      <c r="K4328" s="2" t="s">
        <v>357</v>
      </c>
      <c r="L4328" s="2" t="s">
        <v>200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366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4">
        <f>P4328*U4328/1000000</f>
        <v>0.183515</v>
      </c>
      <c r="AD4328" s="4">
        <f>AC4329*(1-AA4328/100)+(AC4328-AC4329)*(1-AB4328/100)</f>
        <v>0.183515</v>
      </c>
      <c r="AE4328" s="2" t="s">
        <v>66</v>
      </c>
      <c r="AF4328" s="2" t="s">
        <v>67</v>
      </c>
      <c r="AG4328" s="2" t="s">
        <v>233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5501</v>
      </c>
      <c r="B4329" s="2" t="s">
        <v>5496</v>
      </c>
      <c r="C4329" s="2" t="s">
        <v>47</v>
      </c>
      <c r="D4329" s="2" t="s">
        <v>2508</v>
      </c>
      <c r="E4329" s="2" t="s">
        <v>223</v>
      </c>
      <c r="F4329" s="2" t="s">
        <v>50</v>
      </c>
      <c r="G4329" s="2" t="s">
        <v>200</v>
      </c>
      <c r="H4329" s="2" t="s">
        <v>142</v>
      </c>
      <c r="I4329" s="2" t="s">
        <v>53</v>
      </c>
      <c r="J4329" s="2" t="s">
        <v>357</v>
      </c>
      <c r="K4329" s="2" t="s">
        <v>357</v>
      </c>
      <c r="L4329" s="2" t="s">
        <v>200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368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0.183515</v>
      </c>
      <c r="AD4329" s="4">
        <f>AC4329*(1-Z4329/100)</f>
        <v>0.183515</v>
      </c>
      <c r="AE4329" s="2" t="s">
        <v>66</v>
      </c>
      <c r="AF4329" s="2" t="s">
        <v>67</v>
      </c>
      <c r="AG4329" s="2" t="s">
        <v>233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5502</v>
      </c>
      <c r="B4330" s="2" t="s">
        <v>5496</v>
      </c>
      <c r="C4330" s="2" t="s">
        <v>47</v>
      </c>
      <c r="D4330" s="2" t="s">
        <v>2508</v>
      </c>
      <c r="E4330" s="2" t="s">
        <v>223</v>
      </c>
      <c r="F4330" s="2" t="s">
        <v>50</v>
      </c>
      <c r="G4330" s="2" t="s">
        <v>200</v>
      </c>
      <c r="H4330" s="2" t="s">
        <v>142</v>
      </c>
      <c r="I4330" s="2" t="s">
        <v>53</v>
      </c>
      <c r="J4330" s="2" t="s">
        <v>357</v>
      </c>
      <c r="K4330" s="2" t="s">
        <v>357</v>
      </c>
      <c r="L4330" s="2" t="s">
        <v>200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370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1.10109</v>
      </c>
      <c r="AD4330" s="4">
        <f>AC4330*(1-Z4330/100)</f>
        <v>1.10109</v>
      </c>
      <c r="AE4330" s="2" t="s">
        <v>66</v>
      </c>
      <c r="AF4330" s="2" t="s">
        <v>67</v>
      </c>
      <c r="AG4330" s="2" t="s">
        <v>233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5503</v>
      </c>
      <c r="B4331" s="2" t="s">
        <v>5496</v>
      </c>
      <c r="C4331" s="2" t="s">
        <v>47</v>
      </c>
      <c r="D4331" s="2" t="s">
        <v>2508</v>
      </c>
      <c r="E4331" s="2" t="s">
        <v>223</v>
      </c>
      <c r="F4331" s="2" t="s">
        <v>50</v>
      </c>
      <c r="G4331" s="2" t="s">
        <v>200</v>
      </c>
      <c r="H4331" s="2" t="s">
        <v>142</v>
      </c>
      <c r="I4331" s="2" t="s">
        <v>53</v>
      </c>
      <c r="J4331" s="2" t="s">
        <v>357</v>
      </c>
      <c r="K4331" s="2" t="s">
        <v>357</v>
      </c>
      <c r="L4331" s="2" t="s">
        <v>200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372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0.047713900000000004</v>
      </c>
      <c r="AD4331" s="4">
        <f>AC4331*(1-Z4331/100)</f>
        <v>0.047713900000000004</v>
      </c>
      <c r="AE4331" s="2" t="s">
        <v>66</v>
      </c>
      <c r="AF4331" s="2" t="s">
        <v>67</v>
      </c>
      <c r="AG4331" s="2" t="s">
        <v>236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5504</v>
      </c>
      <c r="B4332" s="2" t="s">
        <v>5496</v>
      </c>
      <c r="C4332" s="2" t="s">
        <v>47</v>
      </c>
      <c r="D4332" s="2" t="s">
        <v>2508</v>
      </c>
      <c r="E4332" s="2" t="s">
        <v>223</v>
      </c>
      <c r="F4332" s="2" t="s">
        <v>50</v>
      </c>
      <c r="G4332" s="2" t="s">
        <v>200</v>
      </c>
      <c r="H4332" s="2" t="s">
        <v>142</v>
      </c>
      <c r="I4332" s="2"/>
      <c r="J4332" s="2"/>
      <c r="K4332" s="2"/>
      <c r="L4332" s="2"/>
      <c r="M4332" s="2" t="s">
        <v>107</v>
      </c>
      <c r="N4332" s="3"/>
      <c r="O4332" s="3"/>
      <c r="P4332" s="4">
        <f>IF(O4332="吨",N4332*1000,IF(O4332="万立方米",N4332*10000,""))</f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138</v>
      </c>
      <c r="AH4332" s="2" t="s">
        <v>114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5505</v>
      </c>
      <c r="B4333" s="2" t="s">
        <v>5506</v>
      </c>
      <c r="C4333" s="2" t="s">
        <v>47</v>
      </c>
      <c r="D4333" s="2" t="s">
        <v>324</v>
      </c>
      <c r="E4333" s="2" t="s">
        <v>325</v>
      </c>
      <c r="F4333" s="2" t="s">
        <v>50</v>
      </c>
      <c r="G4333" s="2" t="s">
        <v>51</v>
      </c>
      <c r="H4333" s="2" t="s">
        <v>418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143</v>
      </c>
      <c r="Y4333" s="2" t="s">
        <v>326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66</v>
      </c>
      <c r="AF4333" s="2" t="s">
        <v>67</v>
      </c>
      <c r="AG4333" s="2" t="s">
        <v>327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5507</v>
      </c>
      <c r="B4334" s="2" t="s">
        <v>5506</v>
      </c>
      <c r="C4334" s="2" t="s">
        <v>47</v>
      </c>
      <c r="D4334" s="2" t="s">
        <v>324</v>
      </c>
      <c r="E4334" s="2" t="s">
        <v>325</v>
      </c>
      <c r="F4334" s="2" t="s">
        <v>50</v>
      </c>
      <c r="G4334" s="2" t="s">
        <v>51</v>
      </c>
      <c r="H4334" s="2" t="s">
        <v>418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66</v>
      </c>
      <c r="AF4334" s="2" t="s">
        <v>67</v>
      </c>
      <c r="AG4334" s="2" t="s">
        <v>329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5508</v>
      </c>
      <c r="B4335" s="2" t="s">
        <v>5506</v>
      </c>
      <c r="C4335" s="2" t="s">
        <v>47</v>
      </c>
      <c r="D4335" s="2" t="s">
        <v>324</v>
      </c>
      <c r="E4335" s="2" t="s">
        <v>325</v>
      </c>
      <c r="F4335" s="2" t="s">
        <v>50</v>
      </c>
      <c r="G4335" s="2" t="s">
        <v>51</v>
      </c>
      <c r="H4335" s="2" t="s">
        <v>418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149</v>
      </c>
      <c r="Y4335" s="2" t="s">
        <v>150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66</v>
      </c>
      <c r="AF4335" s="2" t="s">
        <v>67</v>
      </c>
      <c r="AG4335" s="2" t="s">
        <v>167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5509</v>
      </c>
      <c r="B4336" s="2" t="s">
        <v>5506</v>
      </c>
      <c r="C4336" s="2" t="s">
        <v>47</v>
      </c>
      <c r="D4336" s="2" t="s">
        <v>324</v>
      </c>
      <c r="E4336" s="2" t="s">
        <v>325</v>
      </c>
      <c r="F4336" s="2" t="s">
        <v>50</v>
      </c>
      <c r="G4336" s="2" t="s">
        <v>51</v>
      </c>
      <c r="H4336" s="2" t="s">
        <v>418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143</v>
      </c>
      <c r="Y4336" s="2" t="s">
        <v>332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327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5510</v>
      </c>
      <c r="B4337" s="2" t="s">
        <v>5506</v>
      </c>
      <c r="C4337" s="2" t="s">
        <v>47</v>
      </c>
      <c r="D4337" s="2" t="s">
        <v>324</v>
      </c>
      <c r="E4337" s="2" t="s">
        <v>325</v>
      </c>
      <c r="F4337" s="2" t="s">
        <v>50</v>
      </c>
      <c r="G4337" s="2" t="s">
        <v>51</v>
      </c>
      <c r="H4337" s="2" t="s">
        <v>418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143</v>
      </c>
      <c r="Y4337" s="2" t="s">
        <v>334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66</v>
      </c>
      <c r="AF4337" s="2" t="s">
        <v>67</v>
      </c>
      <c r="AG4337" s="2" t="s">
        <v>327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5511</v>
      </c>
      <c r="B4338" s="2" t="s">
        <v>5506</v>
      </c>
      <c r="C4338" s="2" t="s">
        <v>47</v>
      </c>
      <c r="D4338" s="2" t="s">
        <v>324</v>
      </c>
      <c r="E4338" s="2" t="s">
        <v>325</v>
      </c>
      <c r="F4338" s="2" t="s">
        <v>50</v>
      </c>
      <c r="G4338" s="2" t="s">
        <v>51</v>
      </c>
      <c r="H4338" s="2" t="s">
        <v>418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143</v>
      </c>
      <c r="Y4338" s="2" t="s">
        <v>336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66</v>
      </c>
      <c r="AF4338" s="2" t="s">
        <v>67</v>
      </c>
      <c r="AG4338" s="2" t="s">
        <v>327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5512</v>
      </c>
      <c r="B4339" s="2" t="s">
        <v>5506</v>
      </c>
      <c r="C4339" s="2" t="s">
        <v>47</v>
      </c>
      <c r="D4339" s="2" t="s">
        <v>324</v>
      </c>
      <c r="E4339" s="2" t="s">
        <v>325</v>
      </c>
      <c r="F4339" s="2" t="s">
        <v>50</v>
      </c>
      <c r="G4339" s="2" t="s">
        <v>51</v>
      </c>
      <c r="H4339" s="2" t="s">
        <v>418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314</v>
      </c>
      <c r="Y4339" s="2" t="s">
        <v>315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66</v>
      </c>
      <c r="AF4339" s="2" t="s">
        <v>67</v>
      </c>
      <c r="AG4339" s="2" t="s">
        <v>167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5513</v>
      </c>
      <c r="B4340" s="2" t="s">
        <v>5506</v>
      </c>
      <c r="C4340" s="2" t="s">
        <v>47</v>
      </c>
      <c r="D4340" s="2" t="s">
        <v>324</v>
      </c>
      <c r="E4340" s="2" t="s">
        <v>325</v>
      </c>
      <c r="F4340" s="2" t="s">
        <v>50</v>
      </c>
      <c r="G4340" s="2" t="s">
        <v>51</v>
      </c>
      <c r="H4340" s="2" t="s">
        <v>418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66</v>
      </c>
      <c r="AF4340" s="2" t="s">
        <v>67</v>
      </c>
      <c r="AG4340" s="2" t="s">
        <v>329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5514</v>
      </c>
      <c r="B4341" s="2" t="s">
        <v>5506</v>
      </c>
      <c r="C4341" s="2" t="s">
        <v>47</v>
      </c>
      <c r="D4341" s="2" t="s">
        <v>324</v>
      </c>
      <c r="E4341" s="2" t="s">
        <v>325</v>
      </c>
      <c r="F4341" s="2" t="s">
        <v>50</v>
      </c>
      <c r="G4341" s="2" t="s">
        <v>51</v>
      </c>
      <c r="H4341" s="2" t="s">
        <v>418</v>
      </c>
      <c r="I4341" s="2"/>
      <c r="J4341" s="2"/>
      <c r="K4341" s="2" t="s">
        <v>55</v>
      </c>
      <c r="L4341" s="2" t="s">
        <v>163</v>
      </c>
      <c r="M4341" s="2" t="s">
        <v>107</v>
      </c>
      <c r="N4341" s="3"/>
      <c r="O4341" s="3"/>
      <c r="P4341" s="4">
        <f>IF(O4341="吨",N4341*1000,IF(O4341="万立方米",N4341*10000,""))</f>
        <v>971583000.0</v>
      </c>
      <c r="Q4341" s="2" t="s">
        <v>108</v>
      </c>
      <c r="R4341" s="2" t="s">
        <v>109</v>
      </c>
      <c r="S4341" s="2" t="s">
        <v>164</v>
      </c>
      <c r="T4341" s="2" t="s">
        <v>165</v>
      </c>
      <c r="U4341" s="4">
        <f>0.16</f>
        <v>0.16</v>
      </c>
      <c r="V4341" s="2" t="s">
        <v>111</v>
      </c>
      <c r="W4341" s="2" t="s">
        <v>164</v>
      </c>
      <c r="X4341" s="2" t="s">
        <v>163</v>
      </c>
      <c r="Y4341" s="2" t="s">
        <v>166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66</v>
      </c>
      <c r="AF4341" s="2" t="s">
        <v>67</v>
      </c>
      <c r="AG4341" s="2" t="s">
        <v>167</v>
      </c>
      <c r="AH4341" s="2" t="s">
        <v>168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5515</v>
      </c>
      <c r="B4342" s="2" t="s">
        <v>5516</v>
      </c>
      <c r="C4342" s="2" t="s">
        <v>47</v>
      </c>
      <c r="D4342" s="2" t="s">
        <v>937</v>
      </c>
      <c r="E4342" s="2" t="s">
        <v>277</v>
      </c>
      <c r="F4342" s="2" t="s">
        <v>278</v>
      </c>
      <c r="G4342" s="2" t="s">
        <v>120</v>
      </c>
      <c r="H4342" s="2" t="s">
        <v>798</v>
      </c>
      <c r="I4342" s="2" t="s">
        <v>53</v>
      </c>
      <c r="J4342" s="2" t="s">
        <v>280</v>
      </c>
      <c r="K4342" s="2"/>
      <c r="L4342" s="2" t="s">
        <v>122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124</v>
      </c>
      <c r="X4342" s="2" t="s">
        <v>298</v>
      </c>
      <c r="Y4342" s="2" t="s">
        <v>631</v>
      </c>
      <c r="Z4342" s="2">
        <v>94.5</v>
      </c>
      <c r="AA4342" s="2"/>
      <c r="AB4342" s="2"/>
      <c r="AC4342" s="2"/>
      <c r="AD4342" s="2"/>
      <c r="AE4342" s="2" t="s">
        <v>271</v>
      </c>
      <c r="AF4342" s="2" t="s">
        <v>281</v>
      </c>
      <c r="AG4342" s="2" t="s">
        <v>938</v>
      </c>
      <c r="AH4342" s="2" t="s">
        <v>128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5517</v>
      </c>
      <c r="B4343" s="2" t="s">
        <v>5516</v>
      </c>
      <c r="C4343" s="2" t="s">
        <v>47</v>
      </c>
      <c r="D4343" s="2" t="s">
        <v>937</v>
      </c>
      <c r="E4343" s="2" t="s">
        <v>277</v>
      </c>
      <c r="F4343" s="2" t="s">
        <v>278</v>
      </c>
      <c r="G4343" s="2" t="s">
        <v>120</v>
      </c>
      <c r="H4343" s="2" t="s">
        <v>798</v>
      </c>
      <c r="I4343" s="2" t="s">
        <v>53</v>
      </c>
      <c r="J4343" s="2" t="s">
        <v>280</v>
      </c>
      <c r="K4343" s="2"/>
      <c r="L4343" s="2" t="s">
        <v>122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124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271</v>
      </c>
      <c r="AF4343" s="2" t="s">
        <v>281</v>
      </c>
      <c r="AG4343" s="2" t="s">
        <v>940</v>
      </c>
      <c r="AH4343" s="2" t="s">
        <v>128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5518</v>
      </c>
      <c r="B4344" s="2" t="s">
        <v>5516</v>
      </c>
      <c r="C4344" s="2" t="s">
        <v>47</v>
      </c>
      <c r="D4344" s="2" t="s">
        <v>937</v>
      </c>
      <c r="E4344" s="2" t="s">
        <v>277</v>
      </c>
      <c r="F4344" s="2" t="s">
        <v>278</v>
      </c>
      <c r="G4344" s="2" t="s">
        <v>120</v>
      </c>
      <c r="H4344" s="2" t="s">
        <v>798</v>
      </c>
      <c r="I4344" s="2" t="s">
        <v>53</v>
      </c>
      <c r="J4344" s="2" t="s">
        <v>280</v>
      </c>
      <c r="K4344" s="2"/>
      <c r="L4344" s="2" t="s">
        <v>122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124</v>
      </c>
      <c r="X4344" s="2" t="s">
        <v>304</v>
      </c>
      <c r="Y4344" s="2" t="s">
        <v>305</v>
      </c>
      <c r="Z4344" s="2">
        <v>30</v>
      </c>
      <c r="AA4344" s="2"/>
      <c r="AB4344" s="2"/>
      <c r="AC4344" s="2"/>
      <c r="AD4344" s="2"/>
      <c r="AE4344" s="2" t="s">
        <v>271</v>
      </c>
      <c r="AF4344" s="2" t="s">
        <v>281</v>
      </c>
      <c r="AG4344" s="2" t="s">
        <v>942</v>
      </c>
      <c r="AH4344" s="2" t="s">
        <v>128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5519</v>
      </c>
      <c r="B4345" s="2" t="s">
        <v>5516</v>
      </c>
      <c r="C4345" s="2" t="s">
        <v>47</v>
      </c>
      <c r="D4345" s="2" t="s">
        <v>937</v>
      </c>
      <c r="E4345" s="2" t="s">
        <v>277</v>
      </c>
      <c r="F4345" s="2" t="s">
        <v>278</v>
      </c>
      <c r="G4345" s="2" t="s">
        <v>120</v>
      </c>
      <c r="H4345" s="2" t="s">
        <v>798</v>
      </c>
      <c r="I4345" s="2" t="s">
        <v>53</v>
      </c>
      <c r="J4345" s="2" t="s">
        <v>280</v>
      </c>
      <c r="K4345" s="2"/>
      <c r="L4345" s="2" t="s">
        <v>122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124</v>
      </c>
      <c r="X4345" s="2" t="s">
        <v>298</v>
      </c>
      <c r="Y4345" s="2" t="s">
        <v>635</v>
      </c>
      <c r="Z4345" s="2">
        <v>94.5</v>
      </c>
      <c r="AA4345" s="2"/>
      <c r="AB4345" s="2"/>
      <c r="AC4345" s="2"/>
      <c r="AD4345" s="2"/>
      <c r="AE4345" s="2" t="s">
        <v>271</v>
      </c>
      <c r="AF4345" s="2" t="s">
        <v>281</v>
      </c>
      <c r="AG4345" s="2" t="s">
        <v>938</v>
      </c>
      <c r="AH4345" s="2" t="s">
        <v>128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5520</v>
      </c>
      <c r="B4346" s="2" t="s">
        <v>5516</v>
      </c>
      <c r="C4346" s="2" t="s">
        <v>47</v>
      </c>
      <c r="D4346" s="2" t="s">
        <v>937</v>
      </c>
      <c r="E4346" s="2" t="s">
        <v>277</v>
      </c>
      <c r="F4346" s="2" t="s">
        <v>278</v>
      </c>
      <c r="G4346" s="2" t="s">
        <v>120</v>
      </c>
      <c r="H4346" s="2" t="s">
        <v>798</v>
      </c>
      <c r="I4346" s="2" t="s">
        <v>53</v>
      </c>
      <c r="J4346" s="2" t="s">
        <v>280</v>
      </c>
      <c r="K4346" s="2"/>
      <c r="L4346" s="2" t="s">
        <v>122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124</v>
      </c>
      <c r="X4346" s="2" t="s">
        <v>298</v>
      </c>
      <c r="Y4346" s="2" t="s">
        <v>310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271</v>
      </c>
      <c r="AF4346" s="2" t="s">
        <v>281</v>
      </c>
      <c r="AG4346" s="2" t="s">
        <v>938</v>
      </c>
      <c r="AH4346" s="2" t="s">
        <v>128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5521</v>
      </c>
      <c r="B4347" s="2" t="s">
        <v>5516</v>
      </c>
      <c r="C4347" s="2" t="s">
        <v>47</v>
      </c>
      <c r="D4347" s="2" t="s">
        <v>937</v>
      </c>
      <c r="E4347" s="2" t="s">
        <v>277</v>
      </c>
      <c r="F4347" s="2" t="s">
        <v>278</v>
      </c>
      <c r="G4347" s="2" t="s">
        <v>120</v>
      </c>
      <c r="H4347" s="2" t="s">
        <v>798</v>
      </c>
      <c r="I4347" s="2" t="s">
        <v>53</v>
      </c>
      <c r="J4347" s="2" t="s">
        <v>280</v>
      </c>
      <c r="K4347" s="2"/>
      <c r="L4347" s="2" t="s">
        <v>122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124</v>
      </c>
      <c r="X4347" s="2" t="s">
        <v>298</v>
      </c>
      <c r="Y4347" s="2" t="s">
        <v>638</v>
      </c>
      <c r="Z4347" s="2">
        <v>94.5</v>
      </c>
      <c r="AA4347" s="2"/>
      <c r="AB4347" s="2"/>
      <c r="AC4347" s="2"/>
      <c r="AD4347" s="2"/>
      <c r="AE4347" s="2" t="s">
        <v>271</v>
      </c>
      <c r="AF4347" s="2" t="s">
        <v>281</v>
      </c>
      <c r="AG4347" s="2" t="s">
        <v>938</v>
      </c>
      <c r="AH4347" s="2" t="s">
        <v>128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5522</v>
      </c>
      <c r="B4348" s="2" t="s">
        <v>5516</v>
      </c>
      <c r="C4348" s="2" t="s">
        <v>47</v>
      </c>
      <c r="D4348" s="2" t="s">
        <v>937</v>
      </c>
      <c r="E4348" s="2" t="s">
        <v>277</v>
      </c>
      <c r="F4348" s="2" t="s">
        <v>278</v>
      </c>
      <c r="G4348" s="2" t="s">
        <v>120</v>
      </c>
      <c r="H4348" s="2" t="s">
        <v>798</v>
      </c>
      <c r="I4348" s="2" t="s">
        <v>53</v>
      </c>
      <c r="J4348" s="2" t="s">
        <v>280</v>
      </c>
      <c r="K4348" s="2"/>
      <c r="L4348" s="2" t="s">
        <v>122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124</v>
      </c>
      <c r="X4348" s="2" t="s">
        <v>314</v>
      </c>
      <c r="Y4348" s="2" t="s">
        <v>315</v>
      </c>
      <c r="Z4348" s="2">
        <v>80</v>
      </c>
      <c r="AA4348" s="2"/>
      <c r="AB4348" s="2"/>
      <c r="AC4348" s="2"/>
      <c r="AD4348" s="2"/>
      <c r="AE4348" s="2" t="s">
        <v>271</v>
      </c>
      <c r="AF4348" s="2" t="s">
        <v>281</v>
      </c>
      <c r="AG4348" s="2" t="s">
        <v>942</v>
      </c>
      <c r="AH4348" s="2" t="s">
        <v>128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5523</v>
      </c>
      <c r="B4349" s="2" t="s">
        <v>5516</v>
      </c>
      <c r="C4349" s="2" t="s">
        <v>47</v>
      </c>
      <c r="D4349" s="2" t="s">
        <v>937</v>
      </c>
      <c r="E4349" s="2" t="s">
        <v>277</v>
      </c>
      <c r="F4349" s="2" t="s">
        <v>278</v>
      </c>
      <c r="G4349" s="2" t="s">
        <v>120</v>
      </c>
      <c r="H4349" s="2" t="s">
        <v>798</v>
      </c>
      <c r="I4349" s="2" t="s">
        <v>53</v>
      </c>
      <c r="J4349" s="2" t="s">
        <v>280</v>
      </c>
      <c r="K4349" s="2"/>
      <c r="L4349" s="2" t="s">
        <v>122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124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271</v>
      </c>
      <c r="AF4349" s="2" t="s">
        <v>281</v>
      </c>
      <c r="AG4349" s="2" t="s">
        <v>940</v>
      </c>
      <c r="AH4349" s="2" t="s">
        <v>128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5524</v>
      </c>
      <c r="B4350" s="2" t="s">
        <v>5516</v>
      </c>
      <c r="C4350" s="2" t="s">
        <v>47</v>
      </c>
      <c r="D4350" s="2" t="s">
        <v>937</v>
      </c>
      <c r="E4350" s="2" t="s">
        <v>277</v>
      </c>
      <c r="F4350" s="2" t="s">
        <v>278</v>
      </c>
      <c r="G4350" s="2" t="s">
        <v>120</v>
      </c>
      <c r="H4350" s="2" t="s">
        <v>798</v>
      </c>
      <c r="I4350" s="2"/>
      <c r="J4350" s="2"/>
      <c r="K4350" s="2" t="s">
        <v>55</v>
      </c>
      <c r="L4350" s="2" t="s">
        <v>551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552</v>
      </c>
      <c r="T4350" s="2" t="s">
        <v>165</v>
      </c>
      <c r="U4350" s="2"/>
      <c r="V4350" s="2" t="s">
        <v>111</v>
      </c>
      <c r="W4350" s="2" t="s">
        <v>553</v>
      </c>
      <c r="X4350" s="2" t="s">
        <v>551</v>
      </c>
      <c r="Y4350" s="2" t="s">
        <v>554</v>
      </c>
      <c r="Z4350" s="2">
        <v>0</v>
      </c>
      <c r="AA4350" s="2"/>
      <c r="AB4350" s="2"/>
      <c r="AC4350" s="2"/>
      <c r="AD4350" s="2"/>
      <c r="AE4350" s="2" t="s">
        <v>271</v>
      </c>
      <c r="AF4350" s="2" t="s">
        <v>555</v>
      </c>
      <c r="AG4350" s="2" t="s">
        <v>556</v>
      </c>
      <c r="AH4350" s="2" t="s">
        <v>168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5525</v>
      </c>
      <c r="B4351" s="2" t="s">
        <v>5526</v>
      </c>
      <c r="C4351" s="2" t="s">
        <v>47</v>
      </c>
      <c r="D4351" s="2" t="s">
        <v>1093</v>
      </c>
      <c r="E4351" s="2" t="s">
        <v>491</v>
      </c>
      <c r="F4351" s="2" t="s">
        <v>278</v>
      </c>
      <c r="G4351" s="2" t="s">
        <v>227</v>
      </c>
      <c r="H4351" s="2" t="s">
        <v>5527</v>
      </c>
      <c r="I4351" s="2" t="s">
        <v>53</v>
      </c>
      <c r="J4351" s="2" t="s">
        <v>121</v>
      </c>
      <c r="K4351" s="2"/>
      <c r="L4351" s="2" t="s">
        <v>122</v>
      </c>
      <c r="M4351" s="2" t="s">
        <v>57</v>
      </c>
      <c r="N4351" s="3">
        <v>3602.344</v>
      </c>
      <c r="O4351" s="3" t="s">
        <v>123</v>
      </c>
      <c r="P4351" s="2"/>
      <c r="Q4351" s="2"/>
      <c r="R4351" s="2"/>
      <c r="S4351" s="2"/>
      <c r="T4351" s="2"/>
      <c r="U4351" s="2"/>
      <c r="V4351" s="2"/>
      <c r="W4351" s="2" t="s">
        <v>124</v>
      </c>
      <c r="X4351" s="2"/>
      <c r="Y4351" s="2" t="s">
        <v>65</v>
      </c>
      <c r="Z4351" s="2">
        <v>0</v>
      </c>
      <c r="AA4351" s="2"/>
      <c r="AB4351" s="2"/>
      <c r="AC4351" s="4">
        <f>P4351*U4351/1000000</f>
        <v>0.0</v>
      </c>
      <c r="AD4351" s="4">
        <f>AC4351*(1-Z4351/100)</f>
        <v>0.0</v>
      </c>
      <c r="AE4351" s="2" t="s">
        <v>125</v>
      </c>
      <c r="AF4351" s="2" t="s">
        <v>126</v>
      </c>
      <c r="AG4351" s="2" t="s">
        <v>127</v>
      </c>
      <c r="AH4351" s="2" t="s">
        <v>128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5528</v>
      </c>
      <c r="B4352" s="2" t="s">
        <v>5526</v>
      </c>
      <c r="C4352" s="2" t="s">
        <v>47</v>
      </c>
      <c r="D4352" s="2" t="s">
        <v>1093</v>
      </c>
      <c r="E4352" s="2" t="s">
        <v>491</v>
      </c>
      <c r="F4352" s="2" t="s">
        <v>278</v>
      </c>
      <c r="G4352" s="2" t="s">
        <v>227</v>
      </c>
      <c r="H4352" s="2" t="s">
        <v>5527</v>
      </c>
      <c r="I4352" s="2" t="s">
        <v>53</v>
      </c>
      <c r="J4352" s="2" t="s">
        <v>121</v>
      </c>
      <c r="K4352" s="2"/>
      <c r="L4352" s="2" t="s">
        <v>122</v>
      </c>
      <c r="M4352" s="2" t="s">
        <v>73</v>
      </c>
      <c r="N4352" s="3">
        <v>3602.344</v>
      </c>
      <c r="O4352" s="3" t="s">
        <v>123</v>
      </c>
      <c r="P4352" s="2"/>
      <c r="Q4352" s="2"/>
      <c r="R4352" s="2"/>
      <c r="S4352" s="2"/>
      <c r="T4352" s="2"/>
      <c r="U4352" s="2"/>
      <c r="V4352" s="2"/>
      <c r="W4352" s="2" t="s">
        <v>124</v>
      </c>
      <c r="X4352" s="2"/>
      <c r="Y4352" s="2" t="s">
        <v>65</v>
      </c>
      <c r="Z4352" s="2">
        <v>0</v>
      </c>
      <c r="AA4352" s="2"/>
      <c r="AB4352" s="2"/>
      <c r="AC4352" s="4">
        <f>P4352*U4352/1000000</f>
        <v>0.0</v>
      </c>
      <c r="AD4352" s="4">
        <f>AC4352*(1-Z4352/100)</f>
        <v>0.0</v>
      </c>
      <c r="AE4352" s="2" t="s">
        <v>125</v>
      </c>
      <c r="AF4352" s="2" t="s">
        <v>126</v>
      </c>
      <c r="AG4352" s="2" t="s">
        <v>130</v>
      </c>
      <c r="AH4352" s="2" t="s">
        <v>128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5529</v>
      </c>
      <c r="B4353" s="2" t="s">
        <v>5526</v>
      </c>
      <c r="C4353" s="2" t="s">
        <v>47</v>
      </c>
      <c r="D4353" s="2" t="s">
        <v>1093</v>
      </c>
      <c r="E4353" s="2" t="s">
        <v>491</v>
      </c>
      <c r="F4353" s="2" t="s">
        <v>278</v>
      </c>
      <c r="G4353" s="2" t="s">
        <v>227</v>
      </c>
      <c r="H4353" s="2" t="s">
        <v>5527</v>
      </c>
      <c r="I4353" s="2" t="s">
        <v>53</v>
      </c>
      <c r="J4353" s="2" t="s">
        <v>121</v>
      </c>
      <c r="K4353" s="2"/>
      <c r="L4353" s="2" t="s">
        <v>122</v>
      </c>
      <c r="M4353" s="2" t="s">
        <v>79</v>
      </c>
      <c r="N4353" s="3">
        <v>3602.344</v>
      </c>
      <c r="O4353" s="3" t="s">
        <v>123</v>
      </c>
      <c r="P4353" s="2"/>
      <c r="Q4353" s="2"/>
      <c r="R4353" s="2"/>
      <c r="S4353" s="2"/>
      <c r="T4353" s="2"/>
      <c r="U4353" s="2"/>
      <c r="V4353" s="2"/>
      <c r="W4353" s="2" t="s">
        <v>124</v>
      </c>
      <c r="X4353" s="2" t="s">
        <v>83</v>
      </c>
      <c r="Y4353" s="2" t="s">
        <v>84</v>
      </c>
      <c r="Z4353" s="2">
        <v>22</v>
      </c>
      <c r="AA4353" s="2"/>
      <c r="AB4353" s="2"/>
      <c r="AC4353" s="4">
        <f>P4353*U4353/1000000</f>
        <v>0.0</v>
      </c>
      <c r="AD4353" s="4">
        <f>AC4353*(1-Z4353/100)</f>
        <v>0.0</v>
      </c>
      <c r="AE4353" s="2" t="s">
        <v>125</v>
      </c>
      <c r="AF4353" s="2" t="s">
        <v>126</v>
      </c>
      <c r="AG4353" s="2" t="s">
        <v>1096</v>
      </c>
      <c r="AH4353" s="2" t="s">
        <v>128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5530</v>
      </c>
      <c r="B4354" s="2" t="s">
        <v>5526</v>
      </c>
      <c r="C4354" s="2" t="s">
        <v>47</v>
      </c>
      <c r="D4354" s="2" t="s">
        <v>1093</v>
      </c>
      <c r="E4354" s="2" t="s">
        <v>491</v>
      </c>
      <c r="F4354" s="2" t="s">
        <v>278</v>
      </c>
      <c r="G4354" s="2" t="s">
        <v>227</v>
      </c>
      <c r="H4354" s="2" t="s">
        <v>5527</v>
      </c>
      <c r="I4354" s="2" t="s">
        <v>53</v>
      </c>
      <c r="J4354" s="2" t="s">
        <v>121</v>
      </c>
      <c r="K4354" s="2"/>
      <c r="L4354" s="2" t="s">
        <v>122</v>
      </c>
      <c r="M4354" s="2" t="s">
        <v>87</v>
      </c>
      <c r="N4354" s="3">
        <v>3602.344</v>
      </c>
      <c r="O4354" s="3" t="s">
        <v>123</v>
      </c>
      <c r="P4354" s="2"/>
      <c r="Q4354" s="2"/>
      <c r="R4354" s="2"/>
      <c r="S4354" s="2"/>
      <c r="T4354" s="2"/>
      <c r="U4354" s="2"/>
      <c r="V4354" s="2"/>
      <c r="W4354" s="2" t="s">
        <v>124</v>
      </c>
      <c r="X4354" s="2"/>
      <c r="Y4354" s="2" t="s">
        <v>65</v>
      </c>
      <c r="Z4354" s="2">
        <v>0</v>
      </c>
      <c r="AA4354" s="2"/>
      <c r="AB4354" s="2"/>
      <c r="AC4354" s="4">
        <f>P4354*U4354/1000000</f>
        <v>0.0</v>
      </c>
      <c r="AD4354" s="4">
        <f>AC4354*(1-Z4354/100)</f>
        <v>0.0</v>
      </c>
      <c r="AE4354" s="2" t="s">
        <v>125</v>
      </c>
      <c r="AF4354" s="2" t="s">
        <v>126</v>
      </c>
      <c r="AG4354" s="2" t="s">
        <v>127</v>
      </c>
      <c r="AH4354" s="2" t="s">
        <v>128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5531</v>
      </c>
      <c r="B4355" s="2" t="s">
        <v>5526</v>
      </c>
      <c r="C4355" s="2" t="s">
        <v>47</v>
      </c>
      <c r="D4355" s="2" t="s">
        <v>1093</v>
      </c>
      <c r="E4355" s="2" t="s">
        <v>491</v>
      </c>
      <c r="F4355" s="2" t="s">
        <v>278</v>
      </c>
      <c r="G4355" s="2" t="s">
        <v>227</v>
      </c>
      <c r="H4355" s="2" t="s">
        <v>5527</v>
      </c>
      <c r="I4355" s="2" t="s">
        <v>53</v>
      </c>
      <c r="J4355" s="2" t="s">
        <v>121</v>
      </c>
      <c r="K4355" s="2"/>
      <c r="L4355" s="2" t="s">
        <v>122</v>
      </c>
      <c r="M4355" s="2" t="s">
        <v>91</v>
      </c>
      <c r="N4355" s="3">
        <v>3602.344</v>
      </c>
      <c r="O4355" s="3" t="s">
        <v>123</v>
      </c>
      <c r="P4355" s="2"/>
      <c r="Q4355" s="2"/>
      <c r="R4355" s="2"/>
      <c r="S4355" s="2"/>
      <c r="T4355" s="2"/>
      <c r="U4355" s="2"/>
      <c r="V4355" s="2"/>
      <c r="W4355" s="2" t="s">
        <v>124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4">
        <f>P4355*U4355/1000000</f>
        <v>0.0</v>
      </c>
      <c r="AD4355" s="4">
        <f>AC4356*(1-AA4355/100)+(AC4355-AC4356)*(1-AB4355/100)</f>
        <v>0.0</v>
      </c>
      <c r="AE4355" s="2" t="s">
        <v>125</v>
      </c>
      <c r="AF4355" s="2" t="s">
        <v>126</v>
      </c>
      <c r="AG4355" s="2" t="s">
        <v>127</v>
      </c>
      <c r="AH4355" s="2" t="s">
        <v>128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5532</v>
      </c>
      <c r="B4356" s="2" t="s">
        <v>5526</v>
      </c>
      <c r="C4356" s="2" t="s">
        <v>47</v>
      </c>
      <c r="D4356" s="2" t="s">
        <v>1093</v>
      </c>
      <c r="E4356" s="2" t="s">
        <v>491</v>
      </c>
      <c r="F4356" s="2" t="s">
        <v>278</v>
      </c>
      <c r="G4356" s="2" t="s">
        <v>227</v>
      </c>
      <c r="H4356" s="2" t="s">
        <v>5527</v>
      </c>
      <c r="I4356" s="2" t="s">
        <v>53</v>
      </c>
      <c r="J4356" s="2" t="s">
        <v>121</v>
      </c>
      <c r="K4356" s="2"/>
      <c r="L4356" s="2" t="s">
        <v>122</v>
      </c>
      <c r="M4356" s="2" t="s">
        <v>95</v>
      </c>
      <c r="N4356" s="3">
        <v>3602.344</v>
      </c>
      <c r="O4356" s="3" t="s">
        <v>123</v>
      </c>
      <c r="P4356" s="2"/>
      <c r="Q4356" s="2"/>
      <c r="R4356" s="2"/>
      <c r="S4356" s="2"/>
      <c r="T4356" s="2"/>
      <c r="U4356" s="2"/>
      <c r="V4356" s="2"/>
      <c r="W4356" s="2" t="s">
        <v>124</v>
      </c>
      <c r="X4356" s="2"/>
      <c r="Y4356" s="2" t="s">
        <v>65</v>
      </c>
      <c r="Z4356" s="2">
        <v>0</v>
      </c>
      <c r="AA4356" s="2"/>
      <c r="AB4356" s="2"/>
      <c r="AC4356" s="4">
        <f>P4356*U4356/1000000</f>
        <v>0.0</v>
      </c>
      <c r="AD4356" s="4">
        <f>AC4356*(1-Z4356/100)</f>
        <v>0.0</v>
      </c>
      <c r="AE4356" s="2" t="s">
        <v>125</v>
      </c>
      <c r="AF4356" s="2" t="s">
        <v>126</v>
      </c>
      <c r="AG4356" s="2" t="s">
        <v>127</v>
      </c>
      <c r="AH4356" s="2" t="s">
        <v>128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5533</v>
      </c>
      <c r="B4357" s="2" t="s">
        <v>5526</v>
      </c>
      <c r="C4357" s="2" t="s">
        <v>47</v>
      </c>
      <c r="D4357" s="2" t="s">
        <v>1093</v>
      </c>
      <c r="E4357" s="2" t="s">
        <v>491</v>
      </c>
      <c r="F4357" s="2" t="s">
        <v>278</v>
      </c>
      <c r="G4357" s="2" t="s">
        <v>227</v>
      </c>
      <c r="H4357" s="2" t="s">
        <v>5527</v>
      </c>
      <c r="I4357" s="2" t="s">
        <v>53</v>
      </c>
      <c r="J4357" s="2" t="s">
        <v>121</v>
      </c>
      <c r="K4357" s="2"/>
      <c r="L4357" s="2" t="s">
        <v>122</v>
      </c>
      <c r="M4357" s="2" t="s">
        <v>99</v>
      </c>
      <c r="N4357" s="3">
        <v>3602.344</v>
      </c>
      <c r="O4357" s="3" t="s">
        <v>123</v>
      </c>
      <c r="P4357" s="2"/>
      <c r="Q4357" s="2"/>
      <c r="R4357" s="2"/>
      <c r="S4357" s="2"/>
      <c r="T4357" s="2"/>
      <c r="U4357" s="2"/>
      <c r="V4357" s="2"/>
      <c r="W4357" s="2" t="s">
        <v>124</v>
      </c>
      <c r="X4357" s="2"/>
      <c r="Y4357" s="2" t="s">
        <v>65</v>
      </c>
      <c r="Z4357" s="2">
        <v>0</v>
      </c>
      <c r="AA4357" s="2"/>
      <c r="AB4357" s="2"/>
      <c r="AC4357" s="4">
        <f>P4357*U4357/1000000</f>
        <v>0.0</v>
      </c>
      <c r="AD4357" s="4">
        <f>AC4357*(1-Z4357/100)</f>
        <v>0.0</v>
      </c>
      <c r="AE4357" s="2" t="s">
        <v>125</v>
      </c>
      <c r="AF4357" s="2" t="s">
        <v>126</v>
      </c>
      <c r="AG4357" s="2" t="s">
        <v>127</v>
      </c>
      <c r="AH4357" s="2" t="s">
        <v>128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5534</v>
      </c>
      <c r="B4358" s="2" t="s">
        <v>5526</v>
      </c>
      <c r="C4358" s="2" t="s">
        <v>47</v>
      </c>
      <c r="D4358" s="2" t="s">
        <v>1093</v>
      </c>
      <c r="E4358" s="2" t="s">
        <v>491</v>
      </c>
      <c r="F4358" s="2" t="s">
        <v>278</v>
      </c>
      <c r="G4358" s="2" t="s">
        <v>227</v>
      </c>
      <c r="H4358" s="2" t="s">
        <v>5527</v>
      </c>
      <c r="I4358" s="2" t="s">
        <v>53</v>
      </c>
      <c r="J4358" s="2" t="s">
        <v>121</v>
      </c>
      <c r="K4358" s="2"/>
      <c r="L4358" s="2" t="s">
        <v>122</v>
      </c>
      <c r="M4358" s="2" t="s">
        <v>104</v>
      </c>
      <c r="N4358" s="3">
        <v>3602.344</v>
      </c>
      <c r="O4358" s="3" t="s">
        <v>123</v>
      </c>
      <c r="P4358" s="2"/>
      <c r="Q4358" s="2"/>
      <c r="R4358" s="2"/>
      <c r="S4358" s="2"/>
      <c r="T4358" s="2"/>
      <c r="U4358" s="2"/>
      <c r="V4358" s="2"/>
      <c r="W4358" s="2" t="s">
        <v>124</v>
      </c>
      <c r="X4358" s="2"/>
      <c r="Y4358" s="2" t="s">
        <v>65</v>
      </c>
      <c r="Z4358" s="2">
        <v>0</v>
      </c>
      <c r="AA4358" s="2"/>
      <c r="AB4358" s="2"/>
      <c r="AC4358" s="4">
        <f>P4358*U4358/1000000</f>
        <v>0.0</v>
      </c>
      <c r="AD4358" s="4">
        <f>AC4358*(1-Z4358/100)</f>
        <v>0.0</v>
      </c>
      <c r="AE4358" s="2" t="s">
        <v>125</v>
      </c>
      <c r="AF4358" s="2" t="s">
        <v>126</v>
      </c>
      <c r="AG4358" s="2" t="s">
        <v>130</v>
      </c>
      <c r="AH4358" s="2" t="s">
        <v>128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5535</v>
      </c>
      <c r="B4359" s="2" t="s">
        <v>5526</v>
      </c>
      <c r="C4359" s="2" t="s">
        <v>47</v>
      </c>
      <c r="D4359" s="2" t="s">
        <v>1093</v>
      </c>
      <c r="E4359" s="2" t="s">
        <v>491</v>
      </c>
      <c r="F4359" s="2" t="s">
        <v>278</v>
      </c>
      <c r="G4359" s="2" t="s">
        <v>227</v>
      </c>
      <c r="H4359" s="2" t="s">
        <v>5527</v>
      </c>
      <c r="I4359" s="2"/>
      <c r="J4359" s="2"/>
      <c r="K4359" s="2"/>
      <c r="L4359" s="2"/>
      <c r="M4359" s="2" t="s">
        <v>107</v>
      </c>
      <c r="N4359" s="3"/>
      <c r="O4359" s="3"/>
      <c r="P4359" s="4">
        <f>IF(O4359="吨",N4359*1000,IF(O4359="万立方米",N4359*10000,""))</f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138</v>
      </c>
      <c r="AH4359" s="2" t="s">
        <v>114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5536</v>
      </c>
      <c r="B4360" s="2" t="s">
        <v>5537</v>
      </c>
      <c r="C4360" s="2" t="s">
        <v>47</v>
      </c>
      <c r="D4360" s="2" t="s">
        <v>5538</v>
      </c>
      <c r="E4360" s="2" t="s">
        <v>277</v>
      </c>
      <c r="F4360" s="2" t="s">
        <v>224</v>
      </c>
      <c r="G4360" s="2" t="s">
        <v>227</v>
      </c>
      <c r="H4360" s="2" t="s">
        <v>142</v>
      </c>
      <c r="I4360" s="2" t="s">
        <v>53</v>
      </c>
      <c r="J4360" s="2" t="s">
        <v>226</v>
      </c>
      <c r="K4360" s="2" t="s">
        <v>226</v>
      </c>
      <c r="L4360" s="2" t="s">
        <v>227</v>
      </c>
      <c r="M4360" s="2" t="s">
        <v>57</v>
      </c>
      <c r="N4360" s="3">
        <v>921.617</v>
      </c>
      <c r="O4360" s="3" t="s">
        <v>228</v>
      </c>
      <c r="P4360" s="4">
        <f>IF(O4360="吨",N4360*1000,IF(O4360="万立方米",N4360*10000,""))</f>
        <v>9216170.0</v>
      </c>
      <c r="Q4360" s="2" t="s">
        <v>229</v>
      </c>
      <c r="R4360" s="2" t="s">
        <v>230</v>
      </c>
      <c r="S4360" s="2" t="s">
        <v>231</v>
      </c>
      <c r="T4360" s="2" t="s">
        <v>75</v>
      </c>
      <c r="U4360" s="4">
        <f>0.0</f>
        <v>0.0</v>
      </c>
      <c r="V4360" s="2" t="s">
        <v>232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233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5539</v>
      </c>
      <c r="B4361" s="2" t="s">
        <v>5537</v>
      </c>
      <c r="C4361" s="2" t="s">
        <v>47</v>
      </c>
      <c r="D4361" s="2" t="s">
        <v>5538</v>
      </c>
      <c r="E4361" s="2" t="s">
        <v>277</v>
      </c>
      <c r="F4361" s="2" t="s">
        <v>224</v>
      </c>
      <c r="G4361" s="2" t="s">
        <v>227</v>
      </c>
      <c r="H4361" s="2" t="s">
        <v>142</v>
      </c>
      <c r="I4361" s="2" t="s">
        <v>53</v>
      </c>
      <c r="J4361" s="2" t="s">
        <v>226</v>
      </c>
      <c r="K4361" s="2" t="s">
        <v>226</v>
      </c>
      <c r="L4361" s="2" t="s">
        <v>227</v>
      </c>
      <c r="M4361" s="2" t="s">
        <v>73</v>
      </c>
      <c r="N4361" s="3">
        <v>921.617</v>
      </c>
      <c r="O4361" s="3" t="s">
        <v>228</v>
      </c>
      <c r="P4361" s="4">
        <f>IF(O4361="吨",N4361*1000,IF(O4361="万立方米",N4361*10000,""))</f>
        <v>9216170.0</v>
      </c>
      <c r="Q4361" s="2" t="s">
        <v>229</v>
      </c>
      <c r="R4361" s="2" t="s">
        <v>230</v>
      </c>
      <c r="S4361" s="2" t="s">
        <v>235</v>
      </c>
      <c r="T4361" s="2" t="s">
        <v>75</v>
      </c>
      <c r="U4361" s="4">
        <f>1.3</f>
        <v>1.3</v>
      </c>
      <c r="V4361" s="2" t="s">
        <v>232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4">
        <f>P4361*U4361/1000000</f>
        <v>11.981021</v>
      </c>
      <c r="AD4361" s="4">
        <f>AC4361*(1-Z4361/100)</f>
        <v>11.981021</v>
      </c>
      <c r="AE4361" s="2" t="s">
        <v>66</v>
      </c>
      <c r="AF4361" s="2" t="s">
        <v>67</v>
      </c>
      <c r="AG4361" s="2" t="s">
        <v>236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5540</v>
      </c>
      <c r="B4362" s="2" t="s">
        <v>5537</v>
      </c>
      <c r="C4362" s="2" t="s">
        <v>47</v>
      </c>
      <c r="D4362" s="2" t="s">
        <v>5538</v>
      </c>
      <c r="E4362" s="2" t="s">
        <v>277</v>
      </c>
      <c r="F4362" s="2" t="s">
        <v>224</v>
      </c>
      <c r="G4362" s="2" t="s">
        <v>227</v>
      </c>
      <c r="H4362" s="2" t="s">
        <v>142</v>
      </c>
      <c r="I4362" s="2" t="s">
        <v>53</v>
      </c>
      <c r="J4362" s="2" t="s">
        <v>226</v>
      </c>
      <c r="K4362" s="2" t="s">
        <v>226</v>
      </c>
      <c r="L4362" s="2" t="s">
        <v>227</v>
      </c>
      <c r="M4362" s="2" t="s">
        <v>79</v>
      </c>
      <c r="N4362" s="3">
        <v>921.617</v>
      </c>
      <c r="O4362" s="3" t="s">
        <v>228</v>
      </c>
      <c r="P4362" s="4">
        <f>IF(O4362="吨",N4362*1000,IF(O4362="万立方米",N4362*10000,""))</f>
        <v>9216170.0</v>
      </c>
      <c r="Q4362" s="2" t="s">
        <v>229</v>
      </c>
      <c r="R4362" s="2" t="s">
        <v>230</v>
      </c>
      <c r="S4362" s="2" t="s">
        <v>238</v>
      </c>
      <c r="T4362" s="2" t="s">
        <v>75</v>
      </c>
      <c r="U4362" s="4">
        <f>4.1</f>
        <v>4.1</v>
      </c>
      <c r="V4362" s="2" t="s">
        <v>232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37.786297</v>
      </c>
      <c r="AD4362" s="4">
        <f>AC4362*(1-Z4362/100)</f>
        <v>37.786297</v>
      </c>
      <c r="AE4362" s="2" t="s">
        <v>66</v>
      </c>
      <c r="AF4362" s="2" t="s">
        <v>67</v>
      </c>
      <c r="AG4362" s="2" t="s">
        <v>233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5541</v>
      </c>
      <c r="B4363" s="2" t="s">
        <v>5537</v>
      </c>
      <c r="C4363" s="2" t="s">
        <v>47</v>
      </c>
      <c r="D4363" s="2" t="s">
        <v>5538</v>
      </c>
      <c r="E4363" s="2" t="s">
        <v>277</v>
      </c>
      <c r="F4363" s="2" t="s">
        <v>224</v>
      </c>
      <c r="G4363" s="2" t="s">
        <v>227</v>
      </c>
      <c r="H4363" s="2" t="s">
        <v>142</v>
      </c>
      <c r="I4363" s="2" t="s">
        <v>53</v>
      </c>
      <c r="J4363" s="2" t="s">
        <v>226</v>
      </c>
      <c r="K4363" s="2" t="s">
        <v>226</v>
      </c>
      <c r="L4363" s="2" t="s">
        <v>227</v>
      </c>
      <c r="M4363" s="2" t="s">
        <v>87</v>
      </c>
      <c r="N4363" s="3">
        <v>921.617</v>
      </c>
      <c r="O4363" s="3" t="s">
        <v>228</v>
      </c>
      <c r="P4363" s="4">
        <f>IF(O4363="吨",N4363*1000,IF(O4363="万立方米",N4363*10000,""))</f>
        <v>9216170.0</v>
      </c>
      <c r="Q4363" s="2" t="s">
        <v>229</v>
      </c>
      <c r="R4363" s="2" t="s">
        <v>230</v>
      </c>
      <c r="S4363" s="2" t="s">
        <v>241</v>
      </c>
      <c r="T4363" s="2" t="s">
        <v>75</v>
      </c>
      <c r="U4363" s="4">
        <f>0.0</f>
        <v>0.0</v>
      </c>
      <c r="V4363" s="2" t="s">
        <v>232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233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5542</v>
      </c>
      <c r="B4364" s="2" t="s">
        <v>5537</v>
      </c>
      <c r="C4364" s="2" t="s">
        <v>47</v>
      </c>
      <c r="D4364" s="2" t="s">
        <v>5538</v>
      </c>
      <c r="E4364" s="2" t="s">
        <v>277</v>
      </c>
      <c r="F4364" s="2" t="s">
        <v>224</v>
      </c>
      <c r="G4364" s="2" t="s">
        <v>227</v>
      </c>
      <c r="H4364" s="2" t="s">
        <v>142</v>
      </c>
      <c r="I4364" s="2" t="s">
        <v>53</v>
      </c>
      <c r="J4364" s="2" t="s">
        <v>226</v>
      </c>
      <c r="K4364" s="2" t="s">
        <v>226</v>
      </c>
      <c r="L4364" s="2" t="s">
        <v>227</v>
      </c>
      <c r="M4364" s="2" t="s">
        <v>91</v>
      </c>
      <c r="N4364" s="3">
        <v>921.617</v>
      </c>
      <c r="O4364" s="3" t="s">
        <v>228</v>
      </c>
      <c r="P4364" s="4">
        <f>IF(O4364="吨",N4364*1000,IF(O4364="万立方米",N4364*10000,""))</f>
        <v>9216170.0</v>
      </c>
      <c r="Q4364" s="2" t="s">
        <v>229</v>
      </c>
      <c r="R4364" s="2" t="s">
        <v>230</v>
      </c>
      <c r="S4364" s="2" t="s">
        <v>243</v>
      </c>
      <c r="T4364" s="2" t="s">
        <v>75</v>
      </c>
      <c r="U4364" s="4">
        <f>0.03</f>
        <v>0.03</v>
      </c>
      <c r="V4364" s="2" t="s">
        <v>232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4">
        <f>P4364*U4364/1000000</f>
        <v>0.2764851</v>
      </c>
      <c r="AD4364" s="4">
        <f>AC4365*(1-AA4364/100)+(AC4364-AC4365)*(1-AB4364/100)</f>
        <v>0.2764851</v>
      </c>
      <c r="AE4364" s="2" t="s">
        <v>66</v>
      </c>
      <c r="AF4364" s="2" t="s">
        <v>67</v>
      </c>
      <c r="AG4364" s="2" t="s">
        <v>233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5543</v>
      </c>
      <c r="B4365" s="2" t="s">
        <v>5537</v>
      </c>
      <c r="C4365" s="2" t="s">
        <v>47</v>
      </c>
      <c r="D4365" s="2" t="s">
        <v>5538</v>
      </c>
      <c r="E4365" s="2" t="s">
        <v>277</v>
      </c>
      <c r="F4365" s="2" t="s">
        <v>224</v>
      </c>
      <c r="G4365" s="2" t="s">
        <v>227</v>
      </c>
      <c r="H4365" s="2" t="s">
        <v>142</v>
      </c>
      <c r="I4365" s="2" t="s">
        <v>53</v>
      </c>
      <c r="J4365" s="2" t="s">
        <v>226</v>
      </c>
      <c r="K4365" s="2" t="s">
        <v>226</v>
      </c>
      <c r="L4365" s="2" t="s">
        <v>227</v>
      </c>
      <c r="M4365" s="2" t="s">
        <v>95</v>
      </c>
      <c r="N4365" s="3">
        <v>921.617</v>
      </c>
      <c r="O4365" s="3" t="s">
        <v>228</v>
      </c>
      <c r="P4365" s="4">
        <f>IF(O4365="吨",N4365*1000,IF(O4365="万立方米",N4365*10000,""))</f>
        <v>9216170.0</v>
      </c>
      <c r="Q4365" s="2" t="s">
        <v>229</v>
      </c>
      <c r="R4365" s="2" t="s">
        <v>230</v>
      </c>
      <c r="S4365" s="2" t="s">
        <v>245</v>
      </c>
      <c r="T4365" s="2" t="s">
        <v>75</v>
      </c>
      <c r="U4365" s="4">
        <f>0.03</f>
        <v>0.03</v>
      </c>
      <c r="V4365" s="2" t="s">
        <v>232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0.2764851</v>
      </c>
      <c r="AD4365" s="4">
        <f>AC4365*(1-Z4365/100)</f>
        <v>0.2764851</v>
      </c>
      <c r="AE4365" s="2" t="s">
        <v>66</v>
      </c>
      <c r="AF4365" s="2" t="s">
        <v>67</v>
      </c>
      <c r="AG4365" s="2" t="s">
        <v>233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5544</v>
      </c>
      <c r="B4366" s="2" t="s">
        <v>5537</v>
      </c>
      <c r="C4366" s="2" t="s">
        <v>47</v>
      </c>
      <c r="D4366" s="2" t="s">
        <v>5538</v>
      </c>
      <c r="E4366" s="2" t="s">
        <v>277</v>
      </c>
      <c r="F4366" s="2" t="s">
        <v>224</v>
      </c>
      <c r="G4366" s="2" t="s">
        <v>227</v>
      </c>
      <c r="H4366" s="2" t="s">
        <v>142</v>
      </c>
      <c r="I4366" s="2" t="s">
        <v>53</v>
      </c>
      <c r="J4366" s="2" t="s">
        <v>226</v>
      </c>
      <c r="K4366" s="2" t="s">
        <v>226</v>
      </c>
      <c r="L4366" s="2" t="s">
        <v>227</v>
      </c>
      <c r="M4366" s="2" t="s">
        <v>99</v>
      </c>
      <c r="N4366" s="3">
        <v>921.617</v>
      </c>
      <c r="O4366" s="3" t="s">
        <v>228</v>
      </c>
      <c r="P4366" s="4">
        <f>IF(O4366="吨",N4366*1000,IF(O4366="万立方米",N4366*10000,""))</f>
        <v>9216170.0</v>
      </c>
      <c r="Q4366" s="2" t="s">
        <v>229</v>
      </c>
      <c r="R4366" s="2" t="s">
        <v>230</v>
      </c>
      <c r="S4366" s="2" t="s">
        <v>247</v>
      </c>
      <c r="T4366" s="2" t="s">
        <v>75</v>
      </c>
      <c r="U4366" s="4">
        <f>0.0</f>
        <v>0.0</v>
      </c>
      <c r="V4366" s="2" t="s">
        <v>232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233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5545</v>
      </c>
      <c r="B4367" s="2" t="s">
        <v>5537</v>
      </c>
      <c r="C4367" s="2" t="s">
        <v>47</v>
      </c>
      <c r="D4367" s="2" t="s">
        <v>5538</v>
      </c>
      <c r="E4367" s="2" t="s">
        <v>277</v>
      </c>
      <c r="F4367" s="2" t="s">
        <v>224</v>
      </c>
      <c r="G4367" s="2" t="s">
        <v>227</v>
      </c>
      <c r="H4367" s="2" t="s">
        <v>142</v>
      </c>
      <c r="I4367" s="2" t="s">
        <v>53</v>
      </c>
      <c r="J4367" s="2" t="s">
        <v>226</v>
      </c>
      <c r="K4367" s="2" t="s">
        <v>226</v>
      </c>
      <c r="L4367" s="2" t="s">
        <v>227</v>
      </c>
      <c r="M4367" s="2" t="s">
        <v>104</v>
      </c>
      <c r="N4367" s="3">
        <v>921.617</v>
      </c>
      <c r="O4367" s="3" t="s">
        <v>228</v>
      </c>
      <c r="P4367" s="4">
        <f>IF(O4367="吨",N4367*1000,IF(O4367="万立方米",N4367*10000,""))</f>
        <v>9216170.0</v>
      </c>
      <c r="Q4367" s="2" t="s">
        <v>229</v>
      </c>
      <c r="R4367" s="2" t="s">
        <v>230</v>
      </c>
      <c r="S4367" s="2" t="s">
        <v>249</v>
      </c>
      <c r="T4367" s="2" t="s">
        <v>75</v>
      </c>
      <c r="U4367" s="4">
        <f>0.02</f>
        <v>0.02</v>
      </c>
      <c r="V4367" s="2" t="s">
        <v>232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 t="s">
        <v>236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5546</v>
      </c>
      <c r="B4368" s="2" t="s">
        <v>5537</v>
      </c>
      <c r="C4368" s="2" t="s">
        <v>47</v>
      </c>
      <c r="D4368" s="2" t="s">
        <v>5538</v>
      </c>
      <c r="E4368" s="2" t="s">
        <v>277</v>
      </c>
      <c r="F4368" s="2" t="s">
        <v>224</v>
      </c>
      <c r="G4368" s="2" t="s">
        <v>227</v>
      </c>
      <c r="H4368" s="2" t="s">
        <v>142</v>
      </c>
      <c r="I4368" s="2"/>
      <c r="J4368" s="2"/>
      <c r="K4368" s="2"/>
      <c r="L4368" s="2"/>
      <c r="M4368" s="2" t="s">
        <v>107</v>
      </c>
      <c r="N4368" s="3"/>
      <c r="O4368" s="3"/>
      <c r="P4368" s="4">
        <f>IF(O4368="吨",N4368*1000,IF(O4368="万立方米",N4368*10000,""))</f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138</v>
      </c>
      <c r="AH4368" s="2" t="s">
        <v>114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5547</v>
      </c>
      <c r="B4369" s="2" t="s">
        <v>5548</v>
      </c>
      <c r="C4369" s="2" t="s">
        <v>47</v>
      </c>
      <c r="D4369" s="2" t="s">
        <v>4268</v>
      </c>
      <c r="E4369" s="2" t="s">
        <v>526</v>
      </c>
      <c r="F4369" s="2" t="s">
        <v>224</v>
      </c>
      <c r="G4369" s="2" t="s">
        <v>227</v>
      </c>
      <c r="H4369" s="2" t="s">
        <v>52</v>
      </c>
      <c r="I4369" s="2" t="s">
        <v>53</v>
      </c>
      <c r="J4369" s="2" t="s">
        <v>226</v>
      </c>
      <c r="K4369" s="2" t="s">
        <v>226</v>
      </c>
      <c r="L4369" s="2" t="s">
        <v>227</v>
      </c>
      <c r="M4369" s="2" t="s">
        <v>57</v>
      </c>
      <c r="N4369" s="3">
        <v>33622</v>
      </c>
      <c r="O4369" s="3" t="s">
        <v>228</v>
      </c>
      <c r="P4369" s="4">
        <f>IF(O4369="吨",N4369*1000,IF(O4369="万立方米",N4369*10000,""))</f>
        <v>336220000.0</v>
      </c>
      <c r="Q4369" s="2" t="s">
        <v>229</v>
      </c>
      <c r="R4369" s="2" t="s">
        <v>230</v>
      </c>
      <c r="S4369" s="2" t="s">
        <v>231</v>
      </c>
      <c r="T4369" s="2" t="s">
        <v>75</v>
      </c>
      <c r="U4369" s="4">
        <f>0.0</f>
        <v>0.0</v>
      </c>
      <c r="V4369" s="2" t="s">
        <v>232</v>
      </c>
      <c r="W4369" s="2" t="s">
        <v>76</v>
      </c>
      <c r="X4369" s="2" t="s">
        <v>255</v>
      </c>
      <c r="Y4369" s="2" t="s">
        <v>256</v>
      </c>
      <c r="Z4369" s="2">
        <v>57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257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5549</v>
      </c>
      <c r="B4370" s="2" t="s">
        <v>5548</v>
      </c>
      <c r="C4370" s="2" t="s">
        <v>47</v>
      </c>
      <c r="D4370" s="2" t="s">
        <v>4268</v>
      </c>
      <c r="E4370" s="2" t="s">
        <v>526</v>
      </c>
      <c r="F4370" s="2" t="s">
        <v>224</v>
      </c>
      <c r="G4370" s="2" t="s">
        <v>227</v>
      </c>
      <c r="H4370" s="2" t="s">
        <v>52</v>
      </c>
      <c r="I4370" s="2" t="s">
        <v>53</v>
      </c>
      <c r="J4370" s="2" t="s">
        <v>226</v>
      </c>
      <c r="K4370" s="2" t="s">
        <v>226</v>
      </c>
      <c r="L4370" s="2" t="s">
        <v>227</v>
      </c>
      <c r="M4370" s="2" t="s">
        <v>73</v>
      </c>
      <c r="N4370" s="3">
        <v>33622</v>
      </c>
      <c r="O4370" s="3" t="s">
        <v>228</v>
      </c>
      <c r="P4370" s="4">
        <f>IF(O4370="吨",N4370*1000,IF(O4370="万立方米",N4370*10000,""))</f>
        <v>336220000.0</v>
      </c>
      <c r="Q4370" s="2" t="s">
        <v>229</v>
      </c>
      <c r="R4370" s="2" t="s">
        <v>230</v>
      </c>
      <c r="S4370" s="2" t="s">
        <v>235</v>
      </c>
      <c r="T4370" s="2" t="s">
        <v>75</v>
      </c>
      <c r="U4370" s="4">
        <f>1.3</f>
        <v>1.3</v>
      </c>
      <c r="V4370" s="2" t="s">
        <v>232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4">
        <f>P4370*U4370/1000000</f>
        <v>437.086</v>
      </c>
      <c r="AD4370" s="4">
        <f>AC4370*(1-Z4370/100)</f>
        <v>437.086</v>
      </c>
      <c r="AE4370" s="2" t="s">
        <v>66</v>
      </c>
      <c r="AF4370" s="2" t="s">
        <v>67</v>
      </c>
      <c r="AG4370" s="2" t="s">
        <v>259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5550</v>
      </c>
      <c r="B4371" s="2" t="s">
        <v>5548</v>
      </c>
      <c r="C4371" s="2" t="s">
        <v>47</v>
      </c>
      <c r="D4371" s="2" t="s">
        <v>4268</v>
      </c>
      <c r="E4371" s="2" t="s">
        <v>526</v>
      </c>
      <c r="F4371" s="2" t="s">
        <v>224</v>
      </c>
      <c r="G4371" s="2" t="s">
        <v>227</v>
      </c>
      <c r="H4371" s="2" t="s">
        <v>52</v>
      </c>
      <c r="I4371" s="2" t="s">
        <v>53</v>
      </c>
      <c r="J4371" s="2" t="s">
        <v>226</v>
      </c>
      <c r="K4371" s="2" t="s">
        <v>226</v>
      </c>
      <c r="L4371" s="2" t="s">
        <v>227</v>
      </c>
      <c r="M4371" s="2" t="s">
        <v>79</v>
      </c>
      <c r="N4371" s="3">
        <v>33622</v>
      </c>
      <c r="O4371" s="3" t="s">
        <v>228</v>
      </c>
      <c r="P4371" s="4">
        <f>IF(O4371="吨",N4371*1000,IF(O4371="万立方米",N4371*10000,""))</f>
        <v>336220000.0</v>
      </c>
      <c r="Q4371" s="2" t="s">
        <v>229</v>
      </c>
      <c r="R4371" s="2" t="s">
        <v>230</v>
      </c>
      <c r="S4371" s="2" t="s">
        <v>238</v>
      </c>
      <c r="T4371" s="2" t="s">
        <v>75</v>
      </c>
      <c r="U4371" s="4">
        <f>4.1</f>
        <v>4.1</v>
      </c>
      <c r="V4371" s="2" t="s">
        <v>232</v>
      </c>
      <c r="W4371" s="2" t="s">
        <v>76</v>
      </c>
      <c r="X4371" s="2" t="s">
        <v>149</v>
      </c>
      <c r="Y4371" s="2" t="s">
        <v>150</v>
      </c>
      <c r="Z4371" s="2">
        <v>64</v>
      </c>
      <c r="AA4371" s="2"/>
      <c r="AB4371" s="2"/>
      <c r="AC4371" s="4">
        <f>P4371*U4371/1000000</f>
        <v>1378.5019999999997</v>
      </c>
      <c r="AD4371" s="4">
        <f>AC4371*(1-Z4371/100)</f>
        <v>496.2607199999999</v>
      </c>
      <c r="AE4371" s="2" t="s">
        <v>66</v>
      </c>
      <c r="AF4371" s="2" t="s">
        <v>67</v>
      </c>
      <c r="AG4371" s="2" t="s">
        <v>257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5551</v>
      </c>
      <c r="B4372" s="2" t="s">
        <v>5548</v>
      </c>
      <c r="C4372" s="2" t="s">
        <v>47</v>
      </c>
      <c r="D4372" s="2" t="s">
        <v>4268</v>
      </c>
      <c r="E4372" s="2" t="s">
        <v>526</v>
      </c>
      <c r="F4372" s="2" t="s">
        <v>224</v>
      </c>
      <c r="G4372" s="2" t="s">
        <v>227</v>
      </c>
      <c r="H4372" s="2" t="s">
        <v>52</v>
      </c>
      <c r="I4372" s="2" t="s">
        <v>53</v>
      </c>
      <c r="J4372" s="2" t="s">
        <v>226</v>
      </c>
      <c r="K4372" s="2" t="s">
        <v>226</v>
      </c>
      <c r="L4372" s="2" t="s">
        <v>227</v>
      </c>
      <c r="M4372" s="2" t="s">
        <v>87</v>
      </c>
      <c r="N4372" s="3">
        <v>33622</v>
      </c>
      <c r="O4372" s="3" t="s">
        <v>228</v>
      </c>
      <c r="P4372" s="4">
        <f>IF(O4372="吨",N4372*1000,IF(O4372="万立方米",N4372*10000,""))</f>
        <v>336220000.0</v>
      </c>
      <c r="Q4372" s="2" t="s">
        <v>229</v>
      </c>
      <c r="R4372" s="2" t="s">
        <v>230</v>
      </c>
      <c r="S4372" s="2" t="s">
        <v>241</v>
      </c>
      <c r="T4372" s="2" t="s">
        <v>75</v>
      </c>
      <c r="U4372" s="4">
        <f>0.0</f>
        <v>0.0</v>
      </c>
      <c r="V4372" s="2" t="s">
        <v>232</v>
      </c>
      <c r="W4372" s="2" t="s">
        <v>76</v>
      </c>
      <c r="X4372" s="2" t="s">
        <v>255</v>
      </c>
      <c r="Y4372" s="2" t="s">
        <v>262</v>
      </c>
      <c r="Z4372" s="2">
        <v>57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257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5552</v>
      </c>
      <c r="B4373" s="2" t="s">
        <v>5548</v>
      </c>
      <c r="C4373" s="2" t="s">
        <v>47</v>
      </c>
      <c r="D4373" s="2" t="s">
        <v>4268</v>
      </c>
      <c r="E4373" s="2" t="s">
        <v>526</v>
      </c>
      <c r="F4373" s="2" t="s">
        <v>224</v>
      </c>
      <c r="G4373" s="2" t="s">
        <v>227</v>
      </c>
      <c r="H4373" s="2" t="s">
        <v>52</v>
      </c>
      <c r="I4373" s="2" t="s">
        <v>53</v>
      </c>
      <c r="J4373" s="2" t="s">
        <v>226</v>
      </c>
      <c r="K4373" s="2" t="s">
        <v>226</v>
      </c>
      <c r="L4373" s="2" t="s">
        <v>227</v>
      </c>
      <c r="M4373" s="2" t="s">
        <v>91</v>
      </c>
      <c r="N4373" s="3">
        <v>33622</v>
      </c>
      <c r="O4373" s="3" t="s">
        <v>228</v>
      </c>
      <c r="P4373" s="4">
        <f>IF(O4373="吨",N4373*1000,IF(O4373="万立方米",N4373*10000,""))</f>
        <v>336220000.0</v>
      </c>
      <c r="Q4373" s="2" t="s">
        <v>229</v>
      </c>
      <c r="R4373" s="2" t="s">
        <v>230</v>
      </c>
      <c r="S4373" s="2" t="s">
        <v>243</v>
      </c>
      <c r="T4373" s="2" t="s">
        <v>75</v>
      </c>
      <c r="U4373" s="4">
        <f>0.03</f>
        <v>0.03</v>
      </c>
      <c r="V4373" s="2" t="s">
        <v>232</v>
      </c>
      <c r="W4373" s="2" t="s">
        <v>76</v>
      </c>
      <c r="X4373" s="2" t="s">
        <v>255</v>
      </c>
      <c r="Y4373" s="2" t="s">
        <v>264</v>
      </c>
      <c r="Z4373" s="2">
        <v>75</v>
      </c>
      <c r="AA4373" s="2">
        <v>57</v>
      </c>
      <c r="AB4373" s="2">
        <v>75</v>
      </c>
      <c r="AC4373" s="4">
        <f>P4373*U4373/1000000</f>
        <v>10.0866</v>
      </c>
      <c r="AD4373" s="4">
        <f>AC4374*(1-AA4373/100)+(AC4373-AC4374)*(1-AB4373/100)</f>
        <v>4.337238000000001</v>
      </c>
      <c r="AE4373" s="2" t="s">
        <v>66</v>
      </c>
      <c r="AF4373" s="2" t="s">
        <v>67</v>
      </c>
      <c r="AG4373" s="2" t="s">
        <v>257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5553</v>
      </c>
      <c r="B4374" s="2" t="s">
        <v>5548</v>
      </c>
      <c r="C4374" s="2" t="s">
        <v>47</v>
      </c>
      <c r="D4374" s="2" t="s">
        <v>4268</v>
      </c>
      <c r="E4374" s="2" t="s">
        <v>526</v>
      </c>
      <c r="F4374" s="2" t="s">
        <v>224</v>
      </c>
      <c r="G4374" s="2" t="s">
        <v>227</v>
      </c>
      <c r="H4374" s="2" t="s">
        <v>52</v>
      </c>
      <c r="I4374" s="2" t="s">
        <v>53</v>
      </c>
      <c r="J4374" s="2" t="s">
        <v>226</v>
      </c>
      <c r="K4374" s="2" t="s">
        <v>226</v>
      </c>
      <c r="L4374" s="2" t="s">
        <v>227</v>
      </c>
      <c r="M4374" s="2" t="s">
        <v>95</v>
      </c>
      <c r="N4374" s="3">
        <v>33622</v>
      </c>
      <c r="O4374" s="3" t="s">
        <v>228</v>
      </c>
      <c r="P4374" s="4">
        <f>IF(O4374="吨",N4374*1000,IF(O4374="万立方米",N4374*10000,""))</f>
        <v>336220000.0</v>
      </c>
      <c r="Q4374" s="2" t="s">
        <v>229</v>
      </c>
      <c r="R4374" s="2" t="s">
        <v>230</v>
      </c>
      <c r="S4374" s="2" t="s">
        <v>245</v>
      </c>
      <c r="T4374" s="2" t="s">
        <v>75</v>
      </c>
      <c r="U4374" s="4">
        <f>0.03</f>
        <v>0.03</v>
      </c>
      <c r="V4374" s="2" t="s">
        <v>232</v>
      </c>
      <c r="W4374" s="2" t="s">
        <v>76</v>
      </c>
      <c r="X4374" s="2" t="s">
        <v>255</v>
      </c>
      <c r="Y4374" s="2" t="s">
        <v>266</v>
      </c>
      <c r="Z4374" s="2">
        <v>57</v>
      </c>
      <c r="AA4374" s="2"/>
      <c r="AB4374" s="2"/>
      <c r="AC4374" s="4">
        <f>P4374*U4374/1000000</f>
        <v>10.0866</v>
      </c>
      <c r="AD4374" s="4">
        <f>AC4374*(1-Z4374/100)</f>
        <v>4.337238000000001</v>
      </c>
      <c r="AE4374" s="2" t="s">
        <v>66</v>
      </c>
      <c r="AF4374" s="2" t="s">
        <v>67</v>
      </c>
      <c r="AG4374" s="2" t="s">
        <v>257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5554</v>
      </c>
      <c r="B4375" s="2" t="s">
        <v>5548</v>
      </c>
      <c r="C4375" s="2" t="s">
        <v>47</v>
      </c>
      <c r="D4375" s="2" t="s">
        <v>4268</v>
      </c>
      <c r="E4375" s="2" t="s">
        <v>526</v>
      </c>
      <c r="F4375" s="2" t="s">
        <v>224</v>
      </c>
      <c r="G4375" s="2" t="s">
        <v>227</v>
      </c>
      <c r="H4375" s="2" t="s">
        <v>52</v>
      </c>
      <c r="I4375" s="2" t="s">
        <v>53</v>
      </c>
      <c r="J4375" s="2" t="s">
        <v>226</v>
      </c>
      <c r="K4375" s="2" t="s">
        <v>226</v>
      </c>
      <c r="L4375" s="2" t="s">
        <v>227</v>
      </c>
      <c r="M4375" s="2" t="s">
        <v>99</v>
      </c>
      <c r="N4375" s="3">
        <v>33622</v>
      </c>
      <c r="O4375" s="3" t="s">
        <v>228</v>
      </c>
      <c r="P4375" s="4">
        <f>IF(O4375="吨",N4375*1000,IF(O4375="万立方米",N4375*10000,""))</f>
        <v>336220000.0</v>
      </c>
      <c r="Q4375" s="2" t="s">
        <v>229</v>
      </c>
      <c r="R4375" s="2" t="s">
        <v>230</v>
      </c>
      <c r="S4375" s="2" t="s">
        <v>247</v>
      </c>
      <c r="T4375" s="2" t="s">
        <v>75</v>
      </c>
      <c r="U4375" s="4">
        <f>0.0</f>
        <v>0.0</v>
      </c>
      <c r="V4375" s="2" t="s">
        <v>232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268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5555</v>
      </c>
      <c r="B4376" s="2" t="s">
        <v>5548</v>
      </c>
      <c r="C4376" s="2" t="s">
        <v>47</v>
      </c>
      <c r="D4376" s="2" t="s">
        <v>4268</v>
      </c>
      <c r="E4376" s="2" t="s">
        <v>526</v>
      </c>
      <c r="F4376" s="2" t="s">
        <v>224</v>
      </c>
      <c r="G4376" s="2" t="s">
        <v>227</v>
      </c>
      <c r="H4376" s="2" t="s">
        <v>52</v>
      </c>
      <c r="I4376" s="2" t="s">
        <v>53</v>
      </c>
      <c r="J4376" s="2" t="s">
        <v>226</v>
      </c>
      <c r="K4376" s="2" t="s">
        <v>226</v>
      </c>
      <c r="L4376" s="2" t="s">
        <v>227</v>
      </c>
      <c r="M4376" s="2" t="s">
        <v>104</v>
      </c>
      <c r="N4376" s="3">
        <v>33622</v>
      </c>
      <c r="O4376" s="3" t="s">
        <v>228</v>
      </c>
      <c r="P4376" s="4">
        <f>IF(O4376="吨",N4376*1000,IF(O4376="万立方米",N4376*10000,""))</f>
        <v>336220000.0</v>
      </c>
      <c r="Q4376" s="2" t="s">
        <v>229</v>
      </c>
      <c r="R4376" s="2" t="s">
        <v>230</v>
      </c>
      <c r="S4376" s="2" t="s">
        <v>249</v>
      </c>
      <c r="T4376" s="2" t="s">
        <v>75</v>
      </c>
      <c r="U4376" s="4">
        <f>0.02</f>
        <v>0.02</v>
      </c>
      <c r="V4376" s="2" t="s">
        <v>232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259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5556</v>
      </c>
      <c r="B4377" s="2" t="s">
        <v>5548</v>
      </c>
      <c r="C4377" s="2" t="s">
        <v>47</v>
      </c>
      <c r="D4377" s="2" t="s">
        <v>4268</v>
      </c>
      <c r="E4377" s="2" t="s">
        <v>526</v>
      </c>
      <c r="F4377" s="2" t="s">
        <v>224</v>
      </c>
      <c r="G4377" s="2" t="s">
        <v>227</v>
      </c>
      <c r="H4377" s="2" t="s">
        <v>52</v>
      </c>
      <c r="I4377" s="2"/>
      <c r="J4377" s="2"/>
      <c r="K4377" s="2" t="s">
        <v>55</v>
      </c>
      <c r="L4377" s="2" t="s">
        <v>163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164</v>
      </c>
      <c r="T4377" s="2" t="s">
        <v>165</v>
      </c>
      <c r="U4377" s="4">
        <f>0.16</f>
        <v>0.16</v>
      </c>
      <c r="V4377" s="2" t="s">
        <v>111</v>
      </c>
      <c r="W4377" s="2" t="s">
        <v>164</v>
      </c>
      <c r="X4377" s="2" t="s">
        <v>163</v>
      </c>
      <c r="Y4377" s="2" t="s">
        <v>166</v>
      </c>
      <c r="Z4377" s="2">
        <v>0</v>
      </c>
      <c r="AA4377" s="2"/>
      <c r="AB4377" s="2"/>
      <c r="AC4377" s="2"/>
      <c r="AD4377" s="2"/>
      <c r="AE4377" s="2" t="s">
        <v>271</v>
      </c>
      <c r="AF4377" s="2" t="s">
        <v>272</v>
      </c>
      <c r="AG4377" s="2" t="s">
        <v>273</v>
      </c>
      <c r="AH4377" s="2" t="s">
        <v>168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5557</v>
      </c>
      <c r="B4378" s="2" t="s">
        <v>5558</v>
      </c>
      <c r="C4378" s="2" t="s">
        <v>47</v>
      </c>
      <c r="D4378" s="2" t="s">
        <v>5559</v>
      </c>
      <c r="E4378" s="2" t="s">
        <v>514</v>
      </c>
      <c r="F4378" s="2" t="s">
        <v>224</v>
      </c>
      <c r="G4378" s="2" t="s">
        <v>51</v>
      </c>
      <c r="H4378" s="2" t="s">
        <v>52</v>
      </c>
      <c r="I4378" s="2" t="s">
        <v>53</v>
      </c>
      <c r="J4378" s="2" t="s">
        <v>343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13.762761111</v>
      </c>
      <c r="AD4378" s="4">
        <f>AC4378*(1-Z4378/100)</f>
        <v>13.762761111</v>
      </c>
      <c r="AE4378" s="2" t="s">
        <v>66</v>
      </c>
      <c r="AF4378" s="2" t="s">
        <v>67</v>
      </c>
      <c r="AG4378" s="2" t="s">
        <v>233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5560</v>
      </c>
      <c r="B4379" s="2" t="s">
        <v>5558</v>
      </c>
      <c r="C4379" s="2" t="s">
        <v>47</v>
      </c>
      <c r="D4379" s="2" t="s">
        <v>5559</v>
      </c>
      <c r="E4379" s="2" t="s">
        <v>514</v>
      </c>
      <c r="F4379" s="2" t="s">
        <v>224</v>
      </c>
      <c r="G4379" s="2" t="s">
        <v>51</v>
      </c>
      <c r="H4379" s="2" t="s">
        <v>52</v>
      </c>
      <c r="I4379" s="2" t="s">
        <v>53</v>
      </c>
      <c r="J4379" s="2" t="s">
        <v>343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4">
        <f>P4379*U4379/1000000</f>
        <v>1817.226</v>
      </c>
      <c r="AD4379" s="4">
        <f>AC4379*(1-Z4379/100)</f>
        <v>1817.226</v>
      </c>
      <c r="AE4379" s="2" t="s">
        <v>66</v>
      </c>
      <c r="AF4379" s="2" t="s">
        <v>67</v>
      </c>
      <c r="AG4379" s="2" t="s">
        <v>236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5561</v>
      </c>
      <c r="B4380" s="2" t="s">
        <v>5558</v>
      </c>
      <c r="C4380" s="2" t="s">
        <v>47</v>
      </c>
      <c r="D4380" s="2" t="s">
        <v>5559</v>
      </c>
      <c r="E4380" s="2" t="s">
        <v>514</v>
      </c>
      <c r="F4380" s="2" t="s">
        <v>224</v>
      </c>
      <c r="G4380" s="2" t="s">
        <v>51</v>
      </c>
      <c r="H4380" s="2" t="s">
        <v>52</v>
      </c>
      <c r="I4380" s="2" t="s">
        <v>53</v>
      </c>
      <c r="J4380" s="2" t="s">
        <v>343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4">
        <f>P4380*U4380/1000000</f>
        <v>6551.09973</v>
      </c>
      <c r="AD4380" s="4">
        <f>AC4380*(1-Z4380/100)</f>
        <v>5109.8577894</v>
      </c>
      <c r="AE4380" s="2" t="s">
        <v>66</v>
      </c>
      <c r="AF4380" s="2" t="s">
        <v>67</v>
      </c>
      <c r="AG4380" s="2" t="s">
        <v>239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5562</v>
      </c>
      <c r="B4381" s="2" t="s">
        <v>5558</v>
      </c>
      <c r="C4381" s="2" t="s">
        <v>47</v>
      </c>
      <c r="D4381" s="2" t="s">
        <v>5559</v>
      </c>
      <c r="E4381" s="2" t="s">
        <v>514</v>
      </c>
      <c r="F4381" s="2" t="s">
        <v>224</v>
      </c>
      <c r="G4381" s="2" t="s">
        <v>51</v>
      </c>
      <c r="H4381" s="2" t="s">
        <v>52</v>
      </c>
      <c r="I4381" s="2" t="s">
        <v>53</v>
      </c>
      <c r="J4381" s="2" t="s">
        <v>343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233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5563</v>
      </c>
      <c r="B4382" s="2" t="s">
        <v>5558</v>
      </c>
      <c r="C4382" s="2" t="s">
        <v>47</v>
      </c>
      <c r="D4382" s="2" t="s">
        <v>5559</v>
      </c>
      <c r="E4382" s="2" t="s">
        <v>514</v>
      </c>
      <c r="F4382" s="2" t="s">
        <v>224</v>
      </c>
      <c r="G4382" s="2" t="s">
        <v>51</v>
      </c>
      <c r="H4382" s="2" t="s">
        <v>52</v>
      </c>
      <c r="I4382" s="2" t="s">
        <v>53</v>
      </c>
      <c r="J4382" s="2" t="s">
        <v>343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4">
        <f>P4382*U4382/1000000</f>
        <v>26378.62546275</v>
      </c>
      <c r="AD4382" s="4">
        <f>AC4383*(1-AA4382/100)+(AC4382-AC4383)*(1-AB4382/100)</f>
        <v>26378.62546275</v>
      </c>
      <c r="AE4382" s="2" t="s">
        <v>66</v>
      </c>
      <c r="AF4382" s="2" t="s">
        <v>67</v>
      </c>
      <c r="AG4382" s="2" t="s">
        <v>233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5564</v>
      </c>
      <c r="B4383" s="2" t="s">
        <v>5558</v>
      </c>
      <c r="C4383" s="2" t="s">
        <v>47</v>
      </c>
      <c r="D4383" s="2" t="s">
        <v>5559</v>
      </c>
      <c r="E4383" s="2" t="s">
        <v>514</v>
      </c>
      <c r="F4383" s="2" t="s">
        <v>224</v>
      </c>
      <c r="G4383" s="2" t="s">
        <v>51</v>
      </c>
      <c r="H4383" s="2" t="s">
        <v>52</v>
      </c>
      <c r="I4383" s="2" t="s">
        <v>53</v>
      </c>
      <c r="J4383" s="2" t="s">
        <v>343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6881.380555499999</v>
      </c>
      <c r="AD4383" s="4">
        <f>AC4383*(1-Z4383/100)</f>
        <v>6881.380555499999</v>
      </c>
      <c r="AE4383" s="2" t="s">
        <v>66</v>
      </c>
      <c r="AF4383" s="2" t="s">
        <v>67</v>
      </c>
      <c r="AG4383" s="2" t="s">
        <v>233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5565</v>
      </c>
      <c r="B4384" s="2" t="s">
        <v>5558</v>
      </c>
      <c r="C4384" s="2" t="s">
        <v>47</v>
      </c>
      <c r="D4384" s="2" t="s">
        <v>5559</v>
      </c>
      <c r="E4384" s="2" t="s">
        <v>514</v>
      </c>
      <c r="F4384" s="2" t="s">
        <v>224</v>
      </c>
      <c r="G4384" s="2" t="s">
        <v>51</v>
      </c>
      <c r="H4384" s="2" t="s">
        <v>52</v>
      </c>
      <c r="I4384" s="2" t="s">
        <v>53</v>
      </c>
      <c r="J4384" s="2" t="s">
        <v>343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7105.35366</v>
      </c>
      <c r="AD4384" s="4">
        <f>AC4384*(1-Z4384/100)</f>
        <v>7105.35366</v>
      </c>
      <c r="AE4384" s="2" t="s">
        <v>66</v>
      </c>
      <c r="AF4384" s="2" t="s">
        <v>67</v>
      </c>
      <c r="AG4384" s="2" t="s">
        <v>233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5566</v>
      </c>
      <c r="B4385" s="2" t="s">
        <v>5558</v>
      </c>
      <c r="C4385" s="2" t="s">
        <v>47</v>
      </c>
      <c r="D4385" s="2" t="s">
        <v>5559</v>
      </c>
      <c r="E4385" s="2" t="s">
        <v>514</v>
      </c>
      <c r="F4385" s="2" t="s">
        <v>224</v>
      </c>
      <c r="G4385" s="2" t="s">
        <v>51</v>
      </c>
      <c r="H4385" s="2" t="s">
        <v>52</v>
      </c>
      <c r="I4385" s="2" t="s">
        <v>53</v>
      </c>
      <c r="J4385" s="2" t="s">
        <v>343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36.34452</v>
      </c>
      <c r="AD4385" s="4">
        <f>AC4385*(1-Z4385/100)</f>
        <v>36.34452</v>
      </c>
      <c r="AE4385" s="2" t="s">
        <v>66</v>
      </c>
      <c r="AF4385" s="2" t="s">
        <v>67</v>
      </c>
      <c r="AG4385" s="2" t="s">
        <v>236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5567</v>
      </c>
      <c r="B4386" s="2" t="s">
        <v>5558</v>
      </c>
      <c r="C4386" s="2" t="s">
        <v>47</v>
      </c>
      <c r="D4386" s="2" t="s">
        <v>5559</v>
      </c>
      <c r="E4386" s="2" t="s">
        <v>514</v>
      </c>
      <c r="F4386" s="2" t="s">
        <v>224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f>IF(O4386="吨",N4386*1000,IF(O4386="万立方米",N4386*10000,""))</f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138</v>
      </c>
      <c r="AH4386" s="2" t="s">
        <v>114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5568</v>
      </c>
      <c r="B4387" s="2" t="s">
        <v>5569</v>
      </c>
      <c r="C4387" s="2" t="s">
        <v>47</v>
      </c>
      <c r="D4387" s="2" t="s">
        <v>5103</v>
      </c>
      <c r="E4387" s="2" t="s">
        <v>447</v>
      </c>
      <c r="F4387" s="2" t="s">
        <v>224</v>
      </c>
      <c r="G4387" s="2" t="s">
        <v>225</v>
      </c>
      <c r="H4387" s="2" t="s">
        <v>52</v>
      </c>
      <c r="I4387" s="2" t="s">
        <v>53</v>
      </c>
      <c r="J4387" s="2" t="s">
        <v>226</v>
      </c>
      <c r="K4387" s="2" t="s">
        <v>226</v>
      </c>
      <c r="L4387" s="2" t="s">
        <v>227</v>
      </c>
      <c r="M4387" s="2" t="s">
        <v>57</v>
      </c>
      <c r="N4387" s="3">
        <v>23541.11</v>
      </c>
      <c r="O4387" s="3" t="s">
        <v>228</v>
      </c>
      <c r="P4387" s="4">
        <f>IF(O4387="吨",N4387*1000,IF(O4387="万立方米",N4387*10000,""))</f>
        <v>235411100.0</v>
      </c>
      <c r="Q4387" s="2" t="s">
        <v>229</v>
      </c>
      <c r="R4387" s="2" t="s">
        <v>230</v>
      </c>
      <c r="S4387" s="2" t="s">
        <v>231</v>
      </c>
      <c r="T4387" s="2" t="s">
        <v>75</v>
      </c>
      <c r="U4387" s="4">
        <f>0.0</f>
        <v>0.0</v>
      </c>
      <c r="V4387" s="2" t="s">
        <v>232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5570</v>
      </c>
      <c r="B4388" s="2" t="s">
        <v>5569</v>
      </c>
      <c r="C4388" s="2" t="s">
        <v>47</v>
      </c>
      <c r="D4388" s="2" t="s">
        <v>5103</v>
      </c>
      <c r="E4388" s="2" t="s">
        <v>447</v>
      </c>
      <c r="F4388" s="2" t="s">
        <v>224</v>
      </c>
      <c r="G4388" s="2" t="s">
        <v>225</v>
      </c>
      <c r="H4388" s="2" t="s">
        <v>52</v>
      </c>
      <c r="I4388" s="2" t="s">
        <v>53</v>
      </c>
      <c r="J4388" s="2" t="s">
        <v>226</v>
      </c>
      <c r="K4388" s="2" t="s">
        <v>226</v>
      </c>
      <c r="L4388" s="2" t="s">
        <v>227</v>
      </c>
      <c r="M4388" s="2" t="s">
        <v>73</v>
      </c>
      <c r="N4388" s="3">
        <v>23541.11</v>
      </c>
      <c r="O4388" s="3" t="s">
        <v>228</v>
      </c>
      <c r="P4388" s="4">
        <f>IF(O4388="吨",N4388*1000,IF(O4388="万立方米",N4388*10000,""))</f>
        <v>235411100.0</v>
      </c>
      <c r="Q4388" s="2" t="s">
        <v>229</v>
      </c>
      <c r="R4388" s="2" t="s">
        <v>230</v>
      </c>
      <c r="S4388" s="2" t="s">
        <v>235</v>
      </c>
      <c r="T4388" s="2" t="s">
        <v>75</v>
      </c>
      <c r="U4388" s="4">
        <f>1.3</f>
        <v>1.3</v>
      </c>
      <c r="V4388" s="2" t="s">
        <v>232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4">
        <f>P4388*U4388/1000000</f>
        <v>306.03443</v>
      </c>
      <c r="AD4388" s="4">
        <f>AC4388*(1-Z4388/100)</f>
        <v>306.03443</v>
      </c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5571</v>
      </c>
      <c r="B4389" s="2" t="s">
        <v>5569</v>
      </c>
      <c r="C4389" s="2" t="s">
        <v>47</v>
      </c>
      <c r="D4389" s="2" t="s">
        <v>5103</v>
      </c>
      <c r="E4389" s="2" t="s">
        <v>447</v>
      </c>
      <c r="F4389" s="2" t="s">
        <v>224</v>
      </c>
      <c r="G4389" s="2" t="s">
        <v>225</v>
      </c>
      <c r="H4389" s="2" t="s">
        <v>52</v>
      </c>
      <c r="I4389" s="2" t="s">
        <v>53</v>
      </c>
      <c r="J4389" s="2" t="s">
        <v>226</v>
      </c>
      <c r="K4389" s="2" t="s">
        <v>226</v>
      </c>
      <c r="L4389" s="2" t="s">
        <v>227</v>
      </c>
      <c r="M4389" s="2" t="s">
        <v>79</v>
      </c>
      <c r="N4389" s="3">
        <v>23541.11</v>
      </c>
      <c r="O4389" s="3" t="s">
        <v>228</v>
      </c>
      <c r="P4389" s="4">
        <f>IF(O4389="吨",N4389*1000,IF(O4389="万立方米",N4389*10000,""))</f>
        <v>235411100.0</v>
      </c>
      <c r="Q4389" s="2" t="s">
        <v>229</v>
      </c>
      <c r="R4389" s="2" t="s">
        <v>230</v>
      </c>
      <c r="S4389" s="2" t="s">
        <v>238</v>
      </c>
      <c r="T4389" s="2" t="s">
        <v>75</v>
      </c>
      <c r="U4389" s="4">
        <f>4.1</f>
        <v>4.1</v>
      </c>
      <c r="V4389" s="2" t="s">
        <v>232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4">
        <f>P4389*U4389/1000000</f>
        <v>965.1855099999999</v>
      </c>
      <c r="AD4389" s="4">
        <f>AC4389*(1-Z4389/100)</f>
        <v>752.8446978</v>
      </c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5572</v>
      </c>
      <c r="B4390" s="2" t="s">
        <v>5569</v>
      </c>
      <c r="C4390" s="2" t="s">
        <v>47</v>
      </c>
      <c r="D4390" s="2" t="s">
        <v>5103</v>
      </c>
      <c r="E4390" s="2" t="s">
        <v>447</v>
      </c>
      <c r="F4390" s="2" t="s">
        <v>224</v>
      </c>
      <c r="G4390" s="2" t="s">
        <v>225</v>
      </c>
      <c r="H4390" s="2" t="s">
        <v>52</v>
      </c>
      <c r="I4390" s="2" t="s">
        <v>53</v>
      </c>
      <c r="J4390" s="2" t="s">
        <v>226</v>
      </c>
      <c r="K4390" s="2" t="s">
        <v>226</v>
      </c>
      <c r="L4390" s="2" t="s">
        <v>227</v>
      </c>
      <c r="M4390" s="2" t="s">
        <v>87</v>
      </c>
      <c r="N4390" s="3">
        <v>23541.11</v>
      </c>
      <c r="O4390" s="3" t="s">
        <v>228</v>
      </c>
      <c r="P4390" s="4">
        <f>IF(O4390="吨",N4390*1000,IF(O4390="万立方米",N4390*10000,""))</f>
        <v>235411100.0</v>
      </c>
      <c r="Q4390" s="2" t="s">
        <v>229</v>
      </c>
      <c r="R4390" s="2" t="s">
        <v>230</v>
      </c>
      <c r="S4390" s="2" t="s">
        <v>241</v>
      </c>
      <c r="T4390" s="2" t="s">
        <v>75</v>
      </c>
      <c r="U4390" s="4">
        <f>0.0</f>
        <v>0.0</v>
      </c>
      <c r="V4390" s="2" t="s">
        <v>232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</v>
      </c>
      <c r="AD4390" s="4">
        <f>AC4390*(1-Z4390/100)</f>
        <v>0.0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5573</v>
      </c>
      <c r="B4391" s="2" t="s">
        <v>5569</v>
      </c>
      <c r="C4391" s="2" t="s">
        <v>47</v>
      </c>
      <c r="D4391" s="2" t="s">
        <v>5103</v>
      </c>
      <c r="E4391" s="2" t="s">
        <v>447</v>
      </c>
      <c r="F4391" s="2" t="s">
        <v>224</v>
      </c>
      <c r="G4391" s="2" t="s">
        <v>225</v>
      </c>
      <c r="H4391" s="2" t="s">
        <v>52</v>
      </c>
      <c r="I4391" s="2" t="s">
        <v>53</v>
      </c>
      <c r="J4391" s="2" t="s">
        <v>226</v>
      </c>
      <c r="K4391" s="2" t="s">
        <v>226</v>
      </c>
      <c r="L4391" s="2" t="s">
        <v>227</v>
      </c>
      <c r="M4391" s="2" t="s">
        <v>91</v>
      </c>
      <c r="N4391" s="3">
        <v>23541.11</v>
      </c>
      <c r="O4391" s="3" t="s">
        <v>228</v>
      </c>
      <c r="P4391" s="4">
        <f>IF(O4391="吨",N4391*1000,IF(O4391="万立方米",N4391*10000,""))</f>
        <v>235411100.0</v>
      </c>
      <c r="Q4391" s="2" t="s">
        <v>229</v>
      </c>
      <c r="R4391" s="2" t="s">
        <v>230</v>
      </c>
      <c r="S4391" s="2" t="s">
        <v>243</v>
      </c>
      <c r="T4391" s="2" t="s">
        <v>75</v>
      </c>
      <c r="U4391" s="4">
        <f>0.03</f>
        <v>0.03</v>
      </c>
      <c r="V4391" s="2" t="s">
        <v>232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4">
        <f>P4391*U4391/1000000</f>
        <v>7.062333</v>
      </c>
      <c r="AD4391" s="4">
        <f>AC4392*(1-AA4391/100)+(AC4391-AC4392)*(1-AB4391/100)</f>
        <v>7.062333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5574</v>
      </c>
      <c r="B4392" s="2" t="s">
        <v>5569</v>
      </c>
      <c r="C4392" s="2" t="s">
        <v>47</v>
      </c>
      <c r="D4392" s="2" t="s">
        <v>5103</v>
      </c>
      <c r="E4392" s="2" t="s">
        <v>447</v>
      </c>
      <c r="F4392" s="2" t="s">
        <v>224</v>
      </c>
      <c r="G4392" s="2" t="s">
        <v>225</v>
      </c>
      <c r="H4392" s="2" t="s">
        <v>52</v>
      </c>
      <c r="I4392" s="2" t="s">
        <v>53</v>
      </c>
      <c r="J4392" s="2" t="s">
        <v>226</v>
      </c>
      <c r="K4392" s="2" t="s">
        <v>226</v>
      </c>
      <c r="L4392" s="2" t="s">
        <v>227</v>
      </c>
      <c r="M4392" s="2" t="s">
        <v>95</v>
      </c>
      <c r="N4392" s="3">
        <v>23541.11</v>
      </c>
      <c r="O4392" s="3" t="s">
        <v>228</v>
      </c>
      <c r="P4392" s="4">
        <f>IF(O4392="吨",N4392*1000,IF(O4392="万立方米",N4392*10000,""))</f>
        <v>235411100.0</v>
      </c>
      <c r="Q4392" s="2" t="s">
        <v>229</v>
      </c>
      <c r="R4392" s="2" t="s">
        <v>230</v>
      </c>
      <c r="S4392" s="2" t="s">
        <v>245</v>
      </c>
      <c r="T4392" s="2" t="s">
        <v>75</v>
      </c>
      <c r="U4392" s="4">
        <f>0.03</f>
        <v>0.03</v>
      </c>
      <c r="V4392" s="2" t="s">
        <v>232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7.062333</v>
      </c>
      <c r="AD4392" s="4">
        <f>AC4392*(1-Z4392/100)</f>
        <v>7.062333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5575</v>
      </c>
      <c r="B4393" s="2" t="s">
        <v>5569</v>
      </c>
      <c r="C4393" s="2" t="s">
        <v>47</v>
      </c>
      <c r="D4393" s="2" t="s">
        <v>5103</v>
      </c>
      <c r="E4393" s="2" t="s">
        <v>447</v>
      </c>
      <c r="F4393" s="2" t="s">
        <v>224</v>
      </c>
      <c r="G4393" s="2" t="s">
        <v>225</v>
      </c>
      <c r="H4393" s="2" t="s">
        <v>52</v>
      </c>
      <c r="I4393" s="2" t="s">
        <v>53</v>
      </c>
      <c r="J4393" s="2" t="s">
        <v>226</v>
      </c>
      <c r="K4393" s="2" t="s">
        <v>226</v>
      </c>
      <c r="L4393" s="2" t="s">
        <v>227</v>
      </c>
      <c r="M4393" s="2" t="s">
        <v>99</v>
      </c>
      <c r="N4393" s="3">
        <v>23541.11</v>
      </c>
      <c r="O4393" s="3" t="s">
        <v>228</v>
      </c>
      <c r="P4393" s="4">
        <f>IF(O4393="吨",N4393*1000,IF(O4393="万立方米",N4393*10000,""))</f>
        <v>235411100.0</v>
      </c>
      <c r="Q4393" s="2" t="s">
        <v>229</v>
      </c>
      <c r="R4393" s="2" t="s">
        <v>230</v>
      </c>
      <c r="S4393" s="2" t="s">
        <v>247</v>
      </c>
      <c r="T4393" s="2" t="s">
        <v>75</v>
      </c>
      <c r="U4393" s="4">
        <f>0.0</f>
        <v>0.0</v>
      </c>
      <c r="V4393" s="2" t="s">
        <v>232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5576</v>
      </c>
      <c r="B4394" s="2" t="s">
        <v>5569</v>
      </c>
      <c r="C4394" s="2" t="s">
        <v>47</v>
      </c>
      <c r="D4394" s="2" t="s">
        <v>5103</v>
      </c>
      <c r="E4394" s="2" t="s">
        <v>447</v>
      </c>
      <c r="F4394" s="2" t="s">
        <v>224</v>
      </c>
      <c r="G4394" s="2" t="s">
        <v>225</v>
      </c>
      <c r="H4394" s="2" t="s">
        <v>52</v>
      </c>
      <c r="I4394" s="2" t="s">
        <v>53</v>
      </c>
      <c r="J4394" s="2" t="s">
        <v>226</v>
      </c>
      <c r="K4394" s="2" t="s">
        <v>226</v>
      </c>
      <c r="L4394" s="2" t="s">
        <v>227</v>
      </c>
      <c r="M4394" s="2" t="s">
        <v>104</v>
      </c>
      <c r="N4394" s="3">
        <v>23541.11</v>
      </c>
      <c r="O4394" s="3" t="s">
        <v>228</v>
      </c>
      <c r="P4394" s="4">
        <f>IF(O4394="吨",N4394*1000,IF(O4394="万立方米",N4394*10000,""))</f>
        <v>235411100.0</v>
      </c>
      <c r="Q4394" s="2" t="s">
        <v>229</v>
      </c>
      <c r="R4394" s="2" t="s">
        <v>230</v>
      </c>
      <c r="S4394" s="2" t="s">
        <v>249</v>
      </c>
      <c r="T4394" s="2" t="s">
        <v>75</v>
      </c>
      <c r="U4394" s="4">
        <f>0.02</f>
        <v>0.02</v>
      </c>
      <c r="V4394" s="2" t="s">
        <v>232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5577</v>
      </c>
      <c r="B4395" s="2" t="s">
        <v>5569</v>
      </c>
      <c r="C4395" s="2" t="s">
        <v>47</v>
      </c>
      <c r="D4395" s="2" t="s">
        <v>5103</v>
      </c>
      <c r="E4395" s="2" t="s">
        <v>447</v>
      </c>
      <c r="F4395" s="2" t="s">
        <v>224</v>
      </c>
      <c r="G4395" s="2" t="s">
        <v>225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f>IF(O4395="吨",N4395*1000,IF(O4395="万立方米",N4395*10000,""))</f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113</v>
      </c>
      <c r="AH4395" s="2" t="s">
        <v>114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5578</v>
      </c>
      <c r="B4396" s="2" t="s">
        <v>5579</v>
      </c>
      <c r="C4396" s="2" t="s">
        <v>47</v>
      </c>
      <c r="D4396" s="2" t="s">
        <v>2539</v>
      </c>
      <c r="E4396" s="2" t="s">
        <v>911</v>
      </c>
      <c r="F4396" s="2" t="s">
        <v>278</v>
      </c>
      <c r="G4396" s="2" t="s">
        <v>120</v>
      </c>
      <c r="H4396" s="2" t="s">
        <v>52</v>
      </c>
      <c r="I4396" s="2" t="s">
        <v>53</v>
      </c>
      <c r="J4396" s="2" t="s">
        <v>121</v>
      </c>
      <c r="K4396" s="2"/>
      <c r="L4396" s="2" t="s">
        <v>122</v>
      </c>
      <c r="M4396" s="2" t="s">
        <v>57</v>
      </c>
      <c r="N4396" s="3">
        <v>6222.523</v>
      </c>
      <c r="O4396" s="3" t="s">
        <v>123</v>
      </c>
      <c r="P4396" s="2"/>
      <c r="Q4396" s="2"/>
      <c r="R4396" s="2"/>
      <c r="S4396" s="2"/>
      <c r="T4396" s="2"/>
      <c r="U4396" s="2"/>
      <c r="V4396" s="2"/>
      <c r="W4396" s="2" t="s">
        <v>124</v>
      </c>
      <c r="X4396" s="2" t="s">
        <v>298</v>
      </c>
      <c r="Y4396" s="2" t="s">
        <v>2540</v>
      </c>
      <c r="Z4396" s="2">
        <v>94.5</v>
      </c>
      <c r="AA4396" s="2"/>
      <c r="AB4396" s="2"/>
      <c r="AC4396" s="4">
        <f>P4396*U4396/1000000</f>
        <v>0.0</v>
      </c>
      <c r="AD4396" s="4">
        <f>AC4396*(1-Z4396/100)</f>
        <v>0.0</v>
      </c>
      <c r="AE4396" s="2" t="s">
        <v>125</v>
      </c>
      <c r="AF4396" s="2" t="s">
        <v>126</v>
      </c>
      <c r="AG4396" s="2" t="s">
        <v>2541</v>
      </c>
      <c r="AH4396" s="2" t="s">
        <v>128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5580</v>
      </c>
      <c r="B4397" s="2" t="s">
        <v>5579</v>
      </c>
      <c r="C4397" s="2" t="s">
        <v>47</v>
      </c>
      <c r="D4397" s="2" t="s">
        <v>2539</v>
      </c>
      <c r="E4397" s="2" t="s">
        <v>911</v>
      </c>
      <c r="F4397" s="2" t="s">
        <v>278</v>
      </c>
      <c r="G4397" s="2" t="s">
        <v>120</v>
      </c>
      <c r="H4397" s="2" t="s">
        <v>52</v>
      </c>
      <c r="I4397" s="2" t="s">
        <v>53</v>
      </c>
      <c r="J4397" s="2" t="s">
        <v>121</v>
      </c>
      <c r="K4397" s="2"/>
      <c r="L4397" s="2" t="s">
        <v>122</v>
      </c>
      <c r="M4397" s="2" t="s">
        <v>73</v>
      </c>
      <c r="N4397" s="3">
        <v>6222.523</v>
      </c>
      <c r="O4397" s="3" t="s">
        <v>123</v>
      </c>
      <c r="P4397" s="2"/>
      <c r="Q4397" s="2"/>
      <c r="R4397" s="2"/>
      <c r="S4397" s="2"/>
      <c r="T4397" s="2"/>
      <c r="U4397" s="2"/>
      <c r="V4397" s="2"/>
      <c r="W4397" s="2" t="s">
        <v>124</v>
      </c>
      <c r="X4397" s="2"/>
      <c r="Y4397" s="2" t="s">
        <v>65</v>
      </c>
      <c r="Z4397" s="2">
        <v>0</v>
      </c>
      <c r="AA4397" s="2"/>
      <c r="AB4397" s="2"/>
      <c r="AC4397" s="4">
        <f>P4397*U4397/1000000</f>
        <v>0.0</v>
      </c>
      <c r="AD4397" s="4">
        <f>AC4397*(1-Z4397/100)</f>
        <v>0.0</v>
      </c>
      <c r="AE4397" s="2" t="s">
        <v>125</v>
      </c>
      <c r="AF4397" s="2" t="s">
        <v>126</v>
      </c>
      <c r="AG4397" s="2" t="s">
        <v>2543</v>
      </c>
      <c r="AH4397" s="2" t="s">
        <v>128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5581</v>
      </c>
      <c r="B4398" s="2" t="s">
        <v>5579</v>
      </c>
      <c r="C4398" s="2" t="s">
        <v>47</v>
      </c>
      <c r="D4398" s="2" t="s">
        <v>2539</v>
      </c>
      <c r="E4398" s="2" t="s">
        <v>911</v>
      </c>
      <c r="F4398" s="2" t="s">
        <v>278</v>
      </c>
      <c r="G4398" s="2" t="s">
        <v>120</v>
      </c>
      <c r="H4398" s="2" t="s">
        <v>52</v>
      </c>
      <c r="I4398" s="2" t="s">
        <v>53</v>
      </c>
      <c r="J4398" s="2" t="s">
        <v>121</v>
      </c>
      <c r="K4398" s="2"/>
      <c r="L4398" s="2" t="s">
        <v>122</v>
      </c>
      <c r="M4398" s="2" t="s">
        <v>79</v>
      </c>
      <c r="N4398" s="3">
        <v>6222.523</v>
      </c>
      <c r="O4398" s="3" t="s">
        <v>123</v>
      </c>
      <c r="P4398" s="2"/>
      <c r="Q4398" s="2"/>
      <c r="R4398" s="2"/>
      <c r="S4398" s="2"/>
      <c r="T4398" s="2"/>
      <c r="U4398" s="2"/>
      <c r="V4398" s="2"/>
      <c r="W4398" s="2" t="s">
        <v>124</v>
      </c>
      <c r="X4398" s="2" t="s">
        <v>1778</v>
      </c>
      <c r="Y4398" s="2" t="s">
        <v>1779</v>
      </c>
      <c r="Z4398" s="2">
        <v>52</v>
      </c>
      <c r="AA4398" s="2"/>
      <c r="AB4398" s="2"/>
      <c r="AC4398" s="4">
        <f>P4398*U4398/1000000</f>
        <v>0.0</v>
      </c>
      <c r="AD4398" s="4">
        <f>AC4398*(1-Z4398/100)</f>
        <v>0.0</v>
      </c>
      <c r="AE4398" s="2" t="s">
        <v>125</v>
      </c>
      <c r="AF4398" s="2" t="s">
        <v>126</v>
      </c>
      <c r="AG4398" s="2" t="s">
        <v>2545</v>
      </c>
      <c r="AH4398" s="2" t="s">
        <v>128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5582</v>
      </c>
      <c r="B4399" s="2" t="s">
        <v>5579</v>
      </c>
      <c r="C4399" s="2" t="s">
        <v>47</v>
      </c>
      <c r="D4399" s="2" t="s">
        <v>2539</v>
      </c>
      <c r="E4399" s="2" t="s">
        <v>911</v>
      </c>
      <c r="F4399" s="2" t="s">
        <v>278</v>
      </c>
      <c r="G4399" s="2" t="s">
        <v>120</v>
      </c>
      <c r="H4399" s="2" t="s">
        <v>52</v>
      </c>
      <c r="I4399" s="2" t="s">
        <v>53</v>
      </c>
      <c r="J4399" s="2" t="s">
        <v>121</v>
      </c>
      <c r="K4399" s="2"/>
      <c r="L4399" s="2" t="s">
        <v>122</v>
      </c>
      <c r="M4399" s="2" t="s">
        <v>87</v>
      </c>
      <c r="N4399" s="3">
        <v>6222.523</v>
      </c>
      <c r="O4399" s="3" t="s">
        <v>123</v>
      </c>
      <c r="P4399" s="2"/>
      <c r="Q4399" s="2"/>
      <c r="R4399" s="2"/>
      <c r="S4399" s="2"/>
      <c r="T4399" s="2"/>
      <c r="U4399" s="2"/>
      <c r="V4399" s="2"/>
      <c r="W4399" s="2" t="s">
        <v>124</v>
      </c>
      <c r="X4399" s="2" t="s">
        <v>298</v>
      </c>
      <c r="Y4399" s="2" t="s">
        <v>2547</v>
      </c>
      <c r="Z4399" s="2">
        <v>94.5</v>
      </c>
      <c r="AA4399" s="2"/>
      <c r="AB4399" s="2"/>
      <c r="AC4399" s="4">
        <f>P4399*U4399/1000000</f>
        <v>0.0</v>
      </c>
      <c r="AD4399" s="4">
        <f>AC4399*(1-Z4399/100)</f>
        <v>0.0</v>
      </c>
      <c r="AE4399" s="2" t="s">
        <v>125</v>
      </c>
      <c r="AF4399" s="2" t="s">
        <v>126</v>
      </c>
      <c r="AG4399" s="2" t="s">
        <v>2541</v>
      </c>
      <c r="AH4399" s="2" t="s">
        <v>128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5583</v>
      </c>
      <c r="B4400" s="2" t="s">
        <v>5579</v>
      </c>
      <c r="C4400" s="2" t="s">
        <v>47</v>
      </c>
      <c r="D4400" s="2" t="s">
        <v>2539</v>
      </c>
      <c r="E4400" s="2" t="s">
        <v>911</v>
      </c>
      <c r="F4400" s="2" t="s">
        <v>278</v>
      </c>
      <c r="G4400" s="2" t="s">
        <v>120</v>
      </c>
      <c r="H4400" s="2" t="s">
        <v>52</v>
      </c>
      <c r="I4400" s="2" t="s">
        <v>53</v>
      </c>
      <c r="J4400" s="2" t="s">
        <v>121</v>
      </c>
      <c r="K4400" s="2"/>
      <c r="L4400" s="2" t="s">
        <v>122</v>
      </c>
      <c r="M4400" s="2" t="s">
        <v>91</v>
      </c>
      <c r="N4400" s="3">
        <v>6222.523</v>
      </c>
      <c r="O4400" s="3" t="s">
        <v>123</v>
      </c>
      <c r="P4400" s="2"/>
      <c r="Q4400" s="2"/>
      <c r="R4400" s="2"/>
      <c r="S4400" s="2"/>
      <c r="T4400" s="2"/>
      <c r="U4400" s="2"/>
      <c r="V4400" s="2"/>
      <c r="W4400" s="2" t="s">
        <v>124</v>
      </c>
      <c r="X4400" s="2" t="s">
        <v>298</v>
      </c>
      <c r="Y4400" s="2" t="s">
        <v>2549</v>
      </c>
      <c r="Z4400" s="2">
        <v>95</v>
      </c>
      <c r="AA4400" s="2">
        <v>94.5</v>
      </c>
      <c r="AB4400" s="2">
        <v>95</v>
      </c>
      <c r="AC4400" s="4">
        <f>P4400*U4400/1000000</f>
        <v>0.0</v>
      </c>
      <c r="AD4400" s="4">
        <f>AC4401*(1-AA4400/100)+(AC4400-AC4401)*(1-AB4400/100)</f>
        <v>0.0</v>
      </c>
      <c r="AE4400" s="2" t="s">
        <v>125</v>
      </c>
      <c r="AF4400" s="2" t="s">
        <v>126</v>
      </c>
      <c r="AG4400" s="2" t="s">
        <v>2541</v>
      </c>
      <c r="AH4400" s="2" t="s">
        <v>128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5584</v>
      </c>
      <c r="B4401" s="2" t="s">
        <v>5579</v>
      </c>
      <c r="C4401" s="2" t="s">
        <v>47</v>
      </c>
      <c r="D4401" s="2" t="s">
        <v>2539</v>
      </c>
      <c r="E4401" s="2" t="s">
        <v>911</v>
      </c>
      <c r="F4401" s="2" t="s">
        <v>278</v>
      </c>
      <c r="G4401" s="2" t="s">
        <v>120</v>
      </c>
      <c r="H4401" s="2" t="s">
        <v>52</v>
      </c>
      <c r="I4401" s="2" t="s">
        <v>53</v>
      </c>
      <c r="J4401" s="2" t="s">
        <v>121</v>
      </c>
      <c r="K4401" s="2"/>
      <c r="L4401" s="2" t="s">
        <v>122</v>
      </c>
      <c r="M4401" s="2" t="s">
        <v>95</v>
      </c>
      <c r="N4401" s="3">
        <v>6222.523</v>
      </c>
      <c r="O4401" s="3" t="s">
        <v>123</v>
      </c>
      <c r="P4401" s="2"/>
      <c r="Q4401" s="2"/>
      <c r="R4401" s="2"/>
      <c r="S4401" s="2"/>
      <c r="T4401" s="2"/>
      <c r="U4401" s="2"/>
      <c r="V4401" s="2"/>
      <c r="W4401" s="2" t="s">
        <v>124</v>
      </c>
      <c r="X4401" s="2" t="s">
        <v>298</v>
      </c>
      <c r="Y4401" s="2" t="s">
        <v>2551</v>
      </c>
      <c r="Z4401" s="2">
        <v>94.5</v>
      </c>
      <c r="AA4401" s="2"/>
      <c r="AB4401" s="2"/>
      <c r="AC4401" s="4">
        <f>P4401*U4401/1000000</f>
        <v>0.0</v>
      </c>
      <c r="AD4401" s="4">
        <f>AC4401*(1-Z4401/100)</f>
        <v>0.0</v>
      </c>
      <c r="AE4401" s="2" t="s">
        <v>125</v>
      </c>
      <c r="AF4401" s="2" t="s">
        <v>126</v>
      </c>
      <c r="AG4401" s="2" t="s">
        <v>2541</v>
      </c>
      <c r="AH4401" s="2" t="s">
        <v>128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5585</v>
      </c>
      <c r="B4402" s="2" t="s">
        <v>5579</v>
      </c>
      <c r="C4402" s="2" t="s">
        <v>47</v>
      </c>
      <c r="D4402" s="2" t="s">
        <v>2539</v>
      </c>
      <c r="E4402" s="2" t="s">
        <v>911</v>
      </c>
      <c r="F4402" s="2" t="s">
        <v>278</v>
      </c>
      <c r="G4402" s="2" t="s">
        <v>120</v>
      </c>
      <c r="H4402" s="2" t="s">
        <v>52</v>
      </c>
      <c r="I4402" s="2" t="s">
        <v>53</v>
      </c>
      <c r="J4402" s="2" t="s">
        <v>121</v>
      </c>
      <c r="K4402" s="2"/>
      <c r="L4402" s="2" t="s">
        <v>122</v>
      </c>
      <c r="M4402" s="2" t="s">
        <v>99</v>
      </c>
      <c r="N4402" s="3">
        <v>6222.523</v>
      </c>
      <c r="O4402" s="3" t="s">
        <v>123</v>
      </c>
      <c r="P4402" s="2"/>
      <c r="Q4402" s="2"/>
      <c r="R4402" s="2"/>
      <c r="S4402" s="2"/>
      <c r="T4402" s="2"/>
      <c r="U4402" s="2"/>
      <c r="V4402" s="2"/>
      <c r="W4402" s="2" t="s">
        <v>124</v>
      </c>
      <c r="X4402" s="2"/>
      <c r="Y4402" s="2" t="s">
        <v>65</v>
      </c>
      <c r="Z4402" s="2">
        <v>0</v>
      </c>
      <c r="AA4402" s="2"/>
      <c r="AB4402" s="2"/>
      <c r="AC4402" s="4">
        <f>P4402*U4402/1000000</f>
        <v>0.0</v>
      </c>
      <c r="AD4402" s="4">
        <f>AC4402*(1-Z4402/100)</f>
        <v>0.0</v>
      </c>
      <c r="AE4402" s="2" t="s">
        <v>125</v>
      </c>
      <c r="AF4402" s="2" t="s">
        <v>126</v>
      </c>
      <c r="AG4402" s="2" t="s">
        <v>2553</v>
      </c>
      <c r="AH4402" s="2" t="s">
        <v>128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5586</v>
      </c>
      <c r="B4403" s="2" t="s">
        <v>5579</v>
      </c>
      <c r="C4403" s="2" t="s">
        <v>47</v>
      </c>
      <c r="D4403" s="2" t="s">
        <v>2539</v>
      </c>
      <c r="E4403" s="2" t="s">
        <v>911</v>
      </c>
      <c r="F4403" s="2" t="s">
        <v>278</v>
      </c>
      <c r="G4403" s="2" t="s">
        <v>120</v>
      </c>
      <c r="H4403" s="2" t="s">
        <v>52</v>
      </c>
      <c r="I4403" s="2" t="s">
        <v>53</v>
      </c>
      <c r="J4403" s="2" t="s">
        <v>121</v>
      </c>
      <c r="K4403" s="2"/>
      <c r="L4403" s="2" t="s">
        <v>122</v>
      </c>
      <c r="M4403" s="2" t="s">
        <v>104</v>
      </c>
      <c r="N4403" s="3">
        <v>6222.523</v>
      </c>
      <c r="O4403" s="3" t="s">
        <v>123</v>
      </c>
      <c r="P4403" s="2"/>
      <c r="Q4403" s="2"/>
      <c r="R4403" s="2"/>
      <c r="S4403" s="2"/>
      <c r="T4403" s="2"/>
      <c r="U4403" s="2"/>
      <c r="V4403" s="2"/>
      <c r="W4403" s="2" t="s">
        <v>124</v>
      </c>
      <c r="X4403" s="2"/>
      <c r="Y4403" s="2" t="s">
        <v>65</v>
      </c>
      <c r="Z4403" s="2">
        <v>0</v>
      </c>
      <c r="AA4403" s="2"/>
      <c r="AB4403" s="2"/>
      <c r="AC4403" s="4">
        <f>P4403*U4403/1000000</f>
        <v>0.0</v>
      </c>
      <c r="AD4403" s="4">
        <f>AC4403*(1-Z4403/100)</f>
        <v>0.0</v>
      </c>
      <c r="AE4403" s="2" t="s">
        <v>125</v>
      </c>
      <c r="AF4403" s="2" t="s">
        <v>126</v>
      </c>
      <c r="AG4403" s="2" t="s">
        <v>2543</v>
      </c>
      <c r="AH4403" s="2" t="s">
        <v>128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5587</v>
      </c>
      <c r="B4404" s="2" t="s">
        <v>5579</v>
      </c>
      <c r="C4404" s="2" t="s">
        <v>47</v>
      </c>
      <c r="D4404" s="2" t="s">
        <v>2539</v>
      </c>
      <c r="E4404" s="2" t="s">
        <v>911</v>
      </c>
      <c r="F4404" s="2" t="s">
        <v>278</v>
      </c>
      <c r="G4404" s="2" t="s">
        <v>120</v>
      </c>
      <c r="H4404" s="2" t="s">
        <v>52</v>
      </c>
      <c r="I4404" s="2"/>
      <c r="J4404" s="2"/>
      <c r="K4404" s="2" t="s">
        <v>55</v>
      </c>
      <c r="L4404" s="2" t="s">
        <v>318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319</v>
      </c>
      <c r="T4404" s="2" t="s">
        <v>165</v>
      </c>
      <c r="U4404" s="4">
        <f>0.17</f>
        <v>0.17</v>
      </c>
      <c r="V4404" s="2" t="s">
        <v>111</v>
      </c>
      <c r="W4404" s="2" t="s">
        <v>319</v>
      </c>
      <c r="X4404" s="2" t="s">
        <v>318</v>
      </c>
      <c r="Y4404" s="2" t="s">
        <v>320</v>
      </c>
      <c r="Z4404" s="2">
        <v>0</v>
      </c>
      <c r="AA4404" s="2"/>
      <c r="AB4404" s="2"/>
      <c r="AC4404" s="2"/>
      <c r="AD4404" s="2"/>
      <c r="AE4404" s="2" t="s">
        <v>271</v>
      </c>
      <c r="AF4404" s="2" t="s">
        <v>272</v>
      </c>
      <c r="AG4404" s="2" t="s">
        <v>273</v>
      </c>
      <c r="AH4404" s="2" t="s">
        <v>168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5588</v>
      </c>
      <c r="B4405" s="2" t="s">
        <v>5589</v>
      </c>
      <c r="C4405" s="2" t="s">
        <v>47</v>
      </c>
      <c r="D4405" s="2" t="s">
        <v>1237</v>
      </c>
      <c r="E4405" s="2" t="s">
        <v>277</v>
      </c>
      <c r="F4405" s="2" t="s">
        <v>278</v>
      </c>
      <c r="G4405" s="2" t="s">
        <v>225</v>
      </c>
      <c r="H4405" s="2" t="s">
        <v>798</v>
      </c>
      <c r="I4405" s="2" t="s">
        <v>53</v>
      </c>
      <c r="J4405" s="2" t="s">
        <v>611</v>
      </c>
      <c r="K4405" s="2" t="s">
        <v>611</v>
      </c>
      <c r="L4405" s="2" t="s">
        <v>227</v>
      </c>
      <c r="M4405" s="2" t="s">
        <v>57</v>
      </c>
      <c r="N4405" s="3">
        <v>672.46</v>
      </c>
      <c r="O4405" s="3" t="s">
        <v>228</v>
      </c>
      <c r="P4405" s="4">
        <f>IF(O4405="吨",N4405*1000,IF(O4405="万立方米",N4405*10000,""))</f>
        <v>6724600.0</v>
      </c>
      <c r="Q4405" s="2" t="s">
        <v>229</v>
      </c>
      <c r="R4405" s="2" t="s">
        <v>230</v>
      </c>
      <c r="S4405" s="2" t="s">
        <v>612</v>
      </c>
      <c r="T4405" s="2" t="s">
        <v>75</v>
      </c>
      <c r="U4405" s="4">
        <f>0.0</f>
        <v>0.0</v>
      </c>
      <c r="V4405" s="2" t="s">
        <v>232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233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5590</v>
      </c>
      <c r="B4406" s="2" t="s">
        <v>5589</v>
      </c>
      <c r="C4406" s="2" t="s">
        <v>47</v>
      </c>
      <c r="D4406" s="2" t="s">
        <v>1237</v>
      </c>
      <c r="E4406" s="2" t="s">
        <v>277</v>
      </c>
      <c r="F4406" s="2" t="s">
        <v>278</v>
      </c>
      <c r="G4406" s="2" t="s">
        <v>225</v>
      </c>
      <c r="H4406" s="2" t="s">
        <v>798</v>
      </c>
      <c r="I4406" s="2" t="s">
        <v>53</v>
      </c>
      <c r="J4406" s="2" t="s">
        <v>611</v>
      </c>
      <c r="K4406" s="2" t="s">
        <v>611</v>
      </c>
      <c r="L4406" s="2" t="s">
        <v>227</v>
      </c>
      <c r="M4406" s="2" t="s">
        <v>73</v>
      </c>
      <c r="N4406" s="3">
        <v>672.46</v>
      </c>
      <c r="O4406" s="3" t="s">
        <v>228</v>
      </c>
      <c r="P4406" s="4">
        <f>IF(O4406="吨",N4406*1000,IF(O4406="万立方米",N4406*10000,""))</f>
        <v>6724600.0</v>
      </c>
      <c r="Q4406" s="2" t="s">
        <v>229</v>
      </c>
      <c r="R4406" s="2" t="s">
        <v>230</v>
      </c>
      <c r="S4406" s="2" t="s">
        <v>614</v>
      </c>
      <c r="T4406" s="2" t="s">
        <v>75</v>
      </c>
      <c r="U4406" s="4">
        <f>1.3</f>
        <v>1.3</v>
      </c>
      <c r="V4406" s="2" t="s">
        <v>232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4">
        <f>P4406*U4406/1000000</f>
        <v>8.74198</v>
      </c>
      <c r="AD4406" s="4">
        <f>AC4406*(1-Z4406/100)</f>
        <v>8.74198</v>
      </c>
      <c r="AE4406" s="2" t="s">
        <v>66</v>
      </c>
      <c r="AF4406" s="2" t="s">
        <v>67</v>
      </c>
      <c r="AG4406" s="2" t="s">
        <v>236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5591</v>
      </c>
      <c r="B4407" s="2" t="s">
        <v>5589</v>
      </c>
      <c r="C4407" s="2" t="s">
        <v>47</v>
      </c>
      <c r="D4407" s="2" t="s">
        <v>1237</v>
      </c>
      <c r="E4407" s="2" t="s">
        <v>277</v>
      </c>
      <c r="F4407" s="2" t="s">
        <v>278</v>
      </c>
      <c r="G4407" s="2" t="s">
        <v>225</v>
      </c>
      <c r="H4407" s="2" t="s">
        <v>798</v>
      </c>
      <c r="I4407" s="2" t="s">
        <v>53</v>
      </c>
      <c r="J4407" s="2" t="s">
        <v>611</v>
      </c>
      <c r="K4407" s="2" t="s">
        <v>611</v>
      </c>
      <c r="L4407" s="2" t="s">
        <v>227</v>
      </c>
      <c r="M4407" s="2" t="s">
        <v>79</v>
      </c>
      <c r="N4407" s="3">
        <v>672.46</v>
      </c>
      <c r="O4407" s="3" t="s">
        <v>228</v>
      </c>
      <c r="P4407" s="4">
        <f>IF(O4407="吨",N4407*1000,IF(O4407="万立方米",N4407*10000,""))</f>
        <v>6724600.0</v>
      </c>
      <c r="Q4407" s="2" t="s">
        <v>229</v>
      </c>
      <c r="R4407" s="2" t="s">
        <v>230</v>
      </c>
      <c r="S4407" s="2" t="s">
        <v>616</v>
      </c>
      <c r="T4407" s="2" t="s">
        <v>75</v>
      </c>
      <c r="U4407" s="4">
        <f>1.35</f>
        <v>1.35</v>
      </c>
      <c r="V4407" s="2" t="s">
        <v>232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4">
        <f>P4407*U4407/1000000</f>
        <v>9.07821</v>
      </c>
      <c r="AD4407" s="4">
        <f>AC4407*(1-Z4407/100)</f>
        <v>7.0810038</v>
      </c>
      <c r="AE4407" s="2" t="s">
        <v>66</v>
      </c>
      <c r="AF4407" s="2" t="s">
        <v>67</v>
      </c>
      <c r="AG4407" s="2" t="s">
        <v>239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5592</v>
      </c>
      <c r="B4408" s="2" t="s">
        <v>5589</v>
      </c>
      <c r="C4408" s="2" t="s">
        <v>47</v>
      </c>
      <c r="D4408" s="2" t="s">
        <v>1237</v>
      </c>
      <c r="E4408" s="2" t="s">
        <v>277</v>
      </c>
      <c r="F4408" s="2" t="s">
        <v>278</v>
      </c>
      <c r="G4408" s="2" t="s">
        <v>225</v>
      </c>
      <c r="H4408" s="2" t="s">
        <v>798</v>
      </c>
      <c r="I4408" s="2" t="s">
        <v>53</v>
      </c>
      <c r="J4408" s="2" t="s">
        <v>611</v>
      </c>
      <c r="K4408" s="2" t="s">
        <v>611</v>
      </c>
      <c r="L4408" s="2" t="s">
        <v>227</v>
      </c>
      <c r="M4408" s="2" t="s">
        <v>87</v>
      </c>
      <c r="N4408" s="3">
        <v>672.46</v>
      </c>
      <c r="O4408" s="3" t="s">
        <v>228</v>
      </c>
      <c r="P4408" s="4">
        <f>IF(O4408="吨",N4408*1000,IF(O4408="万立方米",N4408*10000,""))</f>
        <v>6724600.0</v>
      </c>
      <c r="Q4408" s="2" t="s">
        <v>229</v>
      </c>
      <c r="R4408" s="2" t="s">
        <v>230</v>
      </c>
      <c r="S4408" s="2" t="s">
        <v>618</v>
      </c>
      <c r="T4408" s="2" t="s">
        <v>75</v>
      </c>
      <c r="U4408" s="4">
        <f>0.0</f>
        <v>0.0</v>
      </c>
      <c r="V4408" s="2" t="s">
        <v>232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233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5593</v>
      </c>
      <c r="B4409" s="2" t="s">
        <v>5589</v>
      </c>
      <c r="C4409" s="2" t="s">
        <v>47</v>
      </c>
      <c r="D4409" s="2" t="s">
        <v>1237</v>
      </c>
      <c r="E4409" s="2" t="s">
        <v>277</v>
      </c>
      <c r="F4409" s="2" t="s">
        <v>278</v>
      </c>
      <c r="G4409" s="2" t="s">
        <v>225</v>
      </c>
      <c r="H4409" s="2" t="s">
        <v>798</v>
      </c>
      <c r="I4409" s="2" t="s">
        <v>53</v>
      </c>
      <c r="J4409" s="2" t="s">
        <v>611</v>
      </c>
      <c r="K4409" s="2" t="s">
        <v>611</v>
      </c>
      <c r="L4409" s="2" t="s">
        <v>227</v>
      </c>
      <c r="M4409" s="2" t="s">
        <v>91</v>
      </c>
      <c r="N4409" s="3">
        <v>672.46</v>
      </c>
      <c r="O4409" s="3" t="s">
        <v>228</v>
      </c>
      <c r="P4409" s="4">
        <f>IF(O4409="吨",N4409*1000,IF(O4409="万立方米",N4409*10000,""))</f>
        <v>6724600.0</v>
      </c>
      <c r="Q4409" s="2" t="s">
        <v>229</v>
      </c>
      <c r="R4409" s="2" t="s">
        <v>230</v>
      </c>
      <c r="S4409" s="2" t="s">
        <v>620</v>
      </c>
      <c r="T4409" s="2" t="s">
        <v>75</v>
      </c>
      <c r="U4409" s="4">
        <f>0.03</f>
        <v>0.03</v>
      </c>
      <c r="V4409" s="2" t="s">
        <v>232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4">
        <f>P4409*U4409/1000000</f>
        <v>0.201738</v>
      </c>
      <c r="AD4409" s="4">
        <f>AC4410*(1-AA4409/100)+(AC4409-AC4410)*(1-AB4409/100)</f>
        <v>0.201738</v>
      </c>
      <c r="AE4409" s="2" t="s">
        <v>66</v>
      </c>
      <c r="AF4409" s="2" t="s">
        <v>67</v>
      </c>
      <c r="AG4409" s="2" t="s">
        <v>233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5594</v>
      </c>
      <c r="B4410" s="2" t="s">
        <v>5589</v>
      </c>
      <c r="C4410" s="2" t="s">
        <v>47</v>
      </c>
      <c r="D4410" s="2" t="s">
        <v>1237</v>
      </c>
      <c r="E4410" s="2" t="s">
        <v>277</v>
      </c>
      <c r="F4410" s="2" t="s">
        <v>278</v>
      </c>
      <c r="G4410" s="2" t="s">
        <v>225</v>
      </c>
      <c r="H4410" s="2" t="s">
        <v>798</v>
      </c>
      <c r="I4410" s="2" t="s">
        <v>53</v>
      </c>
      <c r="J4410" s="2" t="s">
        <v>611</v>
      </c>
      <c r="K4410" s="2" t="s">
        <v>611</v>
      </c>
      <c r="L4410" s="2" t="s">
        <v>227</v>
      </c>
      <c r="M4410" s="2" t="s">
        <v>95</v>
      </c>
      <c r="N4410" s="3">
        <v>672.46</v>
      </c>
      <c r="O4410" s="3" t="s">
        <v>228</v>
      </c>
      <c r="P4410" s="4">
        <f>IF(O4410="吨",N4410*1000,IF(O4410="万立方米",N4410*10000,""))</f>
        <v>6724600.0</v>
      </c>
      <c r="Q4410" s="2" t="s">
        <v>229</v>
      </c>
      <c r="R4410" s="2" t="s">
        <v>230</v>
      </c>
      <c r="S4410" s="2" t="s">
        <v>622</v>
      </c>
      <c r="T4410" s="2" t="s">
        <v>75</v>
      </c>
      <c r="U4410" s="4">
        <f>0.03</f>
        <v>0.03</v>
      </c>
      <c r="V4410" s="2" t="s">
        <v>232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0.201738</v>
      </c>
      <c r="AD4410" s="4">
        <f>AC4410*(1-Z4410/100)</f>
        <v>0.201738</v>
      </c>
      <c r="AE4410" s="2" t="s">
        <v>66</v>
      </c>
      <c r="AF4410" s="2" t="s">
        <v>67</v>
      </c>
      <c r="AG4410" s="2" t="s">
        <v>233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5595</v>
      </c>
      <c r="B4411" s="2" t="s">
        <v>5589</v>
      </c>
      <c r="C4411" s="2" t="s">
        <v>47</v>
      </c>
      <c r="D4411" s="2" t="s">
        <v>1237</v>
      </c>
      <c r="E4411" s="2" t="s">
        <v>277</v>
      </c>
      <c r="F4411" s="2" t="s">
        <v>278</v>
      </c>
      <c r="G4411" s="2" t="s">
        <v>225</v>
      </c>
      <c r="H4411" s="2" t="s">
        <v>798</v>
      </c>
      <c r="I4411" s="2" t="s">
        <v>53</v>
      </c>
      <c r="J4411" s="2" t="s">
        <v>611</v>
      </c>
      <c r="K4411" s="2" t="s">
        <v>611</v>
      </c>
      <c r="L4411" s="2" t="s">
        <v>227</v>
      </c>
      <c r="M4411" s="2" t="s">
        <v>99</v>
      </c>
      <c r="N4411" s="3">
        <v>672.46</v>
      </c>
      <c r="O4411" s="3" t="s">
        <v>228</v>
      </c>
      <c r="P4411" s="4">
        <f>IF(O4411="吨",N4411*1000,IF(O4411="万立方米",N4411*10000,""))</f>
        <v>6724600.0</v>
      </c>
      <c r="Q4411" s="2" t="s">
        <v>229</v>
      </c>
      <c r="R4411" s="2" t="s">
        <v>230</v>
      </c>
      <c r="S4411" s="2" t="s">
        <v>624</v>
      </c>
      <c r="T4411" s="2" t="s">
        <v>75</v>
      </c>
      <c r="U4411" s="4">
        <f>0.0</f>
        <v>0.0</v>
      </c>
      <c r="V4411" s="2" t="s">
        <v>232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66</v>
      </c>
      <c r="AF4411" s="2" t="s">
        <v>67</v>
      </c>
      <c r="AG4411" s="2" t="s">
        <v>233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5596</v>
      </c>
      <c r="B4412" s="2" t="s">
        <v>5589</v>
      </c>
      <c r="C4412" s="2" t="s">
        <v>47</v>
      </c>
      <c r="D4412" s="2" t="s">
        <v>1237</v>
      </c>
      <c r="E4412" s="2" t="s">
        <v>277</v>
      </c>
      <c r="F4412" s="2" t="s">
        <v>278</v>
      </c>
      <c r="G4412" s="2" t="s">
        <v>225</v>
      </c>
      <c r="H4412" s="2" t="s">
        <v>798</v>
      </c>
      <c r="I4412" s="2" t="s">
        <v>53</v>
      </c>
      <c r="J4412" s="2" t="s">
        <v>611</v>
      </c>
      <c r="K4412" s="2" t="s">
        <v>611</v>
      </c>
      <c r="L4412" s="2" t="s">
        <v>227</v>
      </c>
      <c r="M4412" s="2" t="s">
        <v>104</v>
      </c>
      <c r="N4412" s="3">
        <v>672.46</v>
      </c>
      <c r="O4412" s="3" t="s">
        <v>228</v>
      </c>
      <c r="P4412" s="4">
        <f>IF(O4412="吨",N4412*1000,IF(O4412="万立方米",N4412*10000,""))</f>
        <v>6724600.0</v>
      </c>
      <c r="Q4412" s="2" t="s">
        <v>229</v>
      </c>
      <c r="R4412" s="2" t="s">
        <v>230</v>
      </c>
      <c r="S4412" s="2" t="s">
        <v>626</v>
      </c>
      <c r="T4412" s="2" t="s">
        <v>75</v>
      </c>
      <c r="U4412" s="4">
        <f>0.02</f>
        <v>0.02</v>
      </c>
      <c r="V4412" s="2" t="s">
        <v>232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 t="s">
        <v>236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5597</v>
      </c>
      <c r="B4413" s="2" t="s">
        <v>5589</v>
      </c>
      <c r="C4413" s="2" t="s">
        <v>47</v>
      </c>
      <c r="D4413" s="2" t="s">
        <v>1237</v>
      </c>
      <c r="E4413" s="2" t="s">
        <v>277</v>
      </c>
      <c r="F4413" s="2" t="s">
        <v>278</v>
      </c>
      <c r="G4413" s="2" t="s">
        <v>225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f>IF(O4413="吨",N4413*1000,IF(O4413="万立方米",N4413*10000,""))</f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138</v>
      </c>
      <c r="AH4413" s="2" t="s">
        <v>114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5598</v>
      </c>
      <c r="B4414" s="2" t="s">
        <v>5599</v>
      </c>
      <c r="C4414" s="2" t="s">
        <v>47</v>
      </c>
      <c r="D4414" s="2" t="s">
        <v>797</v>
      </c>
      <c r="E4414" s="2" t="s">
        <v>514</v>
      </c>
      <c r="F4414" s="2" t="s">
        <v>224</v>
      </c>
      <c r="G4414" s="2" t="s">
        <v>225</v>
      </c>
      <c r="H4414" s="2" t="s">
        <v>1585</v>
      </c>
      <c r="I4414" s="2" t="s">
        <v>53</v>
      </c>
      <c r="J4414" s="2" t="s">
        <v>226</v>
      </c>
      <c r="K4414" s="2" t="s">
        <v>226</v>
      </c>
      <c r="L4414" s="2" t="s">
        <v>227</v>
      </c>
      <c r="M4414" s="2" t="s">
        <v>57</v>
      </c>
      <c r="N4414" s="3">
        <v>17994.893</v>
      </c>
      <c r="O4414" s="3" t="s">
        <v>228</v>
      </c>
      <c r="P4414" s="4">
        <f>IF(O4414="吨",N4414*1000,IF(O4414="万立方米",N4414*10000,""))</f>
        <v>179948930.0</v>
      </c>
      <c r="Q4414" s="2" t="s">
        <v>229</v>
      </c>
      <c r="R4414" s="2" t="s">
        <v>230</v>
      </c>
      <c r="S4414" s="2" t="s">
        <v>231</v>
      </c>
      <c r="T4414" s="2" t="s">
        <v>75</v>
      </c>
      <c r="U4414" s="4">
        <f>0.0</f>
        <v>0.0</v>
      </c>
      <c r="V4414" s="2" t="s">
        <v>232</v>
      </c>
      <c r="W4414" s="2" t="s">
        <v>76</v>
      </c>
      <c r="X4414" s="2" t="s">
        <v>255</v>
      </c>
      <c r="Y4414" s="2" t="s">
        <v>256</v>
      </c>
      <c r="Z4414" s="2">
        <v>57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66</v>
      </c>
      <c r="AF4414" s="2" t="s">
        <v>67</v>
      </c>
      <c r="AG4414" s="2" t="s">
        <v>257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5600</v>
      </c>
      <c r="B4415" s="2" t="s">
        <v>5599</v>
      </c>
      <c r="C4415" s="2" t="s">
        <v>47</v>
      </c>
      <c r="D4415" s="2" t="s">
        <v>797</v>
      </c>
      <c r="E4415" s="2" t="s">
        <v>514</v>
      </c>
      <c r="F4415" s="2" t="s">
        <v>224</v>
      </c>
      <c r="G4415" s="2" t="s">
        <v>225</v>
      </c>
      <c r="H4415" s="2" t="s">
        <v>1585</v>
      </c>
      <c r="I4415" s="2" t="s">
        <v>53</v>
      </c>
      <c r="J4415" s="2" t="s">
        <v>226</v>
      </c>
      <c r="K4415" s="2" t="s">
        <v>226</v>
      </c>
      <c r="L4415" s="2" t="s">
        <v>227</v>
      </c>
      <c r="M4415" s="2" t="s">
        <v>73</v>
      </c>
      <c r="N4415" s="3">
        <v>17994.893</v>
      </c>
      <c r="O4415" s="3" t="s">
        <v>228</v>
      </c>
      <c r="P4415" s="4">
        <f>IF(O4415="吨",N4415*1000,IF(O4415="万立方米",N4415*10000,""))</f>
        <v>179948930.0</v>
      </c>
      <c r="Q4415" s="2" t="s">
        <v>229</v>
      </c>
      <c r="R4415" s="2" t="s">
        <v>230</v>
      </c>
      <c r="S4415" s="2" t="s">
        <v>235</v>
      </c>
      <c r="T4415" s="2" t="s">
        <v>75</v>
      </c>
      <c r="U4415" s="4">
        <f>1.3</f>
        <v>1.3</v>
      </c>
      <c r="V4415" s="2" t="s">
        <v>232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4">
        <f>P4415*U4415/1000000</f>
        <v>233.933609</v>
      </c>
      <c r="AD4415" s="4">
        <f>AC4415*(1-Z4415/100)</f>
        <v>233.933609</v>
      </c>
      <c r="AE4415" s="2" t="s">
        <v>66</v>
      </c>
      <c r="AF4415" s="2" t="s">
        <v>67</v>
      </c>
      <c r="AG4415" s="2" t="s">
        <v>259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5601</v>
      </c>
      <c r="B4416" s="2" t="s">
        <v>5599</v>
      </c>
      <c r="C4416" s="2" t="s">
        <v>47</v>
      </c>
      <c r="D4416" s="2" t="s">
        <v>797</v>
      </c>
      <c r="E4416" s="2" t="s">
        <v>514</v>
      </c>
      <c r="F4416" s="2" t="s">
        <v>224</v>
      </c>
      <c r="G4416" s="2" t="s">
        <v>225</v>
      </c>
      <c r="H4416" s="2" t="s">
        <v>1585</v>
      </c>
      <c r="I4416" s="2" t="s">
        <v>53</v>
      </c>
      <c r="J4416" s="2" t="s">
        <v>226</v>
      </c>
      <c r="K4416" s="2" t="s">
        <v>226</v>
      </c>
      <c r="L4416" s="2" t="s">
        <v>227</v>
      </c>
      <c r="M4416" s="2" t="s">
        <v>79</v>
      </c>
      <c r="N4416" s="3">
        <v>17994.893</v>
      </c>
      <c r="O4416" s="3" t="s">
        <v>228</v>
      </c>
      <c r="P4416" s="4">
        <f>IF(O4416="吨",N4416*1000,IF(O4416="万立方米",N4416*10000,""))</f>
        <v>179948930.0</v>
      </c>
      <c r="Q4416" s="2" t="s">
        <v>229</v>
      </c>
      <c r="R4416" s="2" t="s">
        <v>230</v>
      </c>
      <c r="S4416" s="2" t="s">
        <v>238</v>
      </c>
      <c r="T4416" s="2" t="s">
        <v>75</v>
      </c>
      <c r="U4416" s="4">
        <f>4.1</f>
        <v>4.1</v>
      </c>
      <c r="V4416" s="2" t="s">
        <v>232</v>
      </c>
      <c r="W4416" s="2" t="s">
        <v>76</v>
      </c>
      <c r="X4416" s="2" t="s">
        <v>149</v>
      </c>
      <c r="Y4416" s="2" t="s">
        <v>150</v>
      </c>
      <c r="Z4416" s="2">
        <v>64</v>
      </c>
      <c r="AA4416" s="2"/>
      <c r="AB4416" s="2"/>
      <c r="AC4416" s="4">
        <f>P4416*U4416/1000000</f>
        <v>737.7906129999999</v>
      </c>
      <c r="AD4416" s="4">
        <f>AC4416*(1-Z4416/100)</f>
        <v>265.6046206799999</v>
      </c>
      <c r="AE4416" s="2" t="s">
        <v>66</v>
      </c>
      <c r="AF4416" s="2" t="s">
        <v>67</v>
      </c>
      <c r="AG4416" s="2" t="s">
        <v>257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5602</v>
      </c>
      <c r="B4417" s="2" t="s">
        <v>5599</v>
      </c>
      <c r="C4417" s="2" t="s">
        <v>47</v>
      </c>
      <c r="D4417" s="2" t="s">
        <v>797</v>
      </c>
      <c r="E4417" s="2" t="s">
        <v>514</v>
      </c>
      <c r="F4417" s="2" t="s">
        <v>224</v>
      </c>
      <c r="G4417" s="2" t="s">
        <v>225</v>
      </c>
      <c r="H4417" s="2" t="s">
        <v>1585</v>
      </c>
      <c r="I4417" s="2" t="s">
        <v>53</v>
      </c>
      <c r="J4417" s="2" t="s">
        <v>226</v>
      </c>
      <c r="K4417" s="2" t="s">
        <v>226</v>
      </c>
      <c r="L4417" s="2" t="s">
        <v>227</v>
      </c>
      <c r="M4417" s="2" t="s">
        <v>87</v>
      </c>
      <c r="N4417" s="3">
        <v>17994.893</v>
      </c>
      <c r="O4417" s="3" t="s">
        <v>228</v>
      </c>
      <c r="P4417" s="4">
        <f>IF(O4417="吨",N4417*1000,IF(O4417="万立方米",N4417*10000,""))</f>
        <v>179948930.0</v>
      </c>
      <c r="Q4417" s="2" t="s">
        <v>229</v>
      </c>
      <c r="R4417" s="2" t="s">
        <v>230</v>
      </c>
      <c r="S4417" s="2" t="s">
        <v>241</v>
      </c>
      <c r="T4417" s="2" t="s">
        <v>75</v>
      </c>
      <c r="U4417" s="4">
        <f>0.0</f>
        <v>0.0</v>
      </c>
      <c r="V4417" s="2" t="s">
        <v>232</v>
      </c>
      <c r="W4417" s="2" t="s">
        <v>76</v>
      </c>
      <c r="X4417" s="2" t="s">
        <v>255</v>
      </c>
      <c r="Y4417" s="2" t="s">
        <v>262</v>
      </c>
      <c r="Z4417" s="2">
        <v>57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257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5603</v>
      </c>
      <c r="B4418" s="2" t="s">
        <v>5599</v>
      </c>
      <c r="C4418" s="2" t="s">
        <v>47</v>
      </c>
      <c r="D4418" s="2" t="s">
        <v>797</v>
      </c>
      <c r="E4418" s="2" t="s">
        <v>514</v>
      </c>
      <c r="F4418" s="2" t="s">
        <v>224</v>
      </c>
      <c r="G4418" s="2" t="s">
        <v>225</v>
      </c>
      <c r="H4418" s="2" t="s">
        <v>1585</v>
      </c>
      <c r="I4418" s="2" t="s">
        <v>53</v>
      </c>
      <c r="J4418" s="2" t="s">
        <v>226</v>
      </c>
      <c r="K4418" s="2" t="s">
        <v>226</v>
      </c>
      <c r="L4418" s="2" t="s">
        <v>227</v>
      </c>
      <c r="M4418" s="2" t="s">
        <v>91</v>
      </c>
      <c r="N4418" s="3">
        <v>17994.893</v>
      </c>
      <c r="O4418" s="3" t="s">
        <v>228</v>
      </c>
      <c r="P4418" s="4">
        <f>IF(O4418="吨",N4418*1000,IF(O4418="万立方米",N4418*10000,""))</f>
        <v>179948930.0</v>
      </c>
      <c r="Q4418" s="2" t="s">
        <v>229</v>
      </c>
      <c r="R4418" s="2" t="s">
        <v>230</v>
      </c>
      <c r="S4418" s="2" t="s">
        <v>243</v>
      </c>
      <c r="T4418" s="2" t="s">
        <v>75</v>
      </c>
      <c r="U4418" s="4">
        <f>0.03</f>
        <v>0.03</v>
      </c>
      <c r="V4418" s="2" t="s">
        <v>232</v>
      </c>
      <c r="W4418" s="2" t="s">
        <v>76</v>
      </c>
      <c r="X4418" s="2" t="s">
        <v>255</v>
      </c>
      <c r="Y4418" s="2" t="s">
        <v>264</v>
      </c>
      <c r="Z4418" s="2">
        <v>75</v>
      </c>
      <c r="AA4418" s="2">
        <v>57</v>
      </c>
      <c r="AB4418" s="2">
        <v>75</v>
      </c>
      <c r="AC4418" s="4">
        <f>P4418*U4418/1000000</f>
        <v>5.398467899999999</v>
      </c>
      <c r="AD4418" s="4">
        <f>AC4419*(1-AA4418/100)+(AC4418-AC4419)*(1-AB4418/100)</f>
        <v>2.3213411969999997</v>
      </c>
      <c r="AE4418" s="2" t="s">
        <v>66</v>
      </c>
      <c r="AF4418" s="2" t="s">
        <v>67</v>
      </c>
      <c r="AG4418" s="2" t="s">
        <v>257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5604</v>
      </c>
      <c r="B4419" s="2" t="s">
        <v>5599</v>
      </c>
      <c r="C4419" s="2" t="s">
        <v>47</v>
      </c>
      <c r="D4419" s="2" t="s">
        <v>797</v>
      </c>
      <c r="E4419" s="2" t="s">
        <v>514</v>
      </c>
      <c r="F4419" s="2" t="s">
        <v>224</v>
      </c>
      <c r="G4419" s="2" t="s">
        <v>225</v>
      </c>
      <c r="H4419" s="2" t="s">
        <v>1585</v>
      </c>
      <c r="I4419" s="2" t="s">
        <v>53</v>
      </c>
      <c r="J4419" s="2" t="s">
        <v>226</v>
      </c>
      <c r="K4419" s="2" t="s">
        <v>226</v>
      </c>
      <c r="L4419" s="2" t="s">
        <v>227</v>
      </c>
      <c r="M4419" s="2" t="s">
        <v>95</v>
      </c>
      <c r="N4419" s="3">
        <v>17994.893</v>
      </c>
      <c r="O4419" s="3" t="s">
        <v>228</v>
      </c>
      <c r="P4419" s="4">
        <f>IF(O4419="吨",N4419*1000,IF(O4419="万立方米",N4419*10000,""))</f>
        <v>179948930.0</v>
      </c>
      <c r="Q4419" s="2" t="s">
        <v>229</v>
      </c>
      <c r="R4419" s="2" t="s">
        <v>230</v>
      </c>
      <c r="S4419" s="2" t="s">
        <v>245</v>
      </c>
      <c r="T4419" s="2" t="s">
        <v>75</v>
      </c>
      <c r="U4419" s="4">
        <f>0.03</f>
        <v>0.03</v>
      </c>
      <c r="V4419" s="2" t="s">
        <v>232</v>
      </c>
      <c r="W4419" s="2" t="s">
        <v>76</v>
      </c>
      <c r="X4419" s="2" t="s">
        <v>255</v>
      </c>
      <c r="Y4419" s="2" t="s">
        <v>266</v>
      </c>
      <c r="Z4419" s="2">
        <v>57</v>
      </c>
      <c r="AA4419" s="2"/>
      <c r="AB4419" s="2"/>
      <c r="AC4419" s="4">
        <f>P4419*U4419/1000000</f>
        <v>5.398467899999999</v>
      </c>
      <c r="AD4419" s="4">
        <f>AC4419*(1-Z4419/100)</f>
        <v>2.3213411969999997</v>
      </c>
      <c r="AE4419" s="2" t="s">
        <v>66</v>
      </c>
      <c r="AF4419" s="2" t="s">
        <v>67</v>
      </c>
      <c r="AG4419" s="2" t="s">
        <v>257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5605</v>
      </c>
      <c r="B4420" s="2" t="s">
        <v>5599</v>
      </c>
      <c r="C4420" s="2" t="s">
        <v>47</v>
      </c>
      <c r="D4420" s="2" t="s">
        <v>797</v>
      </c>
      <c r="E4420" s="2" t="s">
        <v>514</v>
      </c>
      <c r="F4420" s="2" t="s">
        <v>224</v>
      </c>
      <c r="G4420" s="2" t="s">
        <v>225</v>
      </c>
      <c r="H4420" s="2" t="s">
        <v>1585</v>
      </c>
      <c r="I4420" s="2" t="s">
        <v>53</v>
      </c>
      <c r="J4420" s="2" t="s">
        <v>226</v>
      </c>
      <c r="K4420" s="2" t="s">
        <v>226</v>
      </c>
      <c r="L4420" s="2" t="s">
        <v>227</v>
      </c>
      <c r="M4420" s="2" t="s">
        <v>99</v>
      </c>
      <c r="N4420" s="3">
        <v>17994.893</v>
      </c>
      <c r="O4420" s="3" t="s">
        <v>228</v>
      </c>
      <c r="P4420" s="4">
        <f>IF(O4420="吨",N4420*1000,IF(O4420="万立方米",N4420*10000,""))</f>
        <v>179948930.0</v>
      </c>
      <c r="Q4420" s="2" t="s">
        <v>229</v>
      </c>
      <c r="R4420" s="2" t="s">
        <v>230</v>
      </c>
      <c r="S4420" s="2" t="s">
        <v>247</v>
      </c>
      <c r="T4420" s="2" t="s">
        <v>75</v>
      </c>
      <c r="U4420" s="4">
        <f>0.0</f>
        <v>0.0</v>
      </c>
      <c r="V4420" s="2" t="s">
        <v>232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268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5606</v>
      </c>
      <c r="B4421" s="2" t="s">
        <v>5599</v>
      </c>
      <c r="C4421" s="2" t="s">
        <v>47</v>
      </c>
      <c r="D4421" s="2" t="s">
        <v>797</v>
      </c>
      <c r="E4421" s="2" t="s">
        <v>514</v>
      </c>
      <c r="F4421" s="2" t="s">
        <v>224</v>
      </c>
      <c r="G4421" s="2" t="s">
        <v>225</v>
      </c>
      <c r="H4421" s="2" t="s">
        <v>1585</v>
      </c>
      <c r="I4421" s="2" t="s">
        <v>53</v>
      </c>
      <c r="J4421" s="2" t="s">
        <v>226</v>
      </c>
      <c r="K4421" s="2" t="s">
        <v>226</v>
      </c>
      <c r="L4421" s="2" t="s">
        <v>227</v>
      </c>
      <c r="M4421" s="2" t="s">
        <v>104</v>
      </c>
      <c r="N4421" s="3">
        <v>17994.893</v>
      </c>
      <c r="O4421" s="3" t="s">
        <v>228</v>
      </c>
      <c r="P4421" s="4">
        <f>IF(O4421="吨",N4421*1000,IF(O4421="万立方米",N4421*10000,""))</f>
        <v>179948930.0</v>
      </c>
      <c r="Q4421" s="2" t="s">
        <v>229</v>
      </c>
      <c r="R4421" s="2" t="s">
        <v>230</v>
      </c>
      <c r="S4421" s="2" t="s">
        <v>249</v>
      </c>
      <c r="T4421" s="2" t="s">
        <v>75</v>
      </c>
      <c r="U4421" s="4">
        <f>0.02</f>
        <v>0.02</v>
      </c>
      <c r="V4421" s="2" t="s">
        <v>232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259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5607</v>
      </c>
      <c r="B4422" s="2" t="s">
        <v>5599</v>
      </c>
      <c r="C4422" s="2" t="s">
        <v>47</v>
      </c>
      <c r="D4422" s="2" t="s">
        <v>797</v>
      </c>
      <c r="E4422" s="2" t="s">
        <v>514</v>
      </c>
      <c r="F4422" s="2" t="s">
        <v>224</v>
      </c>
      <c r="G4422" s="2" t="s">
        <v>225</v>
      </c>
      <c r="H4422" s="2" t="s">
        <v>1585</v>
      </c>
      <c r="I4422" s="2"/>
      <c r="J4422" s="2"/>
      <c r="K4422" s="2" t="s">
        <v>55</v>
      </c>
      <c r="L4422" s="2" t="s">
        <v>163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164</v>
      </c>
      <c r="T4422" s="2" t="s">
        <v>165</v>
      </c>
      <c r="U4422" s="4">
        <f>0.16</f>
        <v>0.16</v>
      </c>
      <c r="V4422" s="2" t="s">
        <v>111</v>
      </c>
      <c r="W4422" s="2" t="s">
        <v>164</v>
      </c>
      <c r="X4422" s="2" t="s">
        <v>163</v>
      </c>
      <c r="Y4422" s="2" t="s">
        <v>166</v>
      </c>
      <c r="Z4422" s="2">
        <v>0</v>
      </c>
      <c r="AA4422" s="2"/>
      <c r="AB4422" s="2"/>
      <c r="AC4422" s="2"/>
      <c r="AD4422" s="2"/>
      <c r="AE4422" s="2" t="s">
        <v>271</v>
      </c>
      <c r="AF4422" s="2" t="s">
        <v>272</v>
      </c>
      <c r="AG4422" s="2" t="s">
        <v>273</v>
      </c>
      <c r="AH4422" s="2" t="s">
        <v>168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5608</v>
      </c>
      <c r="B4423" s="2" t="s">
        <v>5609</v>
      </c>
      <c r="C4423" s="2" t="s">
        <v>47</v>
      </c>
      <c r="D4423" s="2" t="s">
        <v>4413</v>
      </c>
      <c r="E4423" s="2" t="s">
        <v>924</v>
      </c>
      <c r="F4423" s="2" t="s">
        <v>224</v>
      </c>
      <c r="G4423" s="2" t="s">
        <v>225</v>
      </c>
      <c r="H4423" s="2" t="s">
        <v>52</v>
      </c>
      <c r="I4423" s="2" t="s">
        <v>53</v>
      </c>
      <c r="J4423" s="2" t="s">
        <v>226</v>
      </c>
      <c r="K4423" s="2" t="s">
        <v>226</v>
      </c>
      <c r="L4423" s="2" t="s">
        <v>227</v>
      </c>
      <c r="M4423" s="2" t="s">
        <v>57</v>
      </c>
      <c r="N4423" s="3">
        <v>11601.55</v>
      </c>
      <c r="O4423" s="3" t="s">
        <v>228</v>
      </c>
      <c r="P4423" s="4">
        <f>IF(O4423="吨",N4423*1000,IF(O4423="万立方米",N4423*10000,""))</f>
        <v>116015500.0</v>
      </c>
      <c r="Q4423" s="2" t="s">
        <v>229</v>
      </c>
      <c r="R4423" s="2" t="s">
        <v>230</v>
      </c>
      <c r="S4423" s="2" t="s">
        <v>231</v>
      </c>
      <c r="T4423" s="2" t="s">
        <v>75</v>
      </c>
      <c r="U4423" s="4">
        <f>0.0</f>
        <v>0.0</v>
      </c>
      <c r="V4423" s="2" t="s">
        <v>232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233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5610</v>
      </c>
      <c r="B4424" s="2" t="s">
        <v>5609</v>
      </c>
      <c r="C4424" s="2" t="s">
        <v>47</v>
      </c>
      <c r="D4424" s="2" t="s">
        <v>4413</v>
      </c>
      <c r="E4424" s="2" t="s">
        <v>924</v>
      </c>
      <c r="F4424" s="2" t="s">
        <v>224</v>
      </c>
      <c r="G4424" s="2" t="s">
        <v>225</v>
      </c>
      <c r="H4424" s="2" t="s">
        <v>52</v>
      </c>
      <c r="I4424" s="2" t="s">
        <v>53</v>
      </c>
      <c r="J4424" s="2" t="s">
        <v>226</v>
      </c>
      <c r="K4424" s="2" t="s">
        <v>226</v>
      </c>
      <c r="L4424" s="2" t="s">
        <v>227</v>
      </c>
      <c r="M4424" s="2" t="s">
        <v>73</v>
      </c>
      <c r="N4424" s="3">
        <v>11601.55</v>
      </c>
      <c r="O4424" s="3" t="s">
        <v>228</v>
      </c>
      <c r="P4424" s="4">
        <f>IF(O4424="吨",N4424*1000,IF(O4424="万立方米",N4424*10000,""))</f>
        <v>116015500.0</v>
      </c>
      <c r="Q4424" s="2" t="s">
        <v>229</v>
      </c>
      <c r="R4424" s="2" t="s">
        <v>230</v>
      </c>
      <c r="S4424" s="2" t="s">
        <v>235</v>
      </c>
      <c r="T4424" s="2" t="s">
        <v>75</v>
      </c>
      <c r="U4424" s="4">
        <f>1.3</f>
        <v>1.3</v>
      </c>
      <c r="V4424" s="2" t="s">
        <v>232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4">
        <f>P4424*U4424/1000000</f>
        <v>150.82015</v>
      </c>
      <c r="AD4424" s="4">
        <f>AC4424*(1-Z4424/100)</f>
        <v>150.82015</v>
      </c>
      <c r="AE4424" s="2" t="s">
        <v>66</v>
      </c>
      <c r="AF4424" s="2" t="s">
        <v>67</v>
      </c>
      <c r="AG4424" s="2" t="s">
        <v>236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5611</v>
      </c>
      <c r="B4425" s="2" t="s">
        <v>5609</v>
      </c>
      <c r="C4425" s="2" t="s">
        <v>47</v>
      </c>
      <c r="D4425" s="2" t="s">
        <v>4413</v>
      </c>
      <c r="E4425" s="2" t="s">
        <v>924</v>
      </c>
      <c r="F4425" s="2" t="s">
        <v>224</v>
      </c>
      <c r="G4425" s="2" t="s">
        <v>225</v>
      </c>
      <c r="H4425" s="2" t="s">
        <v>52</v>
      </c>
      <c r="I4425" s="2" t="s">
        <v>53</v>
      </c>
      <c r="J4425" s="2" t="s">
        <v>226</v>
      </c>
      <c r="K4425" s="2" t="s">
        <v>226</v>
      </c>
      <c r="L4425" s="2" t="s">
        <v>227</v>
      </c>
      <c r="M4425" s="2" t="s">
        <v>79</v>
      </c>
      <c r="N4425" s="3">
        <v>11601.55</v>
      </c>
      <c r="O4425" s="3" t="s">
        <v>228</v>
      </c>
      <c r="P4425" s="4">
        <f>IF(O4425="吨",N4425*1000,IF(O4425="万立方米",N4425*10000,""))</f>
        <v>116015500.0</v>
      </c>
      <c r="Q4425" s="2" t="s">
        <v>229</v>
      </c>
      <c r="R4425" s="2" t="s">
        <v>230</v>
      </c>
      <c r="S4425" s="2" t="s">
        <v>238</v>
      </c>
      <c r="T4425" s="2" t="s">
        <v>75</v>
      </c>
      <c r="U4425" s="4">
        <f>4.1</f>
        <v>4.1</v>
      </c>
      <c r="V4425" s="2" t="s">
        <v>232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4">
        <f>P4425*U4425/1000000</f>
        <v>475.66354999999993</v>
      </c>
      <c r="AD4425" s="4">
        <f>AC4425*(1-Z4425/100)</f>
        <v>371.017569</v>
      </c>
      <c r="AE4425" s="2" t="s">
        <v>66</v>
      </c>
      <c r="AF4425" s="2" t="s">
        <v>67</v>
      </c>
      <c r="AG4425" s="2" t="s">
        <v>239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5612</v>
      </c>
      <c r="B4426" s="2" t="s">
        <v>5609</v>
      </c>
      <c r="C4426" s="2" t="s">
        <v>47</v>
      </c>
      <c r="D4426" s="2" t="s">
        <v>4413</v>
      </c>
      <c r="E4426" s="2" t="s">
        <v>924</v>
      </c>
      <c r="F4426" s="2" t="s">
        <v>224</v>
      </c>
      <c r="G4426" s="2" t="s">
        <v>225</v>
      </c>
      <c r="H4426" s="2" t="s">
        <v>52</v>
      </c>
      <c r="I4426" s="2" t="s">
        <v>53</v>
      </c>
      <c r="J4426" s="2" t="s">
        <v>226</v>
      </c>
      <c r="K4426" s="2" t="s">
        <v>226</v>
      </c>
      <c r="L4426" s="2" t="s">
        <v>227</v>
      </c>
      <c r="M4426" s="2" t="s">
        <v>87</v>
      </c>
      <c r="N4426" s="3">
        <v>11601.55</v>
      </c>
      <c r="O4426" s="3" t="s">
        <v>228</v>
      </c>
      <c r="P4426" s="4">
        <f>IF(O4426="吨",N4426*1000,IF(O4426="万立方米",N4426*10000,""))</f>
        <v>116015500.0</v>
      </c>
      <c r="Q4426" s="2" t="s">
        <v>229</v>
      </c>
      <c r="R4426" s="2" t="s">
        <v>230</v>
      </c>
      <c r="S4426" s="2" t="s">
        <v>241</v>
      </c>
      <c r="T4426" s="2" t="s">
        <v>75</v>
      </c>
      <c r="U4426" s="4">
        <f>0.0</f>
        <v>0.0</v>
      </c>
      <c r="V4426" s="2" t="s">
        <v>232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233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5613</v>
      </c>
      <c r="B4427" s="2" t="s">
        <v>5609</v>
      </c>
      <c r="C4427" s="2" t="s">
        <v>47</v>
      </c>
      <c r="D4427" s="2" t="s">
        <v>4413</v>
      </c>
      <c r="E4427" s="2" t="s">
        <v>924</v>
      </c>
      <c r="F4427" s="2" t="s">
        <v>224</v>
      </c>
      <c r="G4427" s="2" t="s">
        <v>225</v>
      </c>
      <c r="H4427" s="2" t="s">
        <v>52</v>
      </c>
      <c r="I4427" s="2" t="s">
        <v>53</v>
      </c>
      <c r="J4427" s="2" t="s">
        <v>226</v>
      </c>
      <c r="K4427" s="2" t="s">
        <v>226</v>
      </c>
      <c r="L4427" s="2" t="s">
        <v>227</v>
      </c>
      <c r="M4427" s="2" t="s">
        <v>91</v>
      </c>
      <c r="N4427" s="3">
        <v>11601.55</v>
      </c>
      <c r="O4427" s="3" t="s">
        <v>228</v>
      </c>
      <c r="P4427" s="4">
        <f>IF(O4427="吨",N4427*1000,IF(O4427="万立方米",N4427*10000,""))</f>
        <v>116015500.0</v>
      </c>
      <c r="Q4427" s="2" t="s">
        <v>229</v>
      </c>
      <c r="R4427" s="2" t="s">
        <v>230</v>
      </c>
      <c r="S4427" s="2" t="s">
        <v>243</v>
      </c>
      <c r="T4427" s="2" t="s">
        <v>75</v>
      </c>
      <c r="U4427" s="4">
        <f>0.03</f>
        <v>0.03</v>
      </c>
      <c r="V4427" s="2" t="s">
        <v>232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4">
        <f>P4427*U4427/1000000</f>
        <v>3.480465</v>
      </c>
      <c r="AD4427" s="4">
        <f>AC4428*(1-AA4427/100)+(AC4427-AC4428)*(1-AB4427/100)</f>
        <v>3.480465</v>
      </c>
      <c r="AE4427" s="2" t="s">
        <v>66</v>
      </c>
      <c r="AF4427" s="2" t="s">
        <v>67</v>
      </c>
      <c r="AG4427" s="2" t="s">
        <v>233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5614</v>
      </c>
      <c r="B4428" s="2" t="s">
        <v>5609</v>
      </c>
      <c r="C4428" s="2" t="s">
        <v>47</v>
      </c>
      <c r="D4428" s="2" t="s">
        <v>4413</v>
      </c>
      <c r="E4428" s="2" t="s">
        <v>924</v>
      </c>
      <c r="F4428" s="2" t="s">
        <v>224</v>
      </c>
      <c r="G4428" s="2" t="s">
        <v>225</v>
      </c>
      <c r="H4428" s="2" t="s">
        <v>52</v>
      </c>
      <c r="I4428" s="2" t="s">
        <v>53</v>
      </c>
      <c r="J4428" s="2" t="s">
        <v>226</v>
      </c>
      <c r="K4428" s="2" t="s">
        <v>226</v>
      </c>
      <c r="L4428" s="2" t="s">
        <v>227</v>
      </c>
      <c r="M4428" s="2" t="s">
        <v>95</v>
      </c>
      <c r="N4428" s="3">
        <v>11601.55</v>
      </c>
      <c r="O4428" s="3" t="s">
        <v>228</v>
      </c>
      <c r="P4428" s="4">
        <f>IF(O4428="吨",N4428*1000,IF(O4428="万立方米",N4428*10000,""))</f>
        <v>116015500.0</v>
      </c>
      <c r="Q4428" s="2" t="s">
        <v>229</v>
      </c>
      <c r="R4428" s="2" t="s">
        <v>230</v>
      </c>
      <c r="S4428" s="2" t="s">
        <v>245</v>
      </c>
      <c r="T4428" s="2" t="s">
        <v>75</v>
      </c>
      <c r="U4428" s="4">
        <f>0.03</f>
        <v>0.03</v>
      </c>
      <c r="V4428" s="2" t="s">
        <v>232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4">
        <f>P4428*U4428/1000000</f>
        <v>3.480465</v>
      </c>
      <c r="AD4428" s="4">
        <f>AC4428*(1-Z4428/100)</f>
        <v>3.480465</v>
      </c>
      <c r="AE4428" s="2" t="s">
        <v>66</v>
      </c>
      <c r="AF4428" s="2" t="s">
        <v>67</v>
      </c>
      <c r="AG4428" s="2" t="s">
        <v>233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5615</v>
      </c>
      <c r="B4429" s="2" t="s">
        <v>5609</v>
      </c>
      <c r="C4429" s="2" t="s">
        <v>47</v>
      </c>
      <c r="D4429" s="2" t="s">
        <v>4413</v>
      </c>
      <c r="E4429" s="2" t="s">
        <v>924</v>
      </c>
      <c r="F4429" s="2" t="s">
        <v>224</v>
      </c>
      <c r="G4429" s="2" t="s">
        <v>225</v>
      </c>
      <c r="H4429" s="2" t="s">
        <v>52</v>
      </c>
      <c r="I4429" s="2" t="s">
        <v>53</v>
      </c>
      <c r="J4429" s="2" t="s">
        <v>226</v>
      </c>
      <c r="K4429" s="2" t="s">
        <v>226</v>
      </c>
      <c r="L4429" s="2" t="s">
        <v>227</v>
      </c>
      <c r="M4429" s="2" t="s">
        <v>99</v>
      </c>
      <c r="N4429" s="3">
        <v>11601.55</v>
      </c>
      <c r="O4429" s="3" t="s">
        <v>228</v>
      </c>
      <c r="P4429" s="4">
        <f>IF(O4429="吨",N4429*1000,IF(O4429="万立方米",N4429*10000,""))</f>
        <v>116015500.0</v>
      </c>
      <c r="Q4429" s="2" t="s">
        <v>229</v>
      </c>
      <c r="R4429" s="2" t="s">
        <v>230</v>
      </c>
      <c r="S4429" s="2" t="s">
        <v>247</v>
      </c>
      <c r="T4429" s="2" t="s">
        <v>75</v>
      </c>
      <c r="U4429" s="4">
        <f>0.0</f>
        <v>0.0</v>
      </c>
      <c r="V4429" s="2" t="s">
        <v>232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66</v>
      </c>
      <c r="AF4429" s="2" t="s">
        <v>67</v>
      </c>
      <c r="AG4429" s="2" t="s">
        <v>233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5616</v>
      </c>
      <c r="B4430" s="2" t="s">
        <v>5609</v>
      </c>
      <c r="C4430" s="2" t="s">
        <v>47</v>
      </c>
      <c r="D4430" s="2" t="s">
        <v>4413</v>
      </c>
      <c r="E4430" s="2" t="s">
        <v>924</v>
      </c>
      <c r="F4430" s="2" t="s">
        <v>224</v>
      </c>
      <c r="G4430" s="2" t="s">
        <v>225</v>
      </c>
      <c r="H4430" s="2" t="s">
        <v>52</v>
      </c>
      <c r="I4430" s="2" t="s">
        <v>53</v>
      </c>
      <c r="J4430" s="2" t="s">
        <v>226</v>
      </c>
      <c r="K4430" s="2" t="s">
        <v>226</v>
      </c>
      <c r="L4430" s="2" t="s">
        <v>227</v>
      </c>
      <c r="M4430" s="2" t="s">
        <v>104</v>
      </c>
      <c r="N4430" s="3">
        <v>11601.55</v>
      </c>
      <c r="O4430" s="3" t="s">
        <v>228</v>
      </c>
      <c r="P4430" s="4">
        <f>IF(O4430="吨",N4430*1000,IF(O4430="万立方米",N4430*10000,""))</f>
        <v>116015500.0</v>
      </c>
      <c r="Q4430" s="2" t="s">
        <v>229</v>
      </c>
      <c r="R4430" s="2" t="s">
        <v>230</v>
      </c>
      <c r="S4430" s="2" t="s">
        <v>249</v>
      </c>
      <c r="T4430" s="2" t="s">
        <v>75</v>
      </c>
      <c r="U4430" s="4">
        <f>0.02</f>
        <v>0.02</v>
      </c>
      <c r="V4430" s="2" t="s">
        <v>232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 t="s">
        <v>236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5617</v>
      </c>
      <c r="B4431" s="2" t="s">
        <v>5609</v>
      </c>
      <c r="C4431" s="2" t="s">
        <v>47</v>
      </c>
      <c r="D4431" s="2" t="s">
        <v>4413</v>
      </c>
      <c r="E4431" s="2" t="s">
        <v>924</v>
      </c>
      <c r="F4431" s="2" t="s">
        <v>224</v>
      </c>
      <c r="G4431" s="2" t="s">
        <v>225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f>IF(O4431="吨",N4431*1000,IF(O4431="万立方米",N4431*10000,""))</f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138</v>
      </c>
      <c r="AH4431" s="2" t="s">
        <v>114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5618</v>
      </c>
      <c r="B4432" s="2" t="s">
        <v>5619</v>
      </c>
      <c r="C4432" s="2" t="s">
        <v>47</v>
      </c>
      <c r="D4432" s="2" t="s">
        <v>5620</v>
      </c>
      <c r="E4432" s="2" t="s">
        <v>277</v>
      </c>
      <c r="F4432" s="2" t="s">
        <v>224</v>
      </c>
      <c r="G4432" s="2" t="s">
        <v>227</v>
      </c>
      <c r="H4432" s="2" t="s">
        <v>297</v>
      </c>
      <c r="I4432" s="2" t="s">
        <v>53</v>
      </c>
      <c r="J4432" s="2" t="s">
        <v>226</v>
      </c>
      <c r="K4432" s="2" t="s">
        <v>226</v>
      </c>
      <c r="L4432" s="2" t="s">
        <v>227</v>
      </c>
      <c r="M4432" s="2" t="s">
        <v>57</v>
      </c>
      <c r="N4432" s="3">
        <v>26.27</v>
      </c>
      <c r="O4432" s="3" t="s">
        <v>228</v>
      </c>
      <c r="P4432" s="4">
        <f>IF(O4432="吨",N4432*1000,IF(O4432="万立方米",N4432*10000,""))</f>
        <v>262700.0</v>
      </c>
      <c r="Q4432" s="2" t="s">
        <v>229</v>
      </c>
      <c r="R4432" s="2" t="s">
        <v>230</v>
      </c>
      <c r="S4432" s="2" t="s">
        <v>231</v>
      </c>
      <c r="T4432" s="2" t="s">
        <v>75</v>
      </c>
      <c r="U4432" s="4">
        <f>0.0</f>
        <v>0.0</v>
      </c>
      <c r="V4432" s="2" t="s">
        <v>232</v>
      </c>
      <c r="W4432" s="2" t="s">
        <v>76</v>
      </c>
      <c r="X4432" s="2" t="s">
        <v>255</v>
      </c>
      <c r="Y4432" s="2" t="s">
        <v>256</v>
      </c>
      <c r="Z4432" s="2">
        <v>57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66</v>
      </c>
      <c r="AF4432" s="2" t="s">
        <v>67</v>
      </c>
      <c r="AG4432" s="2" t="s">
        <v>257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5621</v>
      </c>
      <c r="B4433" s="2" t="s">
        <v>5619</v>
      </c>
      <c r="C4433" s="2" t="s">
        <v>47</v>
      </c>
      <c r="D4433" s="2" t="s">
        <v>5620</v>
      </c>
      <c r="E4433" s="2" t="s">
        <v>277</v>
      </c>
      <c r="F4433" s="2" t="s">
        <v>224</v>
      </c>
      <c r="G4433" s="2" t="s">
        <v>227</v>
      </c>
      <c r="H4433" s="2" t="s">
        <v>297</v>
      </c>
      <c r="I4433" s="2" t="s">
        <v>53</v>
      </c>
      <c r="J4433" s="2" t="s">
        <v>226</v>
      </c>
      <c r="K4433" s="2" t="s">
        <v>226</v>
      </c>
      <c r="L4433" s="2" t="s">
        <v>227</v>
      </c>
      <c r="M4433" s="2" t="s">
        <v>73</v>
      </c>
      <c r="N4433" s="3">
        <v>26.27</v>
      </c>
      <c r="O4433" s="3" t="s">
        <v>228</v>
      </c>
      <c r="P4433" s="4">
        <f>IF(O4433="吨",N4433*1000,IF(O4433="万立方米",N4433*10000,""))</f>
        <v>262700.0</v>
      </c>
      <c r="Q4433" s="2" t="s">
        <v>229</v>
      </c>
      <c r="R4433" s="2" t="s">
        <v>230</v>
      </c>
      <c r="S4433" s="2" t="s">
        <v>235</v>
      </c>
      <c r="T4433" s="2" t="s">
        <v>75</v>
      </c>
      <c r="U4433" s="4">
        <f>1.3</f>
        <v>1.3</v>
      </c>
      <c r="V4433" s="2" t="s">
        <v>232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4">
        <f>P4433*U4433/1000000</f>
        <v>0.34151</v>
      </c>
      <c r="AD4433" s="4">
        <f>AC4433*(1-Z4433/100)</f>
        <v>0.34151</v>
      </c>
      <c r="AE4433" s="2" t="s">
        <v>66</v>
      </c>
      <c r="AF4433" s="2" t="s">
        <v>67</v>
      </c>
      <c r="AG4433" s="2" t="s">
        <v>259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5622</v>
      </c>
      <c r="B4434" s="2" t="s">
        <v>5619</v>
      </c>
      <c r="C4434" s="2" t="s">
        <v>47</v>
      </c>
      <c r="D4434" s="2" t="s">
        <v>5620</v>
      </c>
      <c r="E4434" s="2" t="s">
        <v>277</v>
      </c>
      <c r="F4434" s="2" t="s">
        <v>224</v>
      </c>
      <c r="G4434" s="2" t="s">
        <v>227</v>
      </c>
      <c r="H4434" s="2" t="s">
        <v>297</v>
      </c>
      <c r="I4434" s="2" t="s">
        <v>53</v>
      </c>
      <c r="J4434" s="2" t="s">
        <v>226</v>
      </c>
      <c r="K4434" s="2" t="s">
        <v>226</v>
      </c>
      <c r="L4434" s="2" t="s">
        <v>227</v>
      </c>
      <c r="M4434" s="2" t="s">
        <v>79</v>
      </c>
      <c r="N4434" s="3">
        <v>26.27</v>
      </c>
      <c r="O4434" s="3" t="s">
        <v>228</v>
      </c>
      <c r="P4434" s="4">
        <f>IF(O4434="吨",N4434*1000,IF(O4434="万立方米",N4434*10000,""))</f>
        <v>262700.0</v>
      </c>
      <c r="Q4434" s="2" t="s">
        <v>229</v>
      </c>
      <c r="R4434" s="2" t="s">
        <v>230</v>
      </c>
      <c r="S4434" s="2" t="s">
        <v>238</v>
      </c>
      <c r="T4434" s="2" t="s">
        <v>75</v>
      </c>
      <c r="U4434" s="4">
        <f>4.1</f>
        <v>4.1</v>
      </c>
      <c r="V4434" s="2" t="s">
        <v>232</v>
      </c>
      <c r="W4434" s="2" t="s">
        <v>76</v>
      </c>
      <c r="X4434" s="2" t="s">
        <v>255</v>
      </c>
      <c r="Y4434" s="2" t="s">
        <v>1343</v>
      </c>
      <c r="Z4434" s="2">
        <v>42</v>
      </c>
      <c r="AA4434" s="2"/>
      <c r="AB4434" s="2"/>
      <c r="AC4434" s="4">
        <f>P4434*U4434/1000000</f>
        <v>1.07707</v>
      </c>
      <c r="AD4434" s="4">
        <f>AC4434*(1-Z4434/100)</f>
        <v>0.6247006</v>
      </c>
      <c r="AE4434" s="2" t="s">
        <v>66</v>
      </c>
      <c r="AF4434" s="2" t="s">
        <v>67</v>
      </c>
      <c r="AG4434" s="2" t="s">
        <v>257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5623</v>
      </c>
      <c r="B4435" s="2" t="s">
        <v>5619</v>
      </c>
      <c r="C4435" s="2" t="s">
        <v>47</v>
      </c>
      <c r="D4435" s="2" t="s">
        <v>5620</v>
      </c>
      <c r="E4435" s="2" t="s">
        <v>277</v>
      </c>
      <c r="F4435" s="2" t="s">
        <v>224</v>
      </c>
      <c r="G4435" s="2" t="s">
        <v>227</v>
      </c>
      <c r="H4435" s="2" t="s">
        <v>297</v>
      </c>
      <c r="I4435" s="2" t="s">
        <v>53</v>
      </c>
      <c r="J4435" s="2" t="s">
        <v>226</v>
      </c>
      <c r="K4435" s="2" t="s">
        <v>226</v>
      </c>
      <c r="L4435" s="2" t="s">
        <v>227</v>
      </c>
      <c r="M4435" s="2" t="s">
        <v>87</v>
      </c>
      <c r="N4435" s="3">
        <v>26.27</v>
      </c>
      <c r="O4435" s="3" t="s">
        <v>228</v>
      </c>
      <c r="P4435" s="4">
        <f>IF(O4435="吨",N4435*1000,IF(O4435="万立方米",N4435*10000,""))</f>
        <v>262700.0</v>
      </c>
      <c r="Q4435" s="2" t="s">
        <v>229</v>
      </c>
      <c r="R4435" s="2" t="s">
        <v>230</v>
      </c>
      <c r="S4435" s="2" t="s">
        <v>241</v>
      </c>
      <c r="T4435" s="2" t="s">
        <v>75</v>
      </c>
      <c r="U4435" s="4">
        <f>0.0</f>
        <v>0.0</v>
      </c>
      <c r="V4435" s="2" t="s">
        <v>232</v>
      </c>
      <c r="W4435" s="2" t="s">
        <v>76</v>
      </c>
      <c r="X4435" s="2" t="s">
        <v>255</v>
      </c>
      <c r="Y4435" s="2" t="s">
        <v>262</v>
      </c>
      <c r="Z4435" s="2">
        <v>57</v>
      </c>
      <c r="AA4435" s="2"/>
      <c r="AB4435" s="2"/>
      <c r="AC4435" s="4">
        <f>P4435*U4435/1000000</f>
        <v>0.0</v>
      </c>
      <c r="AD4435" s="4">
        <f>AC4435*(1-Z4435/100)</f>
        <v>0.0</v>
      </c>
      <c r="AE4435" s="2" t="s">
        <v>66</v>
      </c>
      <c r="AF4435" s="2" t="s">
        <v>67</v>
      </c>
      <c r="AG4435" s="2" t="s">
        <v>257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5624</v>
      </c>
      <c r="B4436" s="2" t="s">
        <v>5619</v>
      </c>
      <c r="C4436" s="2" t="s">
        <v>47</v>
      </c>
      <c r="D4436" s="2" t="s">
        <v>5620</v>
      </c>
      <c r="E4436" s="2" t="s">
        <v>277</v>
      </c>
      <c r="F4436" s="2" t="s">
        <v>224</v>
      </c>
      <c r="G4436" s="2" t="s">
        <v>227</v>
      </c>
      <c r="H4436" s="2" t="s">
        <v>297</v>
      </c>
      <c r="I4436" s="2" t="s">
        <v>53</v>
      </c>
      <c r="J4436" s="2" t="s">
        <v>226</v>
      </c>
      <c r="K4436" s="2" t="s">
        <v>226</v>
      </c>
      <c r="L4436" s="2" t="s">
        <v>227</v>
      </c>
      <c r="M4436" s="2" t="s">
        <v>91</v>
      </c>
      <c r="N4436" s="3">
        <v>26.27</v>
      </c>
      <c r="O4436" s="3" t="s">
        <v>228</v>
      </c>
      <c r="P4436" s="4">
        <f>IF(O4436="吨",N4436*1000,IF(O4436="万立方米",N4436*10000,""))</f>
        <v>262700.0</v>
      </c>
      <c r="Q4436" s="2" t="s">
        <v>229</v>
      </c>
      <c r="R4436" s="2" t="s">
        <v>230</v>
      </c>
      <c r="S4436" s="2" t="s">
        <v>243</v>
      </c>
      <c r="T4436" s="2" t="s">
        <v>75</v>
      </c>
      <c r="U4436" s="4">
        <f>0.03</f>
        <v>0.03</v>
      </c>
      <c r="V4436" s="2" t="s">
        <v>232</v>
      </c>
      <c r="W4436" s="2" t="s">
        <v>76</v>
      </c>
      <c r="X4436" s="2" t="s">
        <v>255</v>
      </c>
      <c r="Y4436" s="2" t="s">
        <v>264</v>
      </c>
      <c r="Z4436" s="2">
        <v>75</v>
      </c>
      <c r="AA4436" s="2">
        <v>57</v>
      </c>
      <c r="AB4436" s="2">
        <v>75</v>
      </c>
      <c r="AC4436" s="4">
        <f>P4436*U4436/1000000</f>
        <v>0.007881</v>
      </c>
      <c r="AD4436" s="4">
        <f>AC4437*(1-AA4436/100)+(AC4436-AC4437)*(1-AB4436/100)</f>
        <v>0.0033888300000000007</v>
      </c>
      <c r="AE4436" s="2" t="s">
        <v>66</v>
      </c>
      <c r="AF4436" s="2" t="s">
        <v>67</v>
      </c>
      <c r="AG4436" s="2" t="s">
        <v>257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5625</v>
      </c>
      <c r="B4437" s="2" t="s">
        <v>5619</v>
      </c>
      <c r="C4437" s="2" t="s">
        <v>47</v>
      </c>
      <c r="D4437" s="2" t="s">
        <v>5620</v>
      </c>
      <c r="E4437" s="2" t="s">
        <v>277</v>
      </c>
      <c r="F4437" s="2" t="s">
        <v>224</v>
      </c>
      <c r="G4437" s="2" t="s">
        <v>227</v>
      </c>
      <c r="H4437" s="2" t="s">
        <v>297</v>
      </c>
      <c r="I4437" s="2" t="s">
        <v>53</v>
      </c>
      <c r="J4437" s="2" t="s">
        <v>226</v>
      </c>
      <c r="K4437" s="2" t="s">
        <v>226</v>
      </c>
      <c r="L4437" s="2" t="s">
        <v>227</v>
      </c>
      <c r="M4437" s="2" t="s">
        <v>95</v>
      </c>
      <c r="N4437" s="3">
        <v>26.27</v>
      </c>
      <c r="O4437" s="3" t="s">
        <v>228</v>
      </c>
      <c r="P4437" s="4">
        <f>IF(O4437="吨",N4437*1000,IF(O4437="万立方米",N4437*10000,""))</f>
        <v>262700.0</v>
      </c>
      <c r="Q4437" s="2" t="s">
        <v>229</v>
      </c>
      <c r="R4437" s="2" t="s">
        <v>230</v>
      </c>
      <c r="S4437" s="2" t="s">
        <v>245</v>
      </c>
      <c r="T4437" s="2" t="s">
        <v>75</v>
      </c>
      <c r="U4437" s="4">
        <f>0.03</f>
        <v>0.03</v>
      </c>
      <c r="V4437" s="2" t="s">
        <v>232</v>
      </c>
      <c r="W4437" s="2" t="s">
        <v>76</v>
      </c>
      <c r="X4437" s="2" t="s">
        <v>255</v>
      </c>
      <c r="Y4437" s="2" t="s">
        <v>266</v>
      </c>
      <c r="Z4437" s="2">
        <v>57</v>
      </c>
      <c r="AA4437" s="2"/>
      <c r="AB4437" s="2"/>
      <c r="AC4437" s="4">
        <f>P4437*U4437/1000000</f>
        <v>0.007881</v>
      </c>
      <c r="AD4437" s="4">
        <f>AC4437*(1-Z4437/100)</f>
        <v>0.0033888300000000007</v>
      </c>
      <c r="AE4437" s="2" t="s">
        <v>66</v>
      </c>
      <c r="AF4437" s="2" t="s">
        <v>67</v>
      </c>
      <c r="AG4437" s="2" t="s">
        <v>257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5626</v>
      </c>
      <c r="B4438" s="2" t="s">
        <v>5619</v>
      </c>
      <c r="C4438" s="2" t="s">
        <v>47</v>
      </c>
      <c r="D4438" s="2" t="s">
        <v>5620</v>
      </c>
      <c r="E4438" s="2" t="s">
        <v>277</v>
      </c>
      <c r="F4438" s="2" t="s">
        <v>224</v>
      </c>
      <c r="G4438" s="2" t="s">
        <v>227</v>
      </c>
      <c r="H4438" s="2" t="s">
        <v>297</v>
      </c>
      <c r="I4438" s="2" t="s">
        <v>53</v>
      </c>
      <c r="J4438" s="2" t="s">
        <v>226</v>
      </c>
      <c r="K4438" s="2" t="s">
        <v>226</v>
      </c>
      <c r="L4438" s="2" t="s">
        <v>227</v>
      </c>
      <c r="M4438" s="2" t="s">
        <v>99</v>
      </c>
      <c r="N4438" s="3">
        <v>26.27</v>
      </c>
      <c r="O4438" s="3" t="s">
        <v>228</v>
      </c>
      <c r="P4438" s="4">
        <f>IF(O4438="吨",N4438*1000,IF(O4438="万立方米",N4438*10000,""))</f>
        <v>262700.0</v>
      </c>
      <c r="Q4438" s="2" t="s">
        <v>229</v>
      </c>
      <c r="R4438" s="2" t="s">
        <v>230</v>
      </c>
      <c r="S4438" s="2" t="s">
        <v>247</v>
      </c>
      <c r="T4438" s="2" t="s">
        <v>75</v>
      </c>
      <c r="U4438" s="4">
        <f>0.0</f>
        <v>0.0</v>
      </c>
      <c r="V4438" s="2" t="s">
        <v>232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0.0</v>
      </c>
      <c r="AD4438" s="4">
        <f>AC4438*(1-Z4438/100)</f>
        <v>0.0</v>
      </c>
      <c r="AE4438" s="2" t="s">
        <v>66</v>
      </c>
      <c r="AF4438" s="2" t="s">
        <v>67</v>
      </c>
      <c r="AG4438" s="2" t="s">
        <v>268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5627</v>
      </c>
      <c r="B4439" s="2" t="s">
        <v>5619</v>
      </c>
      <c r="C4439" s="2" t="s">
        <v>47</v>
      </c>
      <c r="D4439" s="2" t="s">
        <v>5620</v>
      </c>
      <c r="E4439" s="2" t="s">
        <v>277</v>
      </c>
      <c r="F4439" s="2" t="s">
        <v>224</v>
      </c>
      <c r="G4439" s="2" t="s">
        <v>227</v>
      </c>
      <c r="H4439" s="2" t="s">
        <v>297</v>
      </c>
      <c r="I4439" s="2" t="s">
        <v>53</v>
      </c>
      <c r="J4439" s="2" t="s">
        <v>226</v>
      </c>
      <c r="K4439" s="2" t="s">
        <v>226</v>
      </c>
      <c r="L4439" s="2" t="s">
        <v>227</v>
      </c>
      <c r="M4439" s="2" t="s">
        <v>104</v>
      </c>
      <c r="N4439" s="3">
        <v>26.27</v>
      </c>
      <c r="O4439" s="3" t="s">
        <v>228</v>
      </c>
      <c r="P4439" s="4">
        <f>IF(O4439="吨",N4439*1000,IF(O4439="万立方米",N4439*10000,""))</f>
        <v>262700.0</v>
      </c>
      <c r="Q4439" s="2" t="s">
        <v>229</v>
      </c>
      <c r="R4439" s="2" t="s">
        <v>230</v>
      </c>
      <c r="S4439" s="2" t="s">
        <v>249</v>
      </c>
      <c r="T4439" s="2" t="s">
        <v>75</v>
      </c>
      <c r="U4439" s="4">
        <f>0.02</f>
        <v>0.02</v>
      </c>
      <c r="V4439" s="2" t="s">
        <v>232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259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5628</v>
      </c>
      <c r="B4440" s="2" t="s">
        <v>5619</v>
      </c>
      <c r="C4440" s="2" t="s">
        <v>47</v>
      </c>
      <c r="D4440" s="2" t="s">
        <v>5620</v>
      </c>
      <c r="E4440" s="2" t="s">
        <v>277</v>
      </c>
      <c r="F4440" s="2" t="s">
        <v>224</v>
      </c>
      <c r="G4440" s="2" t="s">
        <v>227</v>
      </c>
      <c r="H4440" s="2" t="s">
        <v>297</v>
      </c>
      <c r="I4440" s="2"/>
      <c r="J4440" s="2"/>
      <c r="K4440" s="2" t="s">
        <v>55</v>
      </c>
      <c r="L4440" s="2" t="s">
        <v>163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164</v>
      </c>
      <c r="T4440" s="2" t="s">
        <v>165</v>
      </c>
      <c r="U4440" s="4">
        <f>0.16</f>
        <v>0.16</v>
      </c>
      <c r="V4440" s="2" t="s">
        <v>111</v>
      </c>
      <c r="W4440" s="2" t="s">
        <v>164</v>
      </c>
      <c r="X4440" s="2" t="s">
        <v>163</v>
      </c>
      <c r="Y4440" s="2" t="s">
        <v>166</v>
      </c>
      <c r="Z4440" s="2">
        <v>0</v>
      </c>
      <c r="AA4440" s="2"/>
      <c r="AB4440" s="2"/>
      <c r="AC4440" s="2"/>
      <c r="AD4440" s="2"/>
      <c r="AE4440" s="2" t="s">
        <v>271</v>
      </c>
      <c r="AF4440" s="2" t="s">
        <v>272</v>
      </c>
      <c r="AG4440" s="2" t="s">
        <v>273</v>
      </c>
      <c r="AH4440" s="2" t="s">
        <v>168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5629</v>
      </c>
      <c r="B4441" s="2" t="s">
        <v>5630</v>
      </c>
      <c r="C4441" s="2" t="s">
        <v>47</v>
      </c>
      <c r="D4441" s="2" t="s">
        <v>4902</v>
      </c>
      <c r="E4441" s="2" t="s">
        <v>277</v>
      </c>
      <c r="F4441" s="2" t="s">
        <v>224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344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66</v>
      </c>
      <c r="AF4441" s="2" t="s">
        <v>67</v>
      </c>
      <c r="AG4441" s="2" t="s">
        <v>327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5631</v>
      </c>
      <c r="B4442" s="2" t="s">
        <v>5630</v>
      </c>
      <c r="C4442" s="2" t="s">
        <v>47</v>
      </c>
      <c r="D4442" s="2" t="s">
        <v>4902</v>
      </c>
      <c r="E4442" s="2" t="s">
        <v>277</v>
      </c>
      <c r="F4442" s="2" t="s">
        <v>224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66</v>
      </c>
      <c r="AF4442" s="2" t="s">
        <v>67</v>
      </c>
      <c r="AG4442" s="2" t="s">
        <v>329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5632</v>
      </c>
      <c r="B4443" s="2" t="s">
        <v>5630</v>
      </c>
      <c r="C4443" s="2" t="s">
        <v>47</v>
      </c>
      <c r="D4443" s="2" t="s">
        <v>4902</v>
      </c>
      <c r="E4443" s="2" t="s">
        <v>277</v>
      </c>
      <c r="F4443" s="2" t="s">
        <v>224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149</v>
      </c>
      <c r="Y4443" s="2" t="s">
        <v>150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66</v>
      </c>
      <c r="AF4443" s="2" t="s">
        <v>67</v>
      </c>
      <c r="AG4443" s="2" t="s">
        <v>167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5633</v>
      </c>
      <c r="B4444" s="2" t="s">
        <v>5630</v>
      </c>
      <c r="C4444" s="2" t="s">
        <v>47</v>
      </c>
      <c r="D4444" s="2" t="s">
        <v>4902</v>
      </c>
      <c r="E4444" s="2" t="s">
        <v>277</v>
      </c>
      <c r="F4444" s="2" t="s">
        <v>224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344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66</v>
      </c>
      <c r="AF4444" s="2" t="s">
        <v>67</v>
      </c>
      <c r="AG4444" s="2" t="s">
        <v>327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5634</v>
      </c>
      <c r="B4445" s="2" t="s">
        <v>5630</v>
      </c>
      <c r="C4445" s="2" t="s">
        <v>47</v>
      </c>
      <c r="D4445" s="2" t="s">
        <v>4902</v>
      </c>
      <c r="E4445" s="2" t="s">
        <v>277</v>
      </c>
      <c r="F4445" s="2" t="s">
        <v>224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344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66</v>
      </c>
      <c r="AF4445" s="2" t="s">
        <v>67</v>
      </c>
      <c r="AG4445" s="2" t="s">
        <v>327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5635</v>
      </c>
      <c r="B4446" s="2" t="s">
        <v>5630</v>
      </c>
      <c r="C4446" s="2" t="s">
        <v>47</v>
      </c>
      <c r="D4446" s="2" t="s">
        <v>4902</v>
      </c>
      <c r="E4446" s="2" t="s">
        <v>277</v>
      </c>
      <c r="F4446" s="2" t="s">
        <v>224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344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66</v>
      </c>
      <c r="AF4446" s="2" t="s">
        <v>67</v>
      </c>
      <c r="AG4446" s="2" t="s">
        <v>327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5636</v>
      </c>
      <c r="B4447" s="2" t="s">
        <v>5630</v>
      </c>
      <c r="C4447" s="2" t="s">
        <v>47</v>
      </c>
      <c r="D4447" s="2" t="s">
        <v>4902</v>
      </c>
      <c r="E4447" s="2" t="s">
        <v>277</v>
      </c>
      <c r="F4447" s="2" t="s">
        <v>224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314</v>
      </c>
      <c r="Y4447" s="2" t="s">
        <v>315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66</v>
      </c>
      <c r="AF4447" s="2" t="s">
        <v>67</v>
      </c>
      <c r="AG4447" s="2" t="s">
        <v>167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5637</v>
      </c>
      <c r="B4448" s="2" t="s">
        <v>5630</v>
      </c>
      <c r="C4448" s="2" t="s">
        <v>47</v>
      </c>
      <c r="D4448" s="2" t="s">
        <v>4902</v>
      </c>
      <c r="E4448" s="2" t="s">
        <v>277</v>
      </c>
      <c r="F4448" s="2" t="s">
        <v>224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66</v>
      </c>
      <c r="AF4448" s="2" t="s">
        <v>67</v>
      </c>
      <c r="AG4448" s="2" t="s">
        <v>329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5638</v>
      </c>
      <c r="B4449" s="2" t="s">
        <v>5630</v>
      </c>
      <c r="C4449" s="2" t="s">
        <v>47</v>
      </c>
      <c r="D4449" s="2" t="s">
        <v>4902</v>
      </c>
      <c r="E4449" s="2" t="s">
        <v>277</v>
      </c>
      <c r="F4449" s="2" t="s">
        <v>224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163</v>
      </c>
      <c r="M4449" s="2" t="s">
        <v>107</v>
      </c>
      <c r="N4449" s="3"/>
      <c r="O4449" s="3"/>
      <c r="P4449" s="4">
        <f>IF(O4449="吨",N4449*1000,IF(O4449="万立方米",N4449*10000,""))</f>
        <v>667153000.0</v>
      </c>
      <c r="Q4449" s="2" t="s">
        <v>108</v>
      </c>
      <c r="R4449" s="2" t="s">
        <v>109</v>
      </c>
      <c r="S4449" s="2" t="s">
        <v>164</v>
      </c>
      <c r="T4449" s="2" t="s">
        <v>165</v>
      </c>
      <c r="U4449" s="4">
        <f>0.16</f>
        <v>0.16</v>
      </c>
      <c r="V4449" s="2" t="s">
        <v>111</v>
      </c>
      <c r="W4449" s="2" t="s">
        <v>164</v>
      </c>
      <c r="X4449" s="2" t="s">
        <v>163</v>
      </c>
      <c r="Y4449" s="2" t="s">
        <v>166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66</v>
      </c>
      <c r="AF4449" s="2" t="s">
        <v>67</v>
      </c>
      <c r="AG4449" s="2" t="s">
        <v>167</v>
      </c>
      <c r="AH4449" s="2" t="s">
        <v>168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5639</v>
      </c>
      <c r="B4450" s="2" t="s">
        <v>5640</v>
      </c>
      <c r="C4450" s="2" t="s">
        <v>47</v>
      </c>
      <c r="D4450" s="2" t="s">
        <v>4809</v>
      </c>
      <c r="E4450" s="2" t="s">
        <v>172</v>
      </c>
      <c r="F4450" s="2" t="s">
        <v>50</v>
      </c>
      <c r="G4450" s="2" t="s">
        <v>51</v>
      </c>
      <c r="H4450" s="2" t="s">
        <v>418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4">
        <f>P4450*U4450/1000000</f>
        <v>43.5168675</v>
      </c>
      <c r="AD4450" s="4">
        <f>AC4450*(1-Z4450/100)</f>
        <v>43.5168675</v>
      </c>
      <c r="AE4450" s="2" t="s">
        <v>66</v>
      </c>
      <c r="AF4450" s="2" t="s">
        <v>67</v>
      </c>
      <c r="AG4450" s="2" t="s">
        <v>4810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5641</v>
      </c>
      <c r="B4451" s="2" t="s">
        <v>5640</v>
      </c>
      <c r="C4451" s="2" t="s">
        <v>47</v>
      </c>
      <c r="D4451" s="2" t="s">
        <v>4809</v>
      </c>
      <c r="E4451" s="2" t="s">
        <v>172</v>
      </c>
      <c r="F4451" s="2" t="s">
        <v>50</v>
      </c>
      <c r="G4451" s="2" t="s">
        <v>51</v>
      </c>
      <c r="H4451" s="2" t="s">
        <v>418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3868.166</v>
      </c>
      <c r="AD4451" s="4">
        <f>AC4451*(1-Z4451/100)</f>
        <v>3868.166</v>
      </c>
      <c r="AE4451" s="2" t="s">
        <v>66</v>
      </c>
      <c r="AF4451" s="2" t="s">
        <v>67</v>
      </c>
      <c r="AG4451" s="2" t="s">
        <v>4812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5642</v>
      </c>
      <c r="B4452" s="2" t="s">
        <v>5640</v>
      </c>
      <c r="C4452" s="2" t="s">
        <v>47</v>
      </c>
      <c r="D4452" s="2" t="s">
        <v>4809</v>
      </c>
      <c r="E4452" s="2" t="s">
        <v>172</v>
      </c>
      <c r="F4452" s="2" t="s">
        <v>50</v>
      </c>
      <c r="G4452" s="2" t="s">
        <v>51</v>
      </c>
      <c r="H4452" s="2" t="s">
        <v>418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4">
        <f>P4452*U4452/1000000</f>
        <v>13944.73843</v>
      </c>
      <c r="AD4452" s="4">
        <f>AC4452*(1-Z4452/100)</f>
        <v>10876.8959754</v>
      </c>
      <c r="AE4452" s="2" t="s">
        <v>66</v>
      </c>
      <c r="AF4452" s="2" t="s">
        <v>67</v>
      </c>
      <c r="AG4452" s="2" t="s">
        <v>5643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5644</v>
      </c>
      <c r="B4453" s="2" t="s">
        <v>5640</v>
      </c>
      <c r="C4453" s="2" t="s">
        <v>47</v>
      </c>
      <c r="D4453" s="2" t="s">
        <v>4809</v>
      </c>
      <c r="E4453" s="2" t="s">
        <v>172</v>
      </c>
      <c r="F4453" s="2" t="s">
        <v>50</v>
      </c>
      <c r="G4453" s="2" t="s">
        <v>51</v>
      </c>
      <c r="H4453" s="2" t="s">
        <v>418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</v>
      </c>
      <c r="AD4453" s="4">
        <f>AC4453*(1-Z4453/100)</f>
        <v>0.0</v>
      </c>
      <c r="AE4453" s="2" t="s">
        <v>66</v>
      </c>
      <c r="AF4453" s="2" t="s">
        <v>67</v>
      </c>
      <c r="AG4453" s="2" t="s">
        <v>4810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5645</v>
      </c>
      <c r="B4454" s="2" t="s">
        <v>5640</v>
      </c>
      <c r="C4454" s="2" t="s">
        <v>47</v>
      </c>
      <c r="D4454" s="2" t="s">
        <v>4809</v>
      </c>
      <c r="E4454" s="2" t="s">
        <v>172</v>
      </c>
      <c r="F4454" s="2" t="s">
        <v>50</v>
      </c>
      <c r="G4454" s="2" t="s">
        <v>51</v>
      </c>
      <c r="H4454" s="2" t="s">
        <v>418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4">
        <f>P4454*U4454/1000000</f>
        <v>83407.329375</v>
      </c>
      <c r="AD4454" s="4">
        <f>AC4455*(1-AA4454/100)+(AC4454-AC4455)*(1-AB4454/100)</f>
        <v>83407.329375</v>
      </c>
      <c r="AE4454" s="2" t="s">
        <v>66</v>
      </c>
      <c r="AF4454" s="2" t="s">
        <v>67</v>
      </c>
      <c r="AG4454" s="2" t="s">
        <v>4810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5646</v>
      </c>
      <c r="B4455" s="2" t="s">
        <v>5640</v>
      </c>
      <c r="C4455" s="2" t="s">
        <v>47</v>
      </c>
      <c r="D4455" s="2" t="s">
        <v>4809</v>
      </c>
      <c r="E4455" s="2" t="s">
        <v>172</v>
      </c>
      <c r="F4455" s="2" t="s">
        <v>50</v>
      </c>
      <c r="G4455" s="2" t="s">
        <v>51</v>
      </c>
      <c r="H4455" s="2" t="s">
        <v>418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21758.43375</v>
      </c>
      <c r="AD4455" s="4">
        <f>AC4455*(1-Z4455/100)</f>
        <v>21758.43375</v>
      </c>
      <c r="AE4455" s="2" t="s">
        <v>66</v>
      </c>
      <c r="AF4455" s="2" t="s">
        <v>67</v>
      </c>
      <c r="AG4455" s="2" t="s">
        <v>4810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5647</v>
      </c>
      <c r="B4456" s="2" t="s">
        <v>5640</v>
      </c>
      <c r="C4456" s="2" t="s">
        <v>47</v>
      </c>
      <c r="D4456" s="2" t="s">
        <v>4809</v>
      </c>
      <c r="E4456" s="2" t="s">
        <v>172</v>
      </c>
      <c r="F4456" s="2" t="s">
        <v>50</v>
      </c>
      <c r="G4456" s="2" t="s">
        <v>51</v>
      </c>
      <c r="H4456" s="2" t="s">
        <v>418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33208.205109999995</v>
      </c>
      <c r="AD4456" s="4">
        <f>AC4456*(1-Z4456/100)</f>
        <v>33208.205109999995</v>
      </c>
      <c r="AE4456" s="2" t="s">
        <v>66</v>
      </c>
      <c r="AF4456" s="2" t="s">
        <v>67</v>
      </c>
      <c r="AG4456" s="2" t="s">
        <v>4810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5648</v>
      </c>
      <c r="B4457" s="2" t="s">
        <v>5640</v>
      </c>
      <c r="C4457" s="2" t="s">
        <v>47</v>
      </c>
      <c r="D4457" s="2" t="s">
        <v>4809</v>
      </c>
      <c r="E4457" s="2" t="s">
        <v>172</v>
      </c>
      <c r="F4457" s="2" t="s">
        <v>50</v>
      </c>
      <c r="G4457" s="2" t="s">
        <v>51</v>
      </c>
      <c r="H4457" s="2" t="s">
        <v>418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77.36332</v>
      </c>
      <c r="AD4457" s="4">
        <f>AC4457*(1-Z4457/100)</f>
        <v>77.36332</v>
      </c>
      <c r="AE4457" s="2" t="s">
        <v>66</v>
      </c>
      <c r="AF4457" s="2" t="s">
        <v>67</v>
      </c>
      <c r="AG4457" s="2" t="s">
        <v>4812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5649</v>
      </c>
      <c r="B4458" s="2" t="s">
        <v>5640</v>
      </c>
      <c r="C4458" s="2" t="s">
        <v>47</v>
      </c>
      <c r="D4458" s="2" t="s">
        <v>4809</v>
      </c>
      <c r="E4458" s="2" t="s">
        <v>172</v>
      </c>
      <c r="F4458" s="2" t="s">
        <v>50</v>
      </c>
      <c r="G4458" s="2" t="s">
        <v>51</v>
      </c>
      <c r="H4458" s="2" t="s">
        <v>418</v>
      </c>
      <c r="I4458" s="2"/>
      <c r="J4458" s="2"/>
      <c r="K4458" s="2"/>
      <c r="L4458" s="2"/>
      <c r="M4458" s="2" t="s">
        <v>107</v>
      </c>
      <c r="N4458" s="3"/>
      <c r="O4458" s="3"/>
      <c r="P4458" s="4">
        <f>IF(O4458="吨",N4458*1000,IF(O4458="万立方米",N4458*10000,""))</f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4820</v>
      </c>
      <c r="AH4458" s="2" t="s">
        <v>114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5650</v>
      </c>
      <c r="B4459" s="2" t="s">
        <v>5651</v>
      </c>
      <c r="C4459" s="2" t="s">
        <v>47</v>
      </c>
      <c r="D4459" s="2" t="s">
        <v>5652</v>
      </c>
      <c r="E4459" s="2" t="s">
        <v>325</v>
      </c>
      <c r="F4459" s="2" t="s">
        <v>119</v>
      </c>
      <c r="G4459" s="2" t="s">
        <v>120</v>
      </c>
      <c r="H4459" s="2" t="s">
        <v>52</v>
      </c>
      <c r="I4459" s="2" t="s">
        <v>53</v>
      </c>
      <c r="J4459" s="2" t="s">
        <v>121</v>
      </c>
      <c r="K4459" s="2"/>
      <c r="L4459" s="2" t="s">
        <v>122</v>
      </c>
      <c r="M4459" s="2" t="s">
        <v>57</v>
      </c>
      <c r="N4459" s="3">
        <v>150</v>
      </c>
      <c r="O4459" s="3" t="s">
        <v>123</v>
      </c>
      <c r="P4459" s="2"/>
      <c r="Q4459" s="2"/>
      <c r="R4459" s="2"/>
      <c r="S4459" s="2"/>
      <c r="T4459" s="2"/>
      <c r="U4459" s="2"/>
      <c r="V4459" s="2"/>
      <c r="W4459" s="2" t="s">
        <v>124</v>
      </c>
      <c r="X4459" s="2"/>
      <c r="Y4459" s="2" t="s">
        <v>65</v>
      </c>
      <c r="Z4459" s="2">
        <v>0</v>
      </c>
      <c r="AA4459" s="2"/>
      <c r="AB4459" s="2"/>
      <c r="AC4459" s="4">
        <f>P4459*U4459/1000000</f>
        <v>0.0</v>
      </c>
      <c r="AD4459" s="4">
        <f>AC4459*(1-Z4459/100)</f>
        <v>0.0</v>
      </c>
      <c r="AE4459" s="2" t="s">
        <v>125</v>
      </c>
      <c r="AF4459" s="2" t="s">
        <v>126</v>
      </c>
      <c r="AG4459" s="2" t="s">
        <v>127</v>
      </c>
      <c r="AH4459" s="2" t="s">
        <v>128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5653</v>
      </c>
      <c r="B4460" s="2" t="s">
        <v>5651</v>
      </c>
      <c r="C4460" s="2" t="s">
        <v>47</v>
      </c>
      <c r="D4460" s="2" t="s">
        <v>5652</v>
      </c>
      <c r="E4460" s="2" t="s">
        <v>325</v>
      </c>
      <c r="F4460" s="2" t="s">
        <v>119</v>
      </c>
      <c r="G4460" s="2" t="s">
        <v>120</v>
      </c>
      <c r="H4460" s="2" t="s">
        <v>52</v>
      </c>
      <c r="I4460" s="2" t="s">
        <v>53</v>
      </c>
      <c r="J4460" s="2" t="s">
        <v>121</v>
      </c>
      <c r="K4460" s="2"/>
      <c r="L4460" s="2" t="s">
        <v>122</v>
      </c>
      <c r="M4460" s="2" t="s">
        <v>73</v>
      </c>
      <c r="N4460" s="3">
        <v>150</v>
      </c>
      <c r="O4460" s="3" t="s">
        <v>123</v>
      </c>
      <c r="P4460" s="2"/>
      <c r="Q4460" s="2"/>
      <c r="R4460" s="2"/>
      <c r="S4460" s="2"/>
      <c r="T4460" s="2"/>
      <c r="U4460" s="2"/>
      <c r="V4460" s="2"/>
      <c r="W4460" s="2" t="s">
        <v>124</v>
      </c>
      <c r="X4460" s="2"/>
      <c r="Y4460" s="2" t="s">
        <v>65</v>
      </c>
      <c r="Z4460" s="2">
        <v>0</v>
      </c>
      <c r="AA4460" s="2"/>
      <c r="AB4460" s="2"/>
      <c r="AC4460" s="4">
        <f>P4460*U4460/1000000</f>
        <v>0.0</v>
      </c>
      <c r="AD4460" s="4">
        <f>AC4460*(1-Z4460/100)</f>
        <v>0.0</v>
      </c>
      <c r="AE4460" s="2" t="s">
        <v>125</v>
      </c>
      <c r="AF4460" s="2" t="s">
        <v>126</v>
      </c>
      <c r="AG4460" s="2" t="s">
        <v>130</v>
      </c>
      <c r="AH4460" s="2" t="s">
        <v>128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5654</v>
      </c>
      <c r="B4461" s="2" t="s">
        <v>5651</v>
      </c>
      <c r="C4461" s="2" t="s">
        <v>47</v>
      </c>
      <c r="D4461" s="2" t="s">
        <v>5652</v>
      </c>
      <c r="E4461" s="2" t="s">
        <v>325</v>
      </c>
      <c r="F4461" s="2" t="s">
        <v>119</v>
      </c>
      <c r="G4461" s="2" t="s">
        <v>120</v>
      </c>
      <c r="H4461" s="2" t="s">
        <v>52</v>
      </c>
      <c r="I4461" s="2" t="s">
        <v>53</v>
      </c>
      <c r="J4461" s="2" t="s">
        <v>121</v>
      </c>
      <c r="K4461" s="2"/>
      <c r="L4461" s="2" t="s">
        <v>122</v>
      </c>
      <c r="M4461" s="2" t="s">
        <v>79</v>
      </c>
      <c r="N4461" s="3">
        <v>150</v>
      </c>
      <c r="O4461" s="3" t="s">
        <v>123</v>
      </c>
      <c r="P4461" s="2"/>
      <c r="Q4461" s="2"/>
      <c r="R4461" s="2"/>
      <c r="S4461" s="2"/>
      <c r="T4461" s="2"/>
      <c r="U4461" s="2"/>
      <c r="V4461" s="2"/>
      <c r="W4461" s="2" t="s">
        <v>124</v>
      </c>
      <c r="X4461" s="2" t="s">
        <v>83</v>
      </c>
      <c r="Y4461" s="2" t="s">
        <v>84</v>
      </c>
      <c r="Z4461" s="2">
        <v>22</v>
      </c>
      <c r="AA4461" s="2"/>
      <c r="AB4461" s="2"/>
      <c r="AC4461" s="4">
        <f>P4461*U4461/1000000</f>
        <v>0.0</v>
      </c>
      <c r="AD4461" s="4">
        <f>AC4461*(1-Z4461/100)</f>
        <v>0.0</v>
      </c>
      <c r="AE4461" s="2" t="s">
        <v>125</v>
      </c>
      <c r="AF4461" s="2" t="s">
        <v>126</v>
      </c>
      <c r="AG4461" s="2" t="s">
        <v>1096</v>
      </c>
      <c r="AH4461" s="2" t="s">
        <v>128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5655</v>
      </c>
      <c r="B4462" s="2" t="s">
        <v>5651</v>
      </c>
      <c r="C4462" s="2" t="s">
        <v>47</v>
      </c>
      <c r="D4462" s="2" t="s">
        <v>5652</v>
      </c>
      <c r="E4462" s="2" t="s">
        <v>325</v>
      </c>
      <c r="F4462" s="2" t="s">
        <v>119</v>
      </c>
      <c r="G4462" s="2" t="s">
        <v>120</v>
      </c>
      <c r="H4462" s="2" t="s">
        <v>52</v>
      </c>
      <c r="I4462" s="2" t="s">
        <v>53</v>
      </c>
      <c r="J4462" s="2" t="s">
        <v>121</v>
      </c>
      <c r="K4462" s="2"/>
      <c r="L4462" s="2" t="s">
        <v>122</v>
      </c>
      <c r="M4462" s="2" t="s">
        <v>87</v>
      </c>
      <c r="N4462" s="3">
        <v>150</v>
      </c>
      <c r="O4462" s="3" t="s">
        <v>123</v>
      </c>
      <c r="P4462" s="2"/>
      <c r="Q4462" s="2"/>
      <c r="R4462" s="2"/>
      <c r="S4462" s="2"/>
      <c r="T4462" s="2"/>
      <c r="U4462" s="2"/>
      <c r="V4462" s="2"/>
      <c r="W4462" s="2" t="s">
        <v>124</v>
      </c>
      <c r="X4462" s="2"/>
      <c r="Y4462" s="2" t="s">
        <v>65</v>
      </c>
      <c r="Z4462" s="2">
        <v>0</v>
      </c>
      <c r="AA4462" s="2"/>
      <c r="AB4462" s="2"/>
      <c r="AC4462" s="4">
        <f>P4462*U4462/1000000</f>
        <v>0.0</v>
      </c>
      <c r="AD4462" s="4">
        <f>AC4462*(1-Z4462/100)</f>
        <v>0.0</v>
      </c>
      <c r="AE4462" s="2" t="s">
        <v>125</v>
      </c>
      <c r="AF4462" s="2" t="s">
        <v>126</v>
      </c>
      <c r="AG4462" s="2" t="s">
        <v>127</v>
      </c>
      <c r="AH4462" s="2" t="s">
        <v>128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5656</v>
      </c>
      <c r="B4463" s="2" t="s">
        <v>5651</v>
      </c>
      <c r="C4463" s="2" t="s">
        <v>47</v>
      </c>
      <c r="D4463" s="2" t="s">
        <v>5652</v>
      </c>
      <c r="E4463" s="2" t="s">
        <v>325</v>
      </c>
      <c r="F4463" s="2" t="s">
        <v>119</v>
      </c>
      <c r="G4463" s="2" t="s">
        <v>120</v>
      </c>
      <c r="H4463" s="2" t="s">
        <v>52</v>
      </c>
      <c r="I4463" s="2" t="s">
        <v>53</v>
      </c>
      <c r="J4463" s="2" t="s">
        <v>121</v>
      </c>
      <c r="K4463" s="2"/>
      <c r="L4463" s="2" t="s">
        <v>122</v>
      </c>
      <c r="M4463" s="2" t="s">
        <v>91</v>
      </c>
      <c r="N4463" s="3">
        <v>150</v>
      </c>
      <c r="O4463" s="3" t="s">
        <v>123</v>
      </c>
      <c r="P4463" s="2"/>
      <c r="Q4463" s="2"/>
      <c r="R4463" s="2"/>
      <c r="S4463" s="2"/>
      <c r="T4463" s="2"/>
      <c r="U4463" s="2"/>
      <c r="V4463" s="2"/>
      <c r="W4463" s="2" t="s">
        <v>124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4">
        <f>P4463*U4463/1000000</f>
        <v>0.0</v>
      </c>
      <c r="AD4463" s="4">
        <f>AC4464*(1-AA4463/100)+(AC4463-AC4464)*(1-AB4463/100)</f>
        <v>0.0</v>
      </c>
      <c r="AE4463" s="2" t="s">
        <v>125</v>
      </c>
      <c r="AF4463" s="2" t="s">
        <v>126</v>
      </c>
      <c r="AG4463" s="2" t="s">
        <v>127</v>
      </c>
      <c r="AH4463" s="2" t="s">
        <v>128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5657</v>
      </c>
      <c r="B4464" s="2" t="s">
        <v>5651</v>
      </c>
      <c r="C4464" s="2" t="s">
        <v>47</v>
      </c>
      <c r="D4464" s="2" t="s">
        <v>5652</v>
      </c>
      <c r="E4464" s="2" t="s">
        <v>325</v>
      </c>
      <c r="F4464" s="2" t="s">
        <v>119</v>
      </c>
      <c r="G4464" s="2" t="s">
        <v>120</v>
      </c>
      <c r="H4464" s="2" t="s">
        <v>52</v>
      </c>
      <c r="I4464" s="2" t="s">
        <v>53</v>
      </c>
      <c r="J4464" s="2" t="s">
        <v>121</v>
      </c>
      <c r="K4464" s="2"/>
      <c r="L4464" s="2" t="s">
        <v>122</v>
      </c>
      <c r="M4464" s="2" t="s">
        <v>95</v>
      </c>
      <c r="N4464" s="3">
        <v>150</v>
      </c>
      <c r="O4464" s="3" t="s">
        <v>123</v>
      </c>
      <c r="P4464" s="2"/>
      <c r="Q4464" s="2"/>
      <c r="R4464" s="2"/>
      <c r="S4464" s="2"/>
      <c r="T4464" s="2"/>
      <c r="U4464" s="2"/>
      <c r="V4464" s="2"/>
      <c r="W4464" s="2" t="s">
        <v>124</v>
      </c>
      <c r="X4464" s="2"/>
      <c r="Y4464" s="2" t="s">
        <v>65</v>
      </c>
      <c r="Z4464" s="2">
        <v>0</v>
      </c>
      <c r="AA4464" s="2"/>
      <c r="AB4464" s="2"/>
      <c r="AC4464" s="4">
        <f>P4464*U4464/1000000</f>
        <v>0.0</v>
      </c>
      <c r="AD4464" s="4">
        <f>AC4464*(1-Z4464/100)</f>
        <v>0.0</v>
      </c>
      <c r="AE4464" s="2" t="s">
        <v>125</v>
      </c>
      <c r="AF4464" s="2" t="s">
        <v>126</v>
      </c>
      <c r="AG4464" s="2" t="s">
        <v>127</v>
      </c>
      <c r="AH4464" s="2" t="s">
        <v>128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5658</v>
      </c>
      <c r="B4465" s="2" t="s">
        <v>5651</v>
      </c>
      <c r="C4465" s="2" t="s">
        <v>47</v>
      </c>
      <c r="D4465" s="2" t="s">
        <v>5652</v>
      </c>
      <c r="E4465" s="2" t="s">
        <v>325</v>
      </c>
      <c r="F4465" s="2" t="s">
        <v>119</v>
      </c>
      <c r="G4465" s="2" t="s">
        <v>120</v>
      </c>
      <c r="H4465" s="2" t="s">
        <v>52</v>
      </c>
      <c r="I4465" s="2" t="s">
        <v>53</v>
      </c>
      <c r="J4465" s="2" t="s">
        <v>121</v>
      </c>
      <c r="K4465" s="2"/>
      <c r="L4465" s="2" t="s">
        <v>122</v>
      </c>
      <c r="M4465" s="2" t="s">
        <v>99</v>
      </c>
      <c r="N4465" s="3">
        <v>150</v>
      </c>
      <c r="O4465" s="3" t="s">
        <v>123</v>
      </c>
      <c r="P4465" s="2"/>
      <c r="Q4465" s="2"/>
      <c r="R4465" s="2"/>
      <c r="S4465" s="2"/>
      <c r="T4465" s="2"/>
      <c r="U4465" s="2"/>
      <c r="V4465" s="2"/>
      <c r="W4465" s="2" t="s">
        <v>124</v>
      </c>
      <c r="X4465" s="2"/>
      <c r="Y4465" s="2" t="s">
        <v>65</v>
      </c>
      <c r="Z4465" s="2">
        <v>0</v>
      </c>
      <c r="AA4465" s="2"/>
      <c r="AB4465" s="2"/>
      <c r="AC4465" s="4">
        <f>P4465*U4465/1000000</f>
        <v>0.0</v>
      </c>
      <c r="AD4465" s="4">
        <f>AC4465*(1-Z4465/100)</f>
        <v>0.0</v>
      </c>
      <c r="AE4465" s="2" t="s">
        <v>125</v>
      </c>
      <c r="AF4465" s="2" t="s">
        <v>126</v>
      </c>
      <c r="AG4465" s="2" t="s">
        <v>127</v>
      </c>
      <c r="AH4465" s="2" t="s">
        <v>128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5659</v>
      </c>
      <c r="B4466" s="2" t="s">
        <v>5651</v>
      </c>
      <c r="C4466" s="2" t="s">
        <v>47</v>
      </c>
      <c r="D4466" s="2" t="s">
        <v>5652</v>
      </c>
      <c r="E4466" s="2" t="s">
        <v>325</v>
      </c>
      <c r="F4466" s="2" t="s">
        <v>119</v>
      </c>
      <c r="G4466" s="2" t="s">
        <v>120</v>
      </c>
      <c r="H4466" s="2" t="s">
        <v>52</v>
      </c>
      <c r="I4466" s="2" t="s">
        <v>53</v>
      </c>
      <c r="J4466" s="2" t="s">
        <v>121</v>
      </c>
      <c r="K4466" s="2"/>
      <c r="L4466" s="2" t="s">
        <v>122</v>
      </c>
      <c r="M4466" s="2" t="s">
        <v>104</v>
      </c>
      <c r="N4466" s="3">
        <v>150</v>
      </c>
      <c r="O4466" s="3" t="s">
        <v>123</v>
      </c>
      <c r="P4466" s="2"/>
      <c r="Q4466" s="2"/>
      <c r="R4466" s="2"/>
      <c r="S4466" s="2"/>
      <c r="T4466" s="2"/>
      <c r="U4466" s="2"/>
      <c r="V4466" s="2"/>
      <c r="W4466" s="2" t="s">
        <v>124</v>
      </c>
      <c r="X4466" s="2"/>
      <c r="Y4466" s="2" t="s">
        <v>65</v>
      </c>
      <c r="Z4466" s="2">
        <v>0</v>
      </c>
      <c r="AA4466" s="2"/>
      <c r="AB4466" s="2"/>
      <c r="AC4466" s="4">
        <f>P4466*U4466/1000000</f>
        <v>0.0</v>
      </c>
      <c r="AD4466" s="4">
        <f>AC4466*(1-Z4466/100)</f>
        <v>0.0</v>
      </c>
      <c r="AE4466" s="2" t="s">
        <v>125</v>
      </c>
      <c r="AF4466" s="2" t="s">
        <v>126</v>
      </c>
      <c r="AG4466" s="2" t="s">
        <v>130</v>
      </c>
      <c r="AH4466" s="2" t="s">
        <v>128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5660</v>
      </c>
      <c r="B4467" s="2" t="s">
        <v>5651</v>
      </c>
      <c r="C4467" s="2" t="s">
        <v>47</v>
      </c>
      <c r="D4467" s="2" t="s">
        <v>5652</v>
      </c>
      <c r="E4467" s="2" t="s">
        <v>325</v>
      </c>
      <c r="F4467" s="2" t="s">
        <v>119</v>
      </c>
      <c r="G4467" s="2" t="s">
        <v>120</v>
      </c>
      <c r="H4467" s="2" t="s">
        <v>52</v>
      </c>
      <c r="I4467" s="2" t="s">
        <v>198</v>
      </c>
      <c r="J4467" s="2" t="s">
        <v>691</v>
      </c>
      <c r="K4467" s="2"/>
      <c r="L4467" s="2" t="s">
        <v>122</v>
      </c>
      <c r="M4467" s="2" t="s">
        <v>57</v>
      </c>
      <c r="N4467" s="3">
        <v>100</v>
      </c>
      <c r="O4467" s="3" t="s">
        <v>123</v>
      </c>
      <c r="P4467" s="2"/>
      <c r="Q4467" s="2"/>
      <c r="R4467" s="2"/>
      <c r="S4467" s="2"/>
      <c r="T4467" s="2"/>
      <c r="U4467" s="2"/>
      <c r="V4467" s="2"/>
      <c r="W4467" s="2" t="s">
        <v>124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271</v>
      </c>
      <c r="AF4467" s="2" t="s">
        <v>692</v>
      </c>
      <c r="AG4467" s="2" t="s">
        <v>693</v>
      </c>
      <c r="AH4467" s="2" t="s">
        <v>128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5661</v>
      </c>
      <c r="B4468" s="2" t="s">
        <v>5651</v>
      </c>
      <c r="C4468" s="2" t="s">
        <v>47</v>
      </c>
      <c r="D4468" s="2" t="s">
        <v>5652</v>
      </c>
      <c r="E4468" s="2" t="s">
        <v>325</v>
      </c>
      <c r="F4468" s="2" t="s">
        <v>119</v>
      </c>
      <c r="G4468" s="2" t="s">
        <v>120</v>
      </c>
      <c r="H4468" s="2" t="s">
        <v>52</v>
      </c>
      <c r="I4468" s="2" t="s">
        <v>198</v>
      </c>
      <c r="J4468" s="2" t="s">
        <v>691</v>
      </c>
      <c r="K4468" s="2"/>
      <c r="L4468" s="2" t="s">
        <v>122</v>
      </c>
      <c r="M4468" s="2" t="s">
        <v>73</v>
      </c>
      <c r="N4468" s="3">
        <v>100</v>
      </c>
      <c r="O4468" s="3" t="s">
        <v>123</v>
      </c>
      <c r="P4468" s="2"/>
      <c r="Q4468" s="2"/>
      <c r="R4468" s="2"/>
      <c r="S4468" s="2"/>
      <c r="T4468" s="2"/>
      <c r="U4468" s="2"/>
      <c r="V4468" s="2"/>
      <c r="W4468" s="2" t="s">
        <v>124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271</v>
      </c>
      <c r="AF4468" s="2" t="s">
        <v>692</v>
      </c>
      <c r="AG4468" s="2" t="s">
        <v>695</v>
      </c>
      <c r="AH4468" s="2" t="s">
        <v>128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5662</v>
      </c>
      <c r="B4469" s="2" t="s">
        <v>5651</v>
      </c>
      <c r="C4469" s="2" t="s">
        <v>47</v>
      </c>
      <c r="D4469" s="2" t="s">
        <v>5652</v>
      </c>
      <c r="E4469" s="2" t="s">
        <v>325</v>
      </c>
      <c r="F4469" s="2" t="s">
        <v>119</v>
      </c>
      <c r="G4469" s="2" t="s">
        <v>120</v>
      </c>
      <c r="H4469" s="2" t="s">
        <v>52</v>
      </c>
      <c r="I4469" s="2" t="s">
        <v>198</v>
      </c>
      <c r="J4469" s="2" t="s">
        <v>691</v>
      </c>
      <c r="K4469" s="2"/>
      <c r="L4469" s="2" t="s">
        <v>122</v>
      </c>
      <c r="M4469" s="2" t="s">
        <v>79</v>
      </c>
      <c r="N4469" s="3">
        <v>100</v>
      </c>
      <c r="O4469" s="3" t="s">
        <v>123</v>
      </c>
      <c r="P4469" s="2"/>
      <c r="Q4469" s="2"/>
      <c r="R4469" s="2"/>
      <c r="S4469" s="2"/>
      <c r="T4469" s="2"/>
      <c r="U4469" s="2"/>
      <c r="V4469" s="2"/>
      <c r="W4469" s="2" t="s">
        <v>124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271</v>
      </c>
      <c r="AF4469" s="2" t="s">
        <v>692</v>
      </c>
      <c r="AG4469" s="2" t="s">
        <v>697</v>
      </c>
      <c r="AH4469" s="2" t="s">
        <v>128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5663</v>
      </c>
      <c r="B4470" s="2" t="s">
        <v>5651</v>
      </c>
      <c r="C4470" s="2" t="s">
        <v>47</v>
      </c>
      <c r="D4470" s="2" t="s">
        <v>5652</v>
      </c>
      <c r="E4470" s="2" t="s">
        <v>325</v>
      </c>
      <c r="F4470" s="2" t="s">
        <v>119</v>
      </c>
      <c r="G4470" s="2" t="s">
        <v>120</v>
      </c>
      <c r="H4470" s="2" t="s">
        <v>52</v>
      </c>
      <c r="I4470" s="2" t="s">
        <v>198</v>
      </c>
      <c r="J4470" s="2" t="s">
        <v>691</v>
      </c>
      <c r="K4470" s="2"/>
      <c r="L4470" s="2" t="s">
        <v>122</v>
      </c>
      <c r="M4470" s="2" t="s">
        <v>87</v>
      </c>
      <c r="N4470" s="3">
        <v>100</v>
      </c>
      <c r="O4470" s="3" t="s">
        <v>123</v>
      </c>
      <c r="P4470" s="2"/>
      <c r="Q4470" s="2"/>
      <c r="R4470" s="2"/>
      <c r="S4470" s="2"/>
      <c r="T4470" s="2"/>
      <c r="U4470" s="2"/>
      <c r="V4470" s="2"/>
      <c r="W4470" s="2" t="s">
        <v>124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271</v>
      </c>
      <c r="AF4470" s="2" t="s">
        <v>692</v>
      </c>
      <c r="AG4470" s="2" t="s">
        <v>693</v>
      </c>
      <c r="AH4470" s="2" t="s">
        <v>128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5664</v>
      </c>
      <c r="B4471" s="2" t="s">
        <v>5651</v>
      </c>
      <c r="C4471" s="2" t="s">
        <v>47</v>
      </c>
      <c r="D4471" s="2" t="s">
        <v>5652</v>
      </c>
      <c r="E4471" s="2" t="s">
        <v>325</v>
      </c>
      <c r="F4471" s="2" t="s">
        <v>119</v>
      </c>
      <c r="G4471" s="2" t="s">
        <v>120</v>
      </c>
      <c r="H4471" s="2" t="s">
        <v>52</v>
      </c>
      <c r="I4471" s="2" t="s">
        <v>198</v>
      </c>
      <c r="J4471" s="2" t="s">
        <v>691</v>
      </c>
      <c r="K4471" s="2"/>
      <c r="L4471" s="2" t="s">
        <v>122</v>
      </c>
      <c r="M4471" s="2" t="s">
        <v>91</v>
      </c>
      <c r="N4471" s="3">
        <v>100</v>
      </c>
      <c r="O4471" s="3" t="s">
        <v>123</v>
      </c>
      <c r="P4471" s="2"/>
      <c r="Q4471" s="2"/>
      <c r="R4471" s="2"/>
      <c r="S4471" s="2"/>
      <c r="T4471" s="2"/>
      <c r="U4471" s="2"/>
      <c r="V4471" s="2"/>
      <c r="W4471" s="2" t="s">
        <v>124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271</v>
      </c>
      <c r="AF4471" s="2" t="s">
        <v>692</v>
      </c>
      <c r="AG4471" s="2" t="s">
        <v>693</v>
      </c>
      <c r="AH4471" s="2" t="s">
        <v>128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5665</v>
      </c>
      <c r="B4472" s="2" t="s">
        <v>5651</v>
      </c>
      <c r="C4472" s="2" t="s">
        <v>47</v>
      </c>
      <c r="D4472" s="2" t="s">
        <v>5652</v>
      </c>
      <c r="E4472" s="2" t="s">
        <v>325</v>
      </c>
      <c r="F4472" s="2" t="s">
        <v>119</v>
      </c>
      <c r="G4472" s="2" t="s">
        <v>120</v>
      </c>
      <c r="H4472" s="2" t="s">
        <v>52</v>
      </c>
      <c r="I4472" s="2" t="s">
        <v>198</v>
      </c>
      <c r="J4472" s="2" t="s">
        <v>691</v>
      </c>
      <c r="K4472" s="2"/>
      <c r="L4472" s="2" t="s">
        <v>122</v>
      </c>
      <c r="M4472" s="2" t="s">
        <v>95</v>
      </c>
      <c r="N4472" s="3">
        <v>100</v>
      </c>
      <c r="O4472" s="3" t="s">
        <v>123</v>
      </c>
      <c r="P4472" s="2"/>
      <c r="Q4472" s="2"/>
      <c r="R4472" s="2"/>
      <c r="S4472" s="2"/>
      <c r="T4472" s="2"/>
      <c r="U4472" s="2"/>
      <c r="V4472" s="2"/>
      <c r="W4472" s="2" t="s">
        <v>124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271</v>
      </c>
      <c r="AF4472" s="2" t="s">
        <v>692</v>
      </c>
      <c r="AG4472" s="2" t="s">
        <v>693</v>
      </c>
      <c r="AH4472" s="2" t="s">
        <v>128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5666</v>
      </c>
      <c r="B4473" s="2" t="s">
        <v>5651</v>
      </c>
      <c r="C4473" s="2" t="s">
        <v>47</v>
      </c>
      <c r="D4473" s="2" t="s">
        <v>5652</v>
      </c>
      <c r="E4473" s="2" t="s">
        <v>325</v>
      </c>
      <c r="F4473" s="2" t="s">
        <v>119</v>
      </c>
      <c r="G4473" s="2" t="s">
        <v>120</v>
      </c>
      <c r="H4473" s="2" t="s">
        <v>52</v>
      </c>
      <c r="I4473" s="2" t="s">
        <v>198</v>
      </c>
      <c r="J4473" s="2" t="s">
        <v>691</v>
      </c>
      <c r="K4473" s="2"/>
      <c r="L4473" s="2" t="s">
        <v>122</v>
      </c>
      <c r="M4473" s="2" t="s">
        <v>99</v>
      </c>
      <c r="N4473" s="3">
        <v>100</v>
      </c>
      <c r="O4473" s="3" t="s">
        <v>123</v>
      </c>
      <c r="P4473" s="2"/>
      <c r="Q4473" s="2"/>
      <c r="R4473" s="2"/>
      <c r="S4473" s="2"/>
      <c r="T4473" s="2"/>
      <c r="U4473" s="2"/>
      <c r="V4473" s="2"/>
      <c r="W4473" s="2" t="s">
        <v>124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271</v>
      </c>
      <c r="AF4473" s="2" t="s">
        <v>692</v>
      </c>
      <c r="AG4473" s="2" t="s">
        <v>693</v>
      </c>
      <c r="AH4473" s="2" t="s">
        <v>128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5667</v>
      </c>
      <c r="B4474" s="2" t="s">
        <v>5651</v>
      </c>
      <c r="C4474" s="2" t="s">
        <v>47</v>
      </c>
      <c r="D4474" s="2" t="s">
        <v>5652</v>
      </c>
      <c r="E4474" s="2" t="s">
        <v>325</v>
      </c>
      <c r="F4474" s="2" t="s">
        <v>119</v>
      </c>
      <c r="G4474" s="2" t="s">
        <v>120</v>
      </c>
      <c r="H4474" s="2" t="s">
        <v>52</v>
      </c>
      <c r="I4474" s="2" t="s">
        <v>198</v>
      </c>
      <c r="J4474" s="2" t="s">
        <v>691</v>
      </c>
      <c r="K4474" s="2"/>
      <c r="L4474" s="2" t="s">
        <v>122</v>
      </c>
      <c r="M4474" s="2" t="s">
        <v>104</v>
      </c>
      <c r="N4474" s="3">
        <v>100</v>
      </c>
      <c r="O4474" s="3" t="s">
        <v>123</v>
      </c>
      <c r="P4474" s="2"/>
      <c r="Q4474" s="2"/>
      <c r="R4474" s="2"/>
      <c r="S4474" s="2"/>
      <c r="T4474" s="2"/>
      <c r="U4474" s="2"/>
      <c r="V4474" s="2"/>
      <c r="W4474" s="2" t="s">
        <v>124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271</v>
      </c>
      <c r="AF4474" s="2" t="s">
        <v>692</v>
      </c>
      <c r="AG4474" s="2" t="s">
        <v>695</v>
      </c>
      <c r="AH4474" s="2" t="s">
        <v>128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5668</v>
      </c>
      <c r="B4475" s="2" t="s">
        <v>5651</v>
      </c>
      <c r="C4475" s="2" t="s">
        <v>47</v>
      </c>
      <c r="D4475" s="2" t="s">
        <v>5652</v>
      </c>
      <c r="E4475" s="2" t="s">
        <v>325</v>
      </c>
      <c r="F4475" s="2" t="s">
        <v>119</v>
      </c>
      <c r="G4475" s="2" t="s">
        <v>120</v>
      </c>
      <c r="H4475" s="2" t="s">
        <v>52</v>
      </c>
      <c r="I4475" s="2" t="s">
        <v>4529</v>
      </c>
      <c r="J4475" s="2" t="s">
        <v>4530</v>
      </c>
      <c r="K4475" s="2"/>
      <c r="L4475" s="2" t="s">
        <v>122</v>
      </c>
      <c r="M4475" s="2" t="s">
        <v>57</v>
      </c>
      <c r="N4475" s="3">
        <v>10</v>
      </c>
      <c r="O4475" s="3" t="s">
        <v>123</v>
      </c>
      <c r="P4475" s="2"/>
      <c r="Q4475" s="2"/>
      <c r="R4475" s="2"/>
      <c r="S4475" s="2"/>
      <c r="T4475" s="2"/>
      <c r="U4475" s="2"/>
      <c r="V4475" s="2"/>
      <c r="W4475" s="2" t="s">
        <v>124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271</v>
      </c>
      <c r="AF4475" s="2" t="s">
        <v>692</v>
      </c>
      <c r="AG4475" s="2" t="s">
        <v>693</v>
      </c>
      <c r="AH4475" s="2" t="s">
        <v>128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5669</v>
      </c>
      <c r="B4476" s="2" t="s">
        <v>5651</v>
      </c>
      <c r="C4476" s="2" t="s">
        <v>47</v>
      </c>
      <c r="D4476" s="2" t="s">
        <v>5652</v>
      </c>
      <c r="E4476" s="2" t="s">
        <v>325</v>
      </c>
      <c r="F4476" s="2" t="s">
        <v>119</v>
      </c>
      <c r="G4476" s="2" t="s">
        <v>120</v>
      </c>
      <c r="H4476" s="2" t="s">
        <v>52</v>
      </c>
      <c r="I4476" s="2" t="s">
        <v>4529</v>
      </c>
      <c r="J4476" s="2" t="s">
        <v>4530</v>
      </c>
      <c r="K4476" s="2"/>
      <c r="L4476" s="2" t="s">
        <v>122</v>
      </c>
      <c r="M4476" s="2" t="s">
        <v>73</v>
      </c>
      <c r="N4476" s="3">
        <v>10</v>
      </c>
      <c r="O4476" s="3" t="s">
        <v>123</v>
      </c>
      <c r="P4476" s="2"/>
      <c r="Q4476" s="2"/>
      <c r="R4476" s="2"/>
      <c r="S4476" s="2"/>
      <c r="T4476" s="2"/>
      <c r="U4476" s="2"/>
      <c r="V4476" s="2"/>
      <c r="W4476" s="2" t="s">
        <v>124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271</v>
      </c>
      <c r="AF4476" s="2" t="s">
        <v>692</v>
      </c>
      <c r="AG4476" s="2" t="s">
        <v>695</v>
      </c>
      <c r="AH4476" s="2" t="s">
        <v>128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5670</v>
      </c>
      <c r="B4477" s="2" t="s">
        <v>5651</v>
      </c>
      <c r="C4477" s="2" t="s">
        <v>47</v>
      </c>
      <c r="D4477" s="2" t="s">
        <v>5652</v>
      </c>
      <c r="E4477" s="2" t="s">
        <v>325</v>
      </c>
      <c r="F4477" s="2" t="s">
        <v>119</v>
      </c>
      <c r="G4477" s="2" t="s">
        <v>120</v>
      </c>
      <c r="H4477" s="2" t="s">
        <v>52</v>
      </c>
      <c r="I4477" s="2" t="s">
        <v>4529</v>
      </c>
      <c r="J4477" s="2" t="s">
        <v>4530</v>
      </c>
      <c r="K4477" s="2"/>
      <c r="L4477" s="2" t="s">
        <v>122</v>
      </c>
      <c r="M4477" s="2" t="s">
        <v>79</v>
      </c>
      <c r="N4477" s="3">
        <v>10</v>
      </c>
      <c r="O4477" s="3" t="s">
        <v>123</v>
      </c>
      <c r="P4477" s="2"/>
      <c r="Q4477" s="2"/>
      <c r="R4477" s="2"/>
      <c r="S4477" s="2"/>
      <c r="T4477" s="2"/>
      <c r="U4477" s="2"/>
      <c r="V4477" s="2"/>
      <c r="W4477" s="2" t="s">
        <v>124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271</v>
      </c>
      <c r="AF4477" s="2" t="s">
        <v>692</v>
      </c>
      <c r="AG4477" s="2" t="s">
        <v>697</v>
      </c>
      <c r="AH4477" s="2" t="s">
        <v>128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5671</v>
      </c>
      <c r="B4478" s="2" t="s">
        <v>5651</v>
      </c>
      <c r="C4478" s="2" t="s">
        <v>47</v>
      </c>
      <c r="D4478" s="2" t="s">
        <v>5652</v>
      </c>
      <c r="E4478" s="2" t="s">
        <v>325</v>
      </c>
      <c r="F4478" s="2" t="s">
        <v>119</v>
      </c>
      <c r="G4478" s="2" t="s">
        <v>120</v>
      </c>
      <c r="H4478" s="2" t="s">
        <v>52</v>
      </c>
      <c r="I4478" s="2" t="s">
        <v>4529</v>
      </c>
      <c r="J4478" s="2" t="s">
        <v>4530</v>
      </c>
      <c r="K4478" s="2"/>
      <c r="L4478" s="2" t="s">
        <v>122</v>
      </c>
      <c r="M4478" s="2" t="s">
        <v>87</v>
      </c>
      <c r="N4478" s="3">
        <v>10</v>
      </c>
      <c r="O4478" s="3" t="s">
        <v>123</v>
      </c>
      <c r="P4478" s="2"/>
      <c r="Q4478" s="2"/>
      <c r="R4478" s="2"/>
      <c r="S4478" s="2"/>
      <c r="T4478" s="2"/>
      <c r="U4478" s="2"/>
      <c r="V4478" s="2"/>
      <c r="W4478" s="2" t="s">
        <v>124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271</v>
      </c>
      <c r="AF4478" s="2" t="s">
        <v>692</v>
      </c>
      <c r="AG4478" s="2" t="s">
        <v>693</v>
      </c>
      <c r="AH4478" s="2" t="s">
        <v>128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5672</v>
      </c>
      <c r="B4479" s="2" t="s">
        <v>5651</v>
      </c>
      <c r="C4479" s="2" t="s">
        <v>47</v>
      </c>
      <c r="D4479" s="2" t="s">
        <v>5652</v>
      </c>
      <c r="E4479" s="2" t="s">
        <v>325</v>
      </c>
      <c r="F4479" s="2" t="s">
        <v>119</v>
      </c>
      <c r="G4479" s="2" t="s">
        <v>120</v>
      </c>
      <c r="H4479" s="2" t="s">
        <v>52</v>
      </c>
      <c r="I4479" s="2" t="s">
        <v>4529</v>
      </c>
      <c r="J4479" s="2" t="s">
        <v>4530</v>
      </c>
      <c r="K4479" s="2"/>
      <c r="L4479" s="2" t="s">
        <v>122</v>
      </c>
      <c r="M4479" s="2" t="s">
        <v>91</v>
      </c>
      <c r="N4479" s="3">
        <v>10</v>
      </c>
      <c r="O4479" s="3" t="s">
        <v>123</v>
      </c>
      <c r="P4479" s="2"/>
      <c r="Q4479" s="2"/>
      <c r="R4479" s="2"/>
      <c r="S4479" s="2"/>
      <c r="T4479" s="2"/>
      <c r="U4479" s="2"/>
      <c r="V4479" s="2"/>
      <c r="W4479" s="2" t="s">
        <v>124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271</v>
      </c>
      <c r="AF4479" s="2" t="s">
        <v>692</v>
      </c>
      <c r="AG4479" s="2" t="s">
        <v>693</v>
      </c>
      <c r="AH4479" s="2" t="s">
        <v>128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5673</v>
      </c>
      <c r="B4480" s="2" t="s">
        <v>5651</v>
      </c>
      <c r="C4480" s="2" t="s">
        <v>47</v>
      </c>
      <c r="D4480" s="2" t="s">
        <v>5652</v>
      </c>
      <c r="E4480" s="2" t="s">
        <v>325</v>
      </c>
      <c r="F4480" s="2" t="s">
        <v>119</v>
      </c>
      <c r="G4480" s="2" t="s">
        <v>120</v>
      </c>
      <c r="H4480" s="2" t="s">
        <v>52</v>
      </c>
      <c r="I4480" s="2" t="s">
        <v>4529</v>
      </c>
      <c r="J4480" s="2" t="s">
        <v>4530</v>
      </c>
      <c r="K4480" s="2"/>
      <c r="L4480" s="2" t="s">
        <v>122</v>
      </c>
      <c r="M4480" s="2" t="s">
        <v>95</v>
      </c>
      <c r="N4480" s="3">
        <v>10</v>
      </c>
      <c r="O4480" s="3" t="s">
        <v>123</v>
      </c>
      <c r="P4480" s="2"/>
      <c r="Q4480" s="2"/>
      <c r="R4480" s="2"/>
      <c r="S4480" s="2"/>
      <c r="T4480" s="2"/>
      <c r="U4480" s="2"/>
      <c r="V4480" s="2"/>
      <c r="W4480" s="2" t="s">
        <v>124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271</v>
      </c>
      <c r="AF4480" s="2" t="s">
        <v>692</v>
      </c>
      <c r="AG4480" s="2" t="s">
        <v>693</v>
      </c>
      <c r="AH4480" s="2" t="s">
        <v>128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5674</v>
      </c>
      <c r="B4481" s="2" t="s">
        <v>5651</v>
      </c>
      <c r="C4481" s="2" t="s">
        <v>47</v>
      </c>
      <c r="D4481" s="2" t="s">
        <v>5652</v>
      </c>
      <c r="E4481" s="2" t="s">
        <v>325</v>
      </c>
      <c r="F4481" s="2" t="s">
        <v>119</v>
      </c>
      <c r="G4481" s="2" t="s">
        <v>120</v>
      </c>
      <c r="H4481" s="2" t="s">
        <v>52</v>
      </c>
      <c r="I4481" s="2" t="s">
        <v>4529</v>
      </c>
      <c r="J4481" s="2" t="s">
        <v>4530</v>
      </c>
      <c r="K4481" s="2"/>
      <c r="L4481" s="2" t="s">
        <v>122</v>
      </c>
      <c r="M4481" s="2" t="s">
        <v>99</v>
      </c>
      <c r="N4481" s="3">
        <v>10</v>
      </c>
      <c r="O4481" s="3" t="s">
        <v>123</v>
      </c>
      <c r="P4481" s="2"/>
      <c r="Q4481" s="2"/>
      <c r="R4481" s="2"/>
      <c r="S4481" s="2"/>
      <c r="T4481" s="2"/>
      <c r="U4481" s="2"/>
      <c r="V4481" s="2"/>
      <c r="W4481" s="2" t="s">
        <v>124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271</v>
      </c>
      <c r="AF4481" s="2" t="s">
        <v>692</v>
      </c>
      <c r="AG4481" s="2" t="s">
        <v>693</v>
      </c>
      <c r="AH4481" s="2" t="s">
        <v>128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5675</v>
      </c>
      <c r="B4482" s="2" t="s">
        <v>5651</v>
      </c>
      <c r="C4482" s="2" t="s">
        <v>47</v>
      </c>
      <c r="D4482" s="2" t="s">
        <v>5652</v>
      </c>
      <c r="E4482" s="2" t="s">
        <v>325</v>
      </c>
      <c r="F4482" s="2" t="s">
        <v>119</v>
      </c>
      <c r="G4482" s="2" t="s">
        <v>120</v>
      </c>
      <c r="H4482" s="2" t="s">
        <v>52</v>
      </c>
      <c r="I4482" s="2" t="s">
        <v>4529</v>
      </c>
      <c r="J4482" s="2" t="s">
        <v>4530</v>
      </c>
      <c r="K4482" s="2"/>
      <c r="L4482" s="2" t="s">
        <v>122</v>
      </c>
      <c r="M4482" s="2" t="s">
        <v>104</v>
      </c>
      <c r="N4482" s="3">
        <v>10</v>
      </c>
      <c r="O4482" s="3" t="s">
        <v>123</v>
      </c>
      <c r="P4482" s="2"/>
      <c r="Q4482" s="2"/>
      <c r="R4482" s="2"/>
      <c r="S4482" s="2"/>
      <c r="T4482" s="2"/>
      <c r="U4482" s="2"/>
      <c r="V4482" s="2"/>
      <c r="W4482" s="2" t="s">
        <v>124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271</v>
      </c>
      <c r="AF4482" s="2" t="s">
        <v>692</v>
      </c>
      <c r="AG4482" s="2" t="s">
        <v>695</v>
      </c>
      <c r="AH4482" s="2" t="s">
        <v>128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5676</v>
      </c>
      <c r="B4483" s="2" t="s">
        <v>5651</v>
      </c>
      <c r="C4483" s="2" t="s">
        <v>47</v>
      </c>
      <c r="D4483" s="2" t="s">
        <v>5652</v>
      </c>
      <c r="E4483" s="2" t="s">
        <v>325</v>
      </c>
      <c r="F4483" s="2" t="s">
        <v>119</v>
      </c>
      <c r="G4483" s="2" t="s">
        <v>120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f>IF(O4483="吨",N4483*1000,IF(O4483="万立方米",N4483*10000,""))</f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138</v>
      </c>
      <c r="AH4483" s="2" t="s">
        <v>114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5677</v>
      </c>
      <c r="B4484" s="2" t="s">
        <v>5678</v>
      </c>
      <c r="C4484" s="2" t="s">
        <v>47</v>
      </c>
      <c r="D4484" s="2" t="s">
        <v>2286</v>
      </c>
      <c r="E4484" s="2" t="s">
        <v>924</v>
      </c>
      <c r="F4484" s="2" t="s">
        <v>50</v>
      </c>
      <c r="G4484" s="2" t="s">
        <v>225</v>
      </c>
      <c r="H4484" s="2" t="s">
        <v>142</v>
      </c>
      <c r="I4484" s="2" t="s">
        <v>53</v>
      </c>
      <c r="J4484" s="2" t="s">
        <v>226</v>
      </c>
      <c r="K4484" s="2" t="s">
        <v>226</v>
      </c>
      <c r="L4484" s="2" t="s">
        <v>227</v>
      </c>
      <c r="M4484" s="2" t="s">
        <v>57</v>
      </c>
      <c r="N4484" s="3">
        <v>5797.39</v>
      </c>
      <c r="O4484" s="3" t="s">
        <v>228</v>
      </c>
      <c r="P4484" s="4">
        <f>IF(O4484="吨",N4484*1000,IF(O4484="万立方米",N4484*10000,""))</f>
        <v>57973900.0</v>
      </c>
      <c r="Q4484" s="2" t="s">
        <v>229</v>
      </c>
      <c r="R4484" s="2" t="s">
        <v>230</v>
      </c>
      <c r="S4484" s="2" t="s">
        <v>231</v>
      </c>
      <c r="T4484" s="2" t="s">
        <v>75</v>
      </c>
      <c r="U4484" s="4">
        <f>0.0</f>
        <v>0.0</v>
      </c>
      <c r="V4484" s="2" t="s">
        <v>232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66</v>
      </c>
      <c r="AF4484" s="2" t="s">
        <v>67</v>
      </c>
      <c r="AG4484" s="2" t="s">
        <v>233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5679</v>
      </c>
      <c r="B4485" s="2" t="s">
        <v>5678</v>
      </c>
      <c r="C4485" s="2" t="s">
        <v>47</v>
      </c>
      <c r="D4485" s="2" t="s">
        <v>2286</v>
      </c>
      <c r="E4485" s="2" t="s">
        <v>924</v>
      </c>
      <c r="F4485" s="2" t="s">
        <v>50</v>
      </c>
      <c r="G4485" s="2" t="s">
        <v>225</v>
      </c>
      <c r="H4485" s="2" t="s">
        <v>142</v>
      </c>
      <c r="I4485" s="2" t="s">
        <v>53</v>
      </c>
      <c r="J4485" s="2" t="s">
        <v>226</v>
      </c>
      <c r="K4485" s="2" t="s">
        <v>226</v>
      </c>
      <c r="L4485" s="2" t="s">
        <v>227</v>
      </c>
      <c r="M4485" s="2" t="s">
        <v>73</v>
      </c>
      <c r="N4485" s="3">
        <v>5797.39</v>
      </c>
      <c r="O4485" s="3" t="s">
        <v>228</v>
      </c>
      <c r="P4485" s="4">
        <f>IF(O4485="吨",N4485*1000,IF(O4485="万立方米",N4485*10000,""))</f>
        <v>57973900.0</v>
      </c>
      <c r="Q4485" s="2" t="s">
        <v>229</v>
      </c>
      <c r="R4485" s="2" t="s">
        <v>230</v>
      </c>
      <c r="S4485" s="2" t="s">
        <v>235</v>
      </c>
      <c r="T4485" s="2" t="s">
        <v>75</v>
      </c>
      <c r="U4485" s="4">
        <f>1.3</f>
        <v>1.3</v>
      </c>
      <c r="V4485" s="2" t="s">
        <v>232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75.36607</v>
      </c>
      <c r="AD4485" s="4">
        <f>AC4485*(1-Z4485/100)</f>
        <v>75.36607</v>
      </c>
      <c r="AE4485" s="2" t="s">
        <v>66</v>
      </c>
      <c r="AF4485" s="2" t="s">
        <v>67</v>
      </c>
      <c r="AG4485" s="2" t="s">
        <v>236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5680</v>
      </c>
      <c r="B4486" s="2" t="s">
        <v>5678</v>
      </c>
      <c r="C4486" s="2" t="s">
        <v>47</v>
      </c>
      <c r="D4486" s="2" t="s">
        <v>2286</v>
      </c>
      <c r="E4486" s="2" t="s">
        <v>924</v>
      </c>
      <c r="F4486" s="2" t="s">
        <v>50</v>
      </c>
      <c r="G4486" s="2" t="s">
        <v>225</v>
      </c>
      <c r="H4486" s="2" t="s">
        <v>142</v>
      </c>
      <c r="I4486" s="2" t="s">
        <v>53</v>
      </c>
      <c r="J4486" s="2" t="s">
        <v>226</v>
      </c>
      <c r="K4486" s="2" t="s">
        <v>226</v>
      </c>
      <c r="L4486" s="2" t="s">
        <v>227</v>
      </c>
      <c r="M4486" s="2" t="s">
        <v>79</v>
      </c>
      <c r="N4486" s="3">
        <v>5797.39</v>
      </c>
      <c r="O4486" s="3" t="s">
        <v>228</v>
      </c>
      <c r="P4486" s="4">
        <f>IF(O4486="吨",N4486*1000,IF(O4486="万立方米",N4486*10000,""))</f>
        <v>57973900.0</v>
      </c>
      <c r="Q4486" s="2" t="s">
        <v>229</v>
      </c>
      <c r="R4486" s="2" t="s">
        <v>230</v>
      </c>
      <c r="S4486" s="2" t="s">
        <v>238</v>
      </c>
      <c r="T4486" s="2" t="s">
        <v>75</v>
      </c>
      <c r="U4486" s="4">
        <f>4.1</f>
        <v>4.1</v>
      </c>
      <c r="V4486" s="2" t="s">
        <v>232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4">
        <f>P4486*U4486/1000000</f>
        <v>237.69298999999998</v>
      </c>
      <c r="AD4486" s="4">
        <f>AC4486*(1-Z4486/100)</f>
        <v>185.4005322</v>
      </c>
      <c r="AE4486" s="2" t="s">
        <v>66</v>
      </c>
      <c r="AF4486" s="2" t="s">
        <v>67</v>
      </c>
      <c r="AG4486" s="2" t="s">
        <v>239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5681</v>
      </c>
      <c r="B4487" s="2" t="s">
        <v>5678</v>
      </c>
      <c r="C4487" s="2" t="s">
        <v>47</v>
      </c>
      <c r="D4487" s="2" t="s">
        <v>2286</v>
      </c>
      <c r="E4487" s="2" t="s">
        <v>924</v>
      </c>
      <c r="F4487" s="2" t="s">
        <v>50</v>
      </c>
      <c r="G4487" s="2" t="s">
        <v>225</v>
      </c>
      <c r="H4487" s="2" t="s">
        <v>142</v>
      </c>
      <c r="I4487" s="2" t="s">
        <v>53</v>
      </c>
      <c r="J4487" s="2" t="s">
        <v>226</v>
      </c>
      <c r="K4487" s="2" t="s">
        <v>226</v>
      </c>
      <c r="L4487" s="2" t="s">
        <v>227</v>
      </c>
      <c r="M4487" s="2" t="s">
        <v>87</v>
      </c>
      <c r="N4487" s="3">
        <v>5797.39</v>
      </c>
      <c r="O4487" s="3" t="s">
        <v>228</v>
      </c>
      <c r="P4487" s="4">
        <f>IF(O4487="吨",N4487*1000,IF(O4487="万立方米",N4487*10000,""))</f>
        <v>57973900.0</v>
      </c>
      <c r="Q4487" s="2" t="s">
        <v>229</v>
      </c>
      <c r="R4487" s="2" t="s">
        <v>230</v>
      </c>
      <c r="S4487" s="2" t="s">
        <v>241</v>
      </c>
      <c r="T4487" s="2" t="s">
        <v>75</v>
      </c>
      <c r="U4487" s="4">
        <f>0.0</f>
        <v>0.0</v>
      </c>
      <c r="V4487" s="2" t="s">
        <v>232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</v>
      </c>
      <c r="AD4487" s="4">
        <f>AC4487*(1-Z4487/100)</f>
        <v>0.0</v>
      </c>
      <c r="AE4487" s="2" t="s">
        <v>66</v>
      </c>
      <c r="AF4487" s="2" t="s">
        <v>67</v>
      </c>
      <c r="AG4487" s="2" t="s">
        <v>233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5682</v>
      </c>
      <c r="B4488" s="2" t="s">
        <v>5678</v>
      </c>
      <c r="C4488" s="2" t="s">
        <v>47</v>
      </c>
      <c r="D4488" s="2" t="s">
        <v>2286</v>
      </c>
      <c r="E4488" s="2" t="s">
        <v>924</v>
      </c>
      <c r="F4488" s="2" t="s">
        <v>50</v>
      </c>
      <c r="G4488" s="2" t="s">
        <v>225</v>
      </c>
      <c r="H4488" s="2" t="s">
        <v>142</v>
      </c>
      <c r="I4488" s="2" t="s">
        <v>53</v>
      </c>
      <c r="J4488" s="2" t="s">
        <v>226</v>
      </c>
      <c r="K4488" s="2" t="s">
        <v>226</v>
      </c>
      <c r="L4488" s="2" t="s">
        <v>227</v>
      </c>
      <c r="M4488" s="2" t="s">
        <v>91</v>
      </c>
      <c r="N4488" s="3">
        <v>5797.39</v>
      </c>
      <c r="O4488" s="3" t="s">
        <v>228</v>
      </c>
      <c r="P4488" s="4">
        <f>IF(O4488="吨",N4488*1000,IF(O4488="万立方米",N4488*10000,""))</f>
        <v>57973900.0</v>
      </c>
      <c r="Q4488" s="2" t="s">
        <v>229</v>
      </c>
      <c r="R4488" s="2" t="s">
        <v>230</v>
      </c>
      <c r="S4488" s="2" t="s">
        <v>243</v>
      </c>
      <c r="T4488" s="2" t="s">
        <v>75</v>
      </c>
      <c r="U4488" s="4">
        <f>0.03</f>
        <v>0.03</v>
      </c>
      <c r="V4488" s="2" t="s">
        <v>232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4">
        <f>P4488*U4488/1000000</f>
        <v>1.739217</v>
      </c>
      <c r="AD4488" s="4">
        <f>AC4489*(1-AA4488/100)+(AC4488-AC4489)*(1-AB4488/100)</f>
        <v>1.739217</v>
      </c>
      <c r="AE4488" s="2" t="s">
        <v>66</v>
      </c>
      <c r="AF4488" s="2" t="s">
        <v>67</v>
      </c>
      <c r="AG4488" s="2" t="s">
        <v>233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5683</v>
      </c>
      <c r="B4489" s="2" t="s">
        <v>5678</v>
      </c>
      <c r="C4489" s="2" t="s">
        <v>47</v>
      </c>
      <c r="D4489" s="2" t="s">
        <v>2286</v>
      </c>
      <c r="E4489" s="2" t="s">
        <v>924</v>
      </c>
      <c r="F4489" s="2" t="s">
        <v>50</v>
      </c>
      <c r="G4489" s="2" t="s">
        <v>225</v>
      </c>
      <c r="H4489" s="2" t="s">
        <v>142</v>
      </c>
      <c r="I4489" s="2" t="s">
        <v>53</v>
      </c>
      <c r="J4489" s="2" t="s">
        <v>226</v>
      </c>
      <c r="K4489" s="2" t="s">
        <v>226</v>
      </c>
      <c r="L4489" s="2" t="s">
        <v>227</v>
      </c>
      <c r="M4489" s="2" t="s">
        <v>95</v>
      </c>
      <c r="N4489" s="3">
        <v>5797.39</v>
      </c>
      <c r="O4489" s="3" t="s">
        <v>228</v>
      </c>
      <c r="P4489" s="4">
        <f>IF(O4489="吨",N4489*1000,IF(O4489="万立方米",N4489*10000,""))</f>
        <v>57973900.0</v>
      </c>
      <c r="Q4489" s="2" t="s">
        <v>229</v>
      </c>
      <c r="R4489" s="2" t="s">
        <v>230</v>
      </c>
      <c r="S4489" s="2" t="s">
        <v>245</v>
      </c>
      <c r="T4489" s="2" t="s">
        <v>75</v>
      </c>
      <c r="U4489" s="4">
        <f>0.03</f>
        <v>0.03</v>
      </c>
      <c r="V4489" s="2" t="s">
        <v>232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1.739217</v>
      </c>
      <c r="AD4489" s="4">
        <f>AC4489*(1-Z4489/100)</f>
        <v>1.739217</v>
      </c>
      <c r="AE4489" s="2" t="s">
        <v>66</v>
      </c>
      <c r="AF4489" s="2" t="s">
        <v>67</v>
      </c>
      <c r="AG4489" s="2" t="s">
        <v>233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5684</v>
      </c>
      <c r="B4490" s="2" t="s">
        <v>5678</v>
      </c>
      <c r="C4490" s="2" t="s">
        <v>47</v>
      </c>
      <c r="D4490" s="2" t="s">
        <v>2286</v>
      </c>
      <c r="E4490" s="2" t="s">
        <v>924</v>
      </c>
      <c r="F4490" s="2" t="s">
        <v>50</v>
      </c>
      <c r="G4490" s="2" t="s">
        <v>225</v>
      </c>
      <c r="H4490" s="2" t="s">
        <v>142</v>
      </c>
      <c r="I4490" s="2" t="s">
        <v>53</v>
      </c>
      <c r="J4490" s="2" t="s">
        <v>226</v>
      </c>
      <c r="K4490" s="2" t="s">
        <v>226</v>
      </c>
      <c r="L4490" s="2" t="s">
        <v>227</v>
      </c>
      <c r="M4490" s="2" t="s">
        <v>99</v>
      </c>
      <c r="N4490" s="3">
        <v>5797.39</v>
      </c>
      <c r="O4490" s="3" t="s">
        <v>228</v>
      </c>
      <c r="P4490" s="4">
        <f>IF(O4490="吨",N4490*1000,IF(O4490="万立方米",N4490*10000,""))</f>
        <v>57973900.0</v>
      </c>
      <c r="Q4490" s="2" t="s">
        <v>229</v>
      </c>
      <c r="R4490" s="2" t="s">
        <v>230</v>
      </c>
      <c r="S4490" s="2" t="s">
        <v>247</v>
      </c>
      <c r="T4490" s="2" t="s">
        <v>75</v>
      </c>
      <c r="U4490" s="4">
        <f>0.0</f>
        <v>0.0</v>
      </c>
      <c r="V4490" s="2" t="s">
        <v>232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233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5685</v>
      </c>
      <c r="B4491" s="2" t="s">
        <v>5678</v>
      </c>
      <c r="C4491" s="2" t="s">
        <v>47</v>
      </c>
      <c r="D4491" s="2" t="s">
        <v>2286</v>
      </c>
      <c r="E4491" s="2" t="s">
        <v>924</v>
      </c>
      <c r="F4491" s="2" t="s">
        <v>50</v>
      </c>
      <c r="G4491" s="2" t="s">
        <v>225</v>
      </c>
      <c r="H4491" s="2" t="s">
        <v>142</v>
      </c>
      <c r="I4491" s="2" t="s">
        <v>53</v>
      </c>
      <c r="J4491" s="2" t="s">
        <v>226</v>
      </c>
      <c r="K4491" s="2" t="s">
        <v>226</v>
      </c>
      <c r="L4491" s="2" t="s">
        <v>227</v>
      </c>
      <c r="M4491" s="2" t="s">
        <v>104</v>
      </c>
      <c r="N4491" s="3">
        <v>5797.39</v>
      </c>
      <c r="O4491" s="3" t="s">
        <v>228</v>
      </c>
      <c r="P4491" s="4">
        <f>IF(O4491="吨",N4491*1000,IF(O4491="万立方米",N4491*10000,""))</f>
        <v>57973900.0</v>
      </c>
      <c r="Q4491" s="2" t="s">
        <v>229</v>
      </c>
      <c r="R4491" s="2" t="s">
        <v>230</v>
      </c>
      <c r="S4491" s="2" t="s">
        <v>249</v>
      </c>
      <c r="T4491" s="2" t="s">
        <v>75</v>
      </c>
      <c r="U4491" s="4">
        <f>0.02</f>
        <v>0.02</v>
      </c>
      <c r="V4491" s="2" t="s">
        <v>232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 t="s">
        <v>236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5686</v>
      </c>
      <c r="B4492" s="2" t="s">
        <v>5678</v>
      </c>
      <c r="C4492" s="2" t="s">
        <v>47</v>
      </c>
      <c r="D4492" s="2" t="s">
        <v>2286</v>
      </c>
      <c r="E4492" s="2" t="s">
        <v>924</v>
      </c>
      <c r="F4492" s="2" t="s">
        <v>50</v>
      </c>
      <c r="G4492" s="2" t="s">
        <v>225</v>
      </c>
      <c r="H4492" s="2" t="s">
        <v>142</v>
      </c>
      <c r="I4492" s="2"/>
      <c r="J4492" s="2"/>
      <c r="K4492" s="2"/>
      <c r="L4492" s="2"/>
      <c r="M4492" s="2" t="s">
        <v>107</v>
      </c>
      <c r="N4492" s="3"/>
      <c r="O4492" s="3"/>
      <c r="P4492" s="4">
        <f>IF(O4492="吨",N4492*1000,IF(O4492="万立方米",N4492*10000,""))</f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138</v>
      </c>
      <c r="AH4492" s="2" t="s">
        <v>114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5687</v>
      </c>
      <c r="B4493" s="2" t="s">
        <v>5688</v>
      </c>
      <c r="C4493" s="2" t="s">
        <v>47</v>
      </c>
      <c r="D4493" s="2" t="s">
        <v>3281</v>
      </c>
      <c r="E4493" s="2" t="s">
        <v>526</v>
      </c>
      <c r="F4493" s="2" t="s">
        <v>224</v>
      </c>
      <c r="G4493" s="2" t="s">
        <v>51</v>
      </c>
      <c r="H4493" s="2" t="s">
        <v>798</v>
      </c>
      <c r="I4493" s="2" t="s">
        <v>53</v>
      </c>
      <c r="J4493" s="2" t="s">
        <v>343</v>
      </c>
      <c r="K4493" s="2" t="s">
        <v>55</v>
      </c>
      <c r="L4493" s="2" t="s">
        <v>173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174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175</v>
      </c>
      <c r="Y4493" s="2" t="s">
        <v>3282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66</v>
      </c>
      <c r="AF4493" s="2" t="s">
        <v>67</v>
      </c>
      <c r="AG4493" s="2" t="s">
        <v>327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5689</v>
      </c>
      <c r="B4494" s="2" t="s">
        <v>5688</v>
      </c>
      <c r="C4494" s="2" t="s">
        <v>47</v>
      </c>
      <c r="D4494" s="2" t="s">
        <v>3281</v>
      </c>
      <c r="E4494" s="2" t="s">
        <v>526</v>
      </c>
      <c r="F4494" s="2" t="s">
        <v>224</v>
      </c>
      <c r="G4494" s="2" t="s">
        <v>51</v>
      </c>
      <c r="H4494" s="2" t="s">
        <v>798</v>
      </c>
      <c r="I4494" s="2" t="s">
        <v>53</v>
      </c>
      <c r="J4494" s="2" t="s">
        <v>343</v>
      </c>
      <c r="K4494" s="2" t="s">
        <v>55</v>
      </c>
      <c r="L4494" s="2" t="s">
        <v>173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179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66</v>
      </c>
      <c r="AF4494" s="2" t="s">
        <v>67</v>
      </c>
      <c r="AG4494" s="2" t="s">
        <v>329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5690</v>
      </c>
      <c r="B4495" s="2" t="s">
        <v>5688</v>
      </c>
      <c r="C4495" s="2" t="s">
        <v>47</v>
      </c>
      <c r="D4495" s="2" t="s">
        <v>3281</v>
      </c>
      <c r="E4495" s="2" t="s">
        <v>526</v>
      </c>
      <c r="F4495" s="2" t="s">
        <v>224</v>
      </c>
      <c r="G4495" s="2" t="s">
        <v>51</v>
      </c>
      <c r="H4495" s="2" t="s">
        <v>798</v>
      </c>
      <c r="I4495" s="2" t="s">
        <v>53</v>
      </c>
      <c r="J4495" s="2" t="s">
        <v>343</v>
      </c>
      <c r="K4495" s="2" t="s">
        <v>55</v>
      </c>
      <c r="L4495" s="2" t="s">
        <v>173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182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149</v>
      </c>
      <c r="Y4495" s="2" t="s">
        <v>150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66</v>
      </c>
      <c r="AF4495" s="2" t="s">
        <v>67</v>
      </c>
      <c r="AG4495" s="2" t="s">
        <v>167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5691</v>
      </c>
      <c r="B4496" s="2" t="s">
        <v>5688</v>
      </c>
      <c r="C4496" s="2" t="s">
        <v>47</v>
      </c>
      <c r="D4496" s="2" t="s">
        <v>3281</v>
      </c>
      <c r="E4496" s="2" t="s">
        <v>526</v>
      </c>
      <c r="F4496" s="2" t="s">
        <v>224</v>
      </c>
      <c r="G4496" s="2" t="s">
        <v>51</v>
      </c>
      <c r="H4496" s="2" t="s">
        <v>798</v>
      </c>
      <c r="I4496" s="2" t="s">
        <v>53</v>
      </c>
      <c r="J4496" s="2" t="s">
        <v>343</v>
      </c>
      <c r="K4496" s="2" t="s">
        <v>55</v>
      </c>
      <c r="L4496" s="2" t="s">
        <v>173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185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175</v>
      </c>
      <c r="Y4496" s="2" t="s">
        <v>3286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66</v>
      </c>
      <c r="AF4496" s="2" t="s">
        <v>67</v>
      </c>
      <c r="AG4496" s="2" t="s">
        <v>327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5692</v>
      </c>
      <c r="B4497" s="2" t="s">
        <v>5688</v>
      </c>
      <c r="C4497" s="2" t="s">
        <v>47</v>
      </c>
      <c r="D4497" s="2" t="s">
        <v>3281</v>
      </c>
      <c r="E4497" s="2" t="s">
        <v>526</v>
      </c>
      <c r="F4497" s="2" t="s">
        <v>224</v>
      </c>
      <c r="G4497" s="2" t="s">
        <v>51</v>
      </c>
      <c r="H4497" s="2" t="s">
        <v>798</v>
      </c>
      <c r="I4497" s="2" t="s">
        <v>53</v>
      </c>
      <c r="J4497" s="2" t="s">
        <v>343</v>
      </c>
      <c r="K4497" s="2" t="s">
        <v>55</v>
      </c>
      <c r="L4497" s="2" t="s">
        <v>173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188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175</v>
      </c>
      <c r="Y4497" s="2" t="s">
        <v>3288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66</v>
      </c>
      <c r="AF4497" s="2" t="s">
        <v>67</v>
      </c>
      <c r="AG4497" s="2" t="s">
        <v>327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5693</v>
      </c>
      <c r="B4498" s="2" t="s">
        <v>5688</v>
      </c>
      <c r="C4498" s="2" t="s">
        <v>47</v>
      </c>
      <c r="D4498" s="2" t="s">
        <v>3281</v>
      </c>
      <c r="E4498" s="2" t="s">
        <v>526</v>
      </c>
      <c r="F4498" s="2" t="s">
        <v>224</v>
      </c>
      <c r="G4498" s="2" t="s">
        <v>51</v>
      </c>
      <c r="H4498" s="2" t="s">
        <v>798</v>
      </c>
      <c r="I4498" s="2" t="s">
        <v>53</v>
      </c>
      <c r="J4498" s="2" t="s">
        <v>343</v>
      </c>
      <c r="K4498" s="2" t="s">
        <v>55</v>
      </c>
      <c r="L4498" s="2" t="s">
        <v>173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191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175</v>
      </c>
      <c r="Y4498" s="2" t="s">
        <v>3290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66</v>
      </c>
      <c r="AF4498" s="2" t="s">
        <v>67</v>
      </c>
      <c r="AG4498" s="2" t="s">
        <v>327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5694</v>
      </c>
      <c r="B4499" s="2" t="s">
        <v>5688</v>
      </c>
      <c r="C4499" s="2" t="s">
        <v>47</v>
      </c>
      <c r="D4499" s="2" t="s">
        <v>3281</v>
      </c>
      <c r="E4499" s="2" t="s">
        <v>526</v>
      </c>
      <c r="F4499" s="2" t="s">
        <v>224</v>
      </c>
      <c r="G4499" s="2" t="s">
        <v>51</v>
      </c>
      <c r="H4499" s="2" t="s">
        <v>798</v>
      </c>
      <c r="I4499" s="2" t="s">
        <v>53</v>
      </c>
      <c r="J4499" s="2" t="s">
        <v>343</v>
      </c>
      <c r="K4499" s="2" t="s">
        <v>55</v>
      </c>
      <c r="L4499" s="2" t="s">
        <v>173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194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1087</v>
      </c>
      <c r="Y4499" s="2" t="s">
        <v>1088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66</v>
      </c>
      <c r="AF4499" s="2" t="s">
        <v>67</v>
      </c>
      <c r="AG4499" s="2" t="s">
        <v>167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5695</v>
      </c>
      <c r="B4500" s="2" t="s">
        <v>5688</v>
      </c>
      <c r="C4500" s="2" t="s">
        <v>47</v>
      </c>
      <c r="D4500" s="2" t="s">
        <v>3281</v>
      </c>
      <c r="E4500" s="2" t="s">
        <v>526</v>
      </c>
      <c r="F4500" s="2" t="s">
        <v>224</v>
      </c>
      <c r="G4500" s="2" t="s">
        <v>51</v>
      </c>
      <c r="H4500" s="2" t="s">
        <v>798</v>
      </c>
      <c r="I4500" s="2" t="s">
        <v>53</v>
      </c>
      <c r="J4500" s="2" t="s">
        <v>343</v>
      </c>
      <c r="K4500" s="2" t="s">
        <v>55</v>
      </c>
      <c r="L4500" s="2" t="s">
        <v>173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196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66</v>
      </c>
      <c r="AF4500" s="2" t="s">
        <v>67</v>
      </c>
      <c r="AG4500" s="2" t="s">
        <v>329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5696</v>
      </c>
      <c r="B4501" s="2" t="s">
        <v>5688</v>
      </c>
      <c r="C4501" s="2" t="s">
        <v>47</v>
      </c>
      <c r="D4501" s="2" t="s">
        <v>3281</v>
      </c>
      <c r="E4501" s="2" t="s">
        <v>526</v>
      </c>
      <c r="F4501" s="2" t="s">
        <v>224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163</v>
      </c>
      <c r="M4501" s="2" t="s">
        <v>107</v>
      </c>
      <c r="N4501" s="3"/>
      <c r="O4501" s="3"/>
      <c r="P4501" s="4">
        <f>IF(O4501="吨",N4501*1000,IF(O4501="万立方米",N4501*10000,""))</f>
        <v>21424000.0</v>
      </c>
      <c r="Q4501" s="2" t="s">
        <v>108</v>
      </c>
      <c r="R4501" s="2" t="s">
        <v>109</v>
      </c>
      <c r="S4501" s="2" t="s">
        <v>164</v>
      </c>
      <c r="T4501" s="2" t="s">
        <v>165</v>
      </c>
      <c r="U4501" s="4">
        <f>0.16</f>
        <v>0.16</v>
      </c>
      <c r="V4501" s="2" t="s">
        <v>111</v>
      </c>
      <c r="W4501" s="2" t="s">
        <v>164</v>
      </c>
      <c r="X4501" s="2" t="s">
        <v>163</v>
      </c>
      <c r="Y4501" s="2" t="s">
        <v>166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66</v>
      </c>
      <c r="AF4501" s="2" t="s">
        <v>67</v>
      </c>
      <c r="AG4501" s="2" t="s">
        <v>167</v>
      </c>
      <c r="AH4501" s="2" t="s">
        <v>168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5697</v>
      </c>
      <c r="B4502" s="2" t="s">
        <v>5698</v>
      </c>
      <c r="C4502" s="2" t="s">
        <v>47</v>
      </c>
      <c r="D4502" s="2" t="s">
        <v>3605</v>
      </c>
      <c r="E4502" s="2" t="s">
        <v>325</v>
      </c>
      <c r="F4502" s="2" t="s">
        <v>224</v>
      </c>
      <c r="G4502" s="2" t="s">
        <v>51</v>
      </c>
      <c r="H4502" s="2" t="s">
        <v>52</v>
      </c>
      <c r="I4502" s="2" t="s">
        <v>53</v>
      </c>
      <c r="J4502" s="2" t="s">
        <v>1648</v>
      </c>
      <c r="K4502" s="2" t="s">
        <v>55</v>
      </c>
      <c r="L4502" s="2" t="s">
        <v>173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174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5.895286563084801</v>
      </c>
      <c r="AD4502" s="4">
        <f>AC4502*(1-Z4502/100)</f>
        <v>5.895286563084801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5699</v>
      </c>
      <c r="B4503" s="2" t="s">
        <v>5698</v>
      </c>
      <c r="C4503" s="2" t="s">
        <v>47</v>
      </c>
      <c r="D4503" s="2" t="s">
        <v>3605</v>
      </c>
      <c r="E4503" s="2" t="s">
        <v>325</v>
      </c>
      <c r="F4503" s="2" t="s">
        <v>224</v>
      </c>
      <c r="G4503" s="2" t="s">
        <v>51</v>
      </c>
      <c r="H4503" s="2" t="s">
        <v>52</v>
      </c>
      <c r="I4503" s="2" t="s">
        <v>53</v>
      </c>
      <c r="J4503" s="2" t="s">
        <v>1648</v>
      </c>
      <c r="K4503" s="2" t="s">
        <v>55</v>
      </c>
      <c r="L4503" s="2" t="s">
        <v>173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179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1300.95124</v>
      </c>
      <c r="AD4503" s="4">
        <f>AC4503*(1-Z4503/100)</f>
        <v>1300.95124</v>
      </c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5700</v>
      </c>
      <c r="B4504" s="2" t="s">
        <v>5698</v>
      </c>
      <c r="C4504" s="2" t="s">
        <v>47</v>
      </c>
      <c r="D4504" s="2" t="s">
        <v>3605</v>
      </c>
      <c r="E4504" s="2" t="s">
        <v>325</v>
      </c>
      <c r="F4504" s="2" t="s">
        <v>224</v>
      </c>
      <c r="G4504" s="2" t="s">
        <v>51</v>
      </c>
      <c r="H4504" s="2" t="s">
        <v>52</v>
      </c>
      <c r="I4504" s="2" t="s">
        <v>53</v>
      </c>
      <c r="J4504" s="2" t="s">
        <v>1648</v>
      </c>
      <c r="K4504" s="2" t="s">
        <v>55</v>
      </c>
      <c r="L4504" s="2" t="s">
        <v>173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182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4">
        <f>P4504*U4504/1000000</f>
        <v>4689.9292202</v>
      </c>
      <c r="AD4504" s="4">
        <f>AC4504*(1-Z4504/100)</f>
        <v>3658.144791756</v>
      </c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5701</v>
      </c>
      <c r="B4505" s="2" t="s">
        <v>5698</v>
      </c>
      <c r="C4505" s="2" t="s">
        <v>47</v>
      </c>
      <c r="D4505" s="2" t="s">
        <v>3605</v>
      </c>
      <c r="E4505" s="2" t="s">
        <v>325</v>
      </c>
      <c r="F4505" s="2" t="s">
        <v>224</v>
      </c>
      <c r="G4505" s="2" t="s">
        <v>51</v>
      </c>
      <c r="H4505" s="2" t="s">
        <v>52</v>
      </c>
      <c r="I4505" s="2" t="s">
        <v>53</v>
      </c>
      <c r="J4505" s="2" t="s">
        <v>1648</v>
      </c>
      <c r="K4505" s="2" t="s">
        <v>55</v>
      </c>
      <c r="L4505" s="2" t="s">
        <v>173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185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</v>
      </c>
      <c r="AD4505" s="4">
        <f>AC4505*(1-Z4505/100)</f>
        <v>0.0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5702</v>
      </c>
      <c r="B4506" s="2" t="s">
        <v>5698</v>
      </c>
      <c r="C4506" s="2" t="s">
        <v>47</v>
      </c>
      <c r="D4506" s="2" t="s">
        <v>3605</v>
      </c>
      <c r="E4506" s="2" t="s">
        <v>325</v>
      </c>
      <c r="F4506" s="2" t="s">
        <v>224</v>
      </c>
      <c r="G4506" s="2" t="s">
        <v>51</v>
      </c>
      <c r="H4506" s="2" t="s">
        <v>52</v>
      </c>
      <c r="I4506" s="2" t="s">
        <v>53</v>
      </c>
      <c r="J4506" s="2" t="s">
        <v>1648</v>
      </c>
      <c r="K4506" s="2" t="s">
        <v>55</v>
      </c>
      <c r="L4506" s="2" t="s">
        <v>173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188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4">
        <f>P4506*U4506/1000000</f>
        <v>12211.665023532802</v>
      </c>
      <c r="AD4506" s="4">
        <f>AC4507*(1-AA4506/100)+(AC4506-AC4507)*(1-AB4506/100)</f>
        <v>12211.665023532802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5703</v>
      </c>
      <c r="B4507" s="2" t="s">
        <v>5698</v>
      </c>
      <c r="C4507" s="2" t="s">
        <v>47</v>
      </c>
      <c r="D4507" s="2" t="s">
        <v>3605</v>
      </c>
      <c r="E4507" s="2" t="s">
        <v>325</v>
      </c>
      <c r="F4507" s="2" t="s">
        <v>224</v>
      </c>
      <c r="G4507" s="2" t="s">
        <v>51</v>
      </c>
      <c r="H4507" s="2" t="s">
        <v>52</v>
      </c>
      <c r="I4507" s="2" t="s">
        <v>53</v>
      </c>
      <c r="J4507" s="2" t="s">
        <v>1648</v>
      </c>
      <c r="K4507" s="2" t="s">
        <v>55</v>
      </c>
      <c r="L4507" s="2" t="s">
        <v>173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191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2947.6432815424005</v>
      </c>
      <c r="AD4507" s="4">
        <f>AC4507*(1-Z4507/100)</f>
        <v>2947.6432815424005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5704</v>
      </c>
      <c r="B4508" s="2" t="s">
        <v>5698</v>
      </c>
      <c r="C4508" s="2" t="s">
        <v>47</v>
      </c>
      <c r="D4508" s="2" t="s">
        <v>3605</v>
      </c>
      <c r="E4508" s="2" t="s">
        <v>325</v>
      </c>
      <c r="F4508" s="2" t="s">
        <v>224</v>
      </c>
      <c r="G4508" s="2" t="s">
        <v>51</v>
      </c>
      <c r="H4508" s="2" t="s">
        <v>52</v>
      </c>
      <c r="I4508" s="2" t="s">
        <v>53</v>
      </c>
      <c r="J4508" s="2" t="s">
        <v>1648</v>
      </c>
      <c r="K4508" s="2" t="s">
        <v>55</v>
      </c>
      <c r="L4508" s="2" t="s">
        <v>173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194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5639.6236254</v>
      </c>
      <c r="AD4508" s="4">
        <f>AC4508*(1-Z4508/100)</f>
        <v>5639.6236254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5705</v>
      </c>
      <c r="B4509" s="2" t="s">
        <v>5698</v>
      </c>
      <c r="C4509" s="2" t="s">
        <v>47</v>
      </c>
      <c r="D4509" s="2" t="s">
        <v>3605</v>
      </c>
      <c r="E4509" s="2" t="s">
        <v>325</v>
      </c>
      <c r="F4509" s="2" t="s">
        <v>224</v>
      </c>
      <c r="G4509" s="2" t="s">
        <v>51</v>
      </c>
      <c r="H4509" s="2" t="s">
        <v>52</v>
      </c>
      <c r="I4509" s="2" t="s">
        <v>53</v>
      </c>
      <c r="J4509" s="2" t="s">
        <v>1648</v>
      </c>
      <c r="K4509" s="2" t="s">
        <v>55</v>
      </c>
      <c r="L4509" s="2" t="s">
        <v>173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196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26.0190248</v>
      </c>
      <c r="AD4509" s="4">
        <f>AC4509*(1-Z4509/100)</f>
        <v>26.0190248</v>
      </c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5706</v>
      </c>
      <c r="B4510" s="2" t="s">
        <v>5698</v>
      </c>
      <c r="C4510" s="2" t="s">
        <v>47</v>
      </c>
      <c r="D4510" s="2" t="s">
        <v>3605</v>
      </c>
      <c r="E4510" s="2" t="s">
        <v>325</v>
      </c>
      <c r="F4510" s="2" t="s">
        <v>224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f>IF(O4510="吨",N4510*1000,IF(O4510="万立方米",N4510*10000,""))</f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113</v>
      </c>
      <c r="AH4510" s="2" t="s">
        <v>114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5707</v>
      </c>
      <c r="B4511" s="2" t="s">
        <v>5708</v>
      </c>
      <c r="C4511" s="2" t="s">
        <v>47</v>
      </c>
      <c r="D4511" s="2" t="s">
        <v>1960</v>
      </c>
      <c r="E4511" s="2" t="s">
        <v>1106</v>
      </c>
      <c r="F4511" s="2" t="s">
        <v>278</v>
      </c>
      <c r="G4511" s="2" t="s">
        <v>225</v>
      </c>
      <c r="H4511" s="2" t="s">
        <v>297</v>
      </c>
      <c r="I4511" s="2" t="s">
        <v>53</v>
      </c>
      <c r="J4511" s="2" t="s">
        <v>121</v>
      </c>
      <c r="K4511" s="2"/>
      <c r="L4511" s="2" t="s">
        <v>122</v>
      </c>
      <c r="M4511" s="2" t="s">
        <v>57</v>
      </c>
      <c r="N4511" s="3">
        <v>51.4</v>
      </c>
      <c r="O4511" s="3" t="s">
        <v>123</v>
      </c>
      <c r="P4511" s="2"/>
      <c r="Q4511" s="2"/>
      <c r="R4511" s="2"/>
      <c r="S4511" s="2"/>
      <c r="T4511" s="2"/>
      <c r="U4511" s="2"/>
      <c r="V4511" s="2"/>
      <c r="W4511" s="2" t="s">
        <v>124</v>
      </c>
      <c r="X4511" s="2"/>
      <c r="Y4511" s="2" t="s">
        <v>65</v>
      </c>
      <c r="Z4511" s="2">
        <v>0</v>
      </c>
      <c r="AA4511" s="2"/>
      <c r="AB4511" s="2"/>
      <c r="AC4511" s="4">
        <f>P4511*U4511/1000000</f>
        <v>0.0</v>
      </c>
      <c r="AD4511" s="4">
        <f>AC4511*(1-Z4511/100)</f>
        <v>0.0</v>
      </c>
      <c r="AE4511" s="2" t="s">
        <v>125</v>
      </c>
      <c r="AF4511" s="2" t="s">
        <v>126</v>
      </c>
      <c r="AG4511" s="2" t="s">
        <v>127</v>
      </c>
      <c r="AH4511" s="2" t="s">
        <v>128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5709</v>
      </c>
      <c r="B4512" s="2" t="s">
        <v>5708</v>
      </c>
      <c r="C4512" s="2" t="s">
        <v>47</v>
      </c>
      <c r="D4512" s="2" t="s">
        <v>1960</v>
      </c>
      <c r="E4512" s="2" t="s">
        <v>1106</v>
      </c>
      <c r="F4512" s="2" t="s">
        <v>278</v>
      </c>
      <c r="G4512" s="2" t="s">
        <v>225</v>
      </c>
      <c r="H4512" s="2" t="s">
        <v>297</v>
      </c>
      <c r="I4512" s="2" t="s">
        <v>53</v>
      </c>
      <c r="J4512" s="2" t="s">
        <v>121</v>
      </c>
      <c r="K4512" s="2"/>
      <c r="L4512" s="2" t="s">
        <v>122</v>
      </c>
      <c r="M4512" s="2" t="s">
        <v>73</v>
      </c>
      <c r="N4512" s="3">
        <v>51.4</v>
      </c>
      <c r="O4512" s="3" t="s">
        <v>123</v>
      </c>
      <c r="P4512" s="2"/>
      <c r="Q4512" s="2"/>
      <c r="R4512" s="2"/>
      <c r="S4512" s="2"/>
      <c r="T4512" s="2"/>
      <c r="U4512" s="2"/>
      <c r="V4512" s="2"/>
      <c r="W4512" s="2" t="s">
        <v>124</v>
      </c>
      <c r="X4512" s="2"/>
      <c r="Y4512" s="2" t="s">
        <v>65</v>
      </c>
      <c r="Z4512" s="2">
        <v>0</v>
      </c>
      <c r="AA4512" s="2"/>
      <c r="AB4512" s="2"/>
      <c r="AC4512" s="4">
        <f>P4512*U4512/1000000</f>
        <v>0.0</v>
      </c>
      <c r="AD4512" s="4">
        <f>AC4512*(1-Z4512/100)</f>
        <v>0.0</v>
      </c>
      <c r="AE4512" s="2" t="s">
        <v>125</v>
      </c>
      <c r="AF4512" s="2" t="s">
        <v>126</v>
      </c>
      <c r="AG4512" s="2" t="s">
        <v>130</v>
      </c>
      <c r="AH4512" s="2" t="s">
        <v>128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5710</v>
      </c>
      <c r="B4513" s="2" t="s">
        <v>5708</v>
      </c>
      <c r="C4513" s="2" t="s">
        <v>47</v>
      </c>
      <c r="D4513" s="2" t="s">
        <v>1960</v>
      </c>
      <c r="E4513" s="2" t="s">
        <v>1106</v>
      </c>
      <c r="F4513" s="2" t="s">
        <v>278</v>
      </c>
      <c r="G4513" s="2" t="s">
        <v>225</v>
      </c>
      <c r="H4513" s="2" t="s">
        <v>297</v>
      </c>
      <c r="I4513" s="2" t="s">
        <v>53</v>
      </c>
      <c r="J4513" s="2" t="s">
        <v>121</v>
      </c>
      <c r="K4513" s="2"/>
      <c r="L4513" s="2" t="s">
        <v>122</v>
      </c>
      <c r="M4513" s="2" t="s">
        <v>79</v>
      </c>
      <c r="N4513" s="3">
        <v>51.4</v>
      </c>
      <c r="O4513" s="3" t="s">
        <v>123</v>
      </c>
      <c r="P4513" s="2"/>
      <c r="Q4513" s="2"/>
      <c r="R4513" s="2"/>
      <c r="S4513" s="2"/>
      <c r="T4513" s="2"/>
      <c r="U4513" s="2"/>
      <c r="V4513" s="2"/>
      <c r="W4513" s="2" t="s">
        <v>124</v>
      </c>
      <c r="X4513" s="2"/>
      <c r="Y4513" s="2" t="s">
        <v>65</v>
      </c>
      <c r="Z4513" s="2">
        <v>0</v>
      </c>
      <c r="AA4513" s="2"/>
      <c r="AB4513" s="2"/>
      <c r="AC4513" s="4">
        <f>P4513*U4513/1000000</f>
        <v>0.0</v>
      </c>
      <c r="AD4513" s="4">
        <f>AC4513*(1-Z4513/100)</f>
        <v>0.0</v>
      </c>
      <c r="AE4513" s="2" t="s">
        <v>125</v>
      </c>
      <c r="AF4513" s="2" t="s">
        <v>126</v>
      </c>
      <c r="AG4513" s="2" t="s">
        <v>127</v>
      </c>
      <c r="AH4513" s="2" t="s">
        <v>128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5711</v>
      </c>
      <c r="B4514" s="2" t="s">
        <v>5708</v>
      </c>
      <c r="C4514" s="2" t="s">
        <v>47</v>
      </c>
      <c r="D4514" s="2" t="s">
        <v>1960</v>
      </c>
      <c r="E4514" s="2" t="s">
        <v>1106</v>
      </c>
      <c r="F4514" s="2" t="s">
        <v>278</v>
      </c>
      <c r="G4514" s="2" t="s">
        <v>225</v>
      </c>
      <c r="H4514" s="2" t="s">
        <v>297</v>
      </c>
      <c r="I4514" s="2" t="s">
        <v>53</v>
      </c>
      <c r="J4514" s="2" t="s">
        <v>121</v>
      </c>
      <c r="K4514" s="2"/>
      <c r="L4514" s="2" t="s">
        <v>122</v>
      </c>
      <c r="M4514" s="2" t="s">
        <v>87</v>
      </c>
      <c r="N4514" s="3">
        <v>51.4</v>
      </c>
      <c r="O4514" s="3" t="s">
        <v>123</v>
      </c>
      <c r="P4514" s="2"/>
      <c r="Q4514" s="2"/>
      <c r="R4514" s="2"/>
      <c r="S4514" s="2"/>
      <c r="T4514" s="2"/>
      <c r="U4514" s="2"/>
      <c r="V4514" s="2"/>
      <c r="W4514" s="2" t="s">
        <v>124</v>
      </c>
      <c r="X4514" s="2"/>
      <c r="Y4514" s="2" t="s">
        <v>65</v>
      </c>
      <c r="Z4514" s="2">
        <v>0</v>
      </c>
      <c r="AA4514" s="2"/>
      <c r="AB4514" s="2"/>
      <c r="AC4514" s="4">
        <f>P4514*U4514/1000000</f>
        <v>0.0</v>
      </c>
      <c r="AD4514" s="4">
        <f>AC4514*(1-Z4514/100)</f>
        <v>0.0</v>
      </c>
      <c r="AE4514" s="2" t="s">
        <v>125</v>
      </c>
      <c r="AF4514" s="2" t="s">
        <v>126</v>
      </c>
      <c r="AG4514" s="2" t="s">
        <v>127</v>
      </c>
      <c r="AH4514" s="2" t="s">
        <v>128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5712</v>
      </c>
      <c r="B4515" s="2" t="s">
        <v>5708</v>
      </c>
      <c r="C4515" s="2" t="s">
        <v>47</v>
      </c>
      <c r="D4515" s="2" t="s">
        <v>1960</v>
      </c>
      <c r="E4515" s="2" t="s">
        <v>1106</v>
      </c>
      <c r="F4515" s="2" t="s">
        <v>278</v>
      </c>
      <c r="G4515" s="2" t="s">
        <v>225</v>
      </c>
      <c r="H4515" s="2" t="s">
        <v>297</v>
      </c>
      <c r="I4515" s="2" t="s">
        <v>53</v>
      </c>
      <c r="J4515" s="2" t="s">
        <v>121</v>
      </c>
      <c r="K4515" s="2"/>
      <c r="L4515" s="2" t="s">
        <v>122</v>
      </c>
      <c r="M4515" s="2" t="s">
        <v>91</v>
      </c>
      <c r="N4515" s="3">
        <v>51.4</v>
      </c>
      <c r="O4515" s="3" t="s">
        <v>123</v>
      </c>
      <c r="P4515" s="2"/>
      <c r="Q4515" s="2"/>
      <c r="R4515" s="2"/>
      <c r="S4515" s="2"/>
      <c r="T4515" s="2"/>
      <c r="U4515" s="2"/>
      <c r="V4515" s="2"/>
      <c r="W4515" s="2" t="s">
        <v>124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4">
        <f>P4515*U4515/1000000</f>
        <v>0.0</v>
      </c>
      <c r="AD4515" s="4">
        <f>AC4516*(1-AA4515/100)+(AC4515-AC4516)*(1-AB4515/100)</f>
        <v>0.0</v>
      </c>
      <c r="AE4515" s="2" t="s">
        <v>125</v>
      </c>
      <c r="AF4515" s="2" t="s">
        <v>126</v>
      </c>
      <c r="AG4515" s="2" t="s">
        <v>127</v>
      </c>
      <c r="AH4515" s="2" t="s">
        <v>128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5713</v>
      </c>
      <c r="B4516" s="2" t="s">
        <v>5708</v>
      </c>
      <c r="C4516" s="2" t="s">
        <v>47</v>
      </c>
      <c r="D4516" s="2" t="s">
        <v>1960</v>
      </c>
      <c r="E4516" s="2" t="s">
        <v>1106</v>
      </c>
      <c r="F4516" s="2" t="s">
        <v>278</v>
      </c>
      <c r="G4516" s="2" t="s">
        <v>225</v>
      </c>
      <c r="H4516" s="2" t="s">
        <v>297</v>
      </c>
      <c r="I4516" s="2" t="s">
        <v>53</v>
      </c>
      <c r="J4516" s="2" t="s">
        <v>121</v>
      </c>
      <c r="K4516" s="2"/>
      <c r="L4516" s="2" t="s">
        <v>122</v>
      </c>
      <c r="M4516" s="2" t="s">
        <v>95</v>
      </c>
      <c r="N4516" s="3">
        <v>51.4</v>
      </c>
      <c r="O4516" s="3" t="s">
        <v>123</v>
      </c>
      <c r="P4516" s="2"/>
      <c r="Q4516" s="2"/>
      <c r="R4516" s="2"/>
      <c r="S4516" s="2"/>
      <c r="T4516" s="2"/>
      <c r="U4516" s="2"/>
      <c r="V4516" s="2"/>
      <c r="W4516" s="2" t="s">
        <v>124</v>
      </c>
      <c r="X4516" s="2"/>
      <c r="Y4516" s="2" t="s">
        <v>65</v>
      </c>
      <c r="Z4516" s="2">
        <v>0</v>
      </c>
      <c r="AA4516" s="2"/>
      <c r="AB4516" s="2"/>
      <c r="AC4516" s="4">
        <f>P4516*U4516/1000000</f>
        <v>0.0</v>
      </c>
      <c r="AD4516" s="4">
        <f>AC4516*(1-Z4516/100)</f>
        <v>0.0</v>
      </c>
      <c r="AE4516" s="2" t="s">
        <v>125</v>
      </c>
      <c r="AF4516" s="2" t="s">
        <v>126</v>
      </c>
      <c r="AG4516" s="2" t="s">
        <v>127</v>
      </c>
      <c r="AH4516" s="2" t="s">
        <v>128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5714</v>
      </c>
      <c r="B4517" s="2" t="s">
        <v>5708</v>
      </c>
      <c r="C4517" s="2" t="s">
        <v>47</v>
      </c>
      <c r="D4517" s="2" t="s">
        <v>1960</v>
      </c>
      <c r="E4517" s="2" t="s">
        <v>1106</v>
      </c>
      <c r="F4517" s="2" t="s">
        <v>278</v>
      </c>
      <c r="G4517" s="2" t="s">
        <v>225</v>
      </c>
      <c r="H4517" s="2" t="s">
        <v>297</v>
      </c>
      <c r="I4517" s="2" t="s">
        <v>53</v>
      </c>
      <c r="J4517" s="2" t="s">
        <v>121</v>
      </c>
      <c r="K4517" s="2"/>
      <c r="L4517" s="2" t="s">
        <v>122</v>
      </c>
      <c r="M4517" s="2" t="s">
        <v>99</v>
      </c>
      <c r="N4517" s="3">
        <v>51.4</v>
      </c>
      <c r="O4517" s="3" t="s">
        <v>123</v>
      </c>
      <c r="P4517" s="2"/>
      <c r="Q4517" s="2"/>
      <c r="R4517" s="2"/>
      <c r="S4517" s="2"/>
      <c r="T4517" s="2"/>
      <c r="U4517" s="2"/>
      <c r="V4517" s="2"/>
      <c r="W4517" s="2" t="s">
        <v>124</v>
      </c>
      <c r="X4517" s="2"/>
      <c r="Y4517" s="2" t="s">
        <v>65</v>
      </c>
      <c r="Z4517" s="2">
        <v>0</v>
      </c>
      <c r="AA4517" s="2"/>
      <c r="AB4517" s="2"/>
      <c r="AC4517" s="4">
        <f>P4517*U4517/1000000</f>
        <v>0.0</v>
      </c>
      <c r="AD4517" s="4">
        <f>AC4517*(1-Z4517/100)</f>
        <v>0.0</v>
      </c>
      <c r="AE4517" s="2" t="s">
        <v>125</v>
      </c>
      <c r="AF4517" s="2" t="s">
        <v>126</v>
      </c>
      <c r="AG4517" s="2" t="s">
        <v>127</v>
      </c>
      <c r="AH4517" s="2" t="s">
        <v>128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5715</v>
      </c>
      <c r="B4518" s="2" t="s">
        <v>5708</v>
      </c>
      <c r="C4518" s="2" t="s">
        <v>47</v>
      </c>
      <c r="D4518" s="2" t="s">
        <v>1960</v>
      </c>
      <c r="E4518" s="2" t="s">
        <v>1106</v>
      </c>
      <c r="F4518" s="2" t="s">
        <v>278</v>
      </c>
      <c r="G4518" s="2" t="s">
        <v>225</v>
      </c>
      <c r="H4518" s="2" t="s">
        <v>297</v>
      </c>
      <c r="I4518" s="2" t="s">
        <v>53</v>
      </c>
      <c r="J4518" s="2" t="s">
        <v>121</v>
      </c>
      <c r="K4518" s="2"/>
      <c r="L4518" s="2" t="s">
        <v>122</v>
      </c>
      <c r="M4518" s="2" t="s">
        <v>104</v>
      </c>
      <c r="N4518" s="3">
        <v>51.4</v>
      </c>
      <c r="O4518" s="3" t="s">
        <v>123</v>
      </c>
      <c r="P4518" s="2"/>
      <c r="Q4518" s="2"/>
      <c r="R4518" s="2"/>
      <c r="S4518" s="2"/>
      <c r="T4518" s="2"/>
      <c r="U4518" s="2"/>
      <c r="V4518" s="2"/>
      <c r="W4518" s="2" t="s">
        <v>124</v>
      </c>
      <c r="X4518" s="2"/>
      <c r="Y4518" s="2" t="s">
        <v>65</v>
      </c>
      <c r="Z4518" s="2">
        <v>0</v>
      </c>
      <c r="AA4518" s="2"/>
      <c r="AB4518" s="2"/>
      <c r="AC4518" s="4">
        <f>P4518*U4518/1000000</f>
        <v>0.0</v>
      </c>
      <c r="AD4518" s="4">
        <f>AC4518*(1-Z4518/100)</f>
        <v>0.0</v>
      </c>
      <c r="AE4518" s="2" t="s">
        <v>125</v>
      </c>
      <c r="AF4518" s="2" t="s">
        <v>126</v>
      </c>
      <c r="AG4518" s="2" t="s">
        <v>130</v>
      </c>
      <c r="AH4518" s="2" t="s">
        <v>128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5716</v>
      </c>
      <c r="B4519" s="2" t="s">
        <v>5708</v>
      </c>
      <c r="C4519" s="2" t="s">
        <v>47</v>
      </c>
      <c r="D4519" s="2" t="s">
        <v>1960</v>
      </c>
      <c r="E4519" s="2" t="s">
        <v>1106</v>
      </c>
      <c r="F4519" s="2" t="s">
        <v>278</v>
      </c>
      <c r="G4519" s="2" t="s">
        <v>225</v>
      </c>
      <c r="H4519" s="2" t="s">
        <v>297</v>
      </c>
      <c r="I4519" s="2"/>
      <c r="J4519" s="2"/>
      <c r="K4519" s="2"/>
      <c r="L4519" s="2"/>
      <c r="M4519" s="2" t="s">
        <v>107</v>
      </c>
      <c r="N4519" s="3"/>
      <c r="O4519" s="3"/>
      <c r="P4519" s="4">
        <f>IF(O4519="吨",N4519*1000,IF(O4519="万立方米",N4519*10000,""))</f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138</v>
      </c>
      <c r="AH4519" s="2" t="s">
        <v>114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5717</v>
      </c>
      <c r="B4520" s="2" t="s">
        <v>5718</v>
      </c>
      <c r="C4520" s="2" t="s">
        <v>47</v>
      </c>
      <c r="D4520" s="2" t="s">
        <v>5719</v>
      </c>
      <c r="E4520" s="2" t="s">
        <v>254</v>
      </c>
      <c r="F4520" s="2" t="s">
        <v>50</v>
      </c>
      <c r="G4520" s="2" t="s">
        <v>225</v>
      </c>
      <c r="H4520" s="2" t="s">
        <v>52</v>
      </c>
      <c r="I4520" s="2" t="s">
        <v>53</v>
      </c>
      <c r="J4520" s="2" t="s">
        <v>226</v>
      </c>
      <c r="K4520" s="2" t="s">
        <v>226</v>
      </c>
      <c r="L4520" s="2" t="s">
        <v>227</v>
      </c>
      <c r="M4520" s="2" t="s">
        <v>57</v>
      </c>
      <c r="N4520" s="3">
        <v>728.759</v>
      </c>
      <c r="O4520" s="3" t="s">
        <v>228</v>
      </c>
      <c r="P4520" s="4">
        <f>IF(O4520="吨",N4520*1000,IF(O4520="万立方米",N4520*10000,""))</f>
        <v>7287590.0</v>
      </c>
      <c r="Q4520" s="2" t="s">
        <v>229</v>
      </c>
      <c r="R4520" s="2" t="s">
        <v>230</v>
      </c>
      <c r="S4520" s="2" t="s">
        <v>231</v>
      </c>
      <c r="T4520" s="2" t="s">
        <v>75</v>
      </c>
      <c r="U4520" s="4">
        <f>0.0</f>
        <v>0.0</v>
      </c>
      <c r="V4520" s="2" t="s">
        <v>232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66</v>
      </c>
      <c r="AF4520" s="2" t="s">
        <v>67</v>
      </c>
      <c r="AG4520" s="2" t="s">
        <v>233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5720</v>
      </c>
      <c r="B4521" s="2" t="s">
        <v>5718</v>
      </c>
      <c r="C4521" s="2" t="s">
        <v>47</v>
      </c>
      <c r="D4521" s="2" t="s">
        <v>5719</v>
      </c>
      <c r="E4521" s="2" t="s">
        <v>254</v>
      </c>
      <c r="F4521" s="2" t="s">
        <v>50</v>
      </c>
      <c r="G4521" s="2" t="s">
        <v>225</v>
      </c>
      <c r="H4521" s="2" t="s">
        <v>52</v>
      </c>
      <c r="I4521" s="2" t="s">
        <v>53</v>
      </c>
      <c r="J4521" s="2" t="s">
        <v>226</v>
      </c>
      <c r="K4521" s="2" t="s">
        <v>226</v>
      </c>
      <c r="L4521" s="2" t="s">
        <v>227</v>
      </c>
      <c r="M4521" s="2" t="s">
        <v>73</v>
      </c>
      <c r="N4521" s="3">
        <v>728.759</v>
      </c>
      <c r="O4521" s="3" t="s">
        <v>228</v>
      </c>
      <c r="P4521" s="4">
        <f>IF(O4521="吨",N4521*1000,IF(O4521="万立方米",N4521*10000,""))</f>
        <v>7287590.0</v>
      </c>
      <c r="Q4521" s="2" t="s">
        <v>229</v>
      </c>
      <c r="R4521" s="2" t="s">
        <v>230</v>
      </c>
      <c r="S4521" s="2" t="s">
        <v>235</v>
      </c>
      <c r="T4521" s="2" t="s">
        <v>75</v>
      </c>
      <c r="U4521" s="4">
        <f>1.3</f>
        <v>1.3</v>
      </c>
      <c r="V4521" s="2" t="s">
        <v>232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9.473867</v>
      </c>
      <c r="AD4521" s="4">
        <f>AC4521*(1-Z4521/100)</f>
        <v>9.473867</v>
      </c>
      <c r="AE4521" s="2" t="s">
        <v>66</v>
      </c>
      <c r="AF4521" s="2" t="s">
        <v>67</v>
      </c>
      <c r="AG4521" s="2" t="s">
        <v>236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5721</v>
      </c>
      <c r="B4522" s="2" t="s">
        <v>5718</v>
      </c>
      <c r="C4522" s="2" t="s">
        <v>47</v>
      </c>
      <c r="D4522" s="2" t="s">
        <v>5719</v>
      </c>
      <c r="E4522" s="2" t="s">
        <v>254</v>
      </c>
      <c r="F4522" s="2" t="s">
        <v>50</v>
      </c>
      <c r="G4522" s="2" t="s">
        <v>225</v>
      </c>
      <c r="H4522" s="2" t="s">
        <v>52</v>
      </c>
      <c r="I4522" s="2" t="s">
        <v>53</v>
      </c>
      <c r="J4522" s="2" t="s">
        <v>226</v>
      </c>
      <c r="K4522" s="2" t="s">
        <v>226</v>
      </c>
      <c r="L4522" s="2" t="s">
        <v>227</v>
      </c>
      <c r="M4522" s="2" t="s">
        <v>79</v>
      </c>
      <c r="N4522" s="3">
        <v>728.759</v>
      </c>
      <c r="O4522" s="3" t="s">
        <v>228</v>
      </c>
      <c r="P4522" s="4">
        <f>IF(O4522="吨",N4522*1000,IF(O4522="万立方米",N4522*10000,""))</f>
        <v>7287590.0</v>
      </c>
      <c r="Q4522" s="2" t="s">
        <v>229</v>
      </c>
      <c r="R4522" s="2" t="s">
        <v>230</v>
      </c>
      <c r="S4522" s="2" t="s">
        <v>238</v>
      </c>
      <c r="T4522" s="2" t="s">
        <v>75</v>
      </c>
      <c r="U4522" s="4">
        <f>4.1</f>
        <v>4.1</v>
      </c>
      <c r="V4522" s="2" t="s">
        <v>232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4">
        <f>P4522*U4522/1000000</f>
        <v>29.879118999999996</v>
      </c>
      <c r="AD4522" s="4">
        <f>AC4522*(1-Z4522/100)</f>
        <v>23.305712819999997</v>
      </c>
      <c r="AE4522" s="2" t="s">
        <v>66</v>
      </c>
      <c r="AF4522" s="2" t="s">
        <v>67</v>
      </c>
      <c r="AG4522" s="2" t="s">
        <v>239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5722</v>
      </c>
      <c r="B4523" s="2" t="s">
        <v>5718</v>
      </c>
      <c r="C4523" s="2" t="s">
        <v>47</v>
      </c>
      <c r="D4523" s="2" t="s">
        <v>5719</v>
      </c>
      <c r="E4523" s="2" t="s">
        <v>254</v>
      </c>
      <c r="F4523" s="2" t="s">
        <v>50</v>
      </c>
      <c r="G4523" s="2" t="s">
        <v>225</v>
      </c>
      <c r="H4523" s="2" t="s">
        <v>52</v>
      </c>
      <c r="I4523" s="2" t="s">
        <v>53</v>
      </c>
      <c r="J4523" s="2" t="s">
        <v>226</v>
      </c>
      <c r="K4523" s="2" t="s">
        <v>226</v>
      </c>
      <c r="L4523" s="2" t="s">
        <v>227</v>
      </c>
      <c r="M4523" s="2" t="s">
        <v>87</v>
      </c>
      <c r="N4523" s="3">
        <v>728.759</v>
      </c>
      <c r="O4523" s="3" t="s">
        <v>228</v>
      </c>
      <c r="P4523" s="4">
        <f>IF(O4523="吨",N4523*1000,IF(O4523="万立方米",N4523*10000,""))</f>
        <v>7287590.0</v>
      </c>
      <c r="Q4523" s="2" t="s">
        <v>229</v>
      </c>
      <c r="R4523" s="2" t="s">
        <v>230</v>
      </c>
      <c r="S4523" s="2" t="s">
        <v>241</v>
      </c>
      <c r="T4523" s="2" t="s">
        <v>75</v>
      </c>
      <c r="U4523" s="4">
        <f>0.0</f>
        <v>0.0</v>
      </c>
      <c r="V4523" s="2" t="s">
        <v>232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0.0</v>
      </c>
      <c r="AD4523" s="4">
        <f>AC4523*(1-Z4523/100)</f>
        <v>0.0</v>
      </c>
      <c r="AE4523" s="2" t="s">
        <v>66</v>
      </c>
      <c r="AF4523" s="2" t="s">
        <v>67</v>
      </c>
      <c r="AG4523" s="2" t="s">
        <v>233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5723</v>
      </c>
      <c r="B4524" s="2" t="s">
        <v>5718</v>
      </c>
      <c r="C4524" s="2" t="s">
        <v>47</v>
      </c>
      <c r="D4524" s="2" t="s">
        <v>5719</v>
      </c>
      <c r="E4524" s="2" t="s">
        <v>254</v>
      </c>
      <c r="F4524" s="2" t="s">
        <v>50</v>
      </c>
      <c r="G4524" s="2" t="s">
        <v>225</v>
      </c>
      <c r="H4524" s="2" t="s">
        <v>52</v>
      </c>
      <c r="I4524" s="2" t="s">
        <v>53</v>
      </c>
      <c r="J4524" s="2" t="s">
        <v>226</v>
      </c>
      <c r="K4524" s="2" t="s">
        <v>226</v>
      </c>
      <c r="L4524" s="2" t="s">
        <v>227</v>
      </c>
      <c r="M4524" s="2" t="s">
        <v>91</v>
      </c>
      <c r="N4524" s="3">
        <v>728.759</v>
      </c>
      <c r="O4524" s="3" t="s">
        <v>228</v>
      </c>
      <c r="P4524" s="4">
        <f>IF(O4524="吨",N4524*1000,IF(O4524="万立方米",N4524*10000,""))</f>
        <v>7287590.0</v>
      </c>
      <c r="Q4524" s="2" t="s">
        <v>229</v>
      </c>
      <c r="R4524" s="2" t="s">
        <v>230</v>
      </c>
      <c r="S4524" s="2" t="s">
        <v>243</v>
      </c>
      <c r="T4524" s="2" t="s">
        <v>75</v>
      </c>
      <c r="U4524" s="4">
        <f>0.03</f>
        <v>0.03</v>
      </c>
      <c r="V4524" s="2" t="s">
        <v>232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4">
        <f>P4524*U4524/1000000</f>
        <v>0.21862769999999998</v>
      </c>
      <c r="AD4524" s="4">
        <f>AC4525*(1-AA4524/100)+(AC4524-AC4525)*(1-AB4524/100)</f>
        <v>0.21862769999999998</v>
      </c>
      <c r="AE4524" s="2" t="s">
        <v>66</v>
      </c>
      <c r="AF4524" s="2" t="s">
        <v>67</v>
      </c>
      <c r="AG4524" s="2" t="s">
        <v>233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5724</v>
      </c>
      <c r="B4525" s="2" t="s">
        <v>5718</v>
      </c>
      <c r="C4525" s="2" t="s">
        <v>47</v>
      </c>
      <c r="D4525" s="2" t="s">
        <v>5719</v>
      </c>
      <c r="E4525" s="2" t="s">
        <v>254</v>
      </c>
      <c r="F4525" s="2" t="s">
        <v>50</v>
      </c>
      <c r="G4525" s="2" t="s">
        <v>225</v>
      </c>
      <c r="H4525" s="2" t="s">
        <v>52</v>
      </c>
      <c r="I4525" s="2" t="s">
        <v>53</v>
      </c>
      <c r="J4525" s="2" t="s">
        <v>226</v>
      </c>
      <c r="K4525" s="2" t="s">
        <v>226</v>
      </c>
      <c r="L4525" s="2" t="s">
        <v>227</v>
      </c>
      <c r="M4525" s="2" t="s">
        <v>95</v>
      </c>
      <c r="N4525" s="3">
        <v>728.759</v>
      </c>
      <c r="O4525" s="3" t="s">
        <v>228</v>
      </c>
      <c r="P4525" s="4">
        <f>IF(O4525="吨",N4525*1000,IF(O4525="万立方米",N4525*10000,""))</f>
        <v>7287590.0</v>
      </c>
      <c r="Q4525" s="2" t="s">
        <v>229</v>
      </c>
      <c r="R4525" s="2" t="s">
        <v>230</v>
      </c>
      <c r="S4525" s="2" t="s">
        <v>245</v>
      </c>
      <c r="T4525" s="2" t="s">
        <v>75</v>
      </c>
      <c r="U4525" s="4">
        <f>0.03</f>
        <v>0.03</v>
      </c>
      <c r="V4525" s="2" t="s">
        <v>232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0.21862769999999998</v>
      </c>
      <c r="AD4525" s="4">
        <f>AC4525*(1-Z4525/100)</f>
        <v>0.21862769999999998</v>
      </c>
      <c r="AE4525" s="2" t="s">
        <v>66</v>
      </c>
      <c r="AF4525" s="2" t="s">
        <v>67</v>
      </c>
      <c r="AG4525" s="2" t="s">
        <v>233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5725</v>
      </c>
      <c r="B4526" s="2" t="s">
        <v>5718</v>
      </c>
      <c r="C4526" s="2" t="s">
        <v>47</v>
      </c>
      <c r="D4526" s="2" t="s">
        <v>5719</v>
      </c>
      <c r="E4526" s="2" t="s">
        <v>254</v>
      </c>
      <c r="F4526" s="2" t="s">
        <v>50</v>
      </c>
      <c r="G4526" s="2" t="s">
        <v>225</v>
      </c>
      <c r="H4526" s="2" t="s">
        <v>52</v>
      </c>
      <c r="I4526" s="2" t="s">
        <v>53</v>
      </c>
      <c r="J4526" s="2" t="s">
        <v>226</v>
      </c>
      <c r="K4526" s="2" t="s">
        <v>226</v>
      </c>
      <c r="L4526" s="2" t="s">
        <v>227</v>
      </c>
      <c r="M4526" s="2" t="s">
        <v>99</v>
      </c>
      <c r="N4526" s="3">
        <v>728.759</v>
      </c>
      <c r="O4526" s="3" t="s">
        <v>228</v>
      </c>
      <c r="P4526" s="4">
        <f>IF(O4526="吨",N4526*1000,IF(O4526="万立方米",N4526*10000,""))</f>
        <v>7287590.0</v>
      </c>
      <c r="Q4526" s="2" t="s">
        <v>229</v>
      </c>
      <c r="R4526" s="2" t="s">
        <v>230</v>
      </c>
      <c r="S4526" s="2" t="s">
        <v>247</v>
      </c>
      <c r="T4526" s="2" t="s">
        <v>75</v>
      </c>
      <c r="U4526" s="4">
        <f>0.0</f>
        <v>0.0</v>
      </c>
      <c r="V4526" s="2" t="s">
        <v>232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233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5726</v>
      </c>
      <c r="B4527" s="2" t="s">
        <v>5718</v>
      </c>
      <c r="C4527" s="2" t="s">
        <v>47</v>
      </c>
      <c r="D4527" s="2" t="s">
        <v>5719</v>
      </c>
      <c r="E4527" s="2" t="s">
        <v>254</v>
      </c>
      <c r="F4527" s="2" t="s">
        <v>50</v>
      </c>
      <c r="G4527" s="2" t="s">
        <v>225</v>
      </c>
      <c r="H4527" s="2" t="s">
        <v>52</v>
      </c>
      <c r="I4527" s="2" t="s">
        <v>53</v>
      </c>
      <c r="J4527" s="2" t="s">
        <v>226</v>
      </c>
      <c r="K4527" s="2" t="s">
        <v>226</v>
      </c>
      <c r="L4527" s="2" t="s">
        <v>227</v>
      </c>
      <c r="M4527" s="2" t="s">
        <v>104</v>
      </c>
      <c r="N4527" s="3">
        <v>728.759</v>
      </c>
      <c r="O4527" s="3" t="s">
        <v>228</v>
      </c>
      <c r="P4527" s="4">
        <f>IF(O4527="吨",N4527*1000,IF(O4527="万立方米",N4527*10000,""))</f>
        <v>7287590.0</v>
      </c>
      <c r="Q4527" s="2" t="s">
        <v>229</v>
      </c>
      <c r="R4527" s="2" t="s">
        <v>230</v>
      </c>
      <c r="S4527" s="2" t="s">
        <v>249</v>
      </c>
      <c r="T4527" s="2" t="s">
        <v>75</v>
      </c>
      <c r="U4527" s="4">
        <f>0.02</f>
        <v>0.02</v>
      </c>
      <c r="V4527" s="2" t="s">
        <v>232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 t="s">
        <v>236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5727</v>
      </c>
      <c r="B4528" s="2" t="s">
        <v>5718</v>
      </c>
      <c r="C4528" s="2" t="s">
        <v>47</v>
      </c>
      <c r="D4528" s="2" t="s">
        <v>5719</v>
      </c>
      <c r="E4528" s="2" t="s">
        <v>254</v>
      </c>
      <c r="F4528" s="2" t="s">
        <v>50</v>
      </c>
      <c r="G4528" s="2" t="s">
        <v>225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f>IF(O4528="吨",N4528*1000,IF(O4528="万立方米",N4528*10000,""))</f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138</v>
      </c>
      <c r="AH4528" s="2" t="s">
        <v>114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5728</v>
      </c>
      <c r="B4529" s="2" t="s">
        <v>5729</v>
      </c>
      <c r="C4529" s="2" t="s">
        <v>47</v>
      </c>
      <c r="D4529" s="2" t="s">
        <v>937</v>
      </c>
      <c r="E4529" s="2" t="s">
        <v>277</v>
      </c>
      <c r="F4529" s="2" t="s">
        <v>278</v>
      </c>
      <c r="G4529" s="2" t="s">
        <v>120</v>
      </c>
      <c r="H4529" s="2" t="s">
        <v>1019</v>
      </c>
      <c r="I4529" s="2" t="s">
        <v>53</v>
      </c>
      <c r="J4529" s="2" t="s">
        <v>280</v>
      </c>
      <c r="K4529" s="2"/>
      <c r="L4529" s="2" t="s">
        <v>122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124</v>
      </c>
      <c r="X4529" s="2" t="s">
        <v>298</v>
      </c>
      <c r="Y4529" s="2" t="s">
        <v>631</v>
      </c>
      <c r="Z4529" s="2">
        <v>94.5</v>
      </c>
      <c r="AA4529" s="2"/>
      <c r="AB4529" s="2"/>
      <c r="AC4529" s="2"/>
      <c r="AD4529" s="2"/>
      <c r="AE4529" s="2" t="s">
        <v>271</v>
      </c>
      <c r="AF4529" s="2" t="s">
        <v>281</v>
      </c>
      <c r="AG4529" s="2" t="s">
        <v>938</v>
      </c>
      <c r="AH4529" s="2" t="s">
        <v>128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5730</v>
      </c>
      <c r="B4530" s="2" t="s">
        <v>5729</v>
      </c>
      <c r="C4530" s="2" t="s">
        <v>47</v>
      </c>
      <c r="D4530" s="2" t="s">
        <v>937</v>
      </c>
      <c r="E4530" s="2" t="s">
        <v>277</v>
      </c>
      <c r="F4530" s="2" t="s">
        <v>278</v>
      </c>
      <c r="G4530" s="2" t="s">
        <v>120</v>
      </c>
      <c r="H4530" s="2" t="s">
        <v>1019</v>
      </c>
      <c r="I4530" s="2" t="s">
        <v>53</v>
      </c>
      <c r="J4530" s="2" t="s">
        <v>280</v>
      </c>
      <c r="K4530" s="2"/>
      <c r="L4530" s="2" t="s">
        <v>122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124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271</v>
      </c>
      <c r="AF4530" s="2" t="s">
        <v>281</v>
      </c>
      <c r="AG4530" s="2" t="s">
        <v>940</v>
      </c>
      <c r="AH4530" s="2" t="s">
        <v>128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5731</v>
      </c>
      <c r="B4531" s="2" t="s">
        <v>5729</v>
      </c>
      <c r="C4531" s="2" t="s">
        <v>47</v>
      </c>
      <c r="D4531" s="2" t="s">
        <v>937</v>
      </c>
      <c r="E4531" s="2" t="s">
        <v>277</v>
      </c>
      <c r="F4531" s="2" t="s">
        <v>278</v>
      </c>
      <c r="G4531" s="2" t="s">
        <v>120</v>
      </c>
      <c r="H4531" s="2" t="s">
        <v>1019</v>
      </c>
      <c r="I4531" s="2" t="s">
        <v>53</v>
      </c>
      <c r="J4531" s="2" t="s">
        <v>280</v>
      </c>
      <c r="K4531" s="2"/>
      <c r="L4531" s="2" t="s">
        <v>122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124</v>
      </c>
      <c r="X4531" s="2" t="s">
        <v>304</v>
      </c>
      <c r="Y4531" s="2" t="s">
        <v>305</v>
      </c>
      <c r="Z4531" s="2">
        <v>30</v>
      </c>
      <c r="AA4531" s="2"/>
      <c r="AB4531" s="2"/>
      <c r="AC4531" s="2"/>
      <c r="AD4531" s="2"/>
      <c r="AE4531" s="2" t="s">
        <v>271</v>
      </c>
      <c r="AF4531" s="2" t="s">
        <v>281</v>
      </c>
      <c r="AG4531" s="2" t="s">
        <v>942</v>
      </c>
      <c r="AH4531" s="2" t="s">
        <v>128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5732</v>
      </c>
      <c r="B4532" s="2" t="s">
        <v>5729</v>
      </c>
      <c r="C4532" s="2" t="s">
        <v>47</v>
      </c>
      <c r="D4532" s="2" t="s">
        <v>937</v>
      </c>
      <c r="E4532" s="2" t="s">
        <v>277</v>
      </c>
      <c r="F4532" s="2" t="s">
        <v>278</v>
      </c>
      <c r="G4532" s="2" t="s">
        <v>120</v>
      </c>
      <c r="H4532" s="2" t="s">
        <v>1019</v>
      </c>
      <c r="I4532" s="2" t="s">
        <v>53</v>
      </c>
      <c r="J4532" s="2" t="s">
        <v>280</v>
      </c>
      <c r="K4532" s="2"/>
      <c r="L4532" s="2" t="s">
        <v>122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124</v>
      </c>
      <c r="X4532" s="2" t="s">
        <v>298</v>
      </c>
      <c r="Y4532" s="2" t="s">
        <v>635</v>
      </c>
      <c r="Z4532" s="2">
        <v>94.5</v>
      </c>
      <c r="AA4532" s="2"/>
      <c r="AB4532" s="2"/>
      <c r="AC4532" s="2"/>
      <c r="AD4532" s="2"/>
      <c r="AE4532" s="2" t="s">
        <v>271</v>
      </c>
      <c r="AF4532" s="2" t="s">
        <v>281</v>
      </c>
      <c r="AG4532" s="2" t="s">
        <v>938</v>
      </c>
      <c r="AH4532" s="2" t="s">
        <v>128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5733</v>
      </c>
      <c r="B4533" s="2" t="s">
        <v>5729</v>
      </c>
      <c r="C4533" s="2" t="s">
        <v>47</v>
      </c>
      <c r="D4533" s="2" t="s">
        <v>937</v>
      </c>
      <c r="E4533" s="2" t="s">
        <v>277</v>
      </c>
      <c r="F4533" s="2" t="s">
        <v>278</v>
      </c>
      <c r="G4533" s="2" t="s">
        <v>120</v>
      </c>
      <c r="H4533" s="2" t="s">
        <v>1019</v>
      </c>
      <c r="I4533" s="2" t="s">
        <v>53</v>
      </c>
      <c r="J4533" s="2" t="s">
        <v>280</v>
      </c>
      <c r="K4533" s="2"/>
      <c r="L4533" s="2" t="s">
        <v>122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124</v>
      </c>
      <c r="X4533" s="2" t="s">
        <v>298</v>
      </c>
      <c r="Y4533" s="2" t="s">
        <v>310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271</v>
      </c>
      <c r="AF4533" s="2" t="s">
        <v>281</v>
      </c>
      <c r="AG4533" s="2" t="s">
        <v>938</v>
      </c>
      <c r="AH4533" s="2" t="s">
        <v>128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5734</v>
      </c>
      <c r="B4534" s="2" t="s">
        <v>5729</v>
      </c>
      <c r="C4534" s="2" t="s">
        <v>47</v>
      </c>
      <c r="D4534" s="2" t="s">
        <v>937</v>
      </c>
      <c r="E4534" s="2" t="s">
        <v>277</v>
      </c>
      <c r="F4534" s="2" t="s">
        <v>278</v>
      </c>
      <c r="G4534" s="2" t="s">
        <v>120</v>
      </c>
      <c r="H4534" s="2" t="s">
        <v>1019</v>
      </c>
      <c r="I4534" s="2" t="s">
        <v>53</v>
      </c>
      <c r="J4534" s="2" t="s">
        <v>280</v>
      </c>
      <c r="K4534" s="2"/>
      <c r="L4534" s="2" t="s">
        <v>122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124</v>
      </c>
      <c r="X4534" s="2" t="s">
        <v>298</v>
      </c>
      <c r="Y4534" s="2" t="s">
        <v>638</v>
      </c>
      <c r="Z4534" s="2">
        <v>94.5</v>
      </c>
      <c r="AA4534" s="2"/>
      <c r="AB4534" s="2"/>
      <c r="AC4534" s="2"/>
      <c r="AD4534" s="2"/>
      <c r="AE4534" s="2" t="s">
        <v>271</v>
      </c>
      <c r="AF4534" s="2" t="s">
        <v>281</v>
      </c>
      <c r="AG4534" s="2" t="s">
        <v>938</v>
      </c>
      <c r="AH4534" s="2" t="s">
        <v>128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5735</v>
      </c>
      <c r="B4535" s="2" t="s">
        <v>5729</v>
      </c>
      <c r="C4535" s="2" t="s">
        <v>47</v>
      </c>
      <c r="D4535" s="2" t="s">
        <v>937</v>
      </c>
      <c r="E4535" s="2" t="s">
        <v>277</v>
      </c>
      <c r="F4535" s="2" t="s">
        <v>278</v>
      </c>
      <c r="G4535" s="2" t="s">
        <v>120</v>
      </c>
      <c r="H4535" s="2" t="s">
        <v>1019</v>
      </c>
      <c r="I4535" s="2" t="s">
        <v>53</v>
      </c>
      <c r="J4535" s="2" t="s">
        <v>280</v>
      </c>
      <c r="K4535" s="2"/>
      <c r="L4535" s="2" t="s">
        <v>122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124</v>
      </c>
      <c r="X4535" s="2" t="s">
        <v>314</v>
      </c>
      <c r="Y4535" s="2" t="s">
        <v>315</v>
      </c>
      <c r="Z4535" s="2">
        <v>80</v>
      </c>
      <c r="AA4535" s="2"/>
      <c r="AB4535" s="2"/>
      <c r="AC4535" s="2"/>
      <c r="AD4535" s="2"/>
      <c r="AE4535" s="2" t="s">
        <v>271</v>
      </c>
      <c r="AF4535" s="2" t="s">
        <v>281</v>
      </c>
      <c r="AG4535" s="2" t="s">
        <v>942</v>
      </c>
      <c r="AH4535" s="2" t="s">
        <v>128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5736</v>
      </c>
      <c r="B4536" s="2" t="s">
        <v>5729</v>
      </c>
      <c r="C4536" s="2" t="s">
        <v>47</v>
      </c>
      <c r="D4536" s="2" t="s">
        <v>937</v>
      </c>
      <c r="E4536" s="2" t="s">
        <v>277</v>
      </c>
      <c r="F4536" s="2" t="s">
        <v>278</v>
      </c>
      <c r="G4536" s="2" t="s">
        <v>120</v>
      </c>
      <c r="H4536" s="2" t="s">
        <v>1019</v>
      </c>
      <c r="I4536" s="2" t="s">
        <v>53</v>
      </c>
      <c r="J4536" s="2" t="s">
        <v>280</v>
      </c>
      <c r="K4536" s="2"/>
      <c r="L4536" s="2" t="s">
        <v>122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124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271</v>
      </c>
      <c r="AF4536" s="2" t="s">
        <v>281</v>
      </c>
      <c r="AG4536" s="2" t="s">
        <v>940</v>
      </c>
      <c r="AH4536" s="2" t="s">
        <v>128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5737</v>
      </c>
      <c r="B4537" s="2" t="s">
        <v>5729</v>
      </c>
      <c r="C4537" s="2" t="s">
        <v>47</v>
      </c>
      <c r="D4537" s="2" t="s">
        <v>937</v>
      </c>
      <c r="E4537" s="2" t="s">
        <v>277</v>
      </c>
      <c r="F4537" s="2" t="s">
        <v>278</v>
      </c>
      <c r="G4537" s="2" t="s">
        <v>120</v>
      </c>
      <c r="H4537" s="2" t="s">
        <v>1019</v>
      </c>
      <c r="I4537" s="2"/>
      <c r="J4537" s="2"/>
      <c r="K4537" s="2" t="s">
        <v>55</v>
      </c>
      <c r="L4537" s="2" t="s">
        <v>551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552</v>
      </c>
      <c r="T4537" s="2" t="s">
        <v>165</v>
      </c>
      <c r="U4537" s="2"/>
      <c r="V4537" s="2" t="s">
        <v>111</v>
      </c>
      <c r="W4537" s="2" t="s">
        <v>553</v>
      </c>
      <c r="X4537" s="2" t="s">
        <v>551</v>
      </c>
      <c r="Y4537" s="2" t="s">
        <v>554</v>
      </c>
      <c r="Z4537" s="2">
        <v>0</v>
      </c>
      <c r="AA4537" s="2"/>
      <c r="AB4537" s="2"/>
      <c r="AC4537" s="2"/>
      <c r="AD4537" s="2"/>
      <c r="AE4537" s="2" t="s">
        <v>271</v>
      </c>
      <c r="AF4537" s="2" t="s">
        <v>555</v>
      </c>
      <c r="AG4537" s="2" t="s">
        <v>556</v>
      </c>
      <c r="AH4537" s="2" t="s">
        <v>168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5738</v>
      </c>
      <c r="B4538" s="2" t="s">
        <v>5739</v>
      </c>
      <c r="C4538" s="2" t="s">
        <v>47</v>
      </c>
      <c r="D4538" s="2" t="s">
        <v>910</v>
      </c>
      <c r="E4538" s="2" t="s">
        <v>911</v>
      </c>
      <c r="F4538" s="2" t="s">
        <v>278</v>
      </c>
      <c r="G4538" s="2" t="s">
        <v>225</v>
      </c>
      <c r="H4538" s="2" t="s">
        <v>142</v>
      </c>
      <c r="I4538" s="2" t="s">
        <v>53</v>
      </c>
      <c r="J4538" s="2" t="s">
        <v>121</v>
      </c>
      <c r="K4538" s="2"/>
      <c r="L4538" s="2" t="s">
        <v>122</v>
      </c>
      <c r="M4538" s="2" t="s">
        <v>57</v>
      </c>
      <c r="N4538" s="3">
        <v>1392.98</v>
      </c>
      <c r="O4538" s="3" t="s">
        <v>123</v>
      </c>
      <c r="P4538" s="2"/>
      <c r="Q4538" s="2"/>
      <c r="R4538" s="2"/>
      <c r="S4538" s="2"/>
      <c r="T4538" s="2"/>
      <c r="U4538" s="2"/>
      <c r="V4538" s="2"/>
      <c r="W4538" s="2" t="s">
        <v>124</v>
      </c>
      <c r="X4538" s="2"/>
      <c r="Y4538" s="2" t="s">
        <v>65</v>
      </c>
      <c r="Z4538" s="2">
        <v>0</v>
      </c>
      <c r="AA4538" s="2"/>
      <c r="AB4538" s="2"/>
      <c r="AC4538" s="4">
        <f>P4538*U4538/1000000</f>
        <v>0.0</v>
      </c>
      <c r="AD4538" s="4">
        <f>AC4538*(1-Z4538/100)</f>
        <v>0.0</v>
      </c>
      <c r="AE4538" s="2" t="s">
        <v>125</v>
      </c>
      <c r="AF4538" s="2" t="s">
        <v>126</v>
      </c>
      <c r="AG4538" s="2" t="s">
        <v>127</v>
      </c>
      <c r="AH4538" s="2" t="s">
        <v>128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5740</v>
      </c>
      <c r="B4539" s="2" t="s">
        <v>5739</v>
      </c>
      <c r="C4539" s="2" t="s">
        <v>47</v>
      </c>
      <c r="D4539" s="2" t="s">
        <v>910</v>
      </c>
      <c r="E4539" s="2" t="s">
        <v>911</v>
      </c>
      <c r="F4539" s="2" t="s">
        <v>278</v>
      </c>
      <c r="G4539" s="2" t="s">
        <v>225</v>
      </c>
      <c r="H4539" s="2" t="s">
        <v>142</v>
      </c>
      <c r="I4539" s="2" t="s">
        <v>53</v>
      </c>
      <c r="J4539" s="2" t="s">
        <v>121</v>
      </c>
      <c r="K4539" s="2"/>
      <c r="L4539" s="2" t="s">
        <v>122</v>
      </c>
      <c r="M4539" s="2" t="s">
        <v>73</v>
      </c>
      <c r="N4539" s="3">
        <v>1392.98</v>
      </c>
      <c r="O4539" s="3" t="s">
        <v>123</v>
      </c>
      <c r="P4539" s="2"/>
      <c r="Q4539" s="2"/>
      <c r="R4539" s="2"/>
      <c r="S4539" s="2"/>
      <c r="T4539" s="2"/>
      <c r="U4539" s="2"/>
      <c r="V4539" s="2"/>
      <c r="W4539" s="2" t="s">
        <v>124</v>
      </c>
      <c r="X4539" s="2"/>
      <c r="Y4539" s="2" t="s">
        <v>65</v>
      </c>
      <c r="Z4539" s="2">
        <v>0</v>
      </c>
      <c r="AA4539" s="2"/>
      <c r="AB4539" s="2"/>
      <c r="AC4539" s="4">
        <f>P4539*U4539/1000000</f>
        <v>0.0</v>
      </c>
      <c r="AD4539" s="4">
        <f>AC4539*(1-Z4539/100)</f>
        <v>0.0</v>
      </c>
      <c r="AE4539" s="2" t="s">
        <v>125</v>
      </c>
      <c r="AF4539" s="2" t="s">
        <v>126</v>
      </c>
      <c r="AG4539" s="2" t="s">
        <v>130</v>
      </c>
      <c r="AH4539" s="2" t="s">
        <v>128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5741</v>
      </c>
      <c r="B4540" s="2" t="s">
        <v>5739</v>
      </c>
      <c r="C4540" s="2" t="s">
        <v>47</v>
      </c>
      <c r="D4540" s="2" t="s">
        <v>910</v>
      </c>
      <c r="E4540" s="2" t="s">
        <v>911</v>
      </c>
      <c r="F4540" s="2" t="s">
        <v>278</v>
      </c>
      <c r="G4540" s="2" t="s">
        <v>225</v>
      </c>
      <c r="H4540" s="2" t="s">
        <v>142</v>
      </c>
      <c r="I4540" s="2" t="s">
        <v>53</v>
      </c>
      <c r="J4540" s="2" t="s">
        <v>121</v>
      </c>
      <c r="K4540" s="2"/>
      <c r="L4540" s="2" t="s">
        <v>122</v>
      </c>
      <c r="M4540" s="2" t="s">
        <v>79</v>
      </c>
      <c r="N4540" s="3">
        <v>1392.98</v>
      </c>
      <c r="O4540" s="3" t="s">
        <v>123</v>
      </c>
      <c r="P4540" s="2"/>
      <c r="Q4540" s="2"/>
      <c r="R4540" s="2"/>
      <c r="S4540" s="2"/>
      <c r="T4540" s="2"/>
      <c r="U4540" s="2"/>
      <c r="V4540" s="2"/>
      <c r="W4540" s="2" t="s">
        <v>124</v>
      </c>
      <c r="X4540" s="2"/>
      <c r="Y4540" s="2" t="s">
        <v>65</v>
      </c>
      <c r="Z4540" s="2">
        <v>0</v>
      </c>
      <c r="AA4540" s="2"/>
      <c r="AB4540" s="2"/>
      <c r="AC4540" s="4">
        <f>P4540*U4540/1000000</f>
        <v>0.0</v>
      </c>
      <c r="AD4540" s="4">
        <f>AC4540*(1-Z4540/100)</f>
        <v>0.0</v>
      </c>
      <c r="AE4540" s="2" t="s">
        <v>125</v>
      </c>
      <c r="AF4540" s="2" t="s">
        <v>126</v>
      </c>
      <c r="AG4540" s="2" t="s">
        <v>127</v>
      </c>
      <c r="AH4540" s="2" t="s">
        <v>128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5742</v>
      </c>
      <c r="B4541" s="2" t="s">
        <v>5739</v>
      </c>
      <c r="C4541" s="2" t="s">
        <v>47</v>
      </c>
      <c r="D4541" s="2" t="s">
        <v>910</v>
      </c>
      <c r="E4541" s="2" t="s">
        <v>911</v>
      </c>
      <c r="F4541" s="2" t="s">
        <v>278</v>
      </c>
      <c r="G4541" s="2" t="s">
        <v>225</v>
      </c>
      <c r="H4541" s="2" t="s">
        <v>142</v>
      </c>
      <c r="I4541" s="2" t="s">
        <v>53</v>
      </c>
      <c r="J4541" s="2" t="s">
        <v>121</v>
      </c>
      <c r="K4541" s="2"/>
      <c r="L4541" s="2" t="s">
        <v>122</v>
      </c>
      <c r="M4541" s="2" t="s">
        <v>87</v>
      </c>
      <c r="N4541" s="3">
        <v>1392.98</v>
      </c>
      <c r="O4541" s="3" t="s">
        <v>123</v>
      </c>
      <c r="P4541" s="2"/>
      <c r="Q4541" s="2"/>
      <c r="R4541" s="2"/>
      <c r="S4541" s="2"/>
      <c r="T4541" s="2"/>
      <c r="U4541" s="2"/>
      <c r="V4541" s="2"/>
      <c r="W4541" s="2" t="s">
        <v>124</v>
      </c>
      <c r="X4541" s="2"/>
      <c r="Y4541" s="2" t="s">
        <v>65</v>
      </c>
      <c r="Z4541" s="2">
        <v>0</v>
      </c>
      <c r="AA4541" s="2"/>
      <c r="AB4541" s="2"/>
      <c r="AC4541" s="4">
        <f>P4541*U4541/1000000</f>
        <v>0.0</v>
      </c>
      <c r="AD4541" s="4">
        <f>AC4541*(1-Z4541/100)</f>
        <v>0.0</v>
      </c>
      <c r="AE4541" s="2" t="s">
        <v>125</v>
      </c>
      <c r="AF4541" s="2" t="s">
        <v>126</v>
      </c>
      <c r="AG4541" s="2" t="s">
        <v>127</v>
      </c>
      <c r="AH4541" s="2" t="s">
        <v>128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5743</v>
      </c>
      <c r="B4542" s="2" t="s">
        <v>5739</v>
      </c>
      <c r="C4542" s="2" t="s">
        <v>47</v>
      </c>
      <c r="D4542" s="2" t="s">
        <v>910</v>
      </c>
      <c r="E4542" s="2" t="s">
        <v>911</v>
      </c>
      <c r="F4542" s="2" t="s">
        <v>278</v>
      </c>
      <c r="G4542" s="2" t="s">
        <v>225</v>
      </c>
      <c r="H4542" s="2" t="s">
        <v>142</v>
      </c>
      <c r="I4542" s="2" t="s">
        <v>53</v>
      </c>
      <c r="J4542" s="2" t="s">
        <v>121</v>
      </c>
      <c r="K4542" s="2"/>
      <c r="L4542" s="2" t="s">
        <v>122</v>
      </c>
      <c r="M4542" s="2" t="s">
        <v>91</v>
      </c>
      <c r="N4542" s="3">
        <v>1392.98</v>
      </c>
      <c r="O4542" s="3" t="s">
        <v>123</v>
      </c>
      <c r="P4542" s="2"/>
      <c r="Q4542" s="2"/>
      <c r="R4542" s="2"/>
      <c r="S4542" s="2"/>
      <c r="T4542" s="2"/>
      <c r="U4542" s="2"/>
      <c r="V4542" s="2"/>
      <c r="W4542" s="2" t="s">
        <v>124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4">
        <f>P4542*U4542/1000000</f>
        <v>0.0</v>
      </c>
      <c r="AD4542" s="4">
        <f>AC4543*(1-AA4542/100)+(AC4542-AC4543)*(1-AB4542/100)</f>
        <v>0.0</v>
      </c>
      <c r="AE4542" s="2" t="s">
        <v>125</v>
      </c>
      <c r="AF4542" s="2" t="s">
        <v>126</v>
      </c>
      <c r="AG4542" s="2" t="s">
        <v>127</v>
      </c>
      <c r="AH4542" s="2" t="s">
        <v>128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5744</v>
      </c>
      <c r="B4543" s="2" t="s">
        <v>5739</v>
      </c>
      <c r="C4543" s="2" t="s">
        <v>47</v>
      </c>
      <c r="D4543" s="2" t="s">
        <v>910</v>
      </c>
      <c r="E4543" s="2" t="s">
        <v>911</v>
      </c>
      <c r="F4543" s="2" t="s">
        <v>278</v>
      </c>
      <c r="G4543" s="2" t="s">
        <v>225</v>
      </c>
      <c r="H4543" s="2" t="s">
        <v>142</v>
      </c>
      <c r="I4543" s="2" t="s">
        <v>53</v>
      </c>
      <c r="J4543" s="2" t="s">
        <v>121</v>
      </c>
      <c r="K4543" s="2"/>
      <c r="L4543" s="2" t="s">
        <v>122</v>
      </c>
      <c r="M4543" s="2" t="s">
        <v>95</v>
      </c>
      <c r="N4543" s="3">
        <v>1392.98</v>
      </c>
      <c r="O4543" s="3" t="s">
        <v>123</v>
      </c>
      <c r="P4543" s="2"/>
      <c r="Q4543" s="2"/>
      <c r="R4543" s="2"/>
      <c r="S4543" s="2"/>
      <c r="T4543" s="2"/>
      <c r="U4543" s="2"/>
      <c r="V4543" s="2"/>
      <c r="W4543" s="2" t="s">
        <v>124</v>
      </c>
      <c r="X4543" s="2"/>
      <c r="Y4543" s="2" t="s">
        <v>65</v>
      </c>
      <c r="Z4543" s="2">
        <v>0</v>
      </c>
      <c r="AA4543" s="2"/>
      <c r="AB4543" s="2"/>
      <c r="AC4543" s="4">
        <f>P4543*U4543/1000000</f>
        <v>0.0</v>
      </c>
      <c r="AD4543" s="4">
        <f>AC4543*(1-Z4543/100)</f>
        <v>0.0</v>
      </c>
      <c r="AE4543" s="2" t="s">
        <v>125</v>
      </c>
      <c r="AF4543" s="2" t="s">
        <v>126</v>
      </c>
      <c r="AG4543" s="2" t="s">
        <v>127</v>
      </c>
      <c r="AH4543" s="2" t="s">
        <v>128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5745</v>
      </c>
      <c r="B4544" s="2" t="s">
        <v>5739</v>
      </c>
      <c r="C4544" s="2" t="s">
        <v>47</v>
      </c>
      <c r="D4544" s="2" t="s">
        <v>910</v>
      </c>
      <c r="E4544" s="2" t="s">
        <v>911</v>
      </c>
      <c r="F4544" s="2" t="s">
        <v>278</v>
      </c>
      <c r="G4544" s="2" t="s">
        <v>225</v>
      </c>
      <c r="H4544" s="2" t="s">
        <v>142</v>
      </c>
      <c r="I4544" s="2" t="s">
        <v>53</v>
      </c>
      <c r="J4544" s="2" t="s">
        <v>121</v>
      </c>
      <c r="K4544" s="2"/>
      <c r="L4544" s="2" t="s">
        <v>122</v>
      </c>
      <c r="M4544" s="2" t="s">
        <v>99</v>
      </c>
      <c r="N4544" s="3">
        <v>1392.98</v>
      </c>
      <c r="O4544" s="3" t="s">
        <v>123</v>
      </c>
      <c r="P4544" s="2"/>
      <c r="Q4544" s="2"/>
      <c r="R4544" s="2"/>
      <c r="S4544" s="2"/>
      <c r="T4544" s="2"/>
      <c r="U4544" s="2"/>
      <c r="V4544" s="2"/>
      <c r="W4544" s="2" t="s">
        <v>124</v>
      </c>
      <c r="X4544" s="2"/>
      <c r="Y4544" s="2" t="s">
        <v>65</v>
      </c>
      <c r="Z4544" s="2">
        <v>0</v>
      </c>
      <c r="AA4544" s="2"/>
      <c r="AB4544" s="2"/>
      <c r="AC4544" s="4">
        <f>P4544*U4544/1000000</f>
        <v>0.0</v>
      </c>
      <c r="AD4544" s="4">
        <f>AC4544*(1-Z4544/100)</f>
        <v>0.0</v>
      </c>
      <c r="AE4544" s="2" t="s">
        <v>125</v>
      </c>
      <c r="AF4544" s="2" t="s">
        <v>126</v>
      </c>
      <c r="AG4544" s="2" t="s">
        <v>127</v>
      </c>
      <c r="AH4544" s="2" t="s">
        <v>128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5746</v>
      </c>
      <c r="B4545" s="2" t="s">
        <v>5739</v>
      </c>
      <c r="C4545" s="2" t="s">
        <v>47</v>
      </c>
      <c r="D4545" s="2" t="s">
        <v>910</v>
      </c>
      <c r="E4545" s="2" t="s">
        <v>911</v>
      </c>
      <c r="F4545" s="2" t="s">
        <v>278</v>
      </c>
      <c r="G4545" s="2" t="s">
        <v>225</v>
      </c>
      <c r="H4545" s="2" t="s">
        <v>142</v>
      </c>
      <c r="I4545" s="2" t="s">
        <v>53</v>
      </c>
      <c r="J4545" s="2" t="s">
        <v>121</v>
      </c>
      <c r="K4545" s="2"/>
      <c r="L4545" s="2" t="s">
        <v>122</v>
      </c>
      <c r="M4545" s="2" t="s">
        <v>104</v>
      </c>
      <c r="N4545" s="3">
        <v>1392.98</v>
      </c>
      <c r="O4545" s="3" t="s">
        <v>123</v>
      </c>
      <c r="P4545" s="2"/>
      <c r="Q4545" s="2"/>
      <c r="R4545" s="2"/>
      <c r="S4545" s="2"/>
      <c r="T4545" s="2"/>
      <c r="U4545" s="2"/>
      <c r="V4545" s="2"/>
      <c r="W4545" s="2" t="s">
        <v>124</v>
      </c>
      <c r="X4545" s="2"/>
      <c r="Y4545" s="2" t="s">
        <v>65</v>
      </c>
      <c r="Z4545" s="2">
        <v>0</v>
      </c>
      <c r="AA4545" s="2"/>
      <c r="AB4545" s="2"/>
      <c r="AC4545" s="4">
        <f>P4545*U4545/1000000</f>
        <v>0.0</v>
      </c>
      <c r="AD4545" s="4">
        <f>AC4545*(1-Z4545/100)</f>
        <v>0.0</v>
      </c>
      <c r="AE4545" s="2" t="s">
        <v>125</v>
      </c>
      <c r="AF4545" s="2" t="s">
        <v>126</v>
      </c>
      <c r="AG4545" s="2" t="s">
        <v>130</v>
      </c>
      <c r="AH4545" s="2" t="s">
        <v>128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5747</v>
      </c>
      <c r="B4546" s="2" t="s">
        <v>5739</v>
      </c>
      <c r="C4546" s="2" t="s">
        <v>47</v>
      </c>
      <c r="D4546" s="2" t="s">
        <v>910</v>
      </c>
      <c r="E4546" s="2" t="s">
        <v>911</v>
      </c>
      <c r="F4546" s="2" t="s">
        <v>278</v>
      </c>
      <c r="G4546" s="2" t="s">
        <v>225</v>
      </c>
      <c r="H4546" s="2" t="s">
        <v>142</v>
      </c>
      <c r="I4546" s="2"/>
      <c r="J4546" s="2"/>
      <c r="K4546" s="2"/>
      <c r="L4546" s="2"/>
      <c r="M4546" s="2" t="s">
        <v>107</v>
      </c>
      <c r="N4546" s="3"/>
      <c r="O4546" s="3"/>
      <c r="P4546" s="4">
        <f>IF(O4546="吨",N4546*1000,IF(O4546="万立方米",N4546*10000,""))</f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138</v>
      </c>
      <c r="AH4546" s="2" t="s">
        <v>114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5748</v>
      </c>
      <c r="B4547" s="2" t="s">
        <v>5749</v>
      </c>
      <c r="C4547" s="2" t="s">
        <v>47</v>
      </c>
      <c r="D4547" s="2" t="s">
        <v>1596</v>
      </c>
      <c r="E4547" s="2" t="s">
        <v>924</v>
      </c>
      <c r="F4547" s="2" t="s">
        <v>278</v>
      </c>
      <c r="G4547" s="2" t="s">
        <v>120</v>
      </c>
      <c r="H4547" s="2" t="s">
        <v>418</v>
      </c>
      <c r="I4547" s="2" t="s">
        <v>53</v>
      </c>
      <c r="J4547" s="2" t="s">
        <v>280</v>
      </c>
      <c r="K4547" s="2"/>
      <c r="L4547" s="2" t="s">
        <v>122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124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271</v>
      </c>
      <c r="AF4547" s="2" t="s">
        <v>281</v>
      </c>
      <c r="AG4547" s="2" t="s">
        <v>880</v>
      </c>
      <c r="AH4547" s="2" t="s">
        <v>128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5750</v>
      </c>
      <c r="B4548" s="2" t="s">
        <v>5749</v>
      </c>
      <c r="C4548" s="2" t="s">
        <v>47</v>
      </c>
      <c r="D4548" s="2" t="s">
        <v>1596</v>
      </c>
      <c r="E4548" s="2" t="s">
        <v>924</v>
      </c>
      <c r="F4548" s="2" t="s">
        <v>278</v>
      </c>
      <c r="G4548" s="2" t="s">
        <v>120</v>
      </c>
      <c r="H4548" s="2" t="s">
        <v>418</v>
      </c>
      <c r="I4548" s="2" t="s">
        <v>53</v>
      </c>
      <c r="J4548" s="2" t="s">
        <v>280</v>
      </c>
      <c r="K4548" s="2"/>
      <c r="L4548" s="2" t="s">
        <v>122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124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271</v>
      </c>
      <c r="AF4548" s="2" t="s">
        <v>281</v>
      </c>
      <c r="AG4548" s="2" t="s">
        <v>882</v>
      </c>
      <c r="AH4548" s="2" t="s">
        <v>128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5751</v>
      </c>
      <c r="B4549" s="2" t="s">
        <v>5749</v>
      </c>
      <c r="C4549" s="2" t="s">
        <v>47</v>
      </c>
      <c r="D4549" s="2" t="s">
        <v>1596</v>
      </c>
      <c r="E4549" s="2" t="s">
        <v>924</v>
      </c>
      <c r="F4549" s="2" t="s">
        <v>278</v>
      </c>
      <c r="G4549" s="2" t="s">
        <v>120</v>
      </c>
      <c r="H4549" s="2" t="s">
        <v>418</v>
      </c>
      <c r="I4549" s="2" t="s">
        <v>53</v>
      </c>
      <c r="J4549" s="2" t="s">
        <v>280</v>
      </c>
      <c r="K4549" s="2"/>
      <c r="L4549" s="2" t="s">
        <v>122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124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271</v>
      </c>
      <c r="AF4549" s="2" t="s">
        <v>281</v>
      </c>
      <c r="AG4549" s="2" t="s">
        <v>1320</v>
      </c>
      <c r="AH4549" s="2" t="s">
        <v>128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5752</v>
      </c>
      <c r="B4550" s="2" t="s">
        <v>5749</v>
      </c>
      <c r="C4550" s="2" t="s">
        <v>47</v>
      </c>
      <c r="D4550" s="2" t="s">
        <v>1596</v>
      </c>
      <c r="E4550" s="2" t="s">
        <v>924</v>
      </c>
      <c r="F4550" s="2" t="s">
        <v>278</v>
      </c>
      <c r="G4550" s="2" t="s">
        <v>120</v>
      </c>
      <c r="H4550" s="2" t="s">
        <v>418</v>
      </c>
      <c r="I4550" s="2" t="s">
        <v>53</v>
      </c>
      <c r="J4550" s="2" t="s">
        <v>280</v>
      </c>
      <c r="K4550" s="2"/>
      <c r="L4550" s="2" t="s">
        <v>122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124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271</v>
      </c>
      <c r="AF4550" s="2" t="s">
        <v>281</v>
      </c>
      <c r="AG4550" s="2" t="s">
        <v>880</v>
      </c>
      <c r="AH4550" s="2" t="s">
        <v>128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5753</v>
      </c>
      <c r="B4551" s="2" t="s">
        <v>5749</v>
      </c>
      <c r="C4551" s="2" t="s">
        <v>47</v>
      </c>
      <c r="D4551" s="2" t="s">
        <v>1596</v>
      </c>
      <c r="E4551" s="2" t="s">
        <v>924</v>
      </c>
      <c r="F4551" s="2" t="s">
        <v>278</v>
      </c>
      <c r="G4551" s="2" t="s">
        <v>120</v>
      </c>
      <c r="H4551" s="2" t="s">
        <v>418</v>
      </c>
      <c r="I4551" s="2" t="s">
        <v>53</v>
      </c>
      <c r="J4551" s="2" t="s">
        <v>280</v>
      </c>
      <c r="K4551" s="2"/>
      <c r="L4551" s="2" t="s">
        <v>122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124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271</v>
      </c>
      <c r="AF4551" s="2" t="s">
        <v>281</v>
      </c>
      <c r="AG4551" s="2" t="s">
        <v>880</v>
      </c>
      <c r="AH4551" s="2" t="s">
        <v>128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5754</v>
      </c>
      <c r="B4552" s="2" t="s">
        <v>5749</v>
      </c>
      <c r="C4552" s="2" t="s">
        <v>47</v>
      </c>
      <c r="D4552" s="2" t="s">
        <v>1596</v>
      </c>
      <c r="E4552" s="2" t="s">
        <v>924</v>
      </c>
      <c r="F4552" s="2" t="s">
        <v>278</v>
      </c>
      <c r="G4552" s="2" t="s">
        <v>120</v>
      </c>
      <c r="H4552" s="2" t="s">
        <v>418</v>
      </c>
      <c r="I4552" s="2" t="s">
        <v>53</v>
      </c>
      <c r="J4552" s="2" t="s">
        <v>280</v>
      </c>
      <c r="K4552" s="2"/>
      <c r="L4552" s="2" t="s">
        <v>122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124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271</v>
      </c>
      <c r="AF4552" s="2" t="s">
        <v>281</v>
      </c>
      <c r="AG4552" s="2" t="s">
        <v>880</v>
      </c>
      <c r="AH4552" s="2" t="s">
        <v>128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5755</v>
      </c>
      <c r="B4553" s="2" t="s">
        <v>5749</v>
      </c>
      <c r="C4553" s="2" t="s">
        <v>47</v>
      </c>
      <c r="D4553" s="2" t="s">
        <v>1596</v>
      </c>
      <c r="E4553" s="2" t="s">
        <v>924</v>
      </c>
      <c r="F4553" s="2" t="s">
        <v>278</v>
      </c>
      <c r="G4553" s="2" t="s">
        <v>120</v>
      </c>
      <c r="H4553" s="2" t="s">
        <v>418</v>
      </c>
      <c r="I4553" s="2" t="s">
        <v>53</v>
      </c>
      <c r="J4553" s="2" t="s">
        <v>280</v>
      </c>
      <c r="K4553" s="2"/>
      <c r="L4553" s="2" t="s">
        <v>122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124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271</v>
      </c>
      <c r="AF4553" s="2" t="s">
        <v>281</v>
      </c>
      <c r="AG4553" s="2" t="s">
        <v>880</v>
      </c>
      <c r="AH4553" s="2" t="s">
        <v>128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5756</v>
      </c>
      <c r="B4554" s="2" t="s">
        <v>5749</v>
      </c>
      <c r="C4554" s="2" t="s">
        <v>47</v>
      </c>
      <c r="D4554" s="2" t="s">
        <v>1596</v>
      </c>
      <c r="E4554" s="2" t="s">
        <v>924</v>
      </c>
      <c r="F4554" s="2" t="s">
        <v>278</v>
      </c>
      <c r="G4554" s="2" t="s">
        <v>120</v>
      </c>
      <c r="H4554" s="2" t="s">
        <v>418</v>
      </c>
      <c r="I4554" s="2" t="s">
        <v>53</v>
      </c>
      <c r="J4554" s="2" t="s">
        <v>280</v>
      </c>
      <c r="K4554" s="2"/>
      <c r="L4554" s="2" t="s">
        <v>122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124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271</v>
      </c>
      <c r="AF4554" s="2" t="s">
        <v>281</v>
      </c>
      <c r="AG4554" s="2" t="s">
        <v>882</v>
      </c>
      <c r="AH4554" s="2" t="s">
        <v>128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5757</v>
      </c>
      <c r="B4555" s="2" t="s">
        <v>5749</v>
      </c>
      <c r="C4555" s="2" t="s">
        <v>47</v>
      </c>
      <c r="D4555" s="2" t="s">
        <v>1596</v>
      </c>
      <c r="E4555" s="2" t="s">
        <v>924</v>
      </c>
      <c r="F4555" s="2" t="s">
        <v>278</v>
      </c>
      <c r="G4555" s="2" t="s">
        <v>120</v>
      </c>
      <c r="H4555" s="2" t="s">
        <v>418</v>
      </c>
      <c r="I4555" s="2" t="s">
        <v>198</v>
      </c>
      <c r="J4555" s="2" t="s">
        <v>226</v>
      </c>
      <c r="K4555" s="2" t="s">
        <v>226</v>
      </c>
      <c r="L4555" s="2" t="s">
        <v>227</v>
      </c>
      <c r="M4555" s="2" t="s">
        <v>57</v>
      </c>
      <c r="N4555" s="3">
        <v>33.314</v>
      </c>
      <c r="O4555" s="3" t="s">
        <v>228</v>
      </c>
      <c r="P4555" s="4">
        <f>IF(O4555="吨",N4555*1000,IF(O4555="万立方米",N4555*10000,""))</f>
        <v>333140.0</v>
      </c>
      <c r="Q4555" s="2" t="s">
        <v>229</v>
      </c>
      <c r="R4555" s="2" t="s">
        <v>230</v>
      </c>
      <c r="S4555" s="2" t="s">
        <v>231</v>
      </c>
      <c r="T4555" s="2" t="s">
        <v>75</v>
      </c>
      <c r="U4555" s="4">
        <f>0.0</f>
        <v>0.0</v>
      </c>
      <c r="V4555" s="2" t="s">
        <v>232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0.0</v>
      </c>
      <c r="AD4555" s="4">
        <f>AC4555*(1-Z4555/100)</f>
        <v>0.0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5758</v>
      </c>
      <c r="B4556" s="2" t="s">
        <v>5749</v>
      </c>
      <c r="C4556" s="2" t="s">
        <v>47</v>
      </c>
      <c r="D4556" s="2" t="s">
        <v>1596</v>
      </c>
      <c r="E4556" s="2" t="s">
        <v>924</v>
      </c>
      <c r="F4556" s="2" t="s">
        <v>278</v>
      </c>
      <c r="G4556" s="2" t="s">
        <v>120</v>
      </c>
      <c r="H4556" s="2" t="s">
        <v>418</v>
      </c>
      <c r="I4556" s="2" t="s">
        <v>198</v>
      </c>
      <c r="J4556" s="2" t="s">
        <v>226</v>
      </c>
      <c r="K4556" s="2" t="s">
        <v>226</v>
      </c>
      <c r="L4556" s="2" t="s">
        <v>227</v>
      </c>
      <c r="M4556" s="2" t="s">
        <v>73</v>
      </c>
      <c r="N4556" s="3">
        <v>33.314</v>
      </c>
      <c r="O4556" s="3" t="s">
        <v>228</v>
      </c>
      <c r="P4556" s="4">
        <f>IF(O4556="吨",N4556*1000,IF(O4556="万立方米",N4556*10000,""))</f>
        <v>333140.0</v>
      </c>
      <c r="Q4556" s="2" t="s">
        <v>229</v>
      </c>
      <c r="R4556" s="2" t="s">
        <v>230</v>
      </c>
      <c r="S4556" s="2" t="s">
        <v>235</v>
      </c>
      <c r="T4556" s="2" t="s">
        <v>75</v>
      </c>
      <c r="U4556" s="4">
        <f>1.3</f>
        <v>1.3</v>
      </c>
      <c r="V4556" s="2" t="s">
        <v>232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0.433082</v>
      </c>
      <c r="AD4556" s="4">
        <f>AC4556*(1-Z4556/100)</f>
        <v>0.433082</v>
      </c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5759</v>
      </c>
      <c r="B4557" s="2" t="s">
        <v>5749</v>
      </c>
      <c r="C4557" s="2" t="s">
        <v>47</v>
      </c>
      <c r="D4557" s="2" t="s">
        <v>1596</v>
      </c>
      <c r="E4557" s="2" t="s">
        <v>924</v>
      </c>
      <c r="F4557" s="2" t="s">
        <v>278</v>
      </c>
      <c r="G4557" s="2" t="s">
        <v>120</v>
      </c>
      <c r="H4557" s="2" t="s">
        <v>418</v>
      </c>
      <c r="I4557" s="2" t="s">
        <v>198</v>
      </c>
      <c r="J4557" s="2" t="s">
        <v>226</v>
      </c>
      <c r="K4557" s="2" t="s">
        <v>226</v>
      </c>
      <c r="L4557" s="2" t="s">
        <v>227</v>
      </c>
      <c r="M4557" s="2" t="s">
        <v>79</v>
      </c>
      <c r="N4557" s="3">
        <v>33.314</v>
      </c>
      <c r="O4557" s="3" t="s">
        <v>228</v>
      </c>
      <c r="P4557" s="4">
        <f>IF(O4557="吨",N4557*1000,IF(O4557="万立方米",N4557*10000,""))</f>
        <v>333140.0</v>
      </c>
      <c r="Q4557" s="2" t="s">
        <v>229</v>
      </c>
      <c r="R4557" s="2" t="s">
        <v>230</v>
      </c>
      <c r="S4557" s="2" t="s">
        <v>238</v>
      </c>
      <c r="T4557" s="2" t="s">
        <v>75</v>
      </c>
      <c r="U4557" s="4">
        <f>4.1</f>
        <v>4.1</v>
      </c>
      <c r="V4557" s="2" t="s">
        <v>232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4">
        <f>P4557*U4557/1000000</f>
        <v>1.3658739999999998</v>
      </c>
      <c r="AD4557" s="4">
        <f>AC4557*(1-Z4557/100)</f>
        <v>1.06538172</v>
      </c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5760</v>
      </c>
      <c r="B4558" s="2" t="s">
        <v>5749</v>
      </c>
      <c r="C4558" s="2" t="s">
        <v>47</v>
      </c>
      <c r="D4558" s="2" t="s">
        <v>1596</v>
      </c>
      <c r="E4558" s="2" t="s">
        <v>924</v>
      </c>
      <c r="F4558" s="2" t="s">
        <v>278</v>
      </c>
      <c r="G4558" s="2" t="s">
        <v>120</v>
      </c>
      <c r="H4558" s="2" t="s">
        <v>418</v>
      </c>
      <c r="I4558" s="2" t="s">
        <v>198</v>
      </c>
      <c r="J4558" s="2" t="s">
        <v>226</v>
      </c>
      <c r="K4558" s="2" t="s">
        <v>226</v>
      </c>
      <c r="L4558" s="2" t="s">
        <v>227</v>
      </c>
      <c r="M4558" s="2" t="s">
        <v>87</v>
      </c>
      <c r="N4558" s="3">
        <v>33.314</v>
      </c>
      <c r="O4558" s="3" t="s">
        <v>228</v>
      </c>
      <c r="P4558" s="4">
        <f>IF(O4558="吨",N4558*1000,IF(O4558="万立方米",N4558*10000,""))</f>
        <v>333140.0</v>
      </c>
      <c r="Q4558" s="2" t="s">
        <v>229</v>
      </c>
      <c r="R4558" s="2" t="s">
        <v>230</v>
      </c>
      <c r="S4558" s="2" t="s">
        <v>241</v>
      </c>
      <c r="T4558" s="2" t="s">
        <v>75</v>
      </c>
      <c r="U4558" s="4">
        <f>0.0</f>
        <v>0.0</v>
      </c>
      <c r="V4558" s="2" t="s">
        <v>232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5761</v>
      </c>
      <c r="B4559" s="2" t="s">
        <v>5749</v>
      </c>
      <c r="C4559" s="2" t="s">
        <v>47</v>
      </c>
      <c r="D4559" s="2" t="s">
        <v>1596</v>
      </c>
      <c r="E4559" s="2" t="s">
        <v>924</v>
      </c>
      <c r="F4559" s="2" t="s">
        <v>278</v>
      </c>
      <c r="G4559" s="2" t="s">
        <v>120</v>
      </c>
      <c r="H4559" s="2" t="s">
        <v>418</v>
      </c>
      <c r="I4559" s="2" t="s">
        <v>198</v>
      </c>
      <c r="J4559" s="2" t="s">
        <v>226</v>
      </c>
      <c r="K4559" s="2" t="s">
        <v>226</v>
      </c>
      <c r="L4559" s="2" t="s">
        <v>227</v>
      </c>
      <c r="M4559" s="2" t="s">
        <v>91</v>
      </c>
      <c r="N4559" s="3">
        <v>33.314</v>
      </c>
      <c r="O4559" s="3" t="s">
        <v>228</v>
      </c>
      <c r="P4559" s="4">
        <f>IF(O4559="吨",N4559*1000,IF(O4559="万立方米",N4559*10000,""))</f>
        <v>333140.0</v>
      </c>
      <c r="Q4559" s="2" t="s">
        <v>229</v>
      </c>
      <c r="R4559" s="2" t="s">
        <v>230</v>
      </c>
      <c r="S4559" s="2" t="s">
        <v>243</v>
      </c>
      <c r="T4559" s="2" t="s">
        <v>75</v>
      </c>
      <c r="U4559" s="4">
        <f>0.03</f>
        <v>0.03</v>
      </c>
      <c r="V4559" s="2" t="s">
        <v>232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4">
        <f>P4559*U4559/1000000</f>
        <v>0.009994199999999998</v>
      </c>
      <c r="AD4559" s="4">
        <f>AC4560*(1-AA4559/100)+(AC4559-AC4560)*(1-AB4559/100)</f>
        <v>0.009994199999999998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5762</v>
      </c>
      <c r="B4560" s="2" t="s">
        <v>5749</v>
      </c>
      <c r="C4560" s="2" t="s">
        <v>47</v>
      </c>
      <c r="D4560" s="2" t="s">
        <v>1596</v>
      </c>
      <c r="E4560" s="2" t="s">
        <v>924</v>
      </c>
      <c r="F4560" s="2" t="s">
        <v>278</v>
      </c>
      <c r="G4560" s="2" t="s">
        <v>120</v>
      </c>
      <c r="H4560" s="2" t="s">
        <v>418</v>
      </c>
      <c r="I4560" s="2" t="s">
        <v>198</v>
      </c>
      <c r="J4560" s="2" t="s">
        <v>226</v>
      </c>
      <c r="K4560" s="2" t="s">
        <v>226</v>
      </c>
      <c r="L4560" s="2" t="s">
        <v>227</v>
      </c>
      <c r="M4560" s="2" t="s">
        <v>95</v>
      </c>
      <c r="N4560" s="3">
        <v>33.314</v>
      </c>
      <c r="O4560" s="3" t="s">
        <v>228</v>
      </c>
      <c r="P4560" s="4">
        <f>IF(O4560="吨",N4560*1000,IF(O4560="万立方米",N4560*10000,""))</f>
        <v>333140.0</v>
      </c>
      <c r="Q4560" s="2" t="s">
        <v>229</v>
      </c>
      <c r="R4560" s="2" t="s">
        <v>230</v>
      </c>
      <c r="S4560" s="2" t="s">
        <v>245</v>
      </c>
      <c r="T4560" s="2" t="s">
        <v>75</v>
      </c>
      <c r="U4560" s="4">
        <f>0.03</f>
        <v>0.03</v>
      </c>
      <c r="V4560" s="2" t="s">
        <v>232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0.009994199999999998</v>
      </c>
      <c r="AD4560" s="4">
        <f>AC4560*(1-Z4560/100)</f>
        <v>0.009994199999999998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5763</v>
      </c>
      <c r="B4561" s="2" t="s">
        <v>5749</v>
      </c>
      <c r="C4561" s="2" t="s">
        <v>47</v>
      </c>
      <c r="D4561" s="2" t="s">
        <v>1596</v>
      </c>
      <c r="E4561" s="2" t="s">
        <v>924</v>
      </c>
      <c r="F4561" s="2" t="s">
        <v>278</v>
      </c>
      <c r="G4561" s="2" t="s">
        <v>120</v>
      </c>
      <c r="H4561" s="2" t="s">
        <v>418</v>
      </c>
      <c r="I4561" s="2" t="s">
        <v>198</v>
      </c>
      <c r="J4561" s="2" t="s">
        <v>226</v>
      </c>
      <c r="K4561" s="2" t="s">
        <v>226</v>
      </c>
      <c r="L4561" s="2" t="s">
        <v>227</v>
      </c>
      <c r="M4561" s="2" t="s">
        <v>99</v>
      </c>
      <c r="N4561" s="3">
        <v>33.314</v>
      </c>
      <c r="O4561" s="3" t="s">
        <v>228</v>
      </c>
      <c r="P4561" s="4">
        <f>IF(O4561="吨",N4561*1000,IF(O4561="万立方米",N4561*10000,""))</f>
        <v>333140.0</v>
      </c>
      <c r="Q4561" s="2" t="s">
        <v>229</v>
      </c>
      <c r="R4561" s="2" t="s">
        <v>230</v>
      </c>
      <c r="S4561" s="2" t="s">
        <v>247</v>
      </c>
      <c r="T4561" s="2" t="s">
        <v>75</v>
      </c>
      <c r="U4561" s="4">
        <f>0.0</f>
        <v>0.0</v>
      </c>
      <c r="V4561" s="2" t="s">
        <v>232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</v>
      </c>
      <c r="AD4561" s="4">
        <f>AC4561*(1-Z4561/100)</f>
        <v>0.0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5764</v>
      </c>
      <c r="B4562" s="2" t="s">
        <v>5749</v>
      </c>
      <c r="C4562" s="2" t="s">
        <v>47</v>
      </c>
      <c r="D4562" s="2" t="s">
        <v>1596</v>
      </c>
      <c r="E4562" s="2" t="s">
        <v>924</v>
      </c>
      <c r="F4562" s="2" t="s">
        <v>278</v>
      </c>
      <c r="G4562" s="2" t="s">
        <v>120</v>
      </c>
      <c r="H4562" s="2" t="s">
        <v>418</v>
      </c>
      <c r="I4562" s="2" t="s">
        <v>198</v>
      </c>
      <c r="J4562" s="2" t="s">
        <v>226</v>
      </c>
      <c r="K4562" s="2" t="s">
        <v>226</v>
      </c>
      <c r="L4562" s="2" t="s">
        <v>227</v>
      </c>
      <c r="M4562" s="2" t="s">
        <v>104</v>
      </c>
      <c r="N4562" s="3">
        <v>33.314</v>
      </c>
      <c r="O4562" s="3" t="s">
        <v>228</v>
      </c>
      <c r="P4562" s="4">
        <f>IF(O4562="吨",N4562*1000,IF(O4562="万立方米",N4562*10000,""))</f>
        <v>333140.0</v>
      </c>
      <c r="Q4562" s="2" t="s">
        <v>229</v>
      </c>
      <c r="R4562" s="2" t="s">
        <v>230</v>
      </c>
      <c r="S4562" s="2" t="s">
        <v>249</v>
      </c>
      <c r="T4562" s="2" t="s">
        <v>75</v>
      </c>
      <c r="U4562" s="4">
        <f>0.02</f>
        <v>0.02</v>
      </c>
      <c r="V4562" s="2" t="s">
        <v>232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5765</v>
      </c>
      <c r="B4563" s="2" t="s">
        <v>5749</v>
      </c>
      <c r="C4563" s="2" t="s">
        <v>47</v>
      </c>
      <c r="D4563" s="2" t="s">
        <v>1596</v>
      </c>
      <c r="E4563" s="2" t="s">
        <v>924</v>
      </c>
      <c r="F4563" s="2" t="s">
        <v>278</v>
      </c>
      <c r="G4563" s="2" t="s">
        <v>120</v>
      </c>
      <c r="H4563" s="2" t="s">
        <v>418</v>
      </c>
      <c r="I4563" s="2"/>
      <c r="J4563" s="2"/>
      <c r="K4563" s="2"/>
      <c r="L4563" s="2"/>
      <c r="M4563" s="2" t="s">
        <v>107</v>
      </c>
      <c r="N4563" s="3"/>
      <c r="O4563" s="3"/>
      <c r="P4563" s="4">
        <f>IF(O4563="吨",N4563*1000,IF(O4563="万立方米",N4563*10000,""))</f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113</v>
      </c>
      <c r="AH4563" s="2" t="s">
        <v>114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5766</v>
      </c>
      <c r="B4564" s="2" t="s">
        <v>5767</v>
      </c>
      <c r="C4564" s="2" t="s">
        <v>47</v>
      </c>
      <c r="D4564" s="2" t="s">
        <v>1093</v>
      </c>
      <c r="E4564" s="2" t="s">
        <v>491</v>
      </c>
      <c r="F4564" s="2" t="s">
        <v>278</v>
      </c>
      <c r="G4564" s="2" t="s">
        <v>227</v>
      </c>
      <c r="H4564" s="2" t="s">
        <v>52</v>
      </c>
      <c r="I4564" s="2" t="s">
        <v>53</v>
      </c>
      <c r="J4564" s="2" t="s">
        <v>121</v>
      </c>
      <c r="K4564" s="2"/>
      <c r="L4564" s="2" t="s">
        <v>122</v>
      </c>
      <c r="M4564" s="2" t="s">
        <v>57</v>
      </c>
      <c r="N4564" s="3">
        <v>3602.344</v>
      </c>
      <c r="O4564" s="3" t="s">
        <v>123</v>
      </c>
      <c r="P4564" s="2"/>
      <c r="Q4564" s="2"/>
      <c r="R4564" s="2"/>
      <c r="S4564" s="2"/>
      <c r="T4564" s="2"/>
      <c r="U4564" s="2"/>
      <c r="V4564" s="2"/>
      <c r="W4564" s="2" t="s">
        <v>124</v>
      </c>
      <c r="X4564" s="2"/>
      <c r="Y4564" s="2" t="s">
        <v>65</v>
      </c>
      <c r="Z4564" s="2">
        <v>0</v>
      </c>
      <c r="AA4564" s="2"/>
      <c r="AB4564" s="2"/>
      <c r="AC4564" s="4">
        <f>P4564*U4564/1000000</f>
        <v>0.0</v>
      </c>
      <c r="AD4564" s="4">
        <f>AC4564*(1-Z4564/100)</f>
        <v>0.0</v>
      </c>
      <c r="AE4564" s="2" t="s">
        <v>125</v>
      </c>
      <c r="AF4564" s="2" t="s">
        <v>126</v>
      </c>
      <c r="AG4564" s="2" t="s">
        <v>127</v>
      </c>
      <c r="AH4564" s="2" t="s">
        <v>128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5768</v>
      </c>
      <c r="B4565" s="2" t="s">
        <v>5767</v>
      </c>
      <c r="C4565" s="2" t="s">
        <v>47</v>
      </c>
      <c r="D4565" s="2" t="s">
        <v>1093</v>
      </c>
      <c r="E4565" s="2" t="s">
        <v>491</v>
      </c>
      <c r="F4565" s="2" t="s">
        <v>278</v>
      </c>
      <c r="G4565" s="2" t="s">
        <v>227</v>
      </c>
      <c r="H4565" s="2" t="s">
        <v>52</v>
      </c>
      <c r="I4565" s="2" t="s">
        <v>53</v>
      </c>
      <c r="J4565" s="2" t="s">
        <v>121</v>
      </c>
      <c r="K4565" s="2"/>
      <c r="L4565" s="2" t="s">
        <v>122</v>
      </c>
      <c r="M4565" s="2" t="s">
        <v>73</v>
      </c>
      <c r="N4565" s="3">
        <v>3602.344</v>
      </c>
      <c r="O4565" s="3" t="s">
        <v>123</v>
      </c>
      <c r="P4565" s="2"/>
      <c r="Q4565" s="2"/>
      <c r="R4565" s="2"/>
      <c r="S4565" s="2"/>
      <c r="T4565" s="2"/>
      <c r="U4565" s="2"/>
      <c r="V4565" s="2"/>
      <c r="W4565" s="2" t="s">
        <v>124</v>
      </c>
      <c r="X4565" s="2"/>
      <c r="Y4565" s="2" t="s">
        <v>65</v>
      </c>
      <c r="Z4565" s="2">
        <v>0</v>
      </c>
      <c r="AA4565" s="2"/>
      <c r="AB4565" s="2"/>
      <c r="AC4565" s="4">
        <f>P4565*U4565/1000000</f>
        <v>0.0</v>
      </c>
      <c r="AD4565" s="4">
        <f>AC4565*(1-Z4565/100)</f>
        <v>0.0</v>
      </c>
      <c r="AE4565" s="2" t="s">
        <v>125</v>
      </c>
      <c r="AF4565" s="2" t="s">
        <v>126</v>
      </c>
      <c r="AG4565" s="2" t="s">
        <v>130</v>
      </c>
      <c r="AH4565" s="2" t="s">
        <v>128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5769</v>
      </c>
      <c r="B4566" s="2" t="s">
        <v>5767</v>
      </c>
      <c r="C4566" s="2" t="s">
        <v>47</v>
      </c>
      <c r="D4566" s="2" t="s">
        <v>1093</v>
      </c>
      <c r="E4566" s="2" t="s">
        <v>491</v>
      </c>
      <c r="F4566" s="2" t="s">
        <v>278</v>
      </c>
      <c r="G4566" s="2" t="s">
        <v>227</v>
      </c>
      <c r="H4566" s="2" t="s">
        <v>52</v>
      </c>
      <c r="I4566" s="2" t="s">
        <v>53</v>
      </c>
      <c r="J4566" s="2" t="s">
        <v>121</v>
      </c>
      <c r="K4566" s="2"/>
      <c r="L4566" s="2" t="s">
        <v>122</v>
      </c>
      <c r="M4566" s="2" t="s">
        <v>79</v>
      </c>
      <c r="N4566" s="3">
        <v>3602.344</v>
      </c>
      <c r="O4566" s="3" t="s">
        <v>123</v>
      </c>
      <c r="P4566" s="2"/>
      <c r="Q4566" s="2"/>
      <c r="R4566" s="2"/>
      <c r="S4566" s="2"/>
      <c r="T4566" s="2"/>
      <c r="U4566" s="2"/>
      <c r="V4566" s="2"/>
      <c r="W4566" s="2" t="s">
        <v>124</v>
      </c>
      <c r="X4566" s="2" t="s">
        <v>83</v>
      </c>
      <c r="Y4566" s="2" t="s">
        <v>84</v>
      </c>
      <c r="Z4566" s="2">
        <v>22</v>
      </c>
      <c r="AA4566" s="2"/>
      <c r="AB4566" s="2"/>
      <c r="AC4566" s="4">
        <f>P4566*U4566/1000000</f>
        <v>0.0</v>
      </c>
      <c r="AD4566" s="4">
        <f>AC4566*(1-Z4566/100)</f>
        <v>0.0</v>
      </c>
      <c r="AE4566" s="2" t="s">
        <v>125</v>
      </c>
      <c r="AF4566" s="2" t="s">
        <v>126</v>
      </c>
      <c r="AG4566" s="2" t="s">
        <v>1096</v>
      </c>
      <c r="AH4566" s="2" t="s">
        <v>128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5770</v>
      </c>
      <c r="B4567" s="2" t="s">
        <v>5767</v>
      </c>
      <c r="C4567" s="2" t="s">
        <v>47</v>
      </c>
      <c r="D4567" s="2" t="s">
        <v>1093</v>
      </c>
      <c r="E4567" s="2" t="s">
        <v>491</v>
      </c>
      <c r="F4567" s="2" t="s">
        <v>278</v>
      </c>
      <c r="G4567" s="2" t="s">
        <v>227</v>
      </c>
      <c r="H4567" s="2" t="s">
        <v>52</v>
      </c>
      <c r="I4567" s="2" t="s">
        <v>53</v>
      </c>
      <c r="J4567" s="2" t="s">
        <v>121</v>
      </c>
      <c r="K4567" s="2"/>
      <c r="L4567" s="2" t="s">
        <v>122</v>
      </c>
      <c r="M4567" s="2" t="s">
        <v>87</v>
      </c>
      <c r="N4567" s="3">
        <v>3602.344</v>
      </c>
      <c r="O4567" s="3" t="s">
        <v>123</v>
      </c>
      <c r="P4567" s="2"/>
      <c r="Q4567" s="2"/>
      <c r="R4567" s="2"/>
      <c r="S4567" s="2"/>
      <c r="T4567" s="2"/>
      <c r="U4567" s="2"/>
      <c r="V4567" s="2"/>
      <c r="W4567" s="2" t="s">
        <v>124</v>
      </c>
      <c r="X4567" s="2"/>
      <c r="Y4567" s="2" t="s">
        <v>65</v>
      </c>
      <c r="Z4567" s="2">
        <v>0</v>
      </c>
      <c r="AA4567" s="2"/>
      <c r="AB4567" s="2"/>
      <c r="AC4567" s="4">
        <f>P4567*U4567/1000000</f>
        <v>0.0</v>
      </c>
      <c r="AD4567" s="4">
        <f>AC4567*(1-Z4567/100)</f>
        <v>0.0</v>
      </c>
      <c r="AE4567" s="2" t="s">
        <v>125</v>
      </c>
      <c r="AF4567" s="2" t="s">
        <v>126</v>
      </c>
      <c r="AG4567" s="2" t="s">
        <v>127</v>
      </c>
      <c r="AH4567" s="2" t="s">
        <v>128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5771</v>
      </c>
      <c r="B4568" s="2" t="s">
        <v>5767</v>
      </c>
      <c r="C4568" s="2" t="s">
        <v>47</v>
      </c>
      <c r="D4568" s="2" t="s">
        <v>1093</v>
      </c>
      <c r="E4568" s="2" t="s">
        <v>491</v>
      </c>
      <c r="F4568" s="2" t="s">
        <v>278</v>
      </c>
      <c r="G4568" s="2" t="s">
        <v>227</v>
      </c>
      <c r="H4568" s="2" t="s">
        <v>52</v>
      </c>
      <c r="I4568" s="2" t="s">
        <v>53</v>
      </c>
      <c r="J4568" s="2" t="s">
        <v>121</v>
      </c>
      <c r="K4568" s="2"/>
      <c r="L4568" s="2" t="s">
        <v>122</v>
      </c>
      <c r="M4568" s="2" t="s">
        <v>91</v>
      </c>
      <c r="N4568" s="3">
        <v>3602.344</v>
      </c>
      <c r="O4568" s="3" t="s">
        <v>123</v>
      </c>
      <c r="P4568" s="2"/>
      <c r="Q4568" s="2"/>
      <c r="R4568" s="2"/>
      <c r="S4568" s="2"/>
      <c r="T4568" s="2"/>
      <c r="U4568" s="2"/>
      <c r="V4568" s="2"/>
      <c r="W4568" s="2" t="s">
        <v>124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4">
        <f>P4568*U4568/1000000</f>
        <v>0.0</v>
      </c>
      <c r="AD4568" s="4">
        <f>AC4569*(1-AA4568/100)+(AC4568-AC4569)*(1-AB4568/100)</f>
        <v>0.0</v>
      </c>
      <c r="AE4568" s="2" t="s">
        <v>125</v>
      </c>
      <c r="AF4568" s="2" t="s">
        <v>126</v>
      </c>
      <c r="AG4568" s="2" t="s">
        <v>127</v>
      </c>
      <c r="AH4568" s="2" t="s">
        <v>128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5772</v>
      </c>
      <c r="B4569" s="2" t="s">
        <v>5767</v>
      </c>
      <c r="C4569" s="2" t="s">
        <v>47</v>
      </c>
      <c r="D4569" s="2" t="s">
        <v>1093</v>
      </c>
      <c r="E4569" s="2" t="s">
        <v>491</v>
      </c>
      <c r="F4569" s="2" t="s">
        <v>278</v>
      </c>
      <c r="G4569" s="2" t="s">
        <v>227</v>
      </c>
      <c r="H4569" s="2" t="s">
        <v>52</v>
      </c>
      <c r="I4569" s="2" t="s">
        <v>53</v>
      </c>
      <c r="J4569" s="2" t="s">
        <v>121</v>
      </c>
      <c r="K4569" s="2"/>
      <c r="L4569" s="2" t="s">
        <v>122</v>
      </c>
      <c r="M4569" s="2" t="s">
        <v>95</v>
      </c>
      <c r="N4569" s="3">
        <v>3602.344</v>
      </c>
      <c r="O4569" s="3" t="s">
        <v>123</v>
      </c>
      <c r="P4569" s="2"/>
      <c r="Q4569" s="2"/>
      <c r="R4569" s="2"/>
      <c r="S4569" s="2"/>
      <c r="T4569" s="2"/>
      <c r="U4569" s="2"/>
      <c r="V4569" s="2"/>
      <c r="W4569" s="2" t="s">
        <v>124</v>
      </c>
      <c r="X4569" s="2"/>
      <c r="Y4569" s="2" t="s">
        <v>65</v>
      </c>
      <c r="Z4569" s="2">
        <v>0</v>
      </c>
      <c r="AA4569" s="2"/>
      <c r="AB4569" s="2"/>
      <c r="AC4569" s="4">
        <f>P4569*U4569/1000000</f>
        <v>0.0</v>
      </c>
      <c r="AD4569" s="4">
        <f>AC4569*(1-Z4569/100)</f>
        <v>0.0</v>
      </c>
      <c r="AE4569" s="2" t="s">
        <v>125</v>
      </c>
      <c r="AF4569" s="2" t="s">
        <v>126</v>
      </c>
      <c r="AG4569" s="2" t="s">
        <v>127</v>
      </c>
      <c r="AH4569" s="2" t="s">
        <v>128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5773</v>
      </c>
      <c r="B4570" s="2" t="s">
        <v>5767</v>
      </c>
      <c r="C4570" s="2" t="s">
        <v>47</v>
      </c>
      <c r="D4570" s="2" t="s">
        <v>1093</v>
      </c>
      <c r="E4570" s="2" t="s">
        <v>491</v>
      </c>
      <c r="F4570" s="2" t="s">
        <v>278</v>
      </c>
      <c r="G4570" s="2" t="s">
        <v>227</v>
      </c>
      <c r="H4570" s="2" t="s">
        <v>52</v>
      </c>
      <c r="I4570" s="2" t="s">
        <v>53</v>
      </c>
      <c r="J4570" s="2" t="s">
        <v>121</v>
      </c>
      <c r="K4570" s="2"/>
      <c r="L4570" s="2" t="s">
        <v>122</v>
      </c>
      <c r="M4570" s="2" t="s">
        <v>99</v>
      </c>
      <c r="N4570" s="3">
        <v>3602.344</v>
      </c>
      <c r="O4570" s="3" t="s">
        <v>123</v>
      </c>
      <c r="P4570" s="2"/>
      <c r="Q4570" s="2"/>
      <c r="R4570" s="2"/>
      <c r="S4570" s="2"/>
      <c r="T4570" s="2"/>
      <c r="U4570" s="2"/>
      <c r="V4570" s="2"/>
      <c r="W4570" s="2" t="s">
        <v>124</v>
      </c>
      <c r="X4570" s="2"/>
      <c r="Y4570" s="2" t="s">
        <v>65</v>
      </c>
      <c r="Z4570" s="2">
        <v>0</v>
      </c>
      <c r="AA4570" s="2"/>
      <c r="AB4570" s="2"/>
      <c r="AC4570" s="4">
        <f>P4570*U4570/1000000</f>
        <v>0.0</v>
      </c>
      <c r="AD4570" s="4">
        <f>AC4570*(1-Z4570/100)</f>
        <v>0.0</v>
      </c>
      <c r="AE4570" s="2" t="s">
        <v>125</v>
      </c>
      <c r="AF4570" s="2" t="s">
        <v>126</v>
      </c>
      <c r="AG4570" s="2" t="s">
        <v>127</v>
      </c>
      <c r="AH4570" s="2" t="s">
        <v>128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5774</v>
      </c>
      <c r="B4571" s="2" t="s">
        <v>5767</v>
      </c>
      <c r="C4571" s="2" t="s">
        <v>47</v>
      </c>
      <c r="D4571" s="2" t="s">
        <v>1093</v>
      </c>
      <c r="E4571" s="2" t="s">
        <v>491</v>
      </c>
      <c r="F4571" s="2" t="s">
        <v>278</v>
      </c>
      <c r="G4571" s="2" t="s">
        <v>227</v>
      </c>
      <c r="H4571" s="2" t="s">
        <v>52</v>
      </c>
      <c r="I4571" s="2" t="s">
        <v>53</v>
      </c>
      <c r="J4571" s="2" t="s">
        <v>121</v>
      </c>
      <c r="K4571" s="2"/>
      <c r="L4571" s="2" t="s">
        <v>122</v>
      </c>
      <c r="M4571" s="2" t="s">
        <v>104</v>
      </c>
      <c r="N4571" s="3">
        <v>3602.344</v>
      </c>
      <c r="O4571" s="3" t="s">
        <v>123</v>
      </c>
      <c r="P4571" s="2"/>
      <c r="Q4571" s="2"/>
      <c r="R4571" s="2"/>
      <c r="S4571" s="2"/>
      <c r="T4571" s="2"/>
      <c r="U4571" s="2"/>
      <c r="V4571" s="2"/>
      <c r="W4571" s="2" t="s">
        <v>124</v>
      </c>
      <c r="X4571" s="2"/>
      <c r="Y4571" s="2" t="s">
        <v>65</v>
      </c>
      <c r="Z4571" s="2">
        <v>0</v>
      </c>
      <c r="AA4571" s="2"/>
      <c r="AB4571" s="2"/>
      <c r="AC4571" s="4">
        <f>P4571*U4571/1000000</f>
        <v>0.0</v>
      </c>
      <c r="AD4571" s="4">
        <f>AC4571*(1-Z4571/100)</f>
        <v>0.0</v>
      </c>
      <c r="AE4571" s="2" t="s">
        <v>125</v>
      </c>
      <c r="AF4571" s="2" t="s">
        <v>126</v>
      </c>
      <c r="AG4571" s="2" t="s">
        <v>130</v>
      </c>
      <c r="AH4571" s="2" t="s">
        <v>128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5775</v>
      </c>
      <c r="B4572" s="2" t="s">
        <v>5767</v>
      </c>
      <c r="C4572" s="2" t="s">
        <v>47</v>
      </c>
      <c r="D4572" s="2" t="s">
        <v>1093</v>
      </c>
      <c r="E4572" s="2" t="s">
        <v>491</v>
      </c>
      <c r="F4572" s="2" t="s">
        <v>278</v>
      </c>
      <c r="G4572" s="2" t="s">
        <v>227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f>IF(O4572="吨",N4572*1000,IF(O4572="万立方米",N4572*10000,""))</f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138</v>
      </c>
      <c r="AH4572" s="2" t="s">
        <v>114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5776</v>
      </c>
      <c r="B4573" s="2" t="s">
        <v>5777</v>
      </c>
      <c r="C4573" s="2" t="s">
        <v>47</v>
      </c>
      <c r="D4573" s="2" t="s">
        <v>2214</v>
      </c>
      <c r="E4573" s="2" t="s">
        <v>491</v>
      </c>
      <c r="F4573" s="2" t="s">
        <v>224</v>
      </c>
      <c r="G4573" s="2" t="s">
        <v>51</v>
      </c>
      <c r="H4573" s="2" t="s">
        <v>142</v>
      </c>
      <c r="I4573" s="2" t="s">
        <v>53</v>
      </c>
      <c r="J4573" s="2" t="s">
        <v>54</v>
      </c>
      <c r="K4573" s="2" t="s">
        <v>55</v>
      </c>
      <c r="L4573" s="2" t="s">
        <v>173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174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298</v>
      </c>
      <c r="Y4573" s="2" t="s">
        <v>997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66</v>
      </c>
      <c r="AF4573" s="2" t="s">
        <v>67</v>
      </c>
      <c r="AG4573" s="2" t="s">
        <v>327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5778</v>
      </c>
      <c r="B4574" s="2" t="s">
        <v>5777</v>
      </c>
      <c r="C4574" s="2" t="s">
        <v>47</v>
      </c>
      <c r="D4574" s="2" t="s">
        <v>2214</v>
      </c>
      <c r="E4574" s="2" t="s">
        <v>491</v>
      </c>
      <c r="F4574" s="2" t="s">
        <v>224</v>
      </c>
      <c r="G4574" s="2" t="s">
        <v>51</v>
      </c>
      <c r="H4574" s="2" t="s">
        <v>142</v>
      </c>
      <c r="I4574" s="2" t="s">
        <v>53</v>
      </c>
      <c r="J4574" s="2" t="s">
        <v>54</v>
      </c>
      <c r="K4574" s="2" t="s">
        <v>55</v>
      </c>
      <c r="L4574" s="2" t="s">
        <v>173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179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66</v>
      </c>
      <c r="AF4574" s="2" t="s">
        <v>67</v>
      </c>
      <c r="AG4574" s="2" t="s">
        <v>329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5779</v>
      </c>
      <c r="B4575" s="2" t="s">
        <v>5777</v>
      </c>
      <c r="C4575" s="2" t="s">
        <v>47</v>
      </c>
      <c r="D4575" s="2" t="s">
        <v>2214</v>
      </c>
      <c r="E4575" s="2" t="s">
        <v>491</v>
      </c>
      <c r="F4575" s="2" t="s">
        <v>224</v>
      </c>
      <c r="G4575" s="2" t="s">
        <v>51</v>
      </c>
      <c r="H4575" s="2" t="s">
        <v>142</v>
      </c>
      <c r="I4575" s="2" t="s">
        <v>53</v>
      </c>
      <c r="J4575" s="2" t="s">
        <v>54</v>
      </c>
      <c r="K4575" s="2" t="s">
        <v>55</v>
      </c>
      <c r="L4575" s="2" t="s">
        <v>173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182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255</v>
      </c>
      <c r="Y4575" s="2" t="s">
        <v>1343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66</v>
      </c>
      <c r="AF4575" s="2" t="s">
        <v>67</v>
      </c>
      <c r="AG4575" s="2" t="s">
        <v>167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5780</v>
      </c>
      <c r="B4576" s="2" t="s">
        <v>5777</v>
      </c>
      <c r="C4576" s="2" t="s">
        <v>47</v>
      </c>
      <c r="D4576" s="2" t="s">
        <v>2214</v>
      </c>
      <c r="E4576" s="2" t="s">
        <v>491</v>
      </c>
      <c r="F4576" s="2" t="s">
        <v>224</v>
      </c>
      <c r="G4576" s="2" t="s">
        <v>51</v>
      </c>
      <c r="H4576" s="2" t="s">
        <v>142</v>
      </c>
      <c r="I4576" s="2" t="s">
        <v>53</v>
      </c>
      <c r="J4576" s="2" t="s">
        <v>54</v>
      </c>
      <c r="K4576" s="2" t="s">
        <v>55</v>
      </c>
      <c r="L4576" s="2" t="s">
        <v>173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185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298</v>
      </c>
      <c r="Y4576" s="2" t="s">
        <v>1005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66</v>
      </c>
      <c r="AF4576" s="2" t="s">
        <v>67</v>
      </c>
      <c r="AG4576" s="2" t="s">
        <v>327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5781</v>
      </c>
      <c r="B4577" s="2" t="s">
        <v>5777</v>
      </c>
      <c r="C4577" s="2" t="s">
        <v>47</v>
      </c>
      <c r="D4577" s="2" t="s">
        <v>2214</v>
      </c>
      <c r="E4577" s="2" t="s">
        <v>491</v>
      </c>
      <c r="F4577" s="2" t="s">
        <v>224</v>
      </c>
      <c r="G4577" s="2" t="s">
        <v>51</v>
      </c>
      <c r="H4577" s="2" t="s">
        <v>142</v>
      </c>
      <c r="I4577" s="2" t="s">
        <v>53</v>
      </c>
      <c r="J4577" s="2" t="s">
        <v>54</v>
      </c>
      <c r="K4577" s="2" t="s">
        <v>55</v>
      </c>
      <c r="L4577" s="2" t="s">
        <v>173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188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298</v>
      </c>
      <c r="Y4577" s="2" t="s">
        <v>1008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66</v>
      </c>
      <c r="AF4577" s="2" t="s">
        <v>67</v>
      </c>
      <c r="AG4577" s="2" t="s">
        <v>327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5782</v>
      </c>
      <c r="B4578" s="2" t="s">
        <v>5777</v>
      </c>
      <c r="C4578" s="2" t="s">
        <v>47</v>
      </c>
      <c r="D4578" s="2" t="s">
        <v>2214</v>
      </c>
      <c r="E4578" s="2" t="s">
        <v>491</v>
      </c>
      <c r="F4578" s="2" t="s">
        <v>224</v>
      </c>
      <c r="G4578" s="2" t="s">
        <v>51</v>
      </c>
      <c r="H4578" s="2" t="s">
        <v>142</v>
      </c>
      <c r="I4578" s="2" t="s">
        <v>53</v>
      </c>
      <c r="J4578" s="2" t="s">
        <v>54</v>
      </c>
      <c r="K4578" s="2" t="s">
        <v>55</v>
      </c>
      <c r="L4578" s="2" t="s">
        <v>173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191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298</v>
      </c>
      <c r="Y4578" s="2" t="s">
        <v>1011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66</v>
      </c>
      <c r="AF4578" s="2" t="s">
        <v>67</v>
      </c>
      <c r="AG4578" s="2" t="s">
        <v>327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5783</v>
      </c>
      <c r="B4579" s="2" t="s">
        <v>5777</v>
      </c>
      <c r="C4579" s="2" t="s">
        <v>47</v>
      </c>
      <c r="D4579" s="2" t="s">
        <v>2214</v>
      </c>
      <c r="E4579" s="2" t="s">
        <v>491</v>
      </c>
      <c r="F4579" s="2" t="s">
        <v>224</v>
      </c>
      <c r="G4579" s="2" t="s">
        <v>51</v>
      </c>
      <c r="H4579" s="2" t="s">
        <v>142</v>
      </c>
      <c r="I4579" s="2" t="s">
        <v>53</v>
      </c>
      <c r="J4579" s="2" t="s">
        <v>54</v>
      </c>
      <c r="K4579" s="2" t="s">
        <v>55</v>
      </c>
      <c r="L4579" s="2" t="s">
        <v>173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194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159</v>
      </c>
      <c r="Y4579" s="2" t="s">
        <v>160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66</v>
      </c>
      <c r="AF4579" s="2" t="s">
        <v>67</v>
      </c>
      <c r="AG4579" s="2" t="s">
        <v>327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5784</v>
      </c>
      <c r="B4580" s="2" t="s">
        <v>5777</v>
      </c>
      <c r="C4580" s="2" t="s">
        <v>47</v>
      </c>
      <c r="D4580" s="2" t="s">
        <v>2214</v>
      </c>
      <c r="E4580" s="2" t="s">
        <v>491</v>
      </c>
      <c r="F4580" s="2" t="s">
        <v>224</v>
      </c>
      <c r="G4580" s="2" t="s">
        <v>51</v>
      </c>
      <c r="H4580" s="2" t="s">
        <v>142</v>
      </c>
      <c r="I4580" s="2" t="s">
        <v>53</v>
      </c>
      <c r="J4580" s="2" t="s">
        <v>54</v>
      </c>
      <c r="K4580" s="2" t="s">
        <v>55</v>
      </c>
      <c r="L4580" s="2" t="s">
        <v>173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196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66</v>
      </c>
      <c r="AF4580" s="2" t="s">
        <v>67</v>
      </c>
      <c r="AG4580" s="2" t="s">
        <v>329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5785</v>
      </c>
      <c r="B4581" s="2" t="s">
        <v>5777</v>
      </c>
      <c r="C4581" s="2" t="s">
        <v>47</v>
      </c>
      <c r="D4581" s="2" t="s">
        <v>2214</v>
      </c>
      <c r="E4581" s="2" t="s">
        <v>491</v>
      </c>
      <c r="F4581" s="2" t="s">
        <v>224</v>
      </c>
      <c r="G4581" s="2" t="s">
        <v>51</v>
      </c>
      <c r="H4581" s="2" t="s">
        <v>142</v>
      </c>
      <c r="I4581" s="2"/>
      <c r="J4581" s="2"/>
      <c r="K4581" s="2" t="s">
        <v>55</v>
      </c>
      <c r="L4581" s="2" t="s">
        <v>163</v>
      </c>
      <c r="M4581" s="2" t="s">
        <v>107</v>
      </c>
      <c r="N4581" s="3"/>
      <c r="O4581" s="3"/>
      <c r="P4581" s="4">
        <f>IF(O4581="吨",N4581*1000,IF(O4581="万立方米",N4581*10000,""))</f>
        <v>75013000.0</v>
      </c>
      <c r="Q4581" s="2" t="s">
        <v>108</v>
      </c>
      <c r="R4581" s="2" t="s">
        <v>109</v>
      </c>
      <c r="S4581" s="2" t="s">
        <v>164</v>
      </c>
      <c r="T4581" s="2" t="s">
        <v>165</v>
      </c>
      <c r="U4581" s="4">
        <f>0.16</f>
        <v>0.16</v>
      </c>
      <c r="V4581" s="2" t="s">
        <v>111</v>
      </c>
      <c r="W4581" s="2" t="s">
        <v>164</v>
      </c>
      <c r="X4581" s="2" t="s">
        <v>163</v>
      </c>
      <c r="Y4581" s="2" t="s">
        <v>166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66</v>
      </c>
      <c r="AF4581" s="2" t="s">
        <v>67</v>
      </c>
      <c r="AG4581" s="2" t="s">
        <v>167</v>
      </c>
      <c r="AH4581" s="2" t="s">
        <v>168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5786</v>
      </c>
      <c r="B4582" s="2" t="s">
        <v>5787</v>
      </c>
      <c r="C4582" s="2" t="s">
        <v>47</v>
      </c>
      <c r="D4582" s="2" t="s">
        <v>2067</v>
      </c>
      <c r="E4582" s="2" t="s">
        <v>984</v>
      </c>
      <c r="F4582" s="2" t="s">
        <v>224</v>
      </c>
      <c r="G4582" s="2" t="s">
        <v>51</v>
      </c>
      <c r="H4582" s="2" t="s">
        <v>912</v>
      </c>
      <c r="I4582" s="2" t="s">
        <v>53</v>
      </c>
      <c r="J4582" s="2" t="s">
        <v>343</v>
      </c>
      <c r="K4582" s="2" t="s">
        <v>55</v>
      </c>
      <c r="L4582" s="2" t="s">
        <v>173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174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344</v>
      </c>
      <c r="Y4582" s="2" t="s">
        <v>580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66</v>
      </c>
      <c r="AF4582" s="2" t="s">
        <v>67</v>
      </c>
      <c r="AG4582" s="2" t="s">
        <v>327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5788</v>
      </c>
      <c r="B4583" s="2" t="s">
        <v>5787</v>
      </c>
      <c r="C4583" s="2" t="s">
        <v>47</v>
      </c>
      <c r="D4583" s="2" t="s">
        <v>2067</v>
      </c>
      <c r="E4583" s="2" t="s">
        <v>984</v>
      </c>
      <c r="F4583" s="2" t="s">
        <v>224</v>
      </c>
      <c r="G4583" s="2" t="s">
        <v>51</v>
      </c>
      <c r="H4583" s="2" t="s">
        <v>912</v>
      </c>
      <c r="I4583" s="2" t="s">
        <v>53</v>
      </c>
      <c r="J4583" s="2" t="s">
        <v>343</v>
      </c>
      <c r="K4583" s="2" t="s">
        <v>55</v>
      </c>
      <c r="L4583" s="2" t="s">
        <v>173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179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66</v>
      </c>
      <c r="AF4583" s="2" t="s">
        <v>67</v>
      </c>
      <c r="AG4583" s="2" t="s">
        <v>329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5789</v>
      </c>
      <c r="B4584" s="2" t="s">
        <v>5787</v>
      </c>
      <c r="C4584" s="2" t="s">
        <v>47</v>
      </c>
      <c r="D4584" s="2" t="s">
        <v>2067</v>
      </c>
      <c r="E4584" s="2" t="s">
        <v>984</v>
      </c>
      <c r="F4584" s="2" t="s">
        <v>224</v>
      </c>
      <c r="G4584" s="2" t="s">
        <v>51</v>
      </c>
      <c r="H4584" s="2" t="s">
        <v>912</v>
      </c>
      <c r="I4584" s="2" t="s">
        <v>53</v>
      </c>
      <c r="J4584" s="2" t="s">
        <v>343</v>
      </c>
      <c r="K4584" s="2" t="s">
        <v>55</v>
      </c>
      <c r="L4584" s="2" t="s">
        <v>173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182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149</v>
      </c>
      <c r="Y4584" s="2" t="s">
        <v>150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66</v>
      </c>
      <c r="AF4584" s="2" t="s">
        <v>67</v>
      </c>
      <c r="AG4584" s="2" t="s">
        <v>167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5790</v>
      </c>
      <c r="B4585" s="2" t="s">
        <v>5787</v>
      </c>
      <c r="C4585" s="2" t="s">
        <v>47</v>
      </c>
      <c r="D4585" s="2" t="s">
        <v>2067</v>
      </c>
      <c r="E4585" s="2" t="s">
        <v>984</v>
      </c>
      <c r="F4585" s="2" t="s">
        <v>224</v>
      </c>
      <c r="G4585" s="2" t="s">
        <v>51</v>
      </c>
      <c r="H4585" s="2" t="s">
        <v>912</v>
      </c>
      <c r="I4585" s="2" t="s">
        <v>53</v>
      </c>
      <c r="J4585" s="2" t="s">
        <v>343</v>
      </c>
      <c r="K4585" s="2" t="s">
        <v>55</v>
      </c>
      <c r="L4585" s="2" t="s">
        <v>173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185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344</v>
      </c>
      <c r="Y4585" s="2" t="s">
        <v>584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66</v>
      </c>
      <c r="AF4585" s="2" t="s">
        <v>67</v>
      </c>
      <c r="AG4585" s="2" t="s">
        <v>327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5791</v>
      </c>
      <c r="B4586" s="2" t="s">
        <v>5787</v>
      </c>
      <c r="C4586" s="2" t="s">
        <v>47</v>
      </c>
      <c r="D4586" s="2" t="s">
        <v>2067</v>
      </c>
      <c r="E4586" s="2" t="s">
        <v>984</v>
      </c>
      <c r="F4586" s="2" t="s">
        <v>224</v>
      </c>
      <c r="G4586" s="2" t="s">
        <v>51</v>
      </c>
      <c r="H4586" s="2" t="s">
        <v>912</v>
      </c>
      <c r="I4586" s="2" t="s">
        <v>53</v>
      </c>
      <c r="J4586" s="2" t="s">
        <v>343</v>
      </c>
      <c r="K4586" s="2" t="s">
        <v>55</v>
      </c>
      <c r="L4586" s="2" t="s">
        <v>173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188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344</v>
      </c>
      <c r="Y4586" s="2" t="s">
        <v>586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66</v>
      </c>
      <c r="AF4586" s="2" t="s">
        <v>67</v>
      </c>
      <c r="AG4586" s="2" t="s">
        <v>327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5792</v>
      </c>
      <c r="B4587" s="2" t="s">
        <v>5787</v>
      </c>
      <c r="C4587" s="2" t="s">
        <v>47</v>
      </c>
      <c r="D4587" s="2" t="s">
        <v>2067</v>
      </c>
      <c r="E4587" s="2" t="s">
        <v>984</v>
      </c>
      <c r="F4587" s="2" t="s">
        <v>224</v>
      </c>
      <c r="G4587" s="2" t="s">
        <v>51</v>
      </c>
      <c r="H4587" s="2" t="s">
        <v>912</v>
      </c>
      <c r="I4587" s="2" t="s">
        <v>53</v>
      </c>
      <c r="J4587" s="2" t="s">
        <v>343</v>
      </c>
      <c r="K4587" s="2" t="s">
        <v>55</v>
      </c>
      <c r="L4587" s="2" t="s">
        <v>173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191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344</v>
      </c>
      <c r="Y4587" s="2" t="s">
        <v>588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66</v>
      </c>
      <c r="AF4587" s="2" t="s">
        <v>67</v>
      </c>
      <c r="AG4587" s="2" t="s">
        <v>327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5793</v>
      </c>
      <c r="B4588" s="2" t="s">
        <v>5787</v>
      </c>
      <c r="C4588" s="2" t="s">
        <v>47</v>
      </c>
      <c r="D4588" s="2" t="s">
        <v>2067</v>
      </c>
      <c r="E4588" s="2" t="s">
        <v>984</v>
      </c>
      <c r="F4588" s="2" t="s">
        <v>224</v>
      </c>
      <c r="G4588" s="2" t="s">
        <v>51</v>
      </c>
      <c r="H4588" s="2" t="s">
        <v>912</v>
      </c>
      <c r="I4588" s="2" t="s">
        <v>53</v>
      </c>
      <c r="J4588" s="2" t="s">
        <v>343</v>
      </c>
      <c r="K4588" s="2" t="s">
        <v>55</v>
      </c>
      <c r="L4588" s="2" t="s">
        <v>173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194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314</v>
      </c>
      <c r="Y4588" s="2" t="s">
        <v>315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66</v>
      </c>
      <c r="AF4588" s="2" t="s">
        <v>67</v>
      </c>
      <c r="AG4588" s="2" t="s">
        <v>167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5794</v>
      </c>
      <c r="B4589" s="2" t="s">
        <v>5787</v>
      </c>
      <c r="C4589" s="2" t="s">
        <v>47</v>
      </c>
      <c r="D4589" s="2" t="s">
        <v>2067</v>
      </c>
      <c r="E4589" s="2" t="s">
        <v>984</v>
      </c>
      <c r="F4589" s="2" t="s">
        <v>224</v>
      </c>
      <c r="G4589" s="2" t="s">
        <v>51</v>
      </c>
      <c r="H4589" s="2" t="s">
        <v>912</v>
      </c>
      <c r="I4589" s="2" t="s">
        <v>53</v>
      </c>
      <c r="J4589" s="2" t="s">
        <v>343</v>
      </c>
      <c r="K4589" s="2" t="s">
        <v>55</v>
      </c>
      <c r="L4589" s="2" t="s">
        <v>173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196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66</v>
      </c>
      <c r="AF4589" s="2" t="s">
        <v>67</v>
      </c>
      <c r="AG4589" s="2" t="s">
        <v>329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5795</v>
      </c>
      <c r="B4590" s="2" t="s">
        <v>5787</v>
      </c>
      <c r="C4590" s="2" t="s">
        <v>47</v>
      </c>
      <c r="D4590" s="2" t="s">
        <v>2067</v>
      </c>
      <c r="E4590" s="2" t="s">
        <v>984</v>
      </c>
      <c r="F4590" s="2" t="s">
        <v>224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163</v>
      </c>
      <c r="M4590" s="2" t="s">
        <v>107</v>
      </c>
      <c r="N4590" s="3"/>
      <c r="O4590" s="3"/>
      <c r="P4590" s="4">
        <f>IF(O4590="吨",N4590*1000,IF(O4590="万立方米",N4590*10000,""))</f>
        <v>21767681.0</v>
      </c>
      <c r="Q4590" s="2" t="s">
        <v>108</v>
      </c>
      <c r="R4590" s="2" t="s">
        <v>109</v>
      </c>
      <c r="S4590" s="2" t="s">
        <v>164</v>
      </c>
      <c r="T4590" s="2" t="s">
        <v>165</v>
      </c>
      <c r="U4590" s="4">
        <f>0.16</f>
        <v>0.16</v>
      </c>
      <c r="V4590" s="2" t="s">
        <v>111</v>
      </c>
      <c r="W4590" s="2" t="s">
        <v>164</v>
      </c>
      <c r="X4590" s="2" t="s">
        <v>163</v>
      </c>
      <c r="Y4590" s="2" t="s">
        <v>166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66</v>
      </c>
      <c r="AF4590" s="2" t="s">
        <v>67</v>
      </c>
      <c r="AG4590" s="2" t="s">
        <v>167</v>
      </c>
      <c r="AH4590" s="2" t="s">
        <v>168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5796</v>
      </c>
      <c r="B4591" s="2" t="s">
        <v>5797</v>
      </c>
      <c r="C4591" s="2" t="s">
        <v>47</v>
      </c>
      <c r="D4591" s="2" t="s">
        <v>983</v>
      </c>
      <c r="E4591" s="2" t="s">
        <v>984</v>
      </c>
      <c r="F4591" s="2" t="s">
        <v>119</v>
      </c>
      <c r="G4591" s="2" t="s">
        <v>227</v>
      </c>
      <c r="H4591" s="2" t="s">
        <v>52</v>
      </c>
      <c r="I4591" s="2" t="s">
        <v>53</v>
      </c>
      <c r="J4591" s="2" t="s">
        <v>226</v>
      </c>
      <c r="K4591" s="2" t="s">
        <v>226</v>
      </c>
      <c r="L4591" s="2" t="s">
        <v>227</v>
      </c>
      <c r="M4591" s="2" t="s">
        <v>57</v>
      </c>
      <c r="N4591" s="3">
        <v>360</v>
      </c>
      <c r="O4591" s="3" t="s">
        <v>228</v>
      </c>
      <c r="P4591" s="4">
        <f>IF(O4591="吨",N4591*1000,IF(O4591="万立方米",N4591*10000,""))</f>
        <v>3600000.0</v>
      </c>
      <c r="Q4591" s="2" t="s">
        <v>229</v>
      </c>
      <c r="R4591" s="2" t="s">
        <v>230</v>
      </c>
      <c r="S4591" s="2" t="s">
        <v>448</v>
      </c>
      <c r="T4591" s="2" t="s">
        <v>75</v>
      </c>
      <c r="U4591" s="4">
        <f>0.0</f>
        <v>0.0</v>
      </c>
      <c r="V4591" s="2" t="s">
        <v>232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0.0</v>
      </c>
      <c r="AD4591" s="4">
        <f>AC4591*(1-Z4591/100)</f>
        <v>0.0</v>
      </c>
      <c r="AE4591" s="2" t="s">
        <v>66</v>
      </c>
      <c r="AF4591" s="2" t="s">
        <v>67</v>
      </c>
      <c r="AG4591" s="2" t="s">
        <v>233</v>
      </c>
      <c r="AH4591" s="2" t="s">
        <v>449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5798</v>
      </c>
      <c r="B4592" s="2" t="s">
        <v>5797</v>
      </c>
      <c r="C4592" s="2" t="s">
        <v>47</v>
      </c>
      <c r="D4592" s="2" t="s">
        <v>983</v>
      </c>
      <c r="E4592" s="2" t="s">
        <v>984</v>
      </c>
      <c r="F4592" s="2" t="s">
        <v>119</v>
      </c>
      <c r="G4592" s="2" t="s">
        <v>227</v>
      </c>
      <c r="H4592" s="2" t="s">
        <v>52</v>
      </c>
      <c r="I4592" s="2" t="s">
        <v>53</v>
      </c>
      <c r="J4592" s="2" t="s">
        <v>226</v>
      </c>
      <c r="K4592" s="2" t="s">
        <v>226</v>
      </c>
      <c r="L4592" s="2" t="s">
        <v>227</v>
      </c>
      <c r="M4592" s="2" t="s">
        <v>73</v>
      </c>
      <c r="N4592" s="3">
        <v>360</v>
      </c>
      <c r="O4592" s="3" t="s">
        <v>228</v>
      </c>
      <c r="P4592" s="4">
        <f>IF(O4592="吨",N4592*1000,IF(O4592="万立方米",N4592*10000,""))</f>
        <v>3600000.0</v>
      </c>
      <c r="Q4592" s="2" t="s">
        <v>229</v>
      </c>
      <c r="R4592" s="2" t="s">
        <v>230</v>
      </c>
      <c r="S4592" s="2" t="s">
        <v>451</v>
      </c>
      <c r="T4592" s="2" t="s">
        <v>75</v>
      </c>
      <c r="U4592" s="4">
        <f>1.3</f>
        <v>1.3</v>
      </c>
      <c r="V4592" s="2" t="s">
        <v>232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4">
        <f>P4592*U4592/1000000</f>
        <v>4.68</v>
      </c>
      <c r="AD4592" s="4">
        <f>AC4592*(1-Z4592/100)</f>
        <v>4.68</v>
      </c>
      <c r="AE4592" s="2" t="s">
        <v>66</v>
      </c>
      <c r="AF4592" s="2" t="s">
        <v>67</v>
      </c>
      <c r="AG4592" s="2" t="s">
        <v>236</v>
      </c>
      <c r="AH4592" s="2" t="s">
        <v>449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5799</v>
      </c>
      <c r="B4593" s="2" t="s">
        <v>5797</v>
      </c>
      <c r="C4593" s="2" t="s">
        <v>47</v>
      </c>
      <c r="D4593" s="2" t="s">
        <v>983</v>
      </c>
      <c r="E4593" s="2" t="s">
        <v>984</v>
      </c>
      <c r="F4593" s="2" t="s">
        <v>119</v>
      </c>
      <c r="G4593" s="2" t="s">
        <v>227</v>
      </c>
      <c r="H4593" s="2" t="s">
        <v>52</v>
      </c>
      <c r="I4593" s="2" t="s">
        <v>53</v>
      </c>
      <c r="J4593" s="2" t="s">
        <v>226</v>
      </c>
      <c r="K4593" s="2" t="s">
        <v>226</v>
      </c>
      <c r="L4593" s="2" t="s">
        <v>227</v>
      </c>
      <c r="M4593" s="2" t="s">
        <v>79</v>
      </c>
      <c r="N4593" s="3">
        <v>360</v>
      </c>
      <c r="O4593" s="3" t="s">
        <v>228</v>
      </c>
      <c r="P4593" s="4">
        <f>IF(O4593="吨",N4593*1000,IF(O4593="万立方米",N4593*10000,""))</f>
        <v>3600000.0</v>
      </c>
      <c r="Q4593" s="2" t="s">
        <v>229</v>
      </c>
      <c r="R4593" s="2" t="s">
        <v>230</v>
      </c>
      <c r="S4593" s="2" t="s">
        <v>453</v>
      </c>
      <c r="T4593" s="2" t="s">
        <v>75</v>
      </c>
      <c r="U4593" s="4">
        <f>4.1</f>
        <v>4.1</v>
      </c>
      <c r="V4593" s="2" t="s">
        <v>232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4">
        <f>P4593*U4593/1000000</f>
        <v>14.759999999999998</v>
      </c>
      <c r="AD4593" s="4">
        <f>AC4593*(1-Z4593/100)</f>
        <v>11.512799999999999</v>
      </c>
      <c r="AE4593" s="2" t="s">
        <v>66</v>
      </c>
      <c r="AF4593" s="2" t="s">
        <v>67</v>
      </c>
      <c r="AG4593" s="2" t="s">
        <v>239</v>
      </c>
      <c r="AH4593" s="2" t="s">
        <v>449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5800</v>
      </c>
      <c r="B4594" s="2" t="s">
        <v>5797</v>
      </c>
      <c r="C4594" s="2" t="s">
        <v>47</v>
      </c>
      <c r="D4594" s="2" t="s">
        <v>983</v>
      </c>
      <c r="E4594" s="2" t="s">
        <v>984</v>
      </c>
      <c r="F4594" s="2" t="s">
        <v>119</v>
      </c>
      <c r="G4594" s="2" t="s">
        <v>227</v>
      </c>
      <c r="H4594" s="2" t="s">
        <v>52</v>
      </c>
      <c r="I4594" s="2" t="s">
        <v>53</v>
      </c>
      <c r="J4594" s="2" t="s">
        <v>226</v>
      </c>
      <c r="K4594" s="2" t="s">
        <v>226</v>
      </c>
      <c r="L4594" s="2" t="s">
        <v>227</v>
      </c>
      <c r="M4594" s="2" t="s">
        <v>87</v>
      </c>
      <c r="N4594" s="3">
        <v>360</v>
      </c>
      <c r="O4594" s="3" t="s">
        <v>228</v>
      </c>
      <c r="P4594" s="4">
        <f>IF(O4594="吨",N4594*1000,IF(O4594="万立方米",N4594*10000,""))</f>
        <v>3600000.0</v>
      </c>
      <c r="Q4594" s="2" t="s">
        <v>229</v>
      </c>
      <c r="R4594" s="2" t="s">
        <v>230</v>
      </c>
      <c r="S4594" s="2" t="s">
        <v>455</v>
      </c>
      <c r="T4594" s="2" t="s">
        <v>75</v>
      </c>
      <c r="U4594" s="4">
        <f>0.0</f>
        <v>0.0</v>
      </c>
      <c r="V4594" s="2" t="s">
        <v>232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66</v>
      </c>
      <c r="AF4594" s="2" t="s">
        <v>67</v>
      </c>
      <c r="AG4594" s="2" t="s">
        <v>233</v>
      </c>
      <c r="AH4594" s="2" t="s">
        <v>449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5801</v>
      </c>
      <c r="B4595" s="2" t="s">
        <v>5797</v>
      </c>
      <c r="C4595" s="2" t="s">
        <v>47</v>
      </c>
      <c r="D4595" s="2" t="s">
        <v>983</v>
      </c>
      <c r="E4595" s="2" t="s">
        <v>984</v>
      </c>
      <c r="F4595" s="2" t="s">
        <v>119</v>
      </c>
      <c r="G4595" s="2" t="s">
        <v>227</v>
      </c>
      <c r="H4595" s="2" t="s">
        <v>52</v>
      </c>
      <c r="I4595" s="2" t="s">
        <v>53</v>
      </c>
      <c r="J4595" s="2" t="s">
        <v>226</v>
      </c>
      <c r="K4595" s="2" t="s">
        <v>226</v>
      </c>
      <c r="L4595" s="2" t="s">
        <v>227</v>
      </c>
      <c r="M4595" s="2" t="s">
        <v>91</v>
      </c>
      <c r="N4595" s="3">
        <v>360</v>
      </c>
      <c r="O4595" s="3" t="s">
        <v>228</v>
      </c>
      <c r="P4595" s="4">
        <f>IF(O4595="吨",N4595*1000,IF(O4595="万立方米",N4595*10000,""))</f>
        <v>3600000.0</v>
      </c>
      <c r="Q4595" s="2" t="s">
        <v>229</v>
      </c>
      <c r="R4595" s="2" t="s">
        <v>230</v>
      </c>
      <c r="S4595" s="2" t="s">
        <v>457</v>
      </c>
      <c r="T4595" s="2" t="s">
        <v>75</v>
      </c>
      <c r="U4595" s="4">
        <f>0.03</f>
        <v>0.03</v>
      </c>
      <c r="V4595" s="2" t="s">
        <v>232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4">
        <f>P4595*U4595/1000000</f>
        <v>0.108</v>
      </c>
      <c r="AD4595" s="4">
        <f>AC4596*(1-AA4595/100)+(AC4595-AC4596)*(1-AB4595/100)</f>
        <v>0.108</v>
      </c>
      <c r="AE4595" s="2" t="s">
        <v>66</v>
      </c>
      <c r="AF4595" s="2" t="s">
        <v>67</v>
      </c>
      <c r="AG4595" s="2" t="s">
        <v>233</v>
      </c>
      <c r="AH4595" s="2" t="s">
        <v>449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5802</v>
      </c>
      <c r="B4596" s="2" t="s">
        <v>5797</v>
      </c>
      <c r="C4596" s="2" t="s">
        <v>47</v>
      </c>
      <c r="D4596" s="2" t="s">
        <v>983</v>
      </c>
      <c r="E4596" s="2" t="s">
        <v>984</v>
      </c>
      <c r="F4596" s="2" t="s">
        <v>119</v>
      </c>
      <c r="G4596" s="2" t="s">
        <v>227</v>
      </c>
      <c r="H4596" s="2" t="s">
        <v>52</v>
      </c>
      <c r="I4596" s="2" t="s">
        <v>53</v>
      </c>
      <c r="J4596" s="2" t="s">
        <v>226</v>
      </c>
      <c r="K4596" s="2" t="s">
        <v>226</v>
      </c>
      <c r="L4596" s="2" t="s">
        <v>227</v>
      </c>
      <c r="M4596" s="2" t="s">
        <v>95</v>
      </c>
      <c r="N4596" s="3">
        <v>360</v>
      </c>
      <c r="O4596" s="3" t="s">
        <v>228</v>
      </c>
      <c r="P4596" s="4">
        <f>IF(O4596="吨",N4596*1000,IF(O4596="万立方米",N4596*10000,""))</f>
        <v>3600000.0</v>
      </c>
      <c r="Q4596" s="2" t="s">
        <v>229</v>
      </c>
      <c r="R4596" s="2" t="s">
        <v>230</v>
      </c>
      <c r="S4596" s="2" t="s">
        <v>459</v>
      </c>
      <c r="T4596" s="2" t="s">
        <v>75</v>
      </c>
      <c r="U4596" s="4">
        <f>0.03</f>
        <v>0.03</v>
      </c>
      <c r="V4596" s="2" t="s">
        <v>232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0.108</v>
      </c>
      <c r="AD4596" s="4">
        <f>AC4596*(1-Z4596/100)</f>
        <v>0.108</v>
      </c>
      <c r="AE4596" s="2" t="s">
        <v>66</v>
      </c>
      <c r="AF4596" s="2" t="s">
        <v>67</v>
      </c>
      <c r="AG4596" s="2" t="s">
        <v>233</v>
      </c>
      <c r="AH4596" s="2" t="s">
        <v>449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5803</v>
      </c>
      <c r="B4597" s="2" t="s">
        <v>5797</v>
      </c>
      <c r="C4597" s="2" t="s">
        <v>47</v>
      </c>
      <c r="D4597" s="2" t="s">
        <v>983</v>
      </c>
      <c r="E4597" s="2" t="s">
        <v>984</v>
      </c>
      <c r="F4597" s="2" t="s">
        <v>119</v>
      </c>
      <c r="G4597" s="2" t="s">
        <v>227</v>
      </c>
      <c r="H4597" s="2" t="s">
        <v>52</v>
      </c>
      <c r="I4597" s="2" t="s">
        <v>53</v>
      </c>
      <c r="J4597" s="2" t="s">
        <v>226</v>
      </c>
      <c r="K4597" s="2" t="s">
        <v>226</v>
      </c>
      <c r="L4597" s="2" t="s">
        <v>227</v>
      </c>
      <c r="M4597" s="2" t="s">
        <v>99</v>
      </c>
      <c r="N4597" s="3">
        <v>360</v>
      </c>
      <c r="O4597" s="3" t="s">
        <v>228</v>
      </c>
      <c r="P4597" s="4">
        <f>IF(O4597="吨",N4597*1000,IF(O4597="万立方米",N4597*10000,""))</f>
        <v>3600000.0</v>
      </c>
      <c r="Q4597" s="2" t="s">
        <v>229</v>
      </c>
      <c r="R4597" s="2" t="s">
        <v>230</v>
      </c>
      <c r="S4597" s="2" t="s">
        <v>461</v>
      </c>
      <c r="T4597" s="2" t="s">
        <v>75</v>
      </c>
      <c r="U4597" s="4">
        <f>0.0</f>
        <v>0.0</v>
      </c>
      <c r="V4597" s="2" t="s">
        <v>232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0.0</v>
      </c>
      <c r="AD4597" s="4">
        <f>AC4597*(1-Z4597/100)</f>
        <v>0.0</v>
      </c>
      <c r="AE4597" s="2" t="s">
        <v>66</v>
      </c>
      <c r="AF4597" s="2" t="s">
        <v>67</v>
      </c>
      <c r="AG4597" s="2" t="s">
        <v>233</v>
      </c>
      <c r="AH4597" s="2" t="s">
        <v>449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5804</v>
      </c>
      <c r="B4598" s="2" t="s">
        <v>5797</v>
      </c>
      <c r="C4598" s="2" t="s">
        <v>47</v>
      </c>
      <c r="D4598" s="2" t="s">
        <v>983</v>
      </c>
      <c r="E4598" s="2" t="s">
        <v>984</v>
      </c>
      <c r="F4598" s="2" t="s">
        <v>119</v>
      </c>
      <c r="G4598" s="2" t="s">
        <v>227</v>
      </c>
      <c r="H4598" s="2" t="s">
        <v>52</v>
      </c>
      <c r="I4598" s="2" t="s">
        <v>53</v>
      </c>
      <c r="J4598" s="2" t="s">
        <v>226</v>
      </c>
      <c r="K4598" s="2" t="s">
        <v>226</v>
      </c>
      <c r="L4598" s="2" t="s">
        <v>227</v>
      </c>
      <c r="M4598" s="2" t="s">
        <v>104</v>
      </c>
      <c r="N4598" s="3">
        <v>360</v>
      </c>
      <c r="O4598" s="3" t="s">
        <v>228</v>
      </c>
      <c r="P4598" s="4">
        <f>IF(O4598="吨",N4598*1000,IF(O4598="万立方米",N4598*10000,""))</f>
        <v>3600000.0</v>
      </c>
      <c r="Q4598" s="2" t="s">
        <v>229</v>
      </c>
      <c r="R4598" s="2" t="s">
        <v>230</v>
      </c>
      <c r="S4598" s="2" t="s">
        <v>463</v>
      </c>
      <c r="T4598" s="2" t="s">
        <v>75</v>
      </c>
      <c r="U4598" s="4">
        <f>0.02</f>
        <v>0.02</v>
      </c>
      <c r="V4598" s="2" t="s">
        <v>232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 t="s">
        <v>236</v>
      </c>
      <c r="AH4598" s="2" t="s">
        <v>449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5805</v>
      </c>
      <c r="B4599" s="2" t="s">
        <v>5797</v>
      </c>
      <c r="C4599" s="2" t="s">
        <v>47</v>
      </c>
      <c r="D4599" s="2" t="s">
        <v>983</v>
      </c>
      <c r="E4599" s="2" t="s">
        <v>984</v>
      </c>
      <c r="F4599" s="2" t="s">
        <v>119</v>
      </c>
      <c r="G4599" s="2" t="s">
        <v>227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f>IF(O4599="吨",N4599*1000,IF(O4599="万立方米",N4599*10000,""))</f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138</v>
      </c>
      <c r="AH4599" s="2" t="s">
        <v>114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5806</v>
      </c>
      <c r="B4600" s="2" t="s">
        <v>5807</v>
      </c>
      <c r="C4600" s="2" t="s">
        <v>47</v>
      </c>
      <c r="D4600" s="2" t="s">
        <v>4809</v>
      </c>
      <c r="E4600" s="2" t="s">
        <v>172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51.8829525</v>
      </c>
      <c r="AD4600" s="4">
        <f>AC4600*(1-Z4600/100)</f>
        <v>51.8829525</v>
      </c>
      <c r="AE4600" s="2" t="s">
        <v>66</v>
      </c>
      <c r="AF4600" s="2" t="s">
        <v>67</v>
      </c>
      <c r="AG4600" s="2" t="s">
        <v>4810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5808</v>
      </c>
      <c r="B4601" s="2" t="s">
        <v>5807</v>
      </c>
      <c r="C4601" s="2" t="s">
        <v>47</v>
      </c>
      <c r="D4601" s="2" t="s">
        <v>4809</v>
      </c>
      <c r="E4601" s="2" t="s">
        <v>172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4">
        <f>P4601*U4601/1000000</f>
        <v>4611.818</v>
      </c>
      <c r="AD4601" s="4">
        <f>AC4601*(1-Z4601/100)</f>
        <v>4611.818</v>
      </c>
      <c r="AE4601" s="2" t="s">
        <v>66</v>
      </c>
      <c r="AF4601" s="2" t="s">
        <v>67</v>
      </c>
      <c r="AG4601" s="2" t="s">
        <v>4812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5809</v>
      </c>
      <c r="B4602" s="2" t="s">
        <v>5807</v>
      </c>
      <c r="C4602" s="2" t="s">
        <v>47</v>
      </c>
      <c r="D4602" s="2" t="s">
        <v>4809</v>
      </c>
      <c r="E4602" s="2" t="s">
        <v>172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4">
        <f>P4602*U4602/1000000</f>
        <v>16625.60389</v>
      </c>
      <c r="AD4602" s="4">
        <f>AC4602*(1-Z4602/100)</f>
        <v>12967.9710342</v>
      </c>
      <c r="AE4602" s="2" t="s">
        <v>66</v>
      </c>
      <c r="AF4602" s="2" t="s">
        <v>67</v>
      </c>
      <c r="AG4602" s="2" t="s">
        <v>5643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5810</v>
      </c>
      <c r="B4603" s="2" t="s">
        <v>5807</v>
      </c>
      <c r="C4603" s="2" t="s">
        <v>47</v>
      </c>
      <c r="D4603" s="2" t="s">
        <v>4809</v>
      </c>
      <c r="E4603" s="2" t="s">
        <v>172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66</v>
      </c>
      <c r="AF4603" s="2" t="s">
        <v>67</v>
      </c>
      <c r="AG4603" s="2" t="s">
        <v>4810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5811</v>
      </c>
      <c r="B4604" s="2" t="s">
        <v>5807</v>
      </c>
      <c r="C4604" s="2" t="s">
        <v>47</v>
      </c>
      <c r="D4604" s="2" t="s">
        <v>4809</v>
      </c>
      <c r="E4604" s="2" t="s">
        <v>172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4">
        <f>P4604*U4604/1000000</f>
        <v>99442.325625</v>
      </c>
      <c r="AD4604" s="4">
        <f>AC4605*(1-AA4604/100)+(AC4604-AC4605)*(1-AB4604/100)</f>
        <v>99442.325625</v>
      </c>
      <c r="AE4604" s="2" t="s">
        <v>66</v>
      </c>
      <c r="AF4604" s="2" t="s">
        <v>67</v>
      </c>
      <c r="AG4604" s="2" t="s">
        <v>4810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5812</v>
      </c>
      <c r="B4605" s="2" t="s">
        <v>5807</v>
      </c>
      <c r="C4605" s="2" t="s">
        <v>47</v>
      </c>
      <c r="D4605" s="2" t="s">
        <v>4809</v>
      </c>
      <c r="E4605" s="2" t="s">
        <v>172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25941.47625</v>
      </c>
      <c r="AD4605" s="4">
        <f>AC4605*(1-Z4605/100)</f>
        <v>25941.47625</v>
      </c>
      <c r="AE4605" s="2" t="s">
        <v>66</v>
      </c>
      <c r="AF4605" s="2" t="s">
        <v>67</v>
      </c>
      <c r="AG4605" s="2" t="s">
        <v>4810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5813</v>
      </c>
      <c r="B4606" s="2" t="s">
        <v>5807</v>
      </c>
      <c r="C4606" s="2" t="s">
        <v>47</v>
      </c>
      <c r="D4606" s="2" t="s">
        <v>4809</v>
      </c>
      <c r="E4606" s="2" t="s">
        <v>172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39592.45752999999</v>
      </c>
      <c r="AD4606" s="4">
        <f>AC4606*(1-Z4606/100)</f>
        <v>39592.45752999999</v>
      </c>
      <c r="AE4606" s="2" t="s">
        <v>66</v>
      </c>
      <c r="AF4606" s="2" t="s">
        <v>67</v>
      </c>
      <c r="AG4606" s="2" t="s">
        <v>4810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5814</v>
      </c>
      <c r="B4607" s="2" t="s">
        <v>5807</v>
      </c>
      <c r="C4607" s="2" t="s">
        <v>47</v>
      </c>
      <c r="D4607" s="2" t="s">
        <v>4809</v>
      </c>
      <c r="E4607" s="2" t="s">
        <v>172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92.23636</v>
      </c>
      <c r="AD4607" s="4">
        <f>AC4607*(1-Z4607/100)</f>
        <v>92.23636</v>
      </c>
      <c r="AE4607" s="2" t="s">
        <v>66</v>
      </c>
      <c r="AF4607" s="2" t="s">
        <v>67</v>
      </c>
      <c r="AG4607" s="2" t="s">
        <v>4812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5815</v>
      </c>
      <c r="B4608" s="2" t="s">
        <v>5807</v>
      </c>
      <c r="C4608" s="2" t="s">
        <v>47</v>
      </c>
      <c r="D4608" s="2" t="s">
        <v>4809</v>
      </c>
      <c r="E4608" s="2" t="s">
        <v>172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f>IF(O4608="吨",N4608*1000,IF(O4608="万立方米",N4608*10000,""))</f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4820</v>
      </c>
      <c r="AH4608" s="2" t="s">
        <v>114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5816</v>
      </c>
      <c r="B4609" s="2" t="s">
        <v>5817</v>
      </c>
      <c r="C4609" s="2" t="s">
        <v>47</v>
      </c>
      <c r="D4609" s="2" t="s">
        <v>1363</v>
      </c>
      <c r="E4609" s="2" t="s">
        <v>277</v>
      </c>
      <c r="F4609" s="2" t="s">
        <v>278</v>
      </c>
      <c r="G4609" s="2" t="s">
        <v>120</v>
      </c>
      <c r="H4609" s="2" t="s">
        <v>690</v>
      </c>
      <c r="I4609" s="2" t="s">
        <v>53</v>
      </c>
      <c r="J4609" s="2" t="s">
        <v>691</v>
      </c>
      <c r="K4609" s="2"/>
      <c r="L4609" s="2" t="s">
        <v>122</v>
      </c>
      <c r="M4609" s="2" t="s">
        <v>57</v>
      </c>
      <c r="N4609" s="3">
        <v>2606.9</v>
      </c>
      <c r="O4609" s="3" t="s">
        <v>123</v>
      </c>
      <c r="P4609" s="2"/>
      <c r="Q4609" s="2"/>
      <c r="R4609" s="2"/>
      <c r="S4609" s="2"/>
      <c r="T4609" s="2"/>
      <c r="U4609" s="2"/>
      <c r="V4609" s="2"/>
      <c r="W4609" s="2" t="s">
        <v>124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271</v>
      </c>
      <c r="AF4609" s="2" t="s">
        <v>692</v>
      </c>
      <c r="AG4609" s="2" t="s">
        <v>693</v>
      </c>
      <c r="AH4609" s="2" t="s">
        <v>128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5818</v>
      </c>
      <c r="B4610" s="2" t="s">
        <v>5817</v>
      </c>
      <c r="C4610" s="2" t="s">
        <v>47</v>
      </c>
      <c r="D4610" s="2" t="s">
        <v>1363</v>
      </c>
      <c r="E4610" s="2" t="s">
        <v>277</v>
      </c>
      <c r="F4610" s="2" t="s">
        <v>278</v>
      </c>
      <c r="G4610" s="2" t="s">
        <v>120</v>
      </c>
      <c r="H4610" s="2" t="s">
        <v>690</v>
      </c>
      <c r="I4610" s="2" t="s">
        <v>53</v>
      </c>
      <c r="J4610" s="2" t="s">
        <v>691</v>
      </c>
      <c r="K4610" s="2"/>
      <c r="L4610" s="2" t="s">
        <v>122</v>
      </c>
      <c r="M4610" s="2" t="s">
        <v>73</v>
      </c>
      <c r="N4610" s="3">
        <v>2606.9</v>
      </c>
      <c r="O4610" s="3" t="s">
        <v>123</v>
      </c>
      <c r="P4610" s="2"/>
      <c r="Q4610" s="2"/>
      <c r="R4610" s="2"/>
      <c r="S4610" s="2"/>
      <c r="T4610" s="2"/>
      <c r="U4610" s="2"/>
      <c r="V4610" s="2"/>
      <c r="W4610" s="2" t="s">
        <v>124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271</v>
      </c>
      <c r="AF4610" s="2" t="s">
        <v>692</v>
      </c>
      <c r="AG4610" s="2" t="s">
        <v>695</v>
      </c>
      <c r="AH4610" s="2" t="s">
        <v>128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5819</v>
      </c>
      <c r="B4611" s="2" t="s">
        <v>5817</v>
      </c>
      <c r="C4611" s="2" t="s">
        <v>47</v>
      </c>
      <c r="D4611" s="2" t="s">
        <v>1363</v>
      </c>
      <c r="E4611" s="2" t="s">
        <v>277</v>
      </c>
      <c r="F4611" s="2" t="s">
        <v>278</v>
      </c>
      <c r="G4611" s="2" t="s">
        <v>120</v>
      </c>
      <c r="H4611" s="2" t="s">
        <v>690</v>
      </c>
      <c r="I4611" s="2" t="s">
        <v>53</v>
      </c>
      <c r="J4611" s="2" t="s">
        <v>691</v>
      </c>
      <c r="K4611" s="2"/>
      <c r="L4611" s="2" t="s">
        <v>122</v>
      </c>
      <c r="M4611" s="2" t="s">
        <v>79</v>
      </c>
      <c r="N4611" s="3">
        <v>2606.9</v>
      </c>
      <c r="O4611" s="3" t="s">
        <v>123</v>
      </c>
      <c r="P4611" s="2"/>
      <c r="Q4611" s="2"/>
      <c r="R4611" s="2"/>
      <c r="S4611" s="2"/>
      <c r="T4611" s="2"/>
      <c r="U4611" s="2"/>
      <c r="V4611" s="2"/>
      <c r="W4611" s="2" t="s">
        <v>124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271</v>
      </c>
      <c r="AF4611" s="2" t="s">
        <v>692</v>
      </c>
      <c r="AG4611" s="2" t="s">
        <v>693</v>
      </c>
      <c r="AH4611" s="2" t="s">
        <v>128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5820</v>
      </c>
      <c r="B4612" s="2" t="s">
        <v>5817</v>
      </c>
      <c r="C4612" s="2" t="s">
        <v>47</v>
      </c>
      <c r="D4612" s="2" t="s">
        <v>1363</v>
      </c>
      <c r="E4612" s="2" t="s">
        <v>277</v>
      </c>
      <c r="F4612" s="2" t="s">
        <v>278</v>
      </c>
      <c r="G4612" s="2" t="s">
        <v>120</v>
      </c>
      <c r="H4612" s="2" t="s">
        <v>690</v>
      </c>
      <c r="I4612" s="2" t="s">
        <v>53</v>
      </c>
      <c r="J4612" s="2" t="s">
        <v>691</v>
      </c>
      <c r="K4612" s="2"/>
      <c r="L4612" s="2" t="s">
        <v>122</v>
      </c>
      <c r="M4612" s="2" t="s">
        <v>87</v>
      </c>
      <c r="N4612" s="3">
        <v>2606.9</v>
      </c>
      <c r="O4612" s="3" t="s">
        <v>123</v>
      </c>
      <c r="P4612" s="2"/>
      <c r="Q4612" s="2"/>
      <c r="R4612" s="2"/>
      <c r="S4612" s="2"/>
      <c r="T4612" s="2"/>
      <c r="U4612" s="2"/>
      <c r="V4612" s="2"/>
      <c r="W4612" s="2" t="s">
        <v>124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271</v>
      </c>
      <c r="AF4612" s="2" t="s">
        <v>692</v>
      </c>
      <c r="AG4612" s="2" t="s">
        <v>693</v>
      </c>
      <c r="AH4612" s="2" t="s">
        <v>128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5821</v>
      </c>
      <c r="B4613" s="2" t="s">
        <v>5817</v>
      </c>
      <c r="C4613" s="2" t="s">
        <v>47</v>
      </c>
      <c r="D4613" s="2" t="s">
        <v>1363</v>
      </c>
      <c r="E4613" s="2" t="s">
        <v>277</v>
      </c>
      <c r="F4613" s="2" t="s">
        <v>278</v>
      </c>
      <c r="G4613" s="2" t="s">
        <v>120</v>
      </c>
      <c r="H4613" s="2" t="s">
        <v>690</v>
      </c>
      <c r="I4613" s="2" t="s">
        <v>53</v>
      </c>
      <c r="J4613" s="2" t="s">
        <v>691</v>
      </c>
      <c r="K4613" s="2"/>
      <c r="L4613" s="2" t="s">
        <v>122</v>
      </c>
      <c r="M4613" s="2" t="s">
        <v>91</v>
      </c>
      <c r="N4613" s="3">
        <v>2606.9</v>
      </c>
      <c r="O4613" s="3" t="s">
        <v>123</v>
      </c>
      <c r="P4613" s="2"/>
      <c r="Q4613" s="2"/>
      <c r="R4613" s="2"/>
      <c r="S4613" s="2"/>
      <c r="T4613" s="2"/>
      <c r="U4613" s="2"/>
      <c r="V4613" s="2"/>
      <c r="W4613" s="2" t="s">
        <v>124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271</v>
      </c>
      <c r="AF4613" s="2" t="s">
        <v>692</v>
      </c>
      <c r="AG4613" s="2" t="s">
        <v>693</v>
      </c>
      <c r="AH4613" s="2" t="s">
        <v>128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5822</v>
      </c>
      <c r="B4614" s="2" t="s">
        <v>5817</v>
      </c>
      <c r="C4614" s="2" t="s">
        <v>47</v>
      </c>
      <c r="D4614" s="2" t="s">
        <v>1363</v>
      </c>
      <c r="E4614" s="2" t="s">
        <v>277</v>
      </c>
      <c r="F4614" s="2" t="s">
        <v>278</v>
      </c>
      <c r="G4614" s="2" t="s">
        <v>120</v>
      </c>
      <c r="H4614" s="2" t="s">
        <v>690</v>
      </c>
      <c r="I4614" s="2" t="s">
        <v>53</v>
      </c>
      <c r="J4614" s="2" t="s">
        <v>691</v>
      </c>
      <c r="K4614" s="2"/>
      <c r="L4614" s="2" t="s">
        <v>122</v>
      </c>
      <c r="M4614" s="2" t="s">
        <v>95</v>
      </c>
      <c r="N4614" s="3">
        <v>2606.9</v>
      </c>
      <c r="O4614" s="3" t="s">
        <v>123</v>
      </c>
      <c r="P4614" s="2"/>
      <c r="Q4614" s="2"/>
      <c r="R4614" s="2"/>
      <c r="S4614" s="2"/>
      <c r="T4614" s="2"/>
      <c r="U4614" s="2"/>
      <c r="V4614" s="2"/>
      <c r="W4614" s="2" t="s">
        <v>124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271</v>
      </c>
      <c r="AF4614" s="2" t="s">
        <v>692</v>
      </c>
      <c r="AG4614" s="2" t="s">
        <v>693</v>
      </c>
      <c r="AH4614" s="2" t="s">
        <v>128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5823</v>
      </c>
      <c r="B4615" s="2" t="s">
        <v>5817</v>
      </c>
      <c r="C4615" s="2" t="s">
        <v>47</v>
      </c>
      <c r="D4615" s="2" t="s">
        <v>1363</v>
      </c>
      <c r="E4615" s="2" t="s">
        <v>277</v>
      </c>
      <c r="F4615" s="2" t="s">
        <v>278</v>
      </c>
      <c r="G4615" s="2" t="s">
        <v>120</v>
      </c>
      <c r="H4615" s="2" t="s">
        <v>690</v>
      </c>
      <c r="I4615" s="2" t="s">
        <v>53</v>
      </c>
      <c r="J4615" s="2" t="s">
        <v>691</v>
      </c>
      <c r="K4615" s="2"/>
      <c r="L4615" s="2" t="s">
        <v>122</v>
      </c>
      <c r="M4615" s="2" t="s">
        <v>99</v>
      </c>
      <c r="N4615" s="3">
        <v>2606.9</v>
      </c>
      <c r="O4615" s="3" t="s">
        <v>123</v>
      </c>
      <c r="P4615" s="2"/>
      <c r="Q4615" s="2"/>
      <c r="R4615" s="2"/>
      <c r="S4615" s="2"/>
      <c r="T4615" s="2"/>
      <c r="U4615" s="2"/>
      <c r="V4615" s="2"/>
      <c r="W4615" s="2" t="s">
        <v>124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271</v>
      </c>
      <c r="AF4615" s="2" t="s">
        <v>692</v>
      </c>
      <c r="AG4615" s="2" t="s">
        <v>693</v>
      </c>
      <c r="AH4615" s="2" t="s">
        <v>128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5824</v>
      </c>
      <c r="B4616" s="2" t="s">
        <v>5817</v>
      </c>
      <c r="C4616" s="2" t="s">
        <v>47</v>
      </c>
      <c r="D4616" s="2" t="s">
        <v>1363</v>
      </c>
      <c r="E4616" s="2" t="s">
        <v>277</v>
      </c>
      <c r="F4616" s="2" t="s">
        <v>278</v>
      </c>
      <c r="G4616" s="2" t="s">
        <v>120</v>
      </c>
      <c r="H4616" s="2" t="s">
        <v>690</v>
      </c>
      <c r="I4616" s="2" t="s">
        <v>53</v>
      </c>
      <c r="J4616" s="2" t="s">
        <v>691</v>
      </c>
      <c r="K4616" s="2"/>
      <c r="L4616" s="2" t="s">
        <v>122</v>
      </c>
      <c r="M4616" s="2" t="s">
        <v>104</v>
      </c>
      <c r="N4616" s="3">
        <v>2606.9</v>
      </c>
      <c r="O4616" s="3" t="s">
        <v>123</v>
      </c>
      <c r="P4616" s="2"/>
      <c r="Q4616" s="2"/>
      <c r="R4616" s="2"/>
      <c r="S4616" s="2"/>
      <c r="T4616" s="2"/>
      <c r="U4616" s="2"/>
      <c r="V4616" s="2"/>
      <c r="W4616" s="2" t="s">
        <v>124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271</v>
      </c>
      <c r="AF4616" s="2" t="s">
        <v>692</v>
      </c>
      <c r="AG4616" s="2" t="s">
        <v>695</v>
      </c>
      <c r="AH4616" s="2" t="s">
        <v>128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5825</v>
      </c>
      <c r="B4617" s="2" t="s">
        <v>5817</v>
      </c>
      <c r="C4617" s="2" t="s">
        <v>47</v>
      </c>
      <c r="D4617" s="2" t="s">
        <v>1363</v>
      </c>
      <c r="E4617" s="2" t="s">
        <v>277</v>
      </c>
      <c r="F4617" s="2" t="s">
        <v>278</v>
      </c>
      <c r="G4617" s="2" t="s">
        <v>120</v>
      </c>
      <c r="H4617" s="2" t="s">
        <v>690</v>
      </c>
      <c r="I4617" s="2"/>
      <c r="J4617" s="2"/>
      <c r="K4617" s="2"/>
      <c r="L4617" s="2"/>
      <c r="M4617" s="2" t="s">
        <v>107</v>
      </c>
      <c r="N4617" s="3"/>
      <c r="O4617" s="3"/>
      <c r="P4617" s="4">
        <f>IF(O4617="吨",N4617*1000,IF(O4617="万立方米",N4617*10000,""))</f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138</v>
      </c>
      <c r="AH4617" s="2" t="s">
        <v>114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5826</v>
      </c>
      <c r="B4618" s="2" t="s">
        <v>5827</v>
      </c>
      <c r="C4618" s="2" t="s">
        <v>47</v>
      </c>
      <c r="D4618" s="2" t="s">
        <v>910</v>
      </c>
      <c r="E4618" s="2" t="s">
        <v>911</v>
      </c>
      <c r="F4618" s="2" t="s">
        <v>278</v>
      </c>
      <c r="G4618" s="2" t="s">
        <v>225</v>
      </c>
      <c r="H4618" s="2" t="s">
        <v>418</v>
      </c>
      <c r="I4618" s="2" t="s">
        <v>53</v>
      </c>
      <c r="J4618" s="2" t="s">
        <v>121</v>
      </c>
      <c r="K4618" s="2"/>
      <c r="L4618" s="2" t="s">
        <v>122</v>
      </c>
      <c r="M4618" s="2" t="s">
        <v>57</v>
      </c>
      <c r="N4618" s="3">
        <v>1392.98</v>
      </c>
      <c r="O4618" s="3" t="s">
        <v>123</v>
      </c>
      <c r="P4618" s="2"/>
      <c r="Q4618" s="2"/>
      <c r="R4618" s="2"/>
      <c r="S4618" s="2"/>
      <c r="T4618" s="2"/>
      <c r="U4618" s="2"/>
      <c r="V4618" s="2"/>
      <c r="W4618" s="2" t="s">
        <v>124</v>
      </c>
      <c r="X4618" s="2"/>
      <c r="Y4618" s="2" t="s">
        <v>65</v>
      </c>
      <c r="Z4618" s="2">
        <v>0</v>
      </c>
      <c r="AA4618" s="2"/>
      <c r="AB4618" s="2"/>
      <c r="AC4618" s="4">
        <f>P4618*U4618/1000000</f>
        <v>0.0</v>
      </c>
      <c r="AD4618" s="4">
        <f>AC4618*(1-Z4618/100)</f>
        <v>0.0</v>
      </c>
      <c r="AE4618" s="2" t="s">
        <v>125</v>
      </c>
      <c r="AF4618" s="2" t="s">
        <v>126</v>
      </c>
      <c r="AG4618" s="2" t="s">
        <v>127</v>
      </c>
      <c r="AH4618" s="2" t="s">
        <v>128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5828</v>
      </c>
      <c r="B4619" s="2" t="s">
        <v>5827</v>
      </c>
      <c r="C4619" s="2" t="s">
        <v>47</v>
      </c>
      <c r="D4619" s="2" t="s">
        <v>910</v>
      </c>
      <c r="E4619" s="2" t="s">
        <v>911</v>
      </c>
      <c r="F4619" s="2" t="s">
        <v>278</v>
      </c>
      <c r="G4619" s="2" t="s">
        <v>225</v>
      </c>
      <c r="H4619" s="2" t="s">
        <v>418</v>
      </c>
      <c r="I4619" s="2" t="s">
        <v>53</v>
      </c>
      <c r="J4619" s="2" t="s">
        <v>121</v>
      </c>
      <c r="K4619" s="2"/>
      <c r="L4619" s="2" t="s">
        <v>122</v>
      </c>
      <c r="M4619" s="2" t="s">
        <v>73</v>
      </c>
      <c r="N4619" s="3">
        <v>1392.98</v>
      </c>
      <c r="O4619" s="3" t="s">
        <v>123</v>
      </c>
      <c r="P4619" s="2"/>
      <c r="Q4619" s="2"/>
      <c r="R4619" s="2"/>
      <c r="S4619" s="2"/>
      <c r="T4619" s="2"/>
      <c r="U4619" s="2"/>
      <c r="V4619" s="2"/>
      <c r="W4619" s="2" t="s">
        <v>124</v>
      </c>
      <c r="X4619" s="2"/>
      <c r="Y4619" s="2" t="s">
        <v>65</v>
      </c>
      <c r="Z4619" s="2">
        <v>0</v>
      </c>
      <c r="AA4619" s="2"/>
      <c r="AB4619" s="2"/>
      <c r="AC4619" s="4">
        <f>P4619*U4619/1000000</f>
        <v>0.0</v>
      </c>
      <c r="AD4619" s="4">
        <f>AC4619*(1-Z4619/100)</f>
        <v>0.0</v>
      </c>
      <c r="AE4619" s="2" t="s">
        <v>125</v>
      </c>
      <c r="AF4619" s="2" t="s">
        <v>126</v>
      </c>
      <c r="AG4619" s="2" t="s">
        <v>130</v>
      </c>
      <c r="AH4619" s="2" t="s">
        <v>128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5829</v>
      </c>
      <c r="B4620" s="2" t="s">
        <v>5827</v>
      </c>
      <c r="C4620" s="2" t="s">
        <v>47</v>
      </c>
      <c r="D4620" s="2" t="s">
        <v>910</v>
      </c>
      <c r="E4620" s="2" t="s">
        <v>911</v>
      </c>
      <c r="F4620" s="2" t="s">
        <v>278</v>
      </c>
      <c r="G4620" s="2" t="s">
        <v>225</v>
      </c>
      <c r="H4620" s="2" t="s">
        <v>418</v>
      </c>
      <c r="I4620" s="2" t="s">
        <v>53</v>
      </c>
      <c r="J4620" s="2" t="s">
        <v>121</v>
      </c>
      <c r="K4620" s="2"/>
      <c r="L4620" s="2" t="s">
        <v>122</v>
      </c>
      <c r="M4620" s="2" t="s">
        <v>79</v>
      </c>
      <c r="N4620" s="3">
        <v>1392.98</v>
      </c>
      <c r="O4620" s="3" t="s">
        <v>123</v>
      </c>
      <c r="P4620" s="2"/>
      <c r="Q4620" s="2"/>
      <c r="R4620" s="2"/>
      <c r="S4620" s="2"/>
      <c r="T4620" s="2"/>
      <c r="U4620" s="2"/>
      <c r="V4620" s="2"/>
      <c r="W4620" s="2" t="s">
        <v>124</v>
      </c>
      <c r="X4620" s="2"/>
      <c r="Y4620" s="2" t="s">
        <v>65</v>
      </c>
      <c r="Z4620" s="2">
        <v>0</v>
      </c>
      <c r="AA4620" s="2"/>
      <c r="AB4620" s="2"/>
      <c r="AC4620" s="4">
        <f>P4620*U4620/1000000</f>
        <v>0.0</v>
      </c>
      <c r="AD4620" s="4">
        <f>AC4620*(1-Z4620/100)</f>
        <v>0.0</v>
      </c>
      <c r="AE4620" s="2" t="s">
        <v>125</v>
      </c>
      <c r="AF4620" s="2" t="s">
        <v>126</v>
      </c>
      <c r="AG4620" s="2" t="s">
        <v>127</v>
      </c>
      <c r="AH4620" s="2" t="s">
        <v>128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5830</v>
      </c>
      <c r="B4621" s="2" t="s">
        <v>5827</v>
      </c>
      <c r="C4621" s="2" t="s">
        <v>47</v>
      </c>
      <c r="D4621" s="2" t="s">
        <v>910</v>
      </c>
      <c r="E4621" s="2" t="s">
        <v>911</v>
      </c>
      <c r="F4621" s="2" t="s">
        <v>278</v>
      </c>
      <c r="G4621" s="2" t="s">
        <v>225</v>
      </c>
      <c r="H4621" s="2" t="s">
        <v>418</v>
      </c>
      <c r="I4621" s="2" t="s">
        <v>53</v>
      </c>
      <c r="J4621" s="2" t="s">
        <v>121</v>
      </c>
      <c r="K4621" s="2"/>
      <c r="L4621" s="2" t="s">
        <v>122</v>
      </c>
      <c r="M4621" s="2" t="s">
        <v>87</v>
      </c>
      <c r="N4621" s="3">
        <v>1392.98</v>
      </c>
      <c r="O4621" s="3" t="s">
        <v>123</v>
      </c>
      <c r="P4621" s="2"/>
      <c r="Q4621" s="2"/>
      <c r="R4621" s="2"/>
      <c r="S4621" s="2"/>
      <c r="T4621" s="2"/>
      <c r="U4621" s="2"/>
      <c r="V4621" s="2"/>
      <c r="W4621" s="2" t="s">
        <v>124</v>
      </c>
      <c r="X4621" s="2"/>
      <c r="Y4621" s="2" t="s">
        <v>65</v>
      </c>
      <c r="Z4621" s="2">
        <v>0</v>
      </c>
      <c r="AA4621" s="2"/>
      <c r="AB4621" s="2"/>
      <c r="AC4621" s="4">
        <f>P4621*U4621/1000000</f>
        <v>0.0</v>
      </c>
      <c r="AD4621" s="4">
        <f>AC4621*(1-Z4621/100)</f>
        <v>0.0</v>
      </c>
      <c r="AE4621" s="2" t="s">
        <v>125</v>
      </c>
      <c r="AF4621" s="2" t="s">
        <v>126</v>
      </c>
      <c r="AG4621" s="2" t="s">
        <v>127</v>
      </c>
      <c r="AH4621" s="2" t="s">
        <v>128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5831</v>
      </c>
      <c r="B4622" s="2" t="s">
        <v>5827</v>
      </c>
      <c r="C4622" s="2" t="s">
        <v>47</v>
      </c>
      <c r="D4622" s="2" t="s">
        <v>910</v>
      </c>
      <c r="E4622" s="2" t="s">
        <v>911</v>
      </c>
      <c r="F4622" s="2" t="s">
        <v>278</v>
      </c>
      <c r="G4622" s="2" t="s">
        <v>225</v>
      </c>
      <c r="H4622" s="2" t="s">
        <v>418</v>
      </c>
      <c r="I4622" s="2" t="s">
        <v>53</v>
      </c>
      <c r="J4622" s="2" t="s">
        <v>121</v>
      </c>
      <c r="K4622" s="2"/>
      <c r="L4622" s="2" t="s">
        <v>122</v>
      </c>
      <c r="M4622" s="2" t="s">
        <v>91</v>
      </c>
      <c r="N4622" s="3">
        <v>1392.98</v>
      </c>
      <c r="O4622" s="3" t="s">
        <v>123</v>
      </c>
      <c r="P4622" s="2"/>
      <c r="Q4622" s="2"/>
      <c r="R4622" s="2"/>
      <c r="S4622" s="2"/>
      <c r="T4622" s="2"/>
      <c r="U4622" s="2"/>
      <c r="V4622" s="2"/>
      <c r="W4622" s="2" t="s">
        <v>124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4">
        <f>P4622*U4622/1000000</f>
        <v>0.0</v>
      </c>
      <c r="AD4622" s="4">
        <f>AC4623*(1-AA4622/100)+(AC4622-AC4623)*(1-AB4622/100)</f>
        <v>0.0</v>
      </c>
      <c r="AE4622" s="2" t="s">
        <v>125</v>
      </c>
      <c r="AF4622" s="2" t="s">
        <v>126</v>
      </c>
      <c r="AG4622" s="2" t="s">
        <v>127</v>
      </c>
      <c r="AH4622" s="2" t="s">
        <v>128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5832</v>
      </c>
      <c r="B4623" s="2" t="s">
        <v>5827</v>
      </c>
      <c r="C4623" s="2" t="s">
        <v>47</v>
      </c>
      <c r="D4623" s="2" t="s">
        <v>910</v>
      </c>
      <c r="E4623" s="2" t="s">
        <v>911</v>
      </c>
      <c r="F4623" s="2" t="s">
        <v>278</v>
      </c>
      <c r="G4623" s="2" t="s">
        <v>225</v>
      </c>
      <c r="H4623" s="2" t="s">
        <v>418</v>
      </c>
      <c r="I4623" s="2" t="s">
        <v>53</v>
      </c>
      <c r="J4623" s="2" t="s">
        <v>121</v>
      </c>
      <c r="K4623" s="2"/>
      <c r="L4623" s="2" t="s">
        <v>122</v>
      </c>
      <c r="M4623" s="2" t="s">
        <v>95</v>
      </c>
      <c r="N4623" s="3">
        <v>1392.98</v>
      </c>
      <c r="O4623" s="3" t="s">
        <v>123</v>
      </c>
      <c r="P4623" s="2"/>
      <c r="Q4623" s="2"/>
      <c r="R4623" s="2"/>
      <c r="S4623" s="2"/>
      <c r="T4623" s="2"/>
      <c r="U4623" s="2"/>
      <c r="V4623" s="2"/>
      <c r="W4623" s="2" t="s">
        <v>124</v>
      </c>
      <c r="X4623" s="2"/>
      <c r="Y4623" s="2" t="s">
        <v>65</v>
      </c>
      <c r="Z4623" s="2">
        <v>0</v>
      </c>
      <c r="AA4623" s="2"/>
      <c r="AB4623" s="2"/>
      <c r="AC4623" s="4">
        <f>P4623*U4623/1000000</f>
        <v>0.0</v>
      </c>
      <c r="AD4623" s="4">
        <f>AC4623*(1-Z4623/100)</f>
        <v>0.0</v>
      </c>
      <c r="AE4623" s="2" t="s">
        <v>125</v>
      </c>
      <c r="AF4623" s="2" t="s">
        <v>126</v>
      </c>
      <c r="AG4623" s="2" t="s">
        <v>127</v>
      </c>
      <c r="AH4623" s="2" t="s">
        <v>128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5833</v>
      </c>
      <c r="B4624" s="2" t="s">
        <v>5827</v>
      </c>
      <c r="C4624" s="2" t="s">
        <v>47</v>
      </c>
      <c r="D4624" s="2" t="s">
        <v>910</v>
      </c>
      <c r="E4624" s="2" t="s">
        <v>911</v>
      </c>
      <c r="F4624" s="2" t="s">
        <v>278</v>
      </c>
      <c r="G4624" s="2" t="s">
        <v>225</v>
      </c>
      <c r="H4624" s="2" t="s">
        <v>418</v>
      </c>
      <c r="I4624" s="2" t="s">
        <v>53</v>
      </c>
      <c r="J4624" s="2" t="s">
        <v>121</v>
      </c>
      <c r="K4624" s="2"/>
      <c r="L4624" s="2" t="s">
        <v>122</v>
      </c>
      <c r="M4624" s="2" t="s">
        <v>99</v>
      </c>
      <c r="N4624" s="3">
        <v>1392.98</v>
      </c>
      <c r="O4624" s="3" t="s">
        <v>123</v>
      </c>
      <c r="P4624" s="2"/>
      <c r="Q4624" s="2"/>
      <c r="R4624" s="2"/>
      <c r="S4624" s="2"/>
      <c r="T4624" s="2"/>
      <c r="U4624" s="2"/>
      <c r="V4624" s="2"/>
      <c r="W4624" s="2" t="s">
        <v>124</v>
      </c>
      <c r="X4624" s="2"/>
      <c r="Y4624" s="2" t="s">
        <v>65</v>
      </c>
      <c r="Z4624" s="2">
        <v>0</v>
      </c>
      <c r="AA4624" s="2"/>
      <c r="AB4624" s="2"/>
      <c r="AC4624" s="4">
        <f>P4624*U4624/1000000</f>
        <v>0.0</v>
      </c>
      <c r="AD4624" s="4">
        <f>AC4624*(1-Z4624/100)</f>
        <v>0.0</v>
      </c>
      <c r="AE4624" s="2" t="s">
        <v>125</v>
      </c>
      <c r="AF4624" s="2" t="s">
        <v>126</v>
      </c>
      <c r="AG4624" s="2" t="s">
        <v>127</v>
      </c>
      <c r="AH4624" s="2" t="s">
        <v>128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5834</v>
      </c>
      <c r="B4625" s="2" t="s">
        <v>5827</v>
      </c>
      <c r="C4625" s="2" t="s">
        <v>47</v>
      </c>
      <c r="D4625" s="2" t="s">
        <v>910</v>
      </c>
      <c r="E4625" s="2" t="s">
        <v>911</v>
      </c>
      <c r="F4625" s="2" t="s">
        <v>278</v>
      </c>
      <c r="G4625" s="2" t="s">
        <v>225</v>
      </c>
      <c r="H4625" s="2" t="s">
        <v>418</v>
      </c>
      <c r="I4625" s="2" t="s">
        <v>53</v>
      </c>
      <c r="J4625" s="2" t="s">
        <v>121</v>
      </c>
      <c r="K4625" s="2"/>
      <c r="L4625" s="2" t="s">
        <v>122</v>
      </c>
      <c r="M4625" s="2" t="s">
        <v>104</v>
      </c>
      <c r="N4625" s="3">
        <v>1392.98</v>
      </c>
      <c r="O4625" s="3" t="s">
        <v>123</v>
      </c>
      <c r="P4625" s="2"/>
      <c r="Q4625" s="2"/>
      <c r="R4625" s="2"/>
      <c r="S4625" s="2"/>
      <c r="T4625" s="2"/>
      <c r="U4625" s="2"/>
      <c r="V4625" s="2"/>
      <c r="W4625" s="2" t="s">
        <v>124</v>
      </c>
      <c r="X4625" s="2"/>
      <c r="Y4625" s="2" t="s">
        <v>65</v>
      </c>
      <c r="Z4625" s="2">
        <v>0</v>
      </c>
      <c r="AA4625" s="2"/>
      <c r="AB4625" s="2"/>
      <c r="AC4625" s="4">
        <f>P4625*U4625/1000000</f>
        <v>0.0</v>
      </c>
      <c r="AD4625" s="4">
        <f>AC4625*(1-Z4625/100)</f>
        <v>0.0</v>
      </c>
      <c r="AE4625" s="2" t="s">
        <v>125</v>
      </c>
      <c r="AF4625" s="2" t="s">
        <v>126</v>
      </c>
      <c r="AG4625" s="2" t="s">
        <v>130</v>
      </c>
      <c r="AH4625" s="2" t="s">
        <v>128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5835</v>
      </c>
      <c r="B4626" s="2" t="s">
        <v>5827</v>
      </c>
      <c r="C4626" s="2" t="s">
        <v>47</v>
      </c>
      <c r="D4626" s="2" t="s">
        <v>910</v>
      </c>
      <c r="E4626" s="2" t="s">
        <v>911</v>
      </c>
      <c r="F4626" s="2" t="s">
        <v>278</v>
      </c>
      <c r="G4626" s="2" t="s">
        <v>225</v>
      </c>
      <c r="H4626" s="2" t="s">
        <v>418</v>
      </c>
      <c r="I4626" s="2"/>
      <c r="J4626" s="2"/>
      <c r="K4626" s="2"/>
      <c r="L4626" s="2"/>
      <c r="M4626" s="2" t="s">
        <v>107</v>
      </c>
      <c r="N4626" s="3"/>
      <c r="O4626" s="3"/>
      <c r="P4626" s="4">
        <f>IF(O4626="吨",N4626*1000,IF(O4626="万立方米",N4626*10000,""))</f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138</v>
      </c>
      <c r="AH4626" s="2" t="s">
        <v>114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5836</v>
      </c>
      <c r="B4627" s="2" t="s">
        <v>5837</v>
      </c>
      <c r="C4627" s="2" t="s">
        <v>47</v>
      </c>
      <c r="D4627" s="2" t="s">
        <v>1073</v>
      </c>
      <c r="E4627" s="2" t="s">
        <v>325</v>
      </c>
      <c r="F4627" s="2" t="s">
        <v>278</v>
      </c>
      <c r="G4627" s="2" t="s">
        <v>120</v>
      </c>
      <c r="H4627" s="2" t="s">
        <v>142</v>
      </c>
      <c r="I4627" s="2" t="s">
        <v>53</v>
      </c>
      <c r="J4627" s="2" t="s">
        <v>121</v>
      </c>
      <c r="K4627" s="2"/>
      <c r="L4627" s="2" t="s">
        <v>122</v>
      </c>
      <c r="M4627" s="2" t="s">
        <v>57</v>
      </c>
      <c r="N4627" s="3">
        <v>49822</v>
      </c>
      <c r="O4627" s="3" t="s">
        <v>123</v>
      </c>
      <c r="P4627" s="2"/>
      <c r="Q4627" s="2"/>
      <c r="R4627" s="2"/>
      <c r="S4627" s="2"/>
      <c r="T4627" s="2"/>
      <c r="U4627" s="2"/>
      <c r="V4627" s="2"/>
      <c r="W4627" s="2" t="s">
        <v>124</v>
      </c>
      <c r="X4627" s="2" t="s">
        <v>298</v>
      </c>
      <c r="Y4627" s="2" t="s">
        <v>1074</v>
      </c>
      <c r="Z4627" s="2">
        <v>94.5</v>
      </c>
      <c r="AA4627" s="2"/>
      <c r="AB4627" s="2"/>
      <c r="AC4627" s="4">
        <f>P4627*U4627/1000000</f>
        <v>0.0</v>
      </c>
      <c r="AD4627" s="4">
        <f>AC4627*(1-Z4627/100)</f>
        <v>0.0</v>
      </c>
      <c r="AE4627" s="2" t="s">
        <v>125</v>
      </c>
      <c r="AF4627" s="2" t="s">
        <v>126</v>
      </c>
      <c r="AG4627" s="2" t="s">
        <v>1075</v>
      </c>
      <c r="AH4627" s="2" t="s">
        <v>128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5838</v>
      </c>
      <c r="B4628" s="2" t="s">
        <v>5837</v>
      </c>
      <c r="C4628" s="2" t="s">
        <v>47</v>
      </c>
      <c r="D4628" s="2" t="s">
        <v>1073</v>
      </c>
      <c r="E4628" s="2" t="s">
        <v>325</v>
      </c>
      <c r="F4628" s="2" t="s">
        <v>278</v>
      </c>
      <c r="G4628" s="2" t="s">
        <v>120</v>
      </c>
      <c r="H4628" s="2" t="s">
        <v>142</v>
      </c>
      <c r="I4628" s="2" t="s">
        <v>53</v>
      </c>
      <c r="J4628" s="2" t="s">
        <v>121</v>
      </c>
      <c r="K4628" s="2"/>
      <c r="L4628" s="2" t="s">
        <v>122</v>
      </c>
      <c r="M4628" s="2" t="s">
        <v>73</v>
      </c>
      <c r="N4628" s="3">
        <v>49822</v>
      </c>
      <c r="O4628" s="3" t="s">
        <v>123</v>
      </c>
      <c r="P4628" s="2"/>
      <c r="Q4628" s="2"/>
      <c r="R4628" s="2"/>
      <c r="S4628" s="2"/>
      <c r="T4628" s="2"/>
      <c r="U4628" s="2"/>
      <c r="V4628" s="2"/>
      <c r="W4628" s="2" t="s">
        <v>124</v>
      </c>
      <c r="X4628" s="2"/>
      <c r="Y4628" s="2" t="s">
        <v>65</v>
      </c>
      <c r="Z4628" s="2">
        <v>0</v>
      </c>
      <c r="AA4628" s="2"/>
      <c r="AB4628" s="2"/>
      <c r="AC4628" s="4">
        <f>P4628*U4628/1000000</f>
        <v>0.0</v>
      </c>
      <c r="AD4628" s="4">
        <f>AC4628*(1-Z4628/100)</f>
        <v>0.0</v>
      </c>
      <c r="AE4628" s="2" t="s">
        <v>125</v>
      </c>
      <c r="AF4628" s="2" t="s">
        <v>126</v>
      </c>
      <c r="AG4628" s="2" t="s">
        <v>1077</v>
      </c>
      <c r="AH4628" s="2" t="s">
        <v>128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5839</v>
      </c>
      <c r="B4629" s="2" t="s">
        <v>5837</v>
      </c>
      <c r="C4629" s="2" t="s">
        <v>47</v>
      </c>
      <c r="D4629" s="2" t="s">
        <v>1073</v>
      </c>
      <c r="E4629" s="2" t="s">
        <v>325</v>
      </c>
      <c r="F4629" s="2" t="s">
        <v>278</v>
      </c>
      <c r="G4629" s="2" t="s">
        <v>120</v>
      </c>
      <c r="H4629" s="2" t="s">
        <v>142</v>
      </c>
      <c r="I4629" s="2" t="s">
        <v>53</v>
      </c>
      <c r="J4629" s="2" t="s">
        <v>121</v>
      </c>
      <c r="K4629" s="2"/>
      <c r="L4629" s="2" t="s">
        <v>122</v>
      </c>
      <c r="M4629" s="2" t="s">
        <v>79</v>
      </c>
      <c r="N4629" s="3">
        <v>49822</v>
      </c>
      <c r="O4629" s="3" t="s">
        <v>123</v>
      </c>
      <c r="P4629" s="2"/>
      <c r="Q4629" s="2"/>
      <c r="R4629" s="2"/>
      <c r="S4629" s="2"/>
      <c r="T4629" s="2"/>
      <c r="U4629" s="2"/>
      <c r="V4629" s="2"/>
      <c r="W4629" s="2" t="s">
        <v>124</v>
      </c>
      <c r="X4629" s="2" t="s">
        <v>149</v>
      </c>
      <c r="Y4629" s="2" t="s">
        <v>150</v>
      </c>
      <c r="Z4629" s="2">
        <v>64</v>
      </c>
      <c r="AA4629" s="2"/>
      <c r="AB4629" s="2"/>
      <c r="AC4629" s="4">
        <f>P4629*U4629/1000000</f>
        <v>0.0</v>
      </c>
      <c r="AD4629" s="4">
        <f>AC4629*(1-Z4629/100)</f>
        <v>0.0</v>
      </c>
      <c r="AE4629" s="2" t="s">
        <v>125</v>
      </c>
      <c r="AF4629" s="2" t="s">
        <v>126</v>
      </c>
      <c r="AG4629" s="2" t="s">
        <v>1079</v>
      </c>
      <c r="AH4629" s="2" t="s">
        <v>128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5840</v>
      </c>
      <c r="B4630" s="2" t="s">
        <v>5837</v>
      </c>
      <c r="C4630" s="2" t="s">
        <v>47</v>
      </c>
      <c r="D4630" s="2" t="s">
        <v>1073</v>
      </c>
      <c r="E4630" s="2" t="s">
        <v>325</v>
      </c>
      <c r="F4630" s="2" t="s">
        <v>278</v>
      </c>
      <c r="G4630" s="2" t="s">
        <v>120</v>
      </c>
      <c r="H4630" s="2" t="s">
        <v>142</v>
      </c>
      <c r="I4630" s="2" t="s">
        <v>53</v>
      </c>
      <c r="J4630" s="2" t="s">
        <v>121</v>
      </c>
      <c r="K4630" s="2"/>
      <c r="L4630" s="2" t="s">
        <v>122</v>
      </c>
      <c r="M4630" s="2" t="s">
        <v>87</v>
      </c>
      <c r="N4630" s="3">
        <v>49822</v>
      </c>
      <c r="O4630" s="3" t="s">
        <v>123</v>
      </c>
      <c r="P4630" s="2"/>
      <c r="Q4630" s="2"/>
      <c r="R4630" s="2"/>
      <c r="S4630" s="2"/>
      <c r="T4630" s="2"/>
      <c r="U4630" s="2"/>
      <c r="V4630" s="2"/>
      <c r="W4630" s="2" t="s">
        <v>124</v>
      </c>
      <c r="X4630" s="2" t="s">
        <v>298</v>
      </c>
      <c r="Y4630" s="2" t="s">
        <v>1081</v>
      </c>
      <c r="Z4630" s="2">
        <v>94.5</v>
      </c>
      <c r="AA4630" s="2"/>
      <c r="AB4630" s="2"/>
      <c r="AC4630" s="4">
        <f>P4630*U4630/1000000</f>
        <v>0.0</v>
      </c>
      <c r="AD4630" s="4">
        <f>AC4630*(1-Z4630/100)</f>
        <v>0.0</v>
      </c>
      <c r="AE4630" s="2" t="s">
        <v>125</v>
      </c>
      <c r="AF4630" s="2" t="s">
        <v>126</v>
      </c>
      <c r="AG4630" s="2" t="s">
        <v>1075</v>
      </c>
      <c r="AH4630" s="2" t="s">
        <v>128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5841</v>
      </c>
      <c r="B4631" s="2" t="s">
        <v>5837</v>
      </c>
      <c r="C4631" s="2" t="s">
        <v>47</v>
      </c>
      <c r="D4631" s="2" t="s">
        <v>1073</v>
      </c>
      <c r="E4631" s="2" t="s">
        <v>325</v>
      </c>
      <c r="F4631" s="2" t="s">
        <v>278</v>
      </c>
      <c r="G4631" s="2" t="s">
        <v>120</v>
      </c>
      <c r="H4631" s="2" t="s">
        <v>142</v>
      </c>
      <c r="I4631" s="2" t="s">
        <v>53</v>
      </c>
      <c r="J4631" s="2" t="s">
        <v>121</v>
      </c>
      <c r="K4631" s="2"/>
      <c r="L4631" s="2" t="s">
        <v>122</v>
      </c>
      <c r="M4631" s="2" t="s">
        <v>91</v>
      </c>
      <c r="N4631" s="3">
        <v>49822</v>
      </c>
      <c r="O4631" s="3" t="s">
        <v>123</v>
      </c>
      <c r="P4631" s="2"/>
      <c r="Q4631" s="2"/>
      <c r="R4631" s="2"/>
      <c r="S4631" s="2"/>
      <c r="T4631" s="2"/>
      <c r="U4631" s="2"/>
      <c r="V4631" s="2"/>
      <c r="W4631" s="2" t="s">
        <v>124</v>
      </c>
      <c r="X4631" s="2" t="s">
        <v>298</v>
      </c>
      <c r="Y4631" s="2" t="s">
        <v>1083</v>
      </c>
      <c r="Z4631" s="2">
        <v>95</v>
      </c>
      <c r="AA4631" s="2">
        <v>94.5</v>
      </c>
      <c r="AB4631" s="2">
        <v>95</v>
      </c>
      <c r="AC4631" s="4">
        <f>P4631*U4631/1000000</f>
        <v>0.0</v>
      </c>
      <c r="AD4631" s="4">
        <f>AC4632*(1-AA4631/100)+(AC4631-AC4632)*(1-AB4631/100)</f>
        <v>0.0</v>
      </c>
      <c r="AE4631" s="2" t="s">
        <v>125</v>
      </c>
      <c r="AF4631" s="2" t="s">
        <v>126</v>
      </c>
      <c r="AG4631" s="2" t="s">
        <v>1075</v>
      </c>
      <c r="AH4631" s="2" t="s">
        <v>128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5842</v>
      </c>
      <c r="B4632" s="2" t="s">
        <v>5837</v>
      </c>
      <c r="C4632" s="2" t="s">
        <v>47</v>
      </c>
      <c r="D4632" s="2" t="s">
        <v>1073</v>
      </c>
      <c r="E4632" s="2" t="s">
        <v>325</v>
      </c>
      <c r="F4632" s="2" t="s">
        <v>278</v>
      </c>
      <c r="G4632" s="2" t="s">
        <v>120</v>
      </c>
      <c r="H4632" s="2" t="s">
        <v>142</v>
      </c>
      <c r="I4632" s="2" t="s">
        <v>53</v>
      </c>
      <c r="J4632" s="2" t="s">
        <v>121</v>
      </c>
      <c r="K4632" s="2"/>
      <c r="L4632" s="2" t="s">
        <v>122</v>
      </c>
      <c r="M4632" s="2" t="s">
        <v>95</v>
      </c>
      <c r="N4632" s="3">
        <v>49822</v>
      </c>
      <c r="O4632" s="3" t="s">
        <v>123</v>
      </c>
      <c r="P4632" s="2"/>
      <c r="Q4632" s="2"/>
      <c r="R4632" s="2"/>
      <c r="S4632" s="2"/>
      <c r="T4632" s="2"/>
      <c r="U4632" s="2"/>
      <c r="V4632" s="2"/>
      <c r="W4632" s="2" t="s">
        <v>124</v>
      </c>
      <c r="X4632" s="2" t="s">
        <v>298</v>
      </c>
      <c r="Y4632" s="2" t="s">
        <v>1085</v>
      </c>
      <c r="Z4632" s="2">
        <v>94.5</v>
      </c>
      <c r="AA4632" s="2"/>
      <c r="AB4632" s="2"/>
      <c r="AC4632" s="4">
        <f>P4632*U4632/1000000</f>
        <v>0.0</v>
      </c>
      <c r="AD4632" s="4">
        <f>AC4632*(1-Z4632/100)</f>
        <v>0.0</v>
      </c>
      <c r="AE4632" s="2" t="s">
        <v>125</v>
      </c>
      <c r="AF4632" s="2" t="s">
        <v>126</v>
      </c>
      <c r="AG4632" s="2" t="s">
        <v>1075</v>
      </c>
      <c r="AH4632" s="2" t="s">
        <v>128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5843</v>
      </c>
      <c r="B4633" s="2" t="s">
        <v>5837</v>
      </c>
      <c r="C4633" s="2" t="s">
        <v>47</v>
      </c>
      <c r="D4633" s="2" t="s">
        <v>1073</v>
      </c>
      <c r="E4633" s="2" t="s">
        <v>325</v>
      </c>
      <c r="F4633" s="2" t="s">
        <v>278</v>
      </c>
      <c r="G4633" s="2" t="s">
        <v>120</v>
      </c>
      <c r="H4633" s="2" t="s">
        <v>142</v>
      </c>
      <c r="I4633" s="2" t="s">
        <v>53</v>
      </c>
      <c r="J4633" s="2" t="s">
        <v>121</v>
      </c>
      <c r="K4633" s="2"/>
      <c r="L4633" s="2" t="s">
        <v>122</v>
      </c>
      <c r="M4633" s="2" t="s">
        <v>99</v>
      </c>
      <c r="N4633" s="3">
        <v>49822</v>
      </c>
      <c r="O4633" s="3" t="s">
        <v>123</v>
      </c>
      <c r="P4633" s="2"/>
      <c r="Q4633" s="2"/>
      <c r="R4633" s="2"/>
      <c r="S4633" s="2"/>
      <c r="T4633" s="2"/>
      <c r="U4633" s="2"/>
      <c r="V4633" s="2"/>
      <c r="W4633" s="2" t="s">
        <v>124</v>
      </c>
      <c r="X4633" s="2" t="s">
        <v>1087</v>
      </c>
      <c r="Y4633" s="2" t="s">
        <v>1088</v>
      </c>
      <c r="Z4633" s="2">
        <v>50</v>
      </c>
      <c r="AA4633" s="2"/>
      <c r="AB4633" s="2"/>
      <c r="AC4633" s="4">
        <f>P4633*U4633/1000000</f>
        <v>0.0</v>
      </c>
      <c r="AD4633" s="4">
        <f>AC4633*(1-Z4633/100)</f>
        <v>0.0</v>
      </c>
      <c r="AE4633" s="2" t="s">
        <v>125</v>
      </c>
      <c r="AF4633" s="2" t="s">
        <v>126</v>
      </c>
      <c r="AG4633" s="2" t="s">
        <v>1079</v>
      </c>
      <c r="AH4633" s="2" t="s">
        <v>128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5844</v>
      </c>
      <c r="B4634" s="2" t="s">
        <v>5837</v>
      </c>
      <c r="C4634" s="2" t="s">
        <v>47</v>
      </c>
      <c r="D4634" s="2" t="s">
        <v>1073</v>
      </c>
      <c r="E4634" s="2" t="s">
        <v>325</v>
      </c>
      <c r="F4634" s="2" t="s">
        <v>278</v>
      </c>
      <c r="G4634" s="2" t="s">
        <v>120</v>
      </c>
      <c r="H4634" s="2" t="s">
        <v>142</v>
      </c>
      <c r="I4634" s="2" t="s">
        <v>53</v>
      </c>
      <c r="J4634" s="2" t="s">
        <v>121</v>
      </c>
      <c r="K4634" s="2"/>
      <c r="L4634" s="2" t="s">
        <v>122</v>
      </c>
      <c r="M4634" s="2" t="s">
        <v>104</v>
      </c>
      <c r="N4634" s="3">
        <v>49822</v>
      </c>
      <c r="O4634" s="3" t="s">
        <v>123</v>
      </c>
      <c r="P4634" s="2"/>
      <c r="Q4634" s="2"/>
      <c r="R4634" s="2"/>
      <c r="S4634" s="2"/>
      <c r="T4634" s="2"/>
      <c r="U4634" s="2"/>
      <c r="V4634" s="2"/>
      <c r="W4634" s="2" t="s">
        <v>124</v>
      </c>
      <c r="X4634" s="2"/>
      <c r="Y4634" s="2" t="s">
        <v>65</v>
      </c>
      <c r="Z4634" s="2">
        <v>0</v>
      </c>
      <c r="AA4634" s="2"/>
      <c r="AB4634" s="2"/>
      <c r="AC4634" s="4">
        <f>P4634*U4634/1000000</f>
        <v>0.0</v>
      </c>
      <c r="AD4634" s="4">
        <f>AC4634*(1-Z4634/100)</f>
        <v>0.0</v>
      </c>
      <c r="AE4634" s="2" t="s">
        <v>125</v>
      </c>
      <c r="AF4634" s="2" t="s">
        <v>126</v>
      </c>
      <c r="AG4634" s="2" t="s">
        <v>1077</v>
      </c>
      <c r="AH4634" s="2" t="s">
        <v>128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5845</v>
      </c>
      <c r="B4635" s="2" t="s">
        <v>5837</v>
      </c>
      <c r="C4635" s="2" t="s">
        <v>47</v>
      </c>
      <c r="D4635" s="2" t="s">
        <v>1073</v>
      </c>
      <c r="E4635" s="2" t="s">
        <v>325</v>
      </c>
      <c r="F4635" s="2" t="s">
        <v>278</v>
      </c>
      <c r="G4635" s="2" t="s">
        <v>120</v>
      </c>
      <c r="H4635" s="2" t="s">
        <v>142</v>
      </c>
      <c r="I4635" s="2"/>
      <c r="J4635" s="2"/>
      <c r="K4635" s="2" t="s">
        <v>55</v>
      </c>
      <c r="L4635" s="2" t="s">
        <v>163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164</v>
      </c>
      <c r="T4635" s="2" t="s">
        <v>165</v>
      </c>
      <c r="U4635" s="4">
        <f>0.16</f>
        <v>0.16</v>
      </c>
      <c r="V4635" s="2" t="s">
        <v>111</v>
      </c>
      <c r="W4635" s="2" t="s">
        <v>164</v>
      </c>
      <c r="X4635" s="2" t="s">
        <v>163</v>
      </c>
      <c r="Y4635" s="2" t="s">
        <v>166</v>
      </c>
      <c r="Z4635" s="2">
        <v>0</v>
      </c>
      <c r="AA4635" s="2"/>
      <c r="AB4635" s="2"/>
      <c r="AC4635" s="2"/>
      <c r="AD4635" s="2"/>
      <c r="AE4635" s="2" t="s">
        <v>271</v>
      </c>
      <c r="AF4635" s="2" t="s">
        <v>272</v>
      </c>
      <c r="AG4635" s="2" t="s">
        <v>273</v>
      </c>
      <c r="AH4635" s="2" t="s">
        <v>168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5846</v>
      </c>
      <c r="B4636" s="2" t="s">
        <v>5847</v>
      </c>
      <c r="C4636" s="2" t="s">
        <v>47</v>
      </c>
      <c r="D4636" s="2" t="s">
        <v>879</v>
      </c>
      <c r="E4636" s="2" t="s">
        <v>223</v>
      </c>
      <c r="F4636" s="2" t="s">
        <v>278</v>
      </c>
      <c r="G4636" s="2" t="s">
        <v>120</v>
      </c>
      <c r="H4636" s="2" t="s">
        <v>297</v>
      </c>
      <c r="I4636" s="2" t="s">
        <v>53</v>
      </c>
      <c r="J4636" s="2" t="s">
        <v>280</v>
      </c>
      <c r="K4636" s="2"/>
      <c r="L4636" s="2" t="s">
        <v>122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124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271</v>
      </c>
      <c r="AF4636" s="2" t="s">
        <v>281</v>
      </c>
      <c r="AG4636" s="2" t="s">
        <v>880</v>
      </c>
      <c r="AH4636" s="2" t="s">
        <v>128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5848</v>
      </c>
      <c r="B4637" s="2" t="s">
        <v>5847</v>
      </c>
      <c r="C4637" s="2" t="s">
        <v>47</v>
      </c>
      <c r="D4637" s="2" t="s">
        <v>879</v>
      </c>
      <c r="E4637" s="2" t="s">
        <v>223</v>
      </c>
      <c r="F4637" s="2" t="s">
        <v>278</v>
      </c>
      <c r="G4637" s="2" t="s">
        <v>120</v>
      </c>
      <c r="H4637" s="2" t="s">
        <v>297</v>
      </c>
      <c r="I4637" s="2" t="s">
        <v>53</v>
      </c>
      <c r="J4637" s="2" t="s">
        <v>280</v>
      </c>
      <c r="K4637" s="2"/>
      <c r="L4637" s="2" t="s">
        <v>122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124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271</v>
      </c>
      <c r="AF4637" s="2" t="s">
        <v>281</v>
      </c>
      <c r="AG4637" s="2" t="s">
        <v>882</v>
      </c>
      <c r="AH4637" s="2" t="s">
        <v>128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5849</v>
      </c>
      <c r="B4638" s="2" t="s">
        <v>5847</v>
      </c>
      <c r="C4638" s="2" t="s">
        <v>47</v>
      </c>
      <c r="D4638" s="2" t="s">
        <v>879</v>
      </c>
      <c r="E4638" s="2" t="s">
        <v>223</v>
      </c>
      <c r="F4638" s="2" t="s">
        <v>278</v>
      </c>
      <c r="G4638" s="2" t="s">
        <v>120</v>
      </c>
      <c r="H4638" s="2" t="s">
        <v>297</v>
      </c>
      <c r="I4638" s="2" t="s">
        <v>53</v>
      </c>
      <c r="J4638" s="2" t="s">
        <v>280</v>
      </c>
      <c r="K4638" s="2"/>
      <c r="L4638" s="2" t="s">
        <v>122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124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271</v>
      </c>
      <c r="AF4638" s="2" t="s">
        <v>281</v>
      </c>
      <c r="AG4638" s="2" t="s">
        <v>880</v>
      </c>
      <c r="AH4638" s="2" t="s">
        <v>128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5850</v>
      </c>
      <c r="B4639" s="2" t="s">
        <v>5847</v>
      </c>
      <c r="C4639" s="2" t="s">
        <v>47</v>
      </c>
      <c r="D4639" s="2" t="s">
        <v>879</v>
      </c>
      <c r="E4639" s="2" t="s">
        <v>223</v>
      </c>
      <c r="F4639" s="2" t="s">
        <v>278</v>
      </c>
      <c r="G4639" s="2" t="s">
        <v>120</v>
      </c>
      <c r="H4639" s="2" t="s">
        <v>297</v>
      </c>
      <c r="I4639" s="2" t="s">
        <v>53</v>
      </c>
      <c r="J4639" s="2" t="s">
        <v>280</v>
      </c>
      <c r="K4639" s="2"/>
      <c r="L4639" s="2" t="s">
        <v>122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124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271</v>
      </c>
      <c r="AF4639" s="2" t="s">
        <v>281</v>
      </c>
      <c r="AG4639" s="2" t="s">
        <v>880</v>
      </c>
      <c r="AH4639" s="2" t="s">
        <v>128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5851</v>
      </c>
      <c r="B4640" s="2" t="s">
        <v>5847</v>
      </c>
      <c r="C4640" s="2" t="s">
        <v>47</v>
      </c>
      <c r="D4640" s="2" t="s">
        <v>879</v>
      </c>
      <c r="E4640" s="2" t="s">
        <v>223</v>
      </c>
      <c r="F4640" s="2" t="s">
        <v>278</v>
      </c>
      <c r="G4640" s="2" t="s">
        <v>120</v>
      </c>
      <c r="H4640" s="2" t="s">
        <v>297</v>
      </c>
      <c r="I4640" s="2" t="s">
        <v>53</v>
      </c>
      <c r="J4640" s="2" t="s">
        <v>280</v>
      </c>
      <c r="K4640" s="2"/>
      <c r="L4640" s="2" t="s">
        <v>122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124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271</v>
      </c>
      <c r="AF4640" s="2" t="s">
        <v>281</v>
      </c>
      <c r="AG4640" s="2" t="s">
        <v>880</v>
      </c>
      <c r="AH4640" s="2" t="s">
        <v>128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5852</v>
      </c>
      <c r="B4641" s="2" t="s">
        <v>5847</v>
      </c>
      <c r="C4641" s="2" t="s">
        <v>47</v>
      </c>
      <c r="D4641" s="2" t="s">
        <v>879</v>
      </c>
      <c r="E4641" s="2" t="s">
        <v>223</v>
      </c>
      <c r="F4641" s="2" t="s">
        <v>278</v>
      </c>
      <c r="G4641" s="2" t="s">
        <v>120</v>
      </c>
      <c r="H4641" s="2" t="s">
        <v>297</v>
      </c>
      <c r="I4641" s="2" t="s">
        <v>53</v>
      </c>
      <c r="J4641" s="2" t="s">
        <v>280</v>
      </c>
      <c r="K4641" s="2"/>
      <c r="L4641" s="2" t="s">
        <v>122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124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271</v>
      </c>
      <c r="AF4641" s="2" t="s">
        <v>281</v>
      </c>
      <c r="AG4641" s="2" t="s">
        <v>880</v>
      </c>
      <c r="AH4641" s="2" t="s">
        <v>128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5853</v>
      </c>
      <c r="B4642" s="2" t="s">
        <v>5847</v>
      </c>
      <c r="C4642" s="2" t="s">
        <v>47</v>
      </c>
      <c r="D4642" s="2" t="s">
        <v>879</v>
      </c>
      <c r="E4642" s="2" t="s">
        <v>223</v>
      </c>
      <c r="F4642" s="2" t="s">
        <v>278</v>
      </c>
      <c r="G4642" s="2" t="s">
        <v>120</v>
      </c>
      <c r="H4642" s="2" t="s">
        <v>297</v>
      </c>
      <c r="I4642" s="2" t="s">
        <v>53</v>
      </c>
      <c r="J4642" s="2" t="s">
        <v>280</v>
      </c>
      <c r="K4642" s="2"/>
      <c r="L4642" s="2" t="s">
        <v>122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124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271</v>
      </c>
      <c r="AF4642" s="2" t="s">
        <v>281</v>
      </c>
      <c r="AG4642" s="2" t="s">
        <v>880</v>
      </c>
      <c r="AH4642" s="2" t="s">
        <v>128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5854</v>
      </c>
      <c r="B4643" s="2" t="s">
        <v>5847</v>
      </c>
      <c r="C4643" s="2" t="s">
        <v>47</v>
      </c>
      <c r="D4643" s="2" t="s">
        <v>879</v>
      </c>
      <c r="E4643" s="2" t="s">
        <v>223</v>
      </c>
      <c r="F4643" s="2" t="s">
        <v>278</v>
      </c>
      <c r="G4643" s="2" t="s">
        <v>120</v>
      </c>
      <c r="H4643" s="2" t="s">
        <v>297</v>
      </c>
      <c r="I4643" s="2" t="s">
        <v>53</v>
      </c>
      <c r="J4643" s="2" t="s">
        <v>280</v>
      </c>
      <c r="K4643" s="2"/>
      <c r="L4643" s="2" t="s">
        <v>122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124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271</v>
      </c>
      <c r="AF4643" s="2" t="s">
        <v>281</v>
      </c>
      <c r="AG4643" s="2" t="s">
        <v>882</v>
      </c>
      <c r="AH4643" s="2" t="s">
        <v>128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5855</v>
      </c>
      <c r="B4644" s="2" t="s">
        <v>5847</v>
      </c>
      <c r="C4644" s="2" t="s">
        <v>47</v>
      </c>
      <c r="D4644" s="2" t="s">
        <v>879</v>
      </c>
      <c r="E4644" s="2" t="s">
        <v>223</v>
      </c>
      <c r="F4644" s="2" t="s">
        <v>278</v>
      </c>
      <c r="G4644" s="2" t="s">
        <v>120</v>
      </c>
      <c r="H4644" s="2" t="s">
        <v>297</v>
      </c>
      <c r="I4644" s="2"/>
      <c r="J4644" s="2"/>
      <c r="K4644" s="2"/>
      <c r="L4644" s="2"/>
      <c r="M4644" s="2" t="s">
        <v>107</v>
      </c>
      <c r="N4644" s="3"/>
      <c r="O4644" s="3"/>
      <c r="P4644" s="4">
        <f>IF(O4644="吨",N4644*1000,IF(O4644="万立方米",N4644*10000,""))</f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113</v>
      </c>
      <c r="AH4644" s="2" t="s">
        <v>114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5856</v>
      </c>
      <c r="B4645" s="2" t="s">
        <v>5857</v>
      </c>
      <c r="C4645" s="2" t="s">
        <v>47</v>
      </c>
      <c r="D4645" s="2" t="s">
        <v>2902</v>
      </c>
      <c r="E4645" s="2" t="s">
        <v>526</v>
      </c>
      <c r="F4645" s="2" t="s">
        <v>119</v>
      </c>
      <c r="G4645" s="2" t="s">
        <v>227</v>
      </c>
      <c r="H4645" s="2" t="s">
        <v>418</v>
      </c>
      <c r="I4645" s="2" t="s">
        <v>53</v>
      </c>
      <c r="J4645" s="2" t="s">
        <v>226</v>
      </c>
      <c r="K4645" s="2" t="s">
        <v>226</v>
      </c>
      <c r="L4645" s="2" t="s">
        <v>227</v>
      </c>
      <c r="M4645" s="2" t="s">
        <v>57</v>
      </c>
      <c r="N4645" s="3">
        <v>60.763</v>
      </c>
      <c r="O4645" s="3" t="s">
        <v>228</v>
      </c>
      <c r="P4645" s="4">
        <f>IF(O4645="吨",N4645*1000,IF(O4645="万立方米",N4645*10000,""))</f>
        <v>607630.0</v>
      </c>
      <c r="Q4645" s="2" t="s">
        <v>229</v>
      </c>
      <c r="R4645" s="2" t="s">
        <v>230</v>
      </c>
      <c r="S4645" s="2" t="s">
        <v>448</v>
      </c>
      <c r="T4645" s="2" t="s">
        <v>75</v>
      </c>
      <c r="U4645" s="4">
        <f>0.0</f>
        <v>0.0</v>
      </c>
      <c r="V4645" s="2" t="s">
        <v>232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0.0</v>
      </c>
      <c r="AD4645" s="4">
        <f>AC4645*(1-Z4645/100)</f>
        <v>0.0</v>
      </c>
      <c r="AE4645" s="2" t="s">
        <v>66</v>
      </c>
      <c r="AF4645" s="2" t="s">
        <v>67</v>
      </c>
      <c r="AG4645" s="2" t="s">
        <v>233</v>
      </c>
      <c r="AH4645" s="2" t="s">
        <v>449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5858</v>
      </c>
      <c r="B4646" s="2" t="s">
        <v>5857</v>
      </c>
      <c r="C4646" s="2" t="s">
        <v>47</v>
      </c>
      <c r="D4646" s="2" t="s">
        <v>2902</v>
      </c>
      <c r="E4646" s="2" t="s">
        <v>526</v>
      </c>
      <c r="F4646" s="2" t="s">
        <v>119</v>
      </c>
      <c r="G4646" s="2" t="s">
        <v>227</v>
      </c>
      <c r="H4646" s="2" t="s">
        <v>418</v>
      </c>
      <c r="I4646" s="2" t="s">
        <v>53</v>
      </c>
      <c r="J4646" s="2" t="s">
        <v>226</v>
      </c>
      <c r="K4646" s="2" t="s">
        <v>226</v>
      </c>
      <c r="L4646" s="2" t="s">
        <v>227</v>
      </c>
      <c r="M4646" s="2" t="s">
        <v>73</v>
      </c>
      <c r="N4646" s="3">
        <v>60.763</v>
      </c>
      <c r="O4646" s="3" t="s">
        <v>228</v>
      </c>
      <c r="P4646" s="4">
        <f>IF(O4646="吨",N4646*1000,IF(O4646="万立方米",N4646*10000,""))</f>
        <v>607630.0</v>
      </c>
      <c r="Q4646" s="2" t="s">
        <v>229</v>
      </c>
      <c r="R4646" s="2" t="s">
        <v>230</v>
      </c>
      <c r="S4646" s="2" t="s">
        <v>451</v>
      </c>
      <c r="T4646" s="2" t="s">
        <v>75</v>
      </c>
      <c r="U4646" s="4">
        <f>1.3</f>
        <v>1.3</v>
      </c>
      <c r="V4646" s="2" t="s">
        <v>232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0.789919</v>
      </c>
      <c r="AD4646" s="4">
        <f>AC4646*(1-Z4646/100)</f>
        <v>0.789919</v>
      </c>
      <c r="AE4646" s="2" t="s">
        <v>66</v>
      </c>
      <c r="AF4646" s="2" t="s">
        <v>67</v>
      </c>
      <c r="AG4646" s="2" t="s">
        <v>236</v>
      </c>
      <c r="AH4646" s="2" t="s">
        <v>449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5859</v>
      </c>
      <c r="B4647" s="2" t="s">
        <v>5857</v>
      </c>
      <c r="C4647" s="2" t="s">
        <v>47</v>
      </c>
      <c r="D4647" s="2" t="s">
        <v>2902</v>
      </c>
      <c r="E4647" s="2" t="s">
        <v>526</v>
      </c>
      <c r="F4647" s="2" t="s">
        <v>119</v>
      </c>
      <c r="G4647" s="2" t="s">
        <v>227</v>
      </c>
      <c r="H4647" s="2" t="s">
        <v>418</v>
      </c>
      <c r="I4647" s="2" t="s">
        <v>53</v>
      </c>
      <c r="J4647" s="2" t="s">
        <v>226</v>
      </c>
      <c r="K4647" s="2" t="s">
        <v>226</v>
      </c>
      <c r="L4647" s="2" t="s">
        <v>227</v>
      </c>
      <c r="M4647" s="2" t="s">
        <v>79</v>
      </c>
      <c r="N4647" s="3">
        <v>60.763</v>
      </c>
      <c r="O4647" s="3" t="s">
        <v>228</v>
      </c>
      <c r="P4647" s="4">
        <f>IF(O4647="吨",N4647*1000,IF(O4647="万立方米",N4647*10000,""))</f>
        <v>607630.0</v>
      </c>
      <c r="Q4647" s="2" t="s">
        <v>229</v>
      </c>
      <c r="R4647" s="2" t="s">
        <v>230</v>
      </c>
      <c r="S4647" s="2" t="s">
        <v>453</v>
      </c>
      <c r="T4647" s="2" t="s">
        <v>75</v>
      </c>
      <c r="U4647" s="4">
        <f>4.1</f>
        <v>4.1</v>
      </c>
      <c r="V4647" s="2" t="s">
        <v>232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4">
        <f>P4647*U4647/1000000</f>
        <v>2.491283</v>
      </c>
      <c r="AD4647" s="4">
        <f>AC4647*(1-Z4647/100)</f>
        <v>1.9432007400000002</v>
      </c>
      <c r="AE4647" s="2" t="s">
        <v>66</v>
      </c>
      <c r="AF4647" s="2" t="s">
        <v>67</v>
      </c>
      <c r="AG4647" s="2" t="s">
        <v>239</v>
      </c>
      <c r="AH4647" s="2" t="s">
        <v>449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5860</v>
      </c>
      <c r="B4648" s="2" t="s">
        <v>5857</v>
      </c>
      <c r="C4648" s="2" t="s">
        <v>47</v>
      </c>
      <c r="D4648" s="2" t="s">
        <v>2902</v>
      </c>
      <c r="E4648" s="2" t="s">
        <v>526</v>
      </c>
      <c r="F4648" s="2" t="s">
        <v>119</v>
      </c>
      <c r="G4648" s="2" t="s">
        <v>227</v>
      </c>
      <c r="H4648" s="2" t="s">
        <v>418</v>
      </c>
      <c r="I4648" s="2" t="s">
        <v>53</v>
      </c>
      <c r="J4648" s="2" t="s">
        <v>226</v>
      </c>
      <c r="K4648" s="2" t="s">
        <v>226</v>
      </c>
      <c r="L4648" s="2" t="s">
        <v>227</v>
      </c>
      <c r="M4648" s="2" t="s">
        <v>87</v>
      </c>
      <c r="N4648" s="3">
        <v>60.763</v>
      </c>
      <c r="O4648" s="3" t="s">
        <v>228</v>
      </c>
      <c r="P4648" s="4">
        <f>IF(O4648="吨",N4648*1000,IF(O4648="万立方米",N4648*10000,""))</f>
        <v>607630.0</v>
      </c>
      <c r="Q4648" s="2" t="s">
        <v>229</v>
      </c>
      <c r="R4648" s="2" t="s">
        <v>230</v>
      </c>
      <c r="S4648" s="2" t="s">
        <v>455</v>
      </c>
      <c r="T4648" s="2" t="s">
        <v>75</v>
      </c>
      <c r="U4648" s="4">
        <f>0.0</f>
        <v>0.0</v>
      </c>
      <c r="V4648" s="2" t="s">
        <v>232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66</v>
      </c>
      <c r="AF4648" s="2" t="s">
        <v>67</v>
      </c>
      <c r="AG4648" s="2" t="s">
        <v>233</v>
      </c>
      <c r="AH4648" s="2" t="s">
        <v>449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5861</v>
      </c>
      <c r="B4649" s="2" t="s">
        <v>5857</v>
      </c>
      <c r="C4649" s="2" t="s">
        <v>47</v>
      </c>
      <c r="D4649" s="2" t="s">
        <v>2902</v>
      </c>
      <c r="E4649" s="2" t="s">
        <v>526</v>
      </c>
      <c r="F4649" s="2" t="s">
        <v>119</v>
      </c>
      <c r="G4649" s="2" t="s">
        <v>227</v>
      </c>
      <c r="H4649" s="2" t="s">
        <v>418</v>
      </c>
      <c r="I4649" s="2" t="s">
        <v>53</v>
      </c>
      <c r="J4649" s="2" t="s">
        <v>226</v>
      </c>
      <c r="K4649" s="2" t="s">
        <v>226</v>
      </c>
      <c r="L4649" s="2" t="s">
        <v>227</v>
      </c>
      <c r="M4649" s="2" t="s">
        <v>91</v>
      </c>
      <c r="N4649" s="3">
        <v>60.763</v>
      </c>
      <c r="O4649" s="3" t="s">
        <v>228</v>
      </c>
      <c r="P4649" s="4">
        <f>IF(O4649="吨",N4649*1000,IF(O4649="万立方米",N4649*10000,""))</f>
        <v>607630.0</v>
      </c>
      <c r="Q4649" s="2" t="s">
        <v>229</v>
      </c>
      <c r="R4649" s="2" t="s">
        <v>230</v>
      </c>
      <c r="S4649" s="2" t="s">
        <v>457</v>
      </c>
      <c r="T4649" s="2" t="s">
        <v>75</v>
      </c>
      <c r="U4649" s="4">
        <f>0.03</f>
        <v>0.03</v>
      </c>
      <c r="V4649" s="2" t="s">
        <v>232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4">
        <f>P4649*U4649/1000000</f>
        <v>0.0182289</v>
      </c>
      <c r="AD4649" s="4">
        <f>AC4650*(1-AA4649/100)+(AC4649-AC4650)*(1-AB4649/100)</f>
        <v>0.0182289</v>
      </c>
      <c r="AE4649" s="2" t="s">
        <v>66</v>
      </c>
      <c r="AF4649" s="2" t="s">
        <v>67</v>
      </c>
      <c r="AG4649" s="2" t="s">
        <v>233</v>
      </c>
      <c r="AH4649" s="2" t="s">
        <v>449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5862</v>
      </c>
      <c r="B4650" s="2" t="s">
        <v>5857</v>
      </c>
      <c r="C4650" s="2" t="s">
        <v>47</v>
      </c>
      <c r="D4650" s="2" t="s">
        <v>2902</v>
      </c>
      <c r="E4650" s="2" t="s">
        <v>526</v>
      </c>
      <c r="F4650" s="2" t="s">
        <v>119</v>
      </c>
      <c r="G4650" s="2" t="s">
        <v>227</v>
      </c>
      <c r="H4650" s="2" t="s">
        <v>418</v>
      </c>
      <c r="I4650" s="2" t="s">
        <v>53</v>
      </c>
      <c r="J4650" s="2" t="s">
        <v>226</v>
      </c>
      <c r="K4650" s="2" t="s">
        <v>226</v>
      </c>
      <c r="L4650" s="2" t="s">
        <v>227</v>
      </c>
      <c r="M4650" s="2" t="s">
        <v>95</v>
      </c>
      <c r="N4650" s="3">
        <v>60.763</v>
      </c>
      <c r="O4650" s="3" t="s">
        <v>228</v>
      </c>
      <c r="P4650" s="4">
        <f>IF(O4650="吨",N4650*1000,IF(O4650="万立方米",N4650*10000,""))</f>
        <v>607630.0</v>
      </c>
      <c r="Q4650" s="2" t="s">
        <v>229</v>
      </c>
      <c r="R4650" s="2" t="s">
        <v>230</v>
      </c>
      <c r="S4650" s="2" t="s">
        <v>459</v>
      </c>
      <c r="T4650" s="2" t="s">
        <v>75</v>
      </c>
      <c r="U4650" s="4">
        <f>0.03</f>
        <v>0.03</v>
      </c>
      <c r="V4650" s="2" t="s">
        <v>232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0.0182289</v>
      </c>
      <c r="AD4650" s="4">
        <f>AC4650*(1-Z4650/100)</f>
        <v>0.0182289</v>
      </c>
      <c r="AE4650" s="2" t="s">
        <v>66</v>
      </c>
      <c r="AF4650" s="2" t="s">
        <v>67</v>
      </c>
      <c r="AG4650" s="2" t="s">
        <v>233</v>
      </c>
      <c r="AH4650" s="2" t="s">
        <v>449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5863</v>
      </c>
      <c r="B4651" s="2" t="s">
        <v>5857</v>
      </c>
      <c r="C4651" s="2" t="s">
        <v>47</v>
      </c>
      <c r="D4651" s="2" t="s">
        <v>2902</v>
      </c>
      <c r="E4651" s="2" t="s">
        <v>526</v>
      </c>
      <c r="F4651" s="2" t="s">
        <v>119</v>
      </c>
      <c r="G4651" s="2" t="s">
        <v>227</v>
      </c>
      <c r="H4651" s="2" t="s">
        <v>418</v>
      </c>
      <c r="I4651" s="2" t="s">
        <v>53</v>
      </c>
      <c r="J4651" s="2" t="s">
        <v>226</v>
      </c>
      <c r="K4651" s="2" t="s">
        <v>226</v>
      </c>
      <c r="L4651" s="2" t="s">
        <v>227</v>
      </c>
      <c r="M4651" s="2" t="s">
        <v>99</v>
      </c>
      <c r="N4651" s="3">
        <v>60.763</v>
      </c>
      <c r="O4651" s="3" t="s">
        <v>228</v>
      </c>
      <c r="P4651" s="4">
        <f>IF(O4651="吨",N4651*1000,IF(O4651="万立方米",N4651*10000,""))</f>
        <v>607630.0</v>
      </c>
      <c r="Q4651" s="2" t="s">
        <v>229</v>
      </c>
      <c r="R4651" s="2" t="s">
        <v>230</v>
      </c>
      <c r="S4651" s="2" t="s">
        <v>461</v>
      </c>
      <c r="T4651" s="2" t="s">
        <v>75</v>
      </c>
      <c r="U4651" s="4">
        <f>0.0</f>
        <v>0.0</v>
      </c>
      <c r="V4651" s="2" t="s">
        <v>232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</v>
      </c>
      <c r="AD4651" s="4">
        <f>AC4651*(1-Z4651/100)</f>
        <v>0.0</v>
      </c>
      <c r="AE4651" s="2" t="s">
        <v>66</v>
      </c>
      <c r="AF4651" s="2" t="s">
        <v>67</v>
      </c>
      <c r="AG4651" s="2" t="s">
        <v>233</v>
      </c>
      <c r="AH4651" s="2" t="s">
        <v>449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5864</v>
      </c>
      <c r="B4652" s="2" t="s">
        <v>5857</v>
      </c>
      <c r="C4652" s="2" t="s">
        <v>47</v>
      </c>
      <c r="D4652" s="2" t="s">
        <v>2902</v>
      </c>
      <c r="E4652" s="2" t="s">
        <v>526</v>
      </c>
      <c r="F4652" s="2" t="s">
        <v>119</v>
      </c>
      <c r="G4652" s="2" t="s">
        <v>227</v>
      </c>
      <c r="H4652" s="2" t="s">
        <v>418</v>
      </c>
      <c r="I4652" s="2" t="s">
        <v>53</v>
      </c>
      <c r="J4652" s="2" t="s">
        <v>226</v>
      </c>
      <c r="K4652" s="2" t="s">
        <v>226</v>
      </c>
      <c r="L4652" s="2" t="s">
        <v>227</v>
      </c>
      <c r="M4652" s="2" t="s">
        <v>104</v>
      </c>
      <c r="N4652" s="3">
        <v>60.763</v>
      </c>
      <c r="O4652" s="3" t="s">
        <v>228</v>
      </c>
      <c r="P4652" s="4">
        <f>IF(O4652="吨",N4652*1000,IF(O4652="万立方米",N4652*10000,""))</f>
        <v>607630.0</v>
      </c>
      <c r="Q4652" s="2" t="s">
        <v>229</v>
      </c>
      <c r="R4652" s="2" t="s">
        <v>230</v>
      </c>
      <c r="S4652" s="2" t="s">
        <v>463</v>
      </c>
      <c r="T4652" s="2" t="s">
        <v>75</v>
      </c>
      <c r="U4652" s="4">
        <f>0.02</f>
        <v>0.02</v>
      </c>
      <c r="V4652" s="2" t="s">
        <v>232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 t="s">
        <v>236</v>
      </c>
      <c r="AH4652" s="2" t="s">
        <v>449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5865</v>
      </c>
      <c r="B4653" s="2" t="s">
        <v>5857</v>
      </c>
      <c r="C4653" s="2" t="s">
        <v>47</v>
      </c>
      <c r="D4653" s="2" t="s">
        <v>2902</v>
      </c>
      <c r="E4653" s="2" t="s">
        <v>526</v>
      </c>
      <c r="F4653" s="2" t="s">
        <v>119</v>
      </c>
      <c r="G4653" s="2" t="s">
        <v>227</v>
      </c>
      <c r="H4653" s="2" t="s">
        <v>418</v>
      </c>
      <c r="I4653" s="2"/>
      <c r="J4653" s="2"/>
      <c r="K4653" s="2"/>
      <c r="L4653" s="2"/>
      <c r="M4653" s="2" t="s">
        <v>107</v>
      </c>
      <c r="N4653" s="3"/>
      <c r="O4653" s="3"/>
      <c r="P4653" s="4">
        <f>IF(O4653="吨",N4653*1000,IF(O4653="万立方米",N4653*10000,""))</f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138</v>
      </c>
      <c r="AH4653" s="2" t="s">
        <v>114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5866</v>
      </c>
      <c r="B4654" s="2" t="s">
        <v>5867</v>
      </c>
      <c r="C4654" s="2" t="s">
        <v>47</v>
      </c>
      <c r="D4654" s="2" t="s">
        <v>5291</v>
      </c>
      <c r="E4654" s="2" t="s">
        <v>924</v>
      </c>
      <c r="F4654" s="2" t="s">
        <v>50</v>
      </c>
      <c r="G4654" s="2" t="s">
        <v>225</v>
      </c>
      <c r="H4654" s="2" t="s">
        <v>297</v>
      </c>
      <c r="I4654" s="2" t="s">
        <v>53</v>
      </c>
      <c r="J4654" s="2" t="s">
        <v>226</v>
      </c>
      <c r="K4654" s="2" t="s">
        <v>226</v>
      </c>
      <c r="L4654" s="2" t="s">
        <v>227</v>
      </c>
      <c r="M4654" s="2" t="s">
        <v>57</v>
      </c>
      <c r="N4654" s="3">
        <v>15349.68</v>
      </c>
      <c r="O4654" s="3" t="s">
        <v>228</v>
      </c>
      <c r="P4654" s="4">
        <f>IF(O4654="吨",N4654*1000,IF(O4654="万立方米",N4654*10000,""))</f>
        <v>153496800.0</v>
      </c>
      <c r="Q4654" s="2" t="s">
        <v>229</v>
      </c>
      <c r="R4654" s="2" t="s">
        <v>230</v>
      </c>
      <c r="S4654" s="2" t="s">
        <v>231</v>
      </c>
      <c r="T4654" s="2" t="s">
        <v>75</v>
      </c>
      <c r="U4654" s="4">
        <f>0.0</f>
        <v>0.0</v>
      </c>
      <c r="V4654" s="2" t="s">
        <v>232</v>
      </c>
      <c r="W4654" s="2" t="s">
        <v>76</v>
      </c>
      <c r="X4654" s="2" t="s">
        <v>255</v>
      </c>
      <c r="Y4654" s="2" t="s">
        <v>256</v>
      </c>
      <c r="Z4654" s="2">
        <v>57</v>
      </c>
      <c r="AA4654" s="2"/>
      <c r="AB4654" s="2"/>
      <c r="AC4654" s="4">
        <f>P4654*U4654/1000000</f>
        <v>0.0</v>
      </c>
      <c r="AD4654" s="4">
        <f>AC4654*(1-Z4654/100)</f>
        <v>0.0</v>
      </c>
      <c r="AE4654" s="2" t="s">
        <v>66</v>
      </c>
      <c r="AF4654" s="2" t="s">
        <v>67</v>
      </c>
      <c r="AG4654" s="2" t="s">
        <v>257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5868</v>
      </c>
      <c r="B4655" s="2" t="s">
        <v>5867</v>
      </c>
      <c r="C4655" s="2" t="s">
        <v>47</v>
      </c>
      <c r="D4655" s="2" t="s">
        <v>5291</v>
      </c>
      <c r="E4655" s="2" t="s">
        <v>924</v>
      </c>
      <c r="F4655" s="2" t="s">
        <v>50</v>
      </c>
      <c r="G4655" s="2" t="s">
        <v>225</v>
      </c>
      <c r="H4655" s="2" t="s">
        <v>297</v>
      </c>
      <c r="I4655" s="2" t="s">
        <v>53</v>
      </c>
      <c r="J4655" s="2" t="s">
        <v>226</v>
      </c>
      <c r="K4655" s="2" t="s">
        <v>226</v>
      </c>
      <c r="L4655" s="2" t="s">
        <v>227</v>
      </c>
      <c r="M4655" s="2" t="s">
        <v>73</v>
      </c>
      <c r="N4655" s="3">
        <v>15349.68</v>
      </c>
      <c r="O4655" s="3" t="s">
        <v>228</v>
      </c>
      <c r="P4655" s="4">
        <f>IF(O4655="吨",N4655*1000,IF(O4655="万立方米",N4655*10000,""))</f>
        <v>153496800.0</v>
      </c>
      <c r="Q4655" s="2" t="s">
        <v>229</v>
      </c>
      <c r="R4655" s="2" t="s">
        <v>230</v>
      </c>
      <c r="S4655" s="2" t="s">
        <v>235</v>
      </c>
      <c r="T4655" s="2" t="s">
        <v>75</v>
      </c>
      <c r="U4655" s="4">
        <f>1.3</f>
        <v>1.3</v>
      </c>
      <c r="V4655" s="2" t="s">
        <v>232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4">
        <f>P4655*U4655/1000000</f>
        <v>199.54584</v>
      </c>
      <c r="AD4655" s="4">
        <f>AC4655*(1-Z4655/100)</f>
        <v>199.54584</v>
      </c>
      <c r="AE4655" s="2" t="s">
        <v>66</v>
      </c>
      <c r="AF4655" s="2" t="s">
        <v>67</v>
      </c>
      <c r="AG4655" s="2" t="s">
        <v>259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5869</v>
      </c>
      <c r="B4656" s="2" t="s">
        <v>5867</v>
      </c>
      <c r="C4656" s="2" t="s">
        <v>47</v>
      </c>
      <c r="D4656" s="2" t="s">
        <v>5291</v>
      </c>
      <c r="E4656" s="2" t="s">
        <v>924</v>
      </c>
      <c r="F4656" s="2" t="s">
        <v>50</v>
      </c>
      <c r="G4656" s="2" t="s">
        <v>225</v>
      </c>
      <c r="H4656" s="2" t="s">
        <v>297</v>
      </c>
      <c r="I4656" s="2" t="s">
        <v>53</v>
      </c>
      <c r="J4656" s="2" t="s">
        <v>226</v>
      </c>
      <c r="K4656" s="2" t="s">
        <v>226</v>
      </c>
      <c r="L4656" s="2" t="s">
        <v>227</v>
      </c>
      <c r="M4656" s="2" t="s">
        <v>79</v>
      </c>
      <c r="N4656" s="3">
        <v>15349.68</v>
      </c>
      <c r="O4656" s="3" t="s">
        <v>228</v>
      </c>
      <c r="P4656" s="4">
        <f>IF(O4656="吨",N4656*1000,IF(O4656="万立方米",N4656*10000,""))</f>
        <v>153496800.0</v>
      </c>
      <c r="Q4656" s="2" t="s">
        <v>229</v>
      </c>
      <c r="R4656" s="2" t="s">
        <v>230</v>
      </c>
      <c r="S4656" s="2" t="s">
        <v>238</v>
      </c>
      <c r="T4656" s="2" t="s">
        <v>75</v>
      </c>
      <c r="U4656" s="4">
        <f>4.1</f>
        <v>4.1</v>
      </c>
      <c r="V4656" s="2" t="s">
        <v>232</v>
      </c>
      <c r="W4656" s="2" t="s">
        <v>76</v>
      </c>
      <c r="X4656" s="2" t="s">
        <v>149</v>
      </c>
      <c r="Y4656" s="2" t="s">
        <v>150</v>
      </c>
      <c r="Z4656" s="2">
        <v>64</v>
      </c>
      <c r="AA4656" s="2"/>
      <c r="AB4656" s="2"/>
      <c r="AC4656" s="4">
        <f>P4656*U4656/1000000</f>
        <v>629.33688</v>
      </c>
      <c r="AD4656" s="4">
        <f>AC4656*(1-Z4656/100)</f>
        <v>226.56127679999997</v>
      </c>
      <c r="AE4656" s="2" t="s">
        <v>66</v>
      </c>
      <c r="AF4656" s="2" t="s">
        <v>67</v>
      </c>
      <c r="AG4656" s="2" t="s">
        <v>257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5870</v>
      </c>
      <c r="B4657" s="2" t="s">
        <v>5867</v>
      </c>
      <c r="C4657" s="2" t="s">
        <v>47</v>
      </c>
      <c r="D4657" s="2" t="s">
        <v>5291</v>
      </c>
      <c r="E4657" s="2" t="s">
        <v>924</v>
      </c>
      <c r="F4657" s="2" t="s">
        <v>50</v>
      </c>
      <c r="G4657" s="2" t="s">
        <v>225</v>
      </c>
      <c r="H4657" s="2" t="s">
        <v>297</v>
      </c>
      <c r="I4657" s="2" t="s">
        <v>53</v>
      </c>
      <c r="J4657" s="2" t="s">
        <v>226</v>
      </c>
      <c r="K4657" s="2" t="s">
        <v>226</v>
      </c>
      <c r="L4657" s="2" t="s">
        <v>227</v>
      </c>
      <c r="M4657" s="2" t="s">
        <v>87</v>
      </c>
      <c r="N4657" s="3">
        <v>15349.68</v>
      </c>
      <c r="O4657" s="3" t="s">
        <v>228</v>
      </c>
      <c r="P4657" s="4">
        <f>IF(O4657="吨",N4657*1000,IF(O4657="万立方米",N4657*10000,""))</f>
        <v>153496800.0</v>
      </c>
      <c r="Q4657" s="2" t="s">
        <v>229</v>
      </c>
      <c r="R4657" s="2" t="s">
        <v>230</v>
      </c>
      <c r="S4657" s="2" t="s">
        <v>241</v>
      </c>
      <c r="T4657" s="2" t="s">
        <v>75</v>
      </c>
      <c r="U4657" s="4">
        <f>0.0</f>
        <v>0.0</v>
      </c>
      <c r="V4657" s="2" t="s">
        <v>232</v>
      </c>
      <c r="W4657" s="2" t="s">
        <v>76</v>
      </c>
      <c r="X4657" s="2" t="s">
        <v>255</v>
      </c>
      <c r="Y4657" s="2" t="s">
        <v>262</v>
      </c>
      <c r="Z4657" s="2">
        <v>57</v>
      </c>
      <c r="AA4657" s="2"/>
      <c r="AB4657" s="2"/>
      <c r="AC4657" s="4">
        <f>P4657*U4657/1000000</f>
        <v>0.0</v>
      </c>
      <c r="AD4657" s="4">
        <f>AC4657*(1-Z4657/100)</f>
        <v>0.0</v>
      </c>
      <c r="AE4657" s="2" t="s">
        <v>66</v>
      </c>
      <c r="AF4657" s="2" t="s">
        <v>67</v>
      </c>
      <c r="AG4657" s="2" t="s">
        <v>257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5871</v>
      </c>
      <c r="B4658" s="2" t="s">
        <v>5867</v>
      </c>
      <c r="C4658" s="2" t="s">
        <v>47</v>
      </c>
      <c r="D4658" s="2" t="s">
        <v>5291</v>
      </c>
      <c r="E4658" s="2" t="s">
        <v>924</v>
      </c>
      <c r="F4658" s="2" t="s">
        <v>50</v>
      </c>
      <c r="G4658" s="2" t="s">
        <v>225</v>
      </c>
      <c r="H4658" s="2" t="s">
        <v>297</v>
      </c>
      <c r="I4658" s="2" t="s">
        <v>53</v>
      </c>
      <c r="J4658" s="2" t="s">
        <v>226</v>
      </c>
      <c r="K4658" s="2" t="s">
        <v>226</v>
      </c>
      <c r="L4658" s="2" t="s">
        <v>227</v>
      </c>
      <c r="M4658" s="2" t="s">
        <v>91</v>
      </c>
      <c r="N4658" s="3">
        <v>15349.68</v>
      </c>
      <c r="O4658" s="3" t="s">
        <v>228</v>
      </c>
      <c r="P4658" s="4">
        <f>IF(O4658="吨",N4658*1000,IF(O4658="万立方米",N4658*10000,""))</f>
        <v>153496800.0</v>
      </c>
      <c r="Q4658" s="2" t="s">
        <v>229</v>
      </c>
      <c r="R4658" s="2" t="s">
        <v>230</v>
      </c>
      <c r="S4658" s="2" t="s">
        <v>243</v>
      </c>
      <c r="T4658" s="2" t="s">
        <v>75</v>
      </c>
      <c r="U4658" s="4">
        <f>0.03</f>
        <v>0.03</v>
      </c>
      <c r="V4658" s="2" t="s">
        <v>232</v>
      </c>
      <c r="W4658" s="2" t="s">
        <v>76</v>
      </c>
      <c r="X4658" s="2" t="s">
        <v>255</v>
      </c>
      <c r="Y4658" s="2" t="s">
        <v>264</v>
      </c>
      <c r="Z4658" s="2">
        <v>75</v>
      </c>
      <c r="AA4658" s="2">
        <v>57</v>
      </c>
      <c r="AB4658" s="2">
        <v>75</v>
      </c>
      <c r="AC4658" s="4">
        <f>P4658*U4658/1000000</f>
        <v>4.604904</v>
      </c>
      <c r="AD4658" s="4">
        <f>AC4659*(1-AA4658/100)+(AC4658-AC4659)*(1-AB4658/100)</f>
        <v>1.9801087200000003</v>
      </c>
      <c r="AE4658" s="2" t="s">
        <v>66</v>
      </c>
      <c r="AF4658" s="2" t="s">
        <v>67</v>
      </c>
      <c r="AG4658" s="2" t="s">
        <v>257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5872</v>
      </c>
      <c r="B4659" s="2" t="s">
        <v>5867</v>
      </c>
      <c r="C4659" s="2" t="s">
        <v>47</v>
      </c>
      <c r="D4659" s="2" t="s">
        <v>5291</v>
      </c>
      <c r="E4659" s="2" t="s">
        <v>924</v>
      </c>
      <c r="F4659" s="2" t="s">
        <v>50</v>
      </c>
      <c r="G4659" s="2" t="s">
        <v>225</v>
      </c>
      <c r="H4659" s="2" t="s">
        <v>297</v>
      </c>
      <c r="I4659" s="2" t="s">
        <v>53</v>
      </c>
      <c r="J4659" s="2" t="s">
        <v>226</v>
      </c>
      <c r="K4659" s="2" t="s">
        <v>226</v>
      </c>
      <c r="L4659" s="2" t="s">
        <v>227</v>
      </c>
      <c r="M4659" s="2" t="s">
        <v>95</v>
      </c>
      <c r="N4659" s="3">
        <v>15349.68</v>
      </c>
      <c r="O4659" s="3" t="s">
        <v>228</v>
      </c>
      <c r="P4659" s="4">
        <f>IF(O4659="吨",N4659*1000,IF(O4659="万立方米",N4659*10000,""))</f>
        <v>153496800.0</v>
      </c>
      <c r="Q4659" s="2" t="s">
        <v>229</v>
      </c>
      <c r="R4659" s="2" t="s">
        <v>230</v>
      </c>
      <c r="S4659" s="2" t="s">
        <v>245</v>
      </c>
      <c r="T4659" s="2" t="s">
        <v>75</v>
      </c>
      <c r="U4659" s="4">
        <f>0.03</f>
        <v>0.03</v>
      </c>
      <c r="V4659" s="2" t="s">
        <v>232</v>
      </c>
      <c r="W4659" s="2" t="s">
        <v>76</v>
      </c>
      <c r="X4659" s="2" t="s">
        <v>255</v>
      </c>
      <c r="Y4659" s="2" t="s">
        <v>266</v>
      </c>
      <c r="Z4659" s="2">
        <v>57</v>
      </c>
      <c r="AA4659" s="2"/>
      <c r="AB4659" s="2"/>
      <c r="AC4659" s="4">
        <f>P4659*U4659/1000000</f>
        <v>4.604904</v>
      </c>
      <c r="AD4659" s="4">
        <f>AC4659*(1-Z4659/100)</f>
        <v>1.9801087200000003</v>
      </c>
      <c r="AE4659" s="2" t="s">
        <v>66</v>
      </c>
      <c r="AF4659" s="2" t="s">
        <v>67</v>
      </c>
      <c r="AG4659" s="2" t="s">
        <v>257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5873</v>
      </c>
      <c r="B4660" s="2" t="s">
        <v>5867</v>
      </c>
      <c r="C4660" s="2" t="s">
        <v>47</v>
      </c>
      <c r="D4660" s="2" t="s">
        <v>5291</v>
      </c>
      <c r="E4660" s="2" t="s">
        <v>924</v>
      </c>
      <c r="F4660" s="2" t="s">
        <v>50</v>
      </c>
      <c r="G4660" s="2" t="s">
        <v>225</v>
      </c>
      <c r="H4660" s="2" t="s">
        <v>297</v>
      </c>
      <c r="I4660" s="2" t="s">
        <v>53</v>
      </c>
      <c r="J4660" s="2" t="s">
        <v>226</v>
      </c>
      <c r="K4660" s="2" t="s">
        <v>226</v>
      </c>
      <c r="L4660" s="2" t="s">
        <v>227</v>
      </c>
      <c r="M4660" s="2" t="s">
        <v>99</v>
      </c>
      <c r="N4660" s="3">
        <v>15349.68</v>
      </c>
      <c r="O4660" s="3" t="s">
        <v>228</v>
      </c>
      <c r="P4660" s="4">
        <f>IF(O4660="吨",N4660*1000,IF(O4660="万立方米",N4660*10000,""))</f>
        <v>153496800.0</v>
      </c>
      <c r="Q4660" s="2" t="s">
        <v>229</v>
      </c>
      <c r="R4660" s="2" t="s">
        <v>230</v>
      </c>
      <c r="S4660" s="2" t="s">
        <v>247</v>
      </c>
      <c r="T4660" s="2" t="s">
        <v>75</v>
      </c>
      <c r="U4660" s="4">
        <f>0.0</f>
        <v>0.0</v>
      </c>
      <c r="V4660" s="2" t="s">
        <v>232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</v>
      </c>
      <c r="AD4660" s="4">
        <f>AC4660*(1-Z4660/100)</f>
        <v>0.0</v>
      </c>
      <c r="AE4660" s="2" t="s">
        <v>66</v>
      </c>
      <c r="AF4660" s="2" t="s">
        <v>67</v>
      </c>
      <c r="AG4660" s="2" t="s">
        <v>268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5874</v>
      </c>
      <c r="B4661" s="2" t="s">
        <v>5867</v>
      </c>
      <c r="C4661" s="2" t="s">
        <v>47</v>
      </c>
      <c r="D4661" s="2" t="s">
        <v>5291</v>
      </c>
      <c r="E4661" s="2" t="s">
        <v>924</v>
      </c>
      <c r="F4661" s="2" t="s">
        <v>50</v>
      </c>
      <c r="G4661" s="2" t="s">
        <v>225</v>
      </c>
      <c r="H4661" s="2" t="s">
        <v>297</v>
      </c>
      <c r="I4661" s="2" t="s">
        <v>53</v>
      </c>
      <c r="J4661" s="2" t="s">
        <v>226</v>
      </c>
      <c r="K4661" s="2" t="s">
        <v>226</v>
      </c>
      <c r="L4661" s="2" t="s">
        <v>227</v>
      </c>
      <c r="M4661" s="2" t="s">
        <v>104</v>
      </c>
      <c r="N4661" s="3">
        <v>15349.68</v>
      </c>
      <c r="O4661" s="3" t="s">
        <v>228</v>
      </c>
      <c r="P4661" s="4">
        <f>IF(O4661="吨",N4661*1000,IF(O4661="万立方米",N4661*10000,""))</f>
        <v>153496800.0</v>
      </c>
      <c r="Q4661" s="2" t="s">
        <v>229</v>
      </c>
      <c r="R4661" s="2" t="s">
        <v>230</v>
      </c>
      <c r="S4661" s="2" t="s">
        <v>249</v>
      </c>
      <c r="T4661" s="2" t="s">
        <v>75</v>
      </c>
      <c r="U4661" s="4">
        <f>0.02</f>
        <v>0.02</v>
      </c>
      <c r="V4661" s="2" t="s">
        <v>232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259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5875</v>
      </c>
      <c r="B4662" s="2" t="s">
        <v>5867</v>
      </c>
      <c r="C4662" s="2" t="s">
        <v>47</v>
      </c>
      <c r="D4662" s="2" t="s">
        <v>5291</v>
      </c>
      <c r="E4662" s="2" t="s">
        <v>924</v>
      </c>
      <c r="F4662" s="2" t="s">
        <v>50</v>
      </c>
      <c r="G4662" s="2" t="s">
        <v>225</v>
      </c>
      <c r="H4662" s="2" t="s">
        <v>297</v>
      </c>
      <c r="I4662" s="2"/>
      <c r="J4662" s="2"/>
      <c r="K4662" s="2" t="s">
        <v>55</v>
      </c>
      <c r="L4662" s="2" t="s">
        <v>163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164</v>
      </c>
      <c r="T4662" s="2" t="s">
        <v>165</v>
      </c>
      <c r="U4662" s="4">
        <f>0.16</f>
        <v>0.16</v>
      </c>
      <c r="V4662" s="2" t="s">
        <v>111</v>
      </c>
      <c r="W4662" s="2" t="s">
        <v>164</v>
      </c>
      <c r="X4662" s="2" t="s">
        <v>163</v>
      </c>
      <c r="Y4662" s="2" t="s">
        <v>166</v>
      </c>
      <c r="Z4662" s="2">
        <v>0</v>
      </c>
      <c r="AA4662" s="2"/>
      <c r="AB4662" s="2"/>
      <c r="AC4662" s="2"/>
      <c r="AD4662" s="2"/>
      <c r="AE4662" s="2" t="s">
        <v>271</v>
      </c>
      <c r="AF4662" s="2" t="s">
        <v>272</v>
      </c>
      <c r="AG4662" s="2" t="s">
        <v>273</v>
      </c>
      <c r="AH4662" s="2" t="s">
        <v>168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5876</v>
      </c>
      <c r="B4663" s="2" t="s">
        <v>5877</v>
      </c>
      <c r="C4663" s="2" t="s">
        <v>47</v>
      </c>
      <c r="D4663" s="2" t="s">
        <v>5878</v>
      </c>
      <c r="E4663" s="2" t="s">
        <v>296</v>
      </c>
      <c r="F4663" s="2" t="s">
        <v>224</v>
      </c>
      <c r="G4663" s="2" t="s">
        <v>51</v>
      </c>
      <c r="H4663" s="2" t="s">
        <v>52</v>
      </c>
      <c r="I4663" s="2" t="s">
        <v>53</v>
      </c>
      <c r="J4663" s="2" t="s">
        <v>2298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124</v>
      </c>
      <c r="X4663" s="2" t="s">
        <v>314</v>
      </c>
      <c r="Y4663" s="2" t="s">
        <v>673</v>
      </c>
      <c r="Z4663" s="2">
        <v>57</v>
      </c>
      <c r="AA4663" s="2"/>
      <c r="AB4663" s="2"/>
      <c r="AC4663" s="2"/>
      <c r="AD4663" s="2"/>
      <c r="AE4663" s="2" t="s">
        <v>271</v>
      </c>
      <c r="AF4663" s="2" t="s">
        <v>2299</v>
      </c>
      <c r="AG4663" s="2" t="s">
        <v>5879</v>
      </c>
      <c r="AH4663" s="2" t="s">
        <v>128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5880</v>
      </c>
      <c r="B4664" s="2" t="s">
        <v>5877</v>
      </c>
      <c r="C4664" s="2" t="s">
        <v>47</v>
      </c>
      <c r="D4664" s="2" t="s">
        <v>5878</v>
      </c>
      <c r="E4664" s="2" t="s">
        <v>296</v>
      </c>
      <c r="F4664" s="2" t="s">
        <v>224</v>
      </c>
      <c r="G4664" s="2" t="s">
        <v>51</v>
      </c>
      <c r="H4664" s="2" t="s">
        <v>52</v>
      </c>
      <c r="I4664" s="2" t="s">
        <v>53</v>
      </c>
      <c r="J4664" s="2" t="s">
        <v>2298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124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271</v>
      </c>
      <c r="AF4664" s="2" t="s">
        <v>2299</v>
      </c>
      <c r="AG4664" s="2" t="s">
        <v>5881</v>
      </c>
      <c r="AH4664" s="2" t="s">
        <v>128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5882</v>
      </c>
      <c r="B4665" s="2" t="s">
        <v>5877</v>
      </c>
      <c r="C4665" s="2" t="s">
        <v>47</v>
      </c>
      <c r="D4665" s="2" t="s">
        <v>5878</v>
      </c>
      <c r="E4665" s="2" t="s">
        <v>296</v>
      </c>
      <c r="F4665" s="2" t="s">
        <v>224</v>
      </c>
      <c r="G4665" s="2" t="s">
        <v>51</v>
      </c>
      <c r="H4665" s="2" t="s">
        <v>52</v>
      </c>
      <c r="I4665" s="2" t="s">
        <v>53</v>
      </c>
      <c r="J4665" s="2" t="s">
        <v>2298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124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271</v>
      </c>
      <c r="AF4665" s="2" t="s">
        <v>2299</v>
      </c>
      <c r="AG4665" s="2" t="s">
        <v>5879</v>
      </c>
      <c r="AH4665" s="2" t="s">
        <v>128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5883</v>
      </c>
      <c r="B4666" s="2" t="s">
        <v>5877</v>
      </c>
      <c r="C4666" s="2" t="s">
        <v>47</v>
      </c>
      <c r="D4666" s="2" t="s">
        <v>5878</v>
      </c>
      <c r="E4666" s="2" t="s">
        <v>296</v>
      </c>
      <c r="F4666" s="2" t="s">
        <v>224</v>
      </c>
      <c r="G4666" s="2" t="s">
        <v>51</v>
      </c>
      <c r="H4666" s="2" t="s">
        <v>52</v>
      </c>
      <c r="I4666" s="2" t="s">
        <v>53</v>
      </c>
      <c r="J4666" s="2" t="s">
        <v>2298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124</v>
      </c>
      <c r="X4666" s="2" t="s">
        <v>314</v>
      </c>
      <c r="Y4666" s="2" t="s">
        <v>679</v>
      </c>
      <c r="Z4666" s="2">
        <v>57</v>
      </c>
      <c r="AA4666" s="2"/>
      <c r="AB4666" s="2"/>
      <c r="AC4666" s="2"/>
      <c r="AD4666" s="2"/>
      <c r="AE4666" s="2" t="s">
        <v>271</v>
      </c>
      <c r="AF4666" s="2" t="s">
        <v>2299</v>
      </c>
      <c r="AG4666" s="2" t="s">
        <v>5879</v>
      </c>
      <c r="AH4666" s="2" t="s">
        <v>128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5884</v>
      </c>
      <c r="B4667" s="2" t="s">
        <v>5877</v>
      </c>
      <c r="C4667" s="2" t="s">
        <v>47</v>
      </c>
      <c r="D4667" s="2" t="s">
        <v>5878</v>
      </c>
      <c r="E4667" s="2" t="s">
        <v>296</v>
      </c>
      <c r="F4667" s="2" t="s">
        <v>224</v>
      </c>
      <c r="G4667" s="2" t="s">
        <v>51</v>
      </c>
      <c r="H4667" s="2" t="s">
        <v>52</v>
      </c>
      <c r="I4667" s="2" t="s">
        <v>53</v>
      </c>
      <c r="J4667" s="2" t="s">
        <v>2298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124</v>
      </c>
      <c r="X4667" s="2" t="s">
        <v>314</v>
      </c>
      <c r="Y4667" s="2" t="s">
        <v>681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271</v>
      </c>
      <c r="AF4667" s="2" t="s">
        <v>2299</v>
      </c>
      <c r="AG4667" s="2" t="s">
        <v>5879</v>
      </c>
      <c r="AH4667" s="2" t="s">
        <v>128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5885</v>
      </c>
      <c r="B4668" s="2" t="s">
        <v>5877</v>
      </c>
      <c r="C4668" s="2" t="s">
        <v>47</v>
      </c>
      <c r="D4668" s="2" t="s">
        <v>5878</v>
      </c>
      <c r="E4668" s="2" t="s">
        <v>296</v>
      </c>
      <c r="F4668" s="2" t="s">
        <v>224</v>
      </c>
      <c r="G4668" s="2" t="s">
        <v>51</v>
      </c>
      <c r="H4668" s="2" t="s">
        <v>52</v>
      </c>
      <c r="I4668" s="2" t="s">
        <v>53</v>
      </c>
      <c r="J4668" s="2" t="s">
        <v>2298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124</v>
      </c>
      <c r="X4668" s="2" t="s">
        <v>314</v>
      </c>
      <c r="Y4668" s="2" t="s">
        <v>683</v>
      </c>
      <c r="Z4668" s="2">
        <v>57</v>
      </c>
      <c r="AA4668" s="2"/>
      <c r="AB4668" s="2"/>
      <c r="AC4668" s="2"/>
      <c r="AD4668" s="2"/>
      <c r="AE4668" s="2" t="s">
        <v>271</v>
      </c>
      <c r="AF4668" s="2" t="s">
        <v>2299</v>
      </c>
      <c r="AG4668" s="2" t="s">
        <v>5879</v>
      </c>
      <c r="AH4668" s="2" t="s">
        <v>128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5886</v>
      </c>
      <c r="B4669" s="2" t="s">
        <v>5877</v>
      </c>
      <c r="C4669" s="2" t="s">
        <v>47</v>
      </c>
      <c r="D4669" s="2" t="s">
        <v>5878</v>
      </c>
      <c r="E4669" s="2" t="s">
        <v>296</v>
      </c>
      <c r="F4669" s="2" t="s">
        <v>224</v>
      </c>
      <c r="G4669" s="2" t="s">
        <v>51</v>
      </c>
      <c r="H4669" s="2" t="s">
        <v>52</v>
      </c>
      <c r="I4669" s="2" t="s">
        <v>53</v>
      </c>
      <c r="J4669" s="2" t="s">
        <v>2298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124</v>
      </c>
      <c r="X4669" s="2" t="s">
        <v>314</v>
      </c>
      <c r="Y4669" s="2" t="s">
        <v>315</v>
      </c>
      <c r="Z4669" s="2">
        <v>80</v>
      </c>
      <c r="AA4669" s="2"/>
      <c r="AB4669" s="2"/>
      <c r="AC4669" s="2"/>
      <c r="AD4669" s="2"/>
      <c r="AE4669" s="2" t="s">
        <v>271</v>
      </c>
      <c r="AF4669" s="2" t="s">
        <v>2299</v>
      </c>
      <c r="AG4669" s="2" t="s">
        <v>5879</v>
      </c>
      <c r="AH4669" s="2" t="s">
        <v>128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5887</v>
      </c>
      <c r="B4670" s="2" t="s">
        <v>5877</v>
      </c>
      <c r="C4670" s="2" t="s">
        <v>47</v>
      </c>
      <c r="D4670" s="2" t="s">
        <v>5878</v>
      </c>
      <c r="E4670" s="2" t="s">
        <v>296</v>
      </c>
      <c r="F4670" s="2" t="s">
        <v>224</v>
      </c>
      <c r="G4670" s="2" t="s">
        <v>51</v>
      </c>
      <c r="H4670" s="2" t="s">
        <v>52</v>
      </c>
      <c r="I4670" s="2" t="s">
        <v>53</v>
      </c>
      <c r="J4670" s="2" t="s">
        <v>2298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124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271</v>
      </c>
      <c r="AF4670" s="2" t="s">
        <v>2299</v>
      </c>
      <c r="AG4670" s="2" t="s">
        <v>5881</v>
      </c>
      <c r="AH4670" s="2" t="s">
        <v>128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5888</v>
      </c>
      <c r="B4671" s="2" t="s">
        <v>5877</v>
      </c>
      <c r="C4671" s="2" t="s">
        <v>47</v>
      </c>
      <c r="D4671" s="2" t="s">
        <v>5878</v>
      </c>
      <c r="E4671" s="2" t="s">
        <v>296</v>
      </c>
      <c r="F4671" s="2" t="s">
        <v>224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f>IF(O4671="吨",N4671*1000,IF(O4671="万立方米",N4671*10000,""))</f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217</v>
      </c>
      <c r="X4671" s="2"/>
      <c r="Y4671" s="2" t="s">
        <v>65</v>
      </c>
      <c r="Z4671" s="2">
        <v>0</v>
      </c>
      <c r="AA4671" s="2"/>
      <c r="AB4671" s="2"/>
      <c r="AC4671" s="4">
        <f>P4671*U4671/1000000</f>
        <v>0.0</v>
      </c>
      <c r="AD4671" s="4">
        <f>AC4671*(1-Z4671/100)</f>
        <v>0.0</v>
      </c>
      <c r="AE4671" s="2" t="s">
        <v>125</v>
      </c>
      <c r="AF4671" s="2" t="s">
        <v>218</v>
      </c>
      <c r="AG4671" s="2" t="s">
        <v>219</v>
      </c>
      <c r="AH4671" s="2" t="s">
        <v>114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5889</v>
      </c>
      <c r="B4672" s="2" t="s">
        <v>5890</v>
      </c>
      <c r="C4672" s="2" t="s">
        <v>47</v>
      </c>
      <c r="D4672" s="2" t="s">
        <v>5891</v>
      </c>
      <c r="E4672" s="2" t="s">
        <v>984</v>
      </c>
      <c r="F4672" s="2" t="s">
        <v>224</v>
      </c>
      <c r="G4672" s="2" t="s">
        <v>51</v>
      </c>
      <c r="H4672" s="2" t="s">
        <v>52</v>
      </c>
      <c r="I4672" s="2" t="s">
        <v>53</v>
      </c>
      <c r="J4672" s="2" t="s">
        <v>343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344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66</v>
      </c>
      <c r="AF4672" s="2" t="s">
        <v>67</v>
      </c>
      <c r="AG4672" s="2" t="s">
        <v>327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5892</v>
      </c>
      <c r="B4673" s="2" t="s">
        <v>5890</v>
      </c>
      <c r="C4673" s="2" t="s">
        <v>47</v>
      </c>
      <c r="D4673" s="2" t="s">
        <v>5891</v>
      </c>
      <c r="E4673" s="2" t="s">
        <v>984</v>
      </c>
      <c r="F4673" s="2" t="s">
        <v>224</v>
      </c>
      <c r="G4673" s="2" t="s">
        <v>51</v>
      </c>
      <c r="H4673" s="2" t="s">
        <v>52</v>
      </c>
      <c r="I4673" s="2" t="s">
        <v>53</v>
      </c>
      <c r="J4673" s="2" t="s">
        <v>343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66</v>
      </c>
      <c r="AF4673" s="2" t="s">
        <v>67</v>
      </c>
      <c r="AG4673" s="2" t="s">
        <v>329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5893</v>
      </c>
      <c r="B4674" s="2" t="s">
        <v>5890</v>
      </c>
      <c r="C4674" s="2" t="s">
        <v>47</v>
      </c>
      <c r="D4674" s="2" t="s">
        <v>5891</v>
      </c>
      <c r="E4674" s="2" t="s">
        <v>984</v>
      </c>
      <c r="F4674" s="2" t="s">
        <v>224</v>
      </c>
      <c r="G4674" s="2" t="s">
        <v>51</v>
      </c>
      <c r="H4674" s="2" t="s">
        <v>52</v>
      </c>
      <c r="I4674" s="2" t="s">
        <v>53</v>
      </c>
      <c r="J4674" s="2" t="s">
        <v>343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149</v>
      </c>
      <c r="Y4674" s="2" t="s">
        <v>150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66</v>
      </c>
      <c r="AF4674" s="2" t="s">
        <v>67</v>
      </c>
      <c r="AG4674" s="2" t="s">
        <v>167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5894</v>
      </c>
      <c r="B4675" s="2" t="s">
        <v>5890</v>
      </c>
      <c r="C4675" s="2" t="s">
        <v>47</v>
      </c>
      <c r="D4675" s="2" t="s">
        <v>5891</v>
      </c>
      <c r="E4675" s="2" t="s">
        <v>984</v>
      </c>
      <c r="F4675" s="2" t="s">
        <v>224</v>
      </c>
      <c r="G4675" s="2" t="s">
        <v>51</v>
      </c>
      <c r="H4675" s="2" t="s">
        <v>52</v>
      </c>
      <c r="I4675" s="2" t="s">
        <v>53</v>
      </c>
      <c r="J4675" s="2" t="s">
        <v>343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344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66</v>
      </c>
      <c r="AF4675" s="2" t="s">
        <v>67</v>
      </c>
      <c r="AG4675" s="2" t="s">
        <v>327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5895</v>
      </c>
      <c r="B4676" s="2" t="s">
        <v>5890</v>
      </c>
      <c r="C4676" s="2" t="s">
        <v>47</v>
      </c>
      <c r="D4676" s="2" t="s">
        <v>5891</v>
      </c>
      <c r="E4676" s="2" t="s">
        <v>984</v>
      </c>
      <c r="F4676" s="2" t="s">
        <v>224</v>
      </c>
      <c r="G4676" s="2" t="s">
        <v>51</v>
      </c>
      <c r="H4676" s="2" t="s">
        <v>52</v>
      </c>
      <c r="I4676" s="2" t="s">
        <v>53</v>
      </c>
      <c r="J4676" s="2" t="s">
        <v>343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344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66</v>
      </c>
      <c r="AF4676" s="2" t="s">
        <v>67</v>
      </c>
      <c r="AG4676" s="2" t="s">
        <v>327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5896</v>
      </c>
      <c r="B4677" s="2" t="s">
        <v>5890</v>
      </c>
      <c r="C4677" s="2" t="s">
        <v>47</v>
      </c>
      <c r="D4677" s="2" t="s">
        <v>5891</v>
      </c>
      <c r="E4677" s="2" t="s">
        <v>984</v>
      </c>
      <c r="F4677" s="2" t="s">
        <v>224</v>
      </c>
      <c r="G4677" s="2" t="s">
        <v>51</v>
      </c>
      <c r="H4677" s="2" t="s">
        <v>52</v>
      </c>
      <c r="I4677" s="2" t="s">
        <v>53</v>
      </c>
      <c r="J4677" s="2" t="s">
        <v>343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344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66</v>
      </c>
      <c r="AF4677" s="2" t="s">
        <v>67</v>
      </c>
      <c r="AG4677" s="2" t="s">
        <v>327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5897</v>
      </c>
      <c r="B4678" s="2" t="s">
        <v>5890</v>
      </c>
      <c r="C4678" s="2" t="s">
        <v>47</v>
      </c>
      <c r="D4678" s="2" t="s">
        <v>5891</v>
      </c>
      <c r="E4678" s="2" t="s">
        <v>984</v>
      </c>
      <c r="F4678" s="2" t="s">
        <v>224</v>
      </c>
      <c r="G4678" s="2" t="s">
        <v>51</v>
      </c>
      <c r="H4678" s="2" t="s">
        <v>52</v>
      </c>
      <c r="I4678" s="2" t="s">
        <v>53</v>
      </c>
      <c r="J4678" s="2" t="s">
        <v>343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314</v>
      </c>
      <c r="Y4678" s="2" t="s">
        <v>315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66</v>
      </c>
      <c r="AF4678" s="2" t="s">
        <v>67</v>
      </c>
      <c r="AG4678" s="2" t="s">
        <v>167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5898</v>
      </c>
      <c r="B4679" s="2" t="s">
        <v>5890</v>
      </c>
      <c r="C4679" s="2" t="s">
        <v>47</v>
      </c>
      <c r="D4679" s="2" t="s">
        <v>5891</v>
      </c>
      <c r="E4679" s="2" t="s">
        <v>984</v>
      </c>
      <c r="F4679" s="2" t="s">
        <v>224</v>
      </c>
      <c r="G4679" s="2" t="s">
        <v>51</v>
      </c>
      <c r="H4679" s="2" t="s">
        <v>52</v>
      </c>
      <c r="I4679" s="2" t="s">
        <v>53</v>
      </c>
      <c r="J4679" s="2" t="s">
        <v>343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66</v>
      </c>
      <c r="AF4679" s="2" t="s">
        <v>67</v>
      </c>
      <c r="AG4679" s="2" t="s">
        <v>329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5899</v>
      </c>
      <c r="B4680" s="2" t="s">
        <v>5890</v>
      </c>
      <c r="C4680" s="2" t="s">
        <v>47</v>
      </c>
      <c r="D4680" s="2" t="s">
        <v>5891</v>
      </c>
      <c r="E4680" s="2" t="s">
        <v>984</v>
      </c>
      <c r="F4680" s="2" t="s">
        <v>224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163</v>
      </c>
      <c r="M4680" s="2" t="s">
        <v>107</v>
      </c>
      <c r="N4680" s="3"/>
      <c r="O4680" s="3"/>
      <c r="P4680" s="4">
        <f>IF(O4680="吨",N4680*1000,IF(O4680="万立方米",N4680*10000,""))</f>
        <v>446900000.0</v>
      </c>
      <c r="Q4680" s="2" t="s">
        <v>108</v>
      </c>
      <c r="R4680" s="2" t="s">
        <v>109</v>
      </c>
      <c r="S4680" s="2" t="s">
        <v>164</v>
      </c>
      <c r="T4680" s="2" t="s">
        <v>165</v>
      </c>
      <c r="U4680" s="4">
        <f>0.16</f>
        <v>0.16</v>
      </c>
      <c r="V4680" s="2" t="s">
        <v>111</v>
      </c>
      <c r="W4680" s="2" t="s">
        <v>164</v>
      </c>
      <c r="X4680" s="2" t="s">
        <v>163</v>
      </c>
      <c r="Y4680" s="2" t="s">
        <v>166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66</v>
      </c>
      <c r="AF4680" s="2" t="s">
        <v>67</v>
      </c>
      <c r="AG4680" s="2" t="s">
        <v>167</v>
      </c>
      <c r="AH4680" s="2" t="s">
        <v>168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5900</v>
      </c>
      <c r="B4681" s="2" t="s">
        <v>5901</v>
      </c>
      <c r="C4681" s="2" t="s">
        <v>47</v>
      </c>
      <c r="D4681" s="2" t="s">
        <v>3139</v>
      </c>
      <c r="E4681" s="2" t="s">
        <v>924</v>
      </c>
      <c r="F4681" s="2" t="s">
        <v>119</v>
      </c>
      <c r="G4681" s="2" t="s">
        <v>227</v>
      </c>
      <c r="H4681" s="2" t="s">
        <v>142</v>
      </c>
      <c r="I4681" s="2" t="s">
        <v>53</v>
      </c>
      <c r="J4681" s="2" t="s">
        <v>226</v>
      </c>
      <c r="K4681" s="2" t="s">
        <v>226</v>
      </c>
      <c r="L4681" s="2" t="s">
        <v>227</v>
      </c>
      <c r="M4681" s="2" t="s">
        <v>57</v>
      </c>
      <c r="N4681" s="3">
        <v>22</v>
      </c>
      <c r="O4681" s="3" t="s">
        <v>228</v>
      </c>
      <c r="P4681" s="4">
        <f>IF(O4681="吨",N4681*1000,IF(O4681="万立方米",N4681*10000,""))</f>
        <v>220000.0</v>
      </c>
      <c r="Q4681" s="2" t="s">
        <v>229</v>
      </c>
      <c r="R4681" s="2" t="s">
        <v>230</v>
      </c>
      <c r="S4681" s="2" t="s">
        <v>448</v>
      </c>
      <c r="T4681" s="2" t="s">
        <v>75</v>
      </c>
      <c r="U4681" s="4">
        <f>0.0</f>
        <v>0.0</v>
      </c>
      <c r="V4681" s="2" t="s">
        <v>232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0.0</v>
      </c>
      <c r="AD4681" s="4">
        <f>AC4681*(1-Z4681/100)</f>
        <v>0.0</v>
      </c>
      <c r="AE4681" s="2" t="s">
        <v>66</v>
      </c>
      <c r="AF4681" s="2" t="s">
        <v>67</v>
      </c>
      <c r="AG4681" s="2" t="s">
        <v>233</v>
      </c>
      <c r="AH4681" s="2" t="s">
        <v>449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5902</v>
      </c>
      <c r="B4682" s="2" t="s">
        <v>5901</v>
      </c>
      <c r="C4682" s="2" t="s">
        <v>47</v>
      </c>
      <c r="D4682" s="2" t="s">
        <v>3139</v>
      </c>
      <c r="E4682" s="2" t="s">
        <v>924</v>
      </c>
      <c r="F4682" s="2" t="s">
        <v>119</v>
      </c>
      <c r="G4682" s="2" t="s">
        <v>227</v>
      </c>
      <c r="H4682" s="2" t="s">
        <v>142</v>
      </c>
      <c r="I4682" s="2" t="s">
        <v>53</v>
      </c>
      <c r="J4682" s="2" t="s">
        <v>226</v>
      </c>
      <c r="K4682" s="2" t="s">
        <v>226</v>
      </c>
      <c r="L4682" s="2" t="s">
        <v>227</v>
      </c>
      <c r="M4682" s="2" t="s">
        <v>73</v>
      </c>
      <c r="N4682" s="3">
        <v>22</v>
      </c>
      <c r="O4682" s="3" t="s">
        <v>228</v>
      </c>
      <c r="P4682" s="4">
        <f>IF(O4682="吨",N4682*1000,IF(O4682="万立方米",N4682*10000,""))</f>
        <v>220000.0</v>
      </c>
      <c r="Q4682" s="2" t="s">
        <v>229</v>
      </c>
      <c r="R4682" s="2" t="s">
        <v>230</v>
      </c>
      <c r="S4682" s="2" t="s">
        <v>451</v>
      </c>
      <c r="T4682" s="2" t="s">
        <v>75</v>
      </c>
      <c r="U4682" s="4">
        <f>1.3</f>
        <v>1.3</v>
      </c>
      <c r="V4682" s="2" t="s">
        <v>232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4">
        <f>P4682*U4682/1000000</f>
        <v>0.286</v>
      </c>
      <c r="AD4682" s="4">
        <f>AC4682*(1-Z4682/100)</f>
        <v>0.286</v>
      </c>
      <c r="AE4682" s="2" t="s">
        <v>66</v>
      </c>
      <c r="AF4682" s="2" t="s">
        <v>67</v>
      </c>
      <c r="AG4682" s="2" t="s">
        <v>236</v>
      </c>
      <c r="AH4682" s="2" t="s">
        <v>449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5903</v>
      </c>
      <c r="B4683" s="2" t="s">
        <v>5901</v>
      </c>
      <c r="C4683" s="2" t="s">
        <v>47</v>
      </c>
      <c r="D4683" s="2" t="s">
        <v>3139</v>
      </c>
      <c r="E4683" s="2" t="s">
        <v>924</v>
      </c>
      <c r="F4683" s="2" t="s">
        <v>119</v>
      </c>
      <c r="G4683" s="2" t="s">
        <v>227</v>
      </c>
      <c r="H4683" s="2" t="s">
        <v>142</v>
      </c>
      <c r="I4683" s="2" t="s">
        <v>53</v>
      </c>
      <c r="J4683" s="2" t="s">
        <v>226</v>
      </c>
      <c r="K4683" s="2" t="s">
        <v>226</v>
      </c>
      <c r="L4683" s="2" t="s">
        <v>227</v>
      </c>
      <c r="M4683" s="2" t="s">
        <v>79</v>
      </c>
      <c r="N4683" s="3">
        <v>22</v>
      </c>
      <c r="O4683" s="3" t="s">
        <v>228</v>
      </c>
      <c r="P4683" s="4">
        <f>IF(O4683="吨",N4683*1000,IF(O4683="万立方米",N4683*10000,""))</f>
        <v>220000.0</v>
      </c>
      <c r="Q4683" s="2" t="s">
        <v>229</v>
      </c>
      <c r="R4683" s="2" t="s">
        <v>230</v>
      </c>
      <c r="S4683" s="2" t="s">
        <v>453</v>
      </c>
      <c r="T4683" s="2" t="s">
        <v>75</v>
      </c>
      <c r="U4683" s="4">
        <f>4.1</f>
        <v>4.1</v>
      </c>
      <c r="V4683" s="2" t="s">
        <v>232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4">
        <f>P4683*U4683/1000000</f>
        <v>0.9019999999999999</v>
      </c>
      <c r="AD4683" s="4">
        <f>AC4683*(1-Z4683/100)</f>
        <v>0.70356</v>
      </c>
      <c r="AE4683" s="2" t="s">
        <v>66</v>
      </c>
      <c r="AF4683" s="2" t="s">
        <v>67</v>
      </c>
      <c r="AG4683" s="2" t="s">
        <v>239</v>
      </c>
      <c r="AH4683" s="2" t="s">
        <v>449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5904</v>
      </c>
      <c r="B4684" s="2" t="s">
        <v>5901</v>
      </c>
      <c r="C4684" s="2" t="s">
        <v>47</v>
      </c>
      <c r="D4684" s="2" t="s">
        <v>3139</v>
      </c>
      <c r="E4684" s="2" t="s">
        <v>924</v>
      </c>
      <c r="F4684" s="2" t="s">
        <v>119</v>
      </c>
      <c r="G4684" s="2" t="s">
        <v>227</v>
      </c>
      <c r="H4684" s="2" t="s">
        <v>142</v>
      </c>
      <c r="I4684" s="2" t="s">
        <v>53</v>
      </c>
      <c r="J4684" s="2" t="s">
        <v>226</v>
      </c>
      <c r="K4684" s="2" t="s">
        <v>226</v>
      </c>
      <c r="L4684" s="2" t="s">
        <v>227</v>
      </c>
      <c r="M4684" s="2" t="s">
        <v>87</v>
      </c>
      <c r="N4684" s="3">
        <v>22</v>
      </c>
      <c r="O4684" s="3" t="s">
        <v>228</v>
      </c>
      <c r="P4684" s="4">
        <f>IF(O4684="吨",N4684*1000,IF(O4684="万立方米",N4684*10000,""))</f>
        <v>220000.0</v>
      </c>
      <c r="Q4684" s="2" t="s">
        <v>229</v>
      </c>
      <c r="R4684" s="2" t="s">
        <v>230</v>
      </c>
      <c r="S4684" s="2" t="s">
        <v>455</v>
      </c>
      <c r="T4684" s="2" t="s">
        <v>75</v>
      </c>
      <c r="U4684" s="4">
        <f>0.0</f>
        <v>0.0</v>
      </c>
      <c r="V4684" s="2" t="s">
        <v>232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66</v>
      </c>
      <c r="AF4684" s="2" t="s">
        <v>67</v>
      </c>
      <c r="AG4684" s="2" t="s">
        <v>233</v>
      </c>
      <c r="AH4684" s="2" t="s">
        <v>449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5905</v>
      </c>
      <c r="B4685" s="2" t="s">
        <v>5901</v>
      </c>
      <c r="C4685" s="2" t="s">
        <v>47</v>
      </c>
      <c r="D4685" s="2" t="s">
        <v>3139</v>
      </c>
      <c r="E4685" s="2" t="s">
        <v>924</v>
      </c>
      <c r="F4685" s="2" t="s">
        <v>119</v>
      </c>
      <c r="G4685" s="2" t="s">
        <v>227</v>
      </c>
      <c r="H4685" s="2" t="s">
        <v>142</v>
      </c>
      <c r="I4685" s="2" t="s">
        <v>53</v>
      </c>
      <c r="J4685" s="2" t="s">
        <v>226</v>
      </c>
      <c r="K4685" s="2" t="s">
        <v>226</v>
      </c>
      <c r="L4685" s="2" t="s">
        <v>227</v>
      </c>
      <c r="M4685" s="2" t="s">
        <v>91</v>
      </c>
      <c r="N4685" s="3">
        <v>22</v>
      </c>
      <c r="O4685" s="3" t="s">
        <v>228</v>
      </c>
      <c r="P4685" s="4">
        <f>IF(O4685="吨",N4685*1000,IF(O4685="万立方米",N4685*10000,""))</f>
        <v>220000.0</v>
      </c>
      <c r="Q4685" s="2" t="s">
        <v>229</v>
      </c>
      <c r="R4685" s="2" t="s">
        <v>230</v>
      </c>
      <c r="S4685" s="2" t="s">
        <v>457</v>
      </c>
      <c r="T4685" s="2" t="s">
        <v>75</v>
      </c>
      <c r="U4685" s="4">
        <f>0.03</f>
        <v>0.03</v>
      </c>
      <c r="V4685" s="2" t="s">
        <v>232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4">
        <f>P4685*U4685/1000000</f>
        <v>0.0066</v>
      </c>
      <c r="AD4685" s="4">
        <f>AC4686*(1-AA4685/100)+(AC4685-AC4686)*(1-AB4685/100)</f>
        <v>0.0066</v>
      </c>
      <c r="AE4685" s="2" t="s">
        <v>66</v>
      </c>
      <c r="AF4685" s="2" t="s">
        <v>67</v>
      </c>
      <c r="AG4685" s="2" t="s">
        <v>233</v>
      </c>
      <c r="AH4685" s="2" t="s">
        <v>449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5906</v>
      </c>
      <c r="B4686" s="2" t="s">
        <v>5901</v>
      </c>
      <c r="C4686" s="2" t="s">
        <v>47</v>
      </c>
      <c r="D4686" s="2" t="s">
        <v>3139</v>
      </c>
      <c r="E4686" s="2" t="s">
        <v>924</v>
      </c>
      <c r="F4686" s="2" t="s">
        <v>119</v>
      </c>
      <c r="G4686" s="2" t="s">
        <v>227</v>
      </c>
      <c r="H4686" s="2" t="s">
        <v>142</v>
      </c>
      <c r="I4686" s="2" t="s">
        <v>53</v>
      </c>
      <c r="J4686" s="2" t="s">
        <v>226</v>
      </c>
      <c r="K4686" s="2" t="s">
        <v>226</v>
      </c>
      <c r="L4686" s="2" t="s">
        <v>227</v>
      </c>
      <c r="M4686" s="2" t="s">
        <v>95</v>
      </c>
      <c r="N4686" s="3">
        <v>22</v>
      </c>
      <c r="O4686" s="3" t="s">
        <v>228</v>
      </c>
      <c r="P4686" s="4">
        <f>IF(O4686="吨",N4686*1000,IF(O4686="万立方米",N4686*10000,""))</f>
        <v>220000.0</v>
      </c>
      <c r="Q4686" s="2" t="s">
        <v>229</v>
      </c>
      <c r="R4686" s="2" t="s">
        <v>230</v>
      </c>
      <c r="S4686" s="2" t="s">
        <v>459</v>
      </c>
      <c r="T4686" s="2" t="s">
        <v>75</v>
      </c>
      <c r="U4686" s="4">
        <f>0.03</f>
        <v>0.03</v>
      </c>
      <c r="V4686" s="2" t="s">
        <v>232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0.0066</v>
      </c>
      <c r="AD4686" s="4">
        <f>AC4686*(1-Z4686/100)</f>
        <v>0.0066</v>
      </c>
      <c r="AE4686" s="2" t="s">
        <v>66</v>
      </c>
      <c r="AF4686" s="2" t="s">
        <v>67</v>
      </c>
      <c r="AG4686" s="2" t="s">
        <v>233</v>
      </c>
      <c r="AH4686" s="2" t="s">
        <v>449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5907</v>
      </c>
      <c r="B4687" s="2" t="s">
        <v>5901</v>
      </c>
      <c r="C4687" s="2" t="s">
        <v>47</v>
      </c>
      <c r="D4687" s="2" t="s">
        <v>3139</v>
      </c>
      <c r="E4687" s="2" t="s">
        <v>924</v>
      </c>
      <c r="F4687" s="2" t="s">
        <v>119</v>
      </c>
      <c r="G4687" s="2" t="s">
        <v>227</v>
      </c>
      <c r="H4687" s="2" t="s">
        <v>142</v>
      </c>
      <c r="I4687" s="2" t="s">
        <v>53</v>
      </c>
      <c r="J4687" s="2" t="s">
        <v>226</v>
      </c>
      <c r="K4687" s="2" t="s">
        <v>226</v>
      </c>
      <c r="L4687" s="2" t="s">
        <v>227</v>
      </c>
      <c r="M4687" s="2" t="s">
        <v>99</v>
      </c>
      <c r="N4687" s="3">
        <v>22</v>
      </c>
      <c r="O4687" s="3" t="s">
        <v>228</v>
      </c>
      <c r="P4687" s="4">
        <f>IF(O4687="吨",N4687*1000,IF(O4687="万立方米",N4687*10000,""))</f>
        <v>220000.0</v>
      </c>
      <c r="Q4687" s="2" t="s">
        <v>229</v>
      </c>
      <c r="R4687" s="2" t="s">
        <v>230</v>
      </c>
      <c r="S4687" s="2" t="s">
        <v>461</v>
      </c>
      <c r="T4687" s="2" t="s">
        <v>75</v>
      </c>
      <c r="U4687" s="4">
        <f>0.0</f>
        <v>0.0</v>
      </c>
      <c r="V4687" s="2" t="s">
        <v>232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</v>
      </c>
      <c r="AD4687" s="4">
        <f>AC4687*(1-Z4687/100)</f>
        <v>0.0</v>
      </c>
      <c r="AE4687" s="2" t="s">
        <v>66</v>
      </c>
      <c r="AF4687" s="2" t="s">
        <v>67</v>
      </c>
      <c r="AG4687" s="2" t="s">
        <v>233</v>
      </c>
      <c r="AH4687" s="2" t="s">
        <v>449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5908</v>
      </c>
      <c r="B4688" s="2" t="s">
        <v>5901</v>
      </c>
      <c r="C4688" s="2" t="s">
        <v>47</v>
      </c>
      <c r="D4688" s="2" t="s">
        <v>3139</v>
      </c>
      <c r="E4688" s="2" t="s">
        <v>924</v>
      </c>
      <c r="F4688" s="2" t="s">
        <v>119</v>
      </c>
      <c r="G4688" s="2" t="s">
        <v>227</v>
      </c>
      <c r="H4688" s="2" t="s">
        <v>142</v>
      </c>
      <c r="I4688" s="2" t="s">
        <v>53</v>
      </c>
      <c r="J4688" s="2" t="s">
        <v>226</v>
      </c>
      <c r="K4688" s="2" t="s">
        <v>226</v>
      </c>
      <c r="L4688" s="2" t="s">
        <v>227</v>
      </c>
      <c r="M4688" s="2" t="s">
        <v>104</v>
      </c>
      <c r="N4688" s="3">
        <v>22</v>
      </c>
      <c r="O4688" s="3" t="s">
        <v>228</v>
      </c>
      <c r="P4688" s="4">
        <f>IF(O4688="吨",N4688*1000,IF(O4688="万立方米",N4688*10000,""))</f>
        <v>220000.0</v>
      </c>
      <c r="Q4688" s="2" t="s">
        <v>229</v>
      </c>
      <c r="R4688" s="2" t="s">
        <v>230</v>
      </c>
      <c r="S4688" s="2" t="s">
        <v>463</v>
      </c>
      <c r="T4688" s="2" t="s">
        <v>75</v>
      </c>
      <c r="U4688" s="4">
        <f>0.02</f>
        <v>0.02</v>
      </c>
      <c r="V4688" s="2" t="s">
        <v>232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 t="s">
        <v>236</v>
      </c>
      <c r="AH4688" s="2" t="s">
        <v>449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5909</v>
      </c>
      <c r="B4689" s="2" t="s">
        <v>5901</v>
      </c>
      <c r="C4689" s="2" t="s">
        <v>47</v>
      </c>
      <c r="D4689" s="2" t="s">
        <v>3139</v>
      </c>
      <c r="E4689" s="2" t="s">
        <v>924</v>
      </c>
      <c r="F4689" s="2" t="s">
        <v>119</v>
      </c>
      <c r="G4689" s="2" t="s">
        <v>227</v>
      </c>
      <c r="H4689" s="2" t="s">
        <v>142</v>
      </c>
      <c r="I4689" s="2"/>
      <c r="J4689" s="2"/>
      <c r="K4689" s="2"/>
      <c r="L4689" s="2"/>
      <c r="M4689" s="2" t="s">
        <v>107</v>
      </c>
      <c r="N4689" s="3"/>
      <c r="O4689" s="3"/>
      <c r="P4689" s="4">
        <f>IF(O4689="吨",N4689*1000,IF(O4689="万立方米",N4689*10000,""))</f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138</v>
      </c>
      <c r="AH4689" s="2" t="s">
        <v>114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5910</v>
      </c>
      <c r="B4690" s="2" t="s">
        <v>5911</v>
      </c>
      <c r="C4690" s="2" t="s">
        <v>47</v>
      </c>
      <c r="D4690" s="2" t="s">
        <v>983</v>
      </c>
      <c r="E4690" s="2" t="s">
        <v>984</v>
      </c>
      <c r="F4690" s="2" t="s">
        <v>119</v>
      </c>
      <c r="G4690" s="2" t="s">
        <v>227</v>
      </c>
      <c r="H4690" s="2" t="s">
        <v>52</v>
      </c>
      <c r="I4690" s="2" t="s">
        <v>53</v>
      </c>
      <c r="J4690" s="2" t="s">
        <v>226</v>
      </c>
      <c r="K4690" s="2" t="s">
        <v>226</v>
      </c>
      <c r="L4690" s="2" t="s">
        <v>227</v>
      </c>
      <c r="M4690" s="2" t="s">
        <v>57</v>
      </c>
      <c r="N4690" s="3">
        <v>10.58</v>
      </c>
      <c r="O4690" s="3" t="s">
        <v>228</v>
      </c>
      <c r="P4690" s="4">
        <f>IF(O4690="吨",N4690*1000,IF(O4690="万立方米",N4690*10000,""))</f>
        <v>105800.0</v>
      </c>
      <c r="Q4690" s="2" t="s">
        <v>229</v>
      </c>
      <c r="R4690" s="2" t="s">
        <v>230</v>
      </c>
      <c r="S4690" s="2" t="s">
        <v>448</v>
      </c>
      <c r="T4690" s="2" t="s">
        <v>75</v>
      </c>
      <c r="U4690" s="4">
        <f>0.0</f>
        <v>0.0</v>
      </c>
      <c r="V4690" s="2" t="s">
        <v>232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0.0</v>
      </c>
      <c r="AD4690" s="4">
        <f>AC4690*(1-Z4690/100)</f>
        <v>0.0</v>
      </c>
      <c r="AE4690" s="2" t="s">
        <v>66</v>
      </c>
      <c r="AF4690" s="2" t="s">
        <v>67</v>
      </c>
      <c r="AG4690" s="2" t="s">
        <v>233</v>
      </c>
      <c r="AH4690" s="2" t="s">
        <v>449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5912</v>
      </c>
      <c r="B4691" s="2" t="s">
        <v>5911</v>
      </c>
      <c r="C4691" s="2" t="s">
        <v>47</v>
      </c>
      <c r="D4691" s="2" t="s">
        <v>983</v>
      </c>
      <c r="E4691" s="2" t="s">
        <v>984</v>
      </c>
      <c r="F4691" s="2" t="s">
        <v>119</v>
      </c>
      <c r="G4691" s="2" t="s">
        <v>227</v>
      </c>
      <c r="H4691" s="2" t="s">
        <v>52</v>
      </c>
      <c r="I4691" s="2" t="s">
        <v>53</v>
      </c>
      <c r="J4691" s="2" t="s">
        <v>226</v>
      </c>
      <c r="K4691" s="2" t="s">
        <v>226</v>
      </c>
      <c r="L4691" s="2" t="s">
        <v>227</v>
      </c>
      <c r="M4691" s="2" t="s">
        <v>73</v>
      </c>
      <c r="N4691" s="3">
        <v>10.58</v>
      </c>
      <c r="O4691" s="3" t="s">
        <v>228</v>
      </c>
      <c r="P4691" s="4">
        <f>IF(O4691="吨",N4691*1000,IF(O4691="万立方米",N4691*10000,""))</f>
        <v>105800.0</v>
      </c>
      <c r="Q4691" s="2" t="s">
        <v>229</v>
      </c>
      <c r="R4691" s="2" t="s">
        <v>230</v>
      </c>
      <c r="S4691" s="2" t="s">
        <v>451</v>
      </c>
      <c r="T4691" s="2" t="s">
        <v>75</v>
      </c>
      <c r="U4691" s="4">
        <f>1.3</f>
        <v>1.3</v>
      </c>
      <c r="V4691" s="2" t="s">
        <v>232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0.13754</v>
      </c>
      <c r="AD4691" s="4">
        <f>AC4691*(1-Z4691/100)</f>
        <v>0.13754</v>
      </c>
      <c r="AE4691" s="2" t="s">
        <v>66</v>
      </c>
      <c r="AF4691" s="2" t="s">
        <v>67</v>
      </c>
      <c r="AG4691" s="2" t="s">
        <v>236</v>
      </c>
      <c r="AH4691" s="2" t="s">
        <v>449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5913</v>
      </c>
      <c r="B4692" s="2" t="s">
        <v>5911</v>
      </c>
      <c r="C4692" s="2" t="s">
        <v>47</v>
      </c>
      <c r="D4692" s="2" t="s">
        <v>983</v>
      </c>
      <c r="E4692" s="2" t="s">
        <v>984</v>
      </c>
      <c r="F4692" s="2" t="s">
        <v>119</v>
      </c>
      <c r="G4692" s="2" t="s">
        <v>227</v>
      </c>
      <c r="H4692" s="2" t="s">
        <v>52</v>
      </c>
      <c r="I4692" s="2" t="s">
        <v>53</v>
      </c>
      <c r="J4692" s="2" t="s">
        <v>226</v>
      </c>
      <c r="K4692" s="2" t="s">
        <v>226</v>
      </c>
      <c r="L4692" s="2" t="s">
        <v>227</v>
      </c>
      <c r="M4692" s="2" t="s">
        <v>79</v>
      </c>
      <c r="N4692" s="3">
        <v>10.58</v>
      </c>
      <c r="O4692" s="3" t="s">
        <v>228</v>
      </c>
      <c r="P4692" s="4">
        <f>IF(O4692="吨",N4692*1000,IF(O4692="万立方米",N4692*10000,""))</f>
        <v>105800.0</v>
      </c>
      <c r="Q4692" s="2" t="s">
        <v>229</v>
      </c>
      <c r="R4692" s="2" t="s">
        <v>230</v>
      </c>
      <c r="S4692" s="2" t="s">
        <v>453</v>
      </c>
      <c r="T4692" s="2" t="s">
        <v>75</v>
      </c>
      <c r="U4692" s="4">
        <f>4.1</f>
        <v>4.1</v>
      </c>
      <c r="V4692" s="2" t="s">
        <v>232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4">
        <f>P4692*U4692/1000000</f>
        <v>0.43377999999999994</v>
      </c>
      <c r="AD4692" s="4">
        <f>AC4692*(1-Z4692/100)</f>
        <v>0.3383484</v>
      </c>
      <c r="AE4692" s="2" t="s">
        <v>66</v>
      </c>
      <c r="AF4692" s="2" t="s">
        <v>67</v>
      </c>
      <c r="AG4692" s="2" t="s">
        <v>239</v>
      </c>
      <c r="AH4692" s="2" t="s">
        <v>449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5914</v>
      </c>
      <c r="B4693" s="2" t="s">
        <v>5911</v>
      </c>
      <c r="C4693" s="2" t="s">
        <v>47</v>
      </c>
      <c r="D4693" s="2" t="s">
        <v>983</v>
      </c>
      <c r="E4693" s="2" t="s">
        <v>984</v>
      </c>
      <c r="F4693" s="2" t="s">
        <v>119</v>
      </c>
      <c r="G4693" s="2" t="s">
        <v>227</v>
      </c>
      <c r="H4693" s="2" t="s">
        <v>52</v>
      </c>
      <c r="I4693" s="2" t="s">
        <v>53</v>
      </c>
      <c r="J4693" s="2" t="s">
        <v>226</v>
      </c>
      <c r="K4693" s="2" t="s">
        <v>226</v>
      </c>
      <c r="L4693" s="2" t="s">
        <v>227</v>
      </c>
      <c r="M4693" s="2" t="s">
        <v>87</v>
      </c>
      <c r="N4693" s="3">
        <v>10.58</v>
      </c>
      <c r="O4693" s="3" t="s">
        <v>228</v>
      </c>
      <c r="P4693" s="4">
        <f>IF(O4693="吨",N4693*1000,IF(O4693="万立方米",N4693*10000,""))</f>
        <v>105800.0</v>
      </c>
      <c r="Q4693" s="2" t="s">
        <v>229</v>
      </c>
      <c r="R4693" s="2" t="s">
        <v>230</v>
      </c>
      <c r="S4693" s="2" t="s">
        <v>455</v>
      </c>
      <c r="T4693" s="2" t="s">
        <v>75</v>
      </c>
      <c r="U4693" s="4">
        <f>0.0</f>
        <v>0.0</v>
      </c>
      <c r="V4693" s="2" t="s">
        <v>232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66</v>
      </c>
      <c r="AF4693" s="2" t="s">
        <v>67</v>
      </c>
      <c r="AG4693" s="2" t="s">
        <v>233</v>
      </c>
      <c r="AH4693" s="2" t="s">
        <v>449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5915</v>
      </c>
      <c r="B4694" s="2" t="s">
        <v>5911</v>
      </c>
      <c r="C4694" s="2" t="s">
        <v>47</v>
      </c>
      <c r="D4694" s="2" t="s">
        <v>983</v>
      </c>
      <c r="E4694" s="2" t="s">
        <v>984</v>
      </c>
      <c r="F4694" s="2" t="s">
        <v>119</v>
      </c>
      <c r="G4694" s="2" t="s">
        <v>227</v>
      </c>
      <c r="H4694" s="2" t="s">
        <v>52</v>
      </c>
      <c r="I4694" s="2" t="s">
        <v>53</v>
      </c>
      <c r="J4694" s="2" t="s">
        <v>226</v>
      </c>
      <c r="K4694" s="2" t="s">
        <v>226</v>
      </c>
      <c r="L4694" s="2" t="s">
        <v>227</v>
      </c>
      <c r="M4694" s="2" t="s">
        <v>91</v>
      </c>
      <c r="N4694" s="3">
        <v>10.58</v>
      </c>
      <c r="O4694" s="3" t="s">
        <v>228</v>
      </c>
      <c r="P4694" s="4">
        <f>IF(O4694="吨",N4694*1000,IF(O4694="万立方米",N4694*10000,""))</f>
        <v>105800.0</v>
      </c>
      <c r="Q4694" s="2" t="s">
        <v>229</v>
      </c>
      <c r="R4694" s="2" t="s">
        <v>230</v>
      </c>
      <c r="S4694" s="2" t="s">
        <v>457</v>
      </c>
      <c r="T4694" s="2" t="s">
        <v>75</v>
      </c>
      <c r="U4694" s="4">
        <f>0.03</f>
        <v>0.03</v>
      </c>
      <c r="V4694" s="2" t="s">
        <v>232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4">
        <f>P4694*U4694/1000000</f>
        <v>0.003174</v>
      </c>
      <c r="AD4694" s="4">
        <f>AC4695*(1-AA4694/100)+(AC4694-AC4695)*(1-AB4694/100)</f>
        <v>0.003174</v>
      </c>
      <c r="AE4694" s="2" t="s">
        <v>66</v>
      </c>
      <c r="AF4694" s="2" t="s">
        <v>67</v>
      </c>
      <c r="AG4694" s="2" t="s">
        <v>233</v>
      </c>
      <c r="AH4694" s="2" t="s">
        <v>449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5916</v>
      </c>
      <c r="B4695" s="2" t="s">
        <v>5911</v>
      </c>
      <c r="C4695" s="2" t="s">
        <v>47</v>
      </c>
      <c r="D4695" s="2" t="s">
        <v>983</v>
      </c>
      <c r="E4695" s="2" t="s">
        <v>984</v>
      </c>
      <c r="F4695" s="2" t="s">
        <v>119</v>
      </c>
      <c r="G4695" s="2" t="s">
        <v>227</v>
      </c>
      <c r="H4695" s="2" t="s">
        <v>52</v>
      </c>
      <c r="I4695" s="2" t="s">
        <v>53</v>
      </c>
      <c r="J4695" s="2" t="s">
        <v>226</v>
      </c>
      <c r="K4695" s="2" t="s">
        <v>226</v>
      </c>
      <c r="L4695" s="2" t="s">
        <v>227</v>
      </c>
      <c r="M4695" s="2" t="s">
        <v>95</v>
      </c>
      <c r="N4695" s="3">
        <v>10.58</v>
      </c>
      <c r="O4695" s="3" t="s">
        <v>228</v>
      </c>
      <c r="P4695" s="4">
        <f>IF(O4695="吨",N4695*1000,IF(O4695="万立方米",N4695*10000,""))</f>
        <v>105800.0</v>
      </c>
      <c r="Q4695" s="2" t="s">
        <v>229</v>
      </c>
      <c r="R4695" s="2" t="s">
        <v>230</v>
      </c>
      <c r="S4695" s="2" t="s">
        <v>459</v>
      </c>
      <c r="T4695" s="2" t="s">
        <v>75</v>
      </c>
      <c r="U4695" s="4">
        <f>0.03</f>
        <v>0.03</v>
      </c>
      <c r="V4695" s="2" t="s">
        <v>232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0.003174</v>
      </c>
      <c r="AD4695" s="4">
        <f>AC4695*(1-Z4695/100)</f>
        <v>0.003174</v>
      </c>
      <c r="AE4695" s="2" t="s">
        <v>66</v>
      </c>
      <c r="AF4695" s="2" t="s">
        <v>67</v>
      </c>
      <c r="AG4695" s="2" t="s">
        <v>233</v>
      </c>
      <c r="AH4695" s="2" t="s">
        <v>449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5917</v>
      </c>
      <c r="B4696" s="2" t="s">
        <v>5911</v>
      </c>
      <c r="C4696" s="2" t="s">
        <v>47</v>
      </c>
      <c r="D4696" s="2" t="s">
        <v>983</v>
      </c>
      <c r="E4696" s="2" t="s">
        <v>984</v>
      </c>
      <c r="F4696" s="2" t="s">
        <v>119</v>
      </c>
      <c r="G4696" s="2" t="s">
        <v>227</v>
      </c>
      <c r="H4696" s="2" t="s">
        <v>52</v>
      </c>
      <c r="I4696" s="2" t="s">
        <v>53</v>
      </c>
      <c r="J4696" s="2" t="s">
        <v>226</v>
      </c>
      <c r="K4696" s="2" t="s">
        <v>226</v>
      </c>
      <c r="L4696" s="2" t="s">
        <v>227</v>
      </c>
      <c r="M4696" s="2" t="s">
        <v>99</v>
      </c>
      <c r="N4696" s="3">
        <v>10.58</v>
      </c>
      <c r="O4696" s="3" t="s">
        <v>228</v>
      </c>
      <c r="P4696" s="4">
        <f>IF(O4696="吨",N4696*1000,IF(O4696="万立方米",N4696*10000,""))</f>
        <v>105800.0</v>
      </c>
      <c r="Q4696" s="2" t="s">
        <v>229</v>
      </c>
      <c r="R4696" s="2" t="s">
        <v>230</v>
      </c>
      <c r="S4696" s="2" t="s">
        <v>461</v>
      </c>
      <c r="T4696" s="2" t="s">
        <v>75</v>
      </c>
      <c r="U4696" s="4">
        <f>0.0</f>
        <v>0.0</v>
      </c>
      <c r="V4696" s="2" t="s">
        <v>232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66</v>
      </c>
      <c r="AF4696" s="2" t="s">
        <v>67</v>
      </c>
      <c r="AG4696" s="2" t="s">
        <v>233</v>
      </c>
      <c r="AH4696" s="2" t="s">
        <v>449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5918</v>
      </c>
      <c r="B4697" s="2" t="s">
        <v>5911</v>
      </c>
      <c r="C4697" s="2" t="s">
        <v>47</v>
      </c>
      <c r="D4697" s="2" t="s">
        <v>983</v>
      </c>
      <c r="E4697" s="2" t="s">
        <v>984</v>
      </c>
      <c r="F4697" s="2" t="s">
        <v>119</v>
      </c>
      <c r="G4697" s="2" t="s">
        <v>227</v>
      </c>
      <c r="H4697" s="2" t="s">
        <v>52</v>
      </c>
      <c r="I4697" s="2" t="s">
        <v>53</v>
      </c>
      <c r="J4697" s="2" t="s">
        <v>226</v>
      </c>
      <c r="K4697" s="2" t="s">
        <v>226</v>
      </c>
      <c r="L4697" s="2" t="s">
        <v>227</v>
      </c>
      <c r="M4697" s="2" t="s">
        <v>104</v>
      </c>
      <c r="N4697" s="3">
        <v>10.58</v>
      </c>
      <c r="O4697" s="3" t="s">
        <v>228</v>
      </c>
      <c r="P4697" s="4">
        <f>IF(O4697="吨",N4697*1000,IF(O4697="万立方米",N4697*10000,""))</f>
        <v>105800.0</v>
      </c>
      <c r="Q4697" s="2" t="s">
        <v>229</v>
      </c>
      <c r="R4697" s="2" t="s">
        <v>230</v>
      </c>
      <c r="S4697" s="2" t="s">
        <v>463</v>
      </c>
      <c r="T4697" s="2" t="s">
        <v>75</v>
      </c>
      <c r="U4697" s="4">
        <f>0.02</f>
        <v>0.02</v>
      </c>
      <c r="V4697" s="2" t="s">
        <v>232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 t="s">
        <v>236</v>
      </c>
      <c r="AH4697" s="2" t="s">
        <v>449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5919</v>
      </c>
      <c r="B4698" s="2" t="s">
        <v>5911</v>
      </c>
      <c r="C4698" s="2" t="s">
        <v>47</v>
      </c>
      <c r="D4698" s="2" t="s">
        <v>983</v>
      </c>
      <c r="E4698" s="2" t="s">
        <v>984</v>
      </c>
      <c r="F4698" s="2" t="s">
        <v>119</v>
      </c>
      <c r="G4698" s="2" t="s">
        <v>227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f>IF(O4698="吨",N4698*1000,IF(O4698="万立方米",N4698*10000,""))</f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138</v>
      </c>
      <c r="AH4698" s="2" t="s">
        <v>114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5920</v>
      </c>
      <c r="B4699" s="2" t="s">
        <v>5921</v>
      </c>
      <c r="C4699" s="2" t="s">
        <v>47</v>
      </c>
      <c r="D4699" s="2" t="s">
        <v>2846</v>
      </c>
      <c r="E4699" s="2" t="s">
        <v>984</v>
      </c>
      <c r="F4699" s="2" t="s">
        <v>50</v>
      </c>
      <c r="G4699" s="2" t="s">
        <v>51</v>
      </c>
      <c r="H4699" s="2" t="s">
        <v>142</v>
      </c>
      <c r="I4699" s="2" t="s">
        <v>53</v>
      </c>
      <c r="J4699" s="2" t="s">
        <v>343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19.12828268232</v>
      </c>
      <c r="AD4699" s="4">
        <f>AC4699*(1-Z4699/100)</f>
        <v>19.12828268232</v>
      </c>
      <c r="AE4699" s="2" t="s">
        <v>66</v>
      </c>
      <c r="AF4699" s="2" t="s">
        <v>67</v>
      </c>
      <c r="AG4699" s="2" t="s">
        <v>233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5922</v>
      </c>
      <c r="B4700" s="2" t="s">
        <v>5921</v>
      </c>
      <c r="C4700" s="2" t="s">
        <v>47</v>
      </c>
      <c r="D4700" s="2" t="s">
        <v>2846</v>
      </c>
      <c r="E4700" s="2" t="s">
        <v>984</v>
      </c>
      <c r="F4700" s="2" t="s">
        <v>50</v>
      </c>
      <c r="G4700" s="2" t="s">
        <v>51</v>
      </c>
      <c r="H4700" s="2" t="s">
        <v>142</v>
      </c>
      <c r="I4700" s="2" t="s">
        <v>53</v>
      </c>
      <c r="J4700" s="2" t="s">
        <v>343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4">
        <f>P4700*U4700/1000000</f>
        <v>2976.70132</v>
      </c>
      <c r="AD4700" s="4">
        <f>AC4700*(1-Z4700/100)</f>
        <v>2976.70132</v>
      </c>
      <c r="AE4700" s="2" t="s">
        <v>66</v>
      </c>
      <c r="AF4700" s="2" t="s">
        <v>67</v>
      </c>
      <c r="AG4700" s="2" t="s">
        <v>236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5923</v>
      </c>
      <c r="B4701" s="2" t="s">
        <v>5921</v>
      </c>
      <c r="C4701" s="2" t="s">
        <v>47</v>
      </c>
      <c r="D4701" s="2" t="s">
        <v>2846</v>
      </c>
      <c r="E4701" s="2" t="s">
        <v>984</v>
      </c>
      <c r="F4701" s="2" t="s">
        <v>50</v>
      </c>
      <c r="G4701" s="2" t="s">
        <v>51</v>
      </c>
      <c r="H4701" s="2" t="s">
        <v>142</v>
      </c>
      <c r="I4701" s="2" t="s">
        <v>53</v>
      </c>
      <c r="J4701" s="2" t="s">
        <v>343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4">
        <f>P4701*U4701/1000000</f>
        <v>10731.0082586</v>
      </c>
      <c r="AD4701" s="4">
        <f>AC4701*(1-Z4701/100)</f>
        <v>8370.186441708001</v>
      </c>
      <c r="AE4701" s="2" t="s">
        <v>66</v>
      </c>
      <c r="AF4701" s="2" t="s">
        <v>67</v>
      </c>
      <c r="AG4701" s="2" t="s">
        <v>239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5924</v>
      </c>
      <c r="B4702" s="2" t="s">
        <v>5921</v>
      </c>
      <c r="C4702" s="2" t="s">
        <v>47</v>
      </c>
      <c r="D4702" s="2" t="s">
        <v>2846</v>
      </c>
      <c r="E4702" s="2" t="s">
        <v>984</v>
      </c>
      <c r="F4702" s="2" t="s">
        <v>50</v>
      </c>
      <c r="G4702" s="2" t="s">
        <v>51</v>
      </c>
      <c r="H4702" s="2" t="s">
        <v>142</v>
      </c>
      <c r="I4702" s="2" t="s">
        <v>53</v>
      </c>
      <c r="J4702" s="2" t="s">
        <v>343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4">
        <f>P4702*U4702/1000000</f>
        <v>0.0</v>
      </c>
      <c r="AD4702" s="4">
        <f>AC4702*(1-Z4702/100)</f>
        <v>0.0</v>
      </c>
      <c r="AE4702" s="2" t="s">
        <v>66</v>
      </c>
      <c r="AF4702" s="2" t="s">
        <v>67</v>
      </c>
      <c r="AG4702" s="2" t="s">
        <v>233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5925</v>
      </c>
      <c r="B4703" s="2" t="s">
        <v>5921</v>
      </c>
      <c r="C4703" s="2" t="s">
        <v>47</v>
      </c>
      <c r="D4703" s="2" t="s">
        <v>2846</v>
      </c>
      <c r="E4703" s="2" t="s">
        <v>984</v>
      </c>
      <c r="F4703" s="2" t="s">
        <v>50</v>
      </c>
      <c r="G4703" s="2" t="s">
        <v>51</v>
      </c>
      <c r="H4703" s="2" t="s">
        <v>142</v>
      </c>
      <c r="I4703" s="2" t="s">
        <v>53</v>
      </c>
      <c r="J4703" s="2" t="s">
        <v>343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4">
        <f>P4703*U4703/1000000</f>
        <v>36662.54180778</v>
      </c>
      <c r="AD4703" s="4">
        <f>AC4704*(1-AA4703/100)+(AC4703-AC4704)*(1-AB4703/100)</f>
        <v>36662.54180778</v>
      </c>
      <c r="AE4703" s="2" t="s">
        <v>66</v>
      </c>
      <c r="AF4703" s="2" t="s">
        <v>67</v>
      </c>
      <c r="AG4703" s="2" t="s">
        <v>233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5926</v>
      </c>
      <c r="B4704" s="2" t="s">
        <v>5921</v>
      </c>
      <c r="C4704" s="2" t="s">
        <v>47</v>
      </c>
      <c r="D4704" s="2" t="s">
        <v>2846</v>
      </c>
      <c r="E4704" s="2" t="s">
        <v>984</v>
      </c>
      <c r="F4704" s="2" t="s">
        <v>50</v>
      </c>
      <c r="G4704" s="2" t="s">
        <v>51</v>
      </c>
      <c r="H4704" s="2" t="s">
        <v>142</v>
      </c>
      <c r="I4704" s="2" t="s">
        <v>53</v>
      </c>
      <c r="J4704" s="2" t="s">
        <v>343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9564.14134116</v>
      </c>
      <c r="AD4704" s="4">
        <f>AC4704*(1-Z4704/100)</f>
        <v>9564.14134116</v>
      </c>
      <c r="AE4704" s="2" t="s">
        <v>66</v>
      </c>
      <c r="AF4704" s="2" t="s">
        <v>67</v>
      </c>
      <c r="AG4704" s="2" t="s">
        <v>233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5927</v>
      </c>
      <c r="B4705" s="2" t="s">
        <v>5921</v>
      </c>
      <c r="C4705" s="2" t="s">
        <v>47</v>
      </c>
      <c r="D4705" s="2" t="s">
        <v>2846</v>
      </c>
      <c r="E4705" s="2" t="s">
        <v>984</v>
      </c>
      <c r="F4705" s="2" t="s">
        <v>50</v>
      </c>
      <c r="G4705" s="2" t="s">
        <v>51</v>
      </c>
      <c r="H4705" s="2" t="s">
        <v>142</v>
      </c>
      <c r="I4705" s="2" t="s">
        <v>53</v>
      </c>
      <c r="J4705" s="2" t="s">
        <v>343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11385.882549</v>
      </c>
      <c r="AD4705" s="4">
        <f>AC4705*(1-Z4705/100)</f>
        <v>11385.882549</v>
      </c>
      <c r="AE4705" s="2" t="s">
        <v>66</v>
      </c>
      <c r="AF4705" s="2" t="s">
        <v>67</v>
      </c>
      <c r="AG4705" s="2" t="s">
        <v>233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5928</v>
      </c>
      <c r="B4706" s="2" t="s">
        <v>5921</v>
      </c>
      <c r="C4706" s="2" t="s">
        <v>47</v>
      </c>
      <c r="D4706" s="2" t="s">
        <v>2846</v>
      </c>
      <c r="E4706" s="2" t="s">
        <v>984</v>
      </c>
      <c r="F4706" s="2" t="s">
        <v>50</v>
      </c>
      <c r="G4706" s="2" t="s">
        <v>51</v>
      </c>
      <c r="H4706" s="2" t="s">
        <v>142</v>
      </c>
      <c r="I4706" s="2" t="s">
        <v>53</v>
      </c>
      <c r="J4706" s="2" t="s">
        <v>343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59.5340264</v>
      </c>
      <c r="AD4706" s="4">
        <f>AC4706*(1-Z4706/100)</f>
        <v>59.5340264</v>
      </c>
      <c r="AE4706" s="2" t="s">
        <v>66</v>
      </c>
      <c r="AF4706" s="2" t="s">
        <v>67</v>
      </c>
      <c r="AG4706" s="2" t="s">
        <v>236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5929</v>
      </c>
      <c r="B4707" s="2" t="s">
        <v>5921</v>
      </c>
      <c r="C4707" s="2" t="s">
        <v>47</v>
      </c>
      <c r="D4707" s="2" t="s">
        <v>2846</v>
      </c>
      <c r="E4707" s="2" t="s">
        <v>984</v>
      </c>
      <c r="F4707" s="2" t="s">
        <v>50</v>
      </c>
      <c r="G4707" s="2" t="s">
        <v>51</v>
      </c>
      <c r="H4707" s="2" t="s">
        <v>142</v>
      </c>
      <c r="I4707" s="2"/>
      <c r="J4707" s="2"/>
      <c r="K4707" s="2"/>
      <c r="L4707" s="2"/>
      <c r="M4707" s="2" t="s">
        <v>107</v>
      </c>
      <c r="N4707" s="3"/>
      <c r="O4707" s="3"/>
      <c r="P4707" s="4">
        <f>IF(O4707="吨",N4707*1000,IF(O4707="万立方米",N4707*10000,""))</f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138</v>
      </c>
      <c r="AH4707" s="2" t="s">
        <v>114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5930</v>
      </c>
      <c r="B4708" s="2" t="s">
        <v>5931</v>
      </c>
      <c r="C4708" s="2" t="s">
        <v>47</v>
      </c>
      <c r="D4708" s="2" t="s">
        <v>797</v>
      </c>
      <c r="E4708" s="2" t="s">
        <v>514</v>
      </c>
      <c r="F4708" s="2" t="s">
        <v>224</v>
      </c>
      <c r="G4708" s="2" t="s">
        <v>225</v>
      </c>
      <c r="H4708" s="2" t="s">
        <v>1019</v>
      </c>
      <c r="I4708" s="2" t="s">
        <v>53</v>
      </c>
      <c r="J4708" s="2" t="s">
        <v>226</v>
      </c>
      <c r="K4708" s="2" t="s">
        <v>226</v>
      </c>
      <c r="L4708" s="2" t="s">
        <v>227</v>
      </c>
      <c r="M4708" s="2" t="s">
        <v>57</v>
      </c>
      <c r="N4708" s="3">
        <v>18859.811</v>
      </c>
      <c r="O4708" s="3" t="s">
        <v>228</v>
      </c>
      <c r="P4708" s="4">
        <f>IF(O4708="吨",N4708*1000,IF(O4708="万立方米",N4708*10000,""))</f>
        <v>188598110.00000003</v>
      </c>
      <c r="Q4708" s="2" t="s">
        <v>229</v>
      </c>
      <c r="R4708" s="2" t="s">
        <v>230</v>
      </c>
      <c r="S4708" s="2" t="s">
        <v>231</v>
      </c>
      <c r="T4708" s="2" t="s">
        <v>75</v>
      </c>
      <c r="U4708" s="4">
        <f>0.0</f>
        <v>0.0</v>
      </c>
      <c r="V4708" s="2" t="s">
        <v>232</v>
      </c>
      <c r="W4708" s="2" t="s">
        <v>76</v>
      </c>
      <c r="X4708" s="2" t="s">
        <v>255</v>
      </c>
      <c r="Y4708" s="2" t="s">
        <v>256</v>
      </c>
      <c r="Z4708" s="2">
        <v>57</v>
      </c>
      <c r="AA4708" s="2"/>
      <c r="AB4708" s="2"/>
      <c r="AC4708" s="4">
        <f>P4708*U4708/1000000</f>
        <v>0.0</v>
      </c>
      <c r="AD4708" s="4">
        <f>AC4708*(1-Z4708/100)</f>
        <v>0.0</v>
      </c>
      <c r="AE4708" s="2" t="s">
        <v>66</v>
      </c>
      <c r="AF4708" s="2" t="s">
        <v>67</v>
      </c>
      <c r="AG4708" s="2" t="s">
        <v>257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5932</v>
      </c>
      <c r="B4709" s="2" t="s">
        <v>5931</v>
      </c>
      <c r="C4709" s="2" t="s">
        <v>47</v>
      </c>
      <c r="D4709" s="2" t="s">
        <v>797</v>
      </c>
      <c r="E4709" s="2" t="s">
        <v>514</v>
      </c>
      <c r="F4709" s="2" t="s">
        <v>224</v>
      </c>
      <c r="G4709" s="2" t="s">
        <v>225</v>
      </c>
      <c r="H4709" s="2" t="s">
        <v>1019</v>
      </c>
      <c r="I4709" s="2" t="s">
        <v>53</v>
      </c>
      <c r="J4709" s="2" t="s">
        <v>226</v>
      </c>
      <c r="K4709" s="2" t="s">
        <v>226</v>
      </c>
      <c r="L4709" s="2" t="s">
        <v>227</v>
      </c>
      <c r="M4709" s="2" t="s">
        <v>73</v>
      </c>
      <c r="N4709" s="3">
        <v>18859.811</v>
      </c>
      <c r="O4709" s="3" t="s">
        <v>228</v>
      </c>
      <c r="P4709" s="4">
        <f>IF(O4709="吨",N4709*1000,IF(O4709="万立方米",N4709*10000,""))</f>
        <v>188598110.00000003</v>
      </c>
      <c r="Q4709" s="2" t="s">
        <v>229</v>
      </c>
      <c r="R4709" s="2" t="s">
        <v>230</v>
      </c>
      <c r="S4709" s="2" t="s">
        <v>235</v>
      </c>
      <c r="T4709" s="2" t="s">
        <v>75</v>
      </c>
      <c r="U4709" s="4">
        <f>1.3</f>
        <v>1.3</v>
      </c>
      <c r="V4709" s="2" t="s">
        <v>232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4">
        <f>P4709*U4709/1000000</f>
        <v>245.17754300000007</v>
      </c>
      <c r="AD4709" s="4">
        <f>AC4709*(1-Z4709/100)</f>
        <v>245.17754300000007</v>
      </c>
      <c r="AE4709" s="2" t="s">
        <v>66</v>
      </c>
      <c r="AF4709" s="2" t="s">
        <v>67</v>
      </c>
      <c r="AG4709" s="2" t="s">
        <v>259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5933</v>
      </c>
      <c r="B4710" s="2" t="s">
        <v>5931</v>
      </c>
      <c r="C4710" s="2" t="s">
        <v>47</v>
      </c>
      <c r="D4710" s="2" t="s">
        <v>797</v>
      </c>
      <c r="E4710" s="2" t="s">
        <v>514</v>
      </c>
      <c r="F4710" s="2" t="s">
        <v>224</v>
      </c>
      <c r="G4710" s="2" t="s">
        <v>225</v>
      </c>
      <c r="H4710" s="2" t="s">
        <v>1019</v>
      </c>
      <c r="I4710" s="2" t="s">
        <v>53</v>
      </c>
      <c r="J4710" s="2" t="s">
        <v>226</v>
      </c>
      <c r="K4710" s="2" t="s">
        <v>226</v>
      </c>
      <c r="L4710" s="2" t="s">
        <v>227</v>
      </c>
      <c r="M4710" s="2" t="s">
        <v>79</v>
      </c>
      <c r="N4710" s="3">
        <v>18859.811</v>
      </c>
      <c r="O4710" s="3" t="s">
        <v>228</v>
      </c>
      <c r="P4710" s="4">
        <f>IF(O4710="吨",N4710*1000,IF(O4710="万立方米",N4710*10000,""))</f>
        <v>188598110.00000003</v>
      </c>
      <c r="Q4710" s="2" t="s">
        <v>229</v>
      </c>
      <c r="R4710" s="2" t="s">
        <v>230</v>
      </c>
      <c r="S4710" s="2" t="s">
        <v>238</v>
      </c>
      <c r="T4710" s="2" t="s">
        <v>75</v>
      </c>
      <c r="U4710" s="4">
        <f>4.1</f>
        <v>4.1</v>
      </c>
      <c r="V4710" s="2" t="s">
        <v>232</v>
      </c>
      <c r="W4710" s="2" t="s">
        <v>76</v>
      </c>
      <c r="X4710" s="2" t="s">
        <v>149</v>
      </c>
      <c r="Y4710" s="2" t="s">
        <v>150</v>
      </c>
      <c r="Z4710" s="2">
        <v>64</v>
      </c>
      <c r="AA4710" s="2"/>
      <c r="AB4710" s="2"/>
      <c r="AC4710" s="4">
        <f>P4710*U4710/1000000</f>
        <v>773.252251</v>
      </c>
      <c r="AD4710" s="4">
        <f>AC4710*(1-Z4710/100)</f>
        <v>278.37081036</v>
      </c>
      <c r="AE4710" s="2" t="s">
        <v>66</v>
      </c>
      <c r="AF4710" s="2" t="s">
        <v>67</v>
      </c>
      <c r="AG4710" s="2" t="s">
        <v>257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5934</v>
      </c>
      <c r="B4711" s="2" t="s">
        <v>5931</v>
      </c>
      <c r="C4711" s="2" t="s">
        <v>47</v>
      </c>
      <c r="D4711" s="2" t="s">
        <v>797</v>
      </c>
      <c r="E4711" s="2" t="s">
        <v>514</v>
      </c>
      <c r="F4711" s="2" t="s">
        <v>224</v>
      </c>
      <c r="G4711" s="2" t="s">
        <v>225</v>
      </c>
      <c r="H4711" s="2" t="s">
        <v>1019</v>
      </c>
      <c r="I4711" s="2" t="s">
        <v>53</v>
      </c>
      <c r="J4711" s="2" t="s">
        <v>226</v>
      </c>
      <c r="K4711" s="2" t="s">
        <v>226</v>
      </c>
      <c r="L4711" s="2" t="s">
        <v>227</v>
      </c>
      <c r="M4711" s="2" t="s">
        <v>87</v>
      </c>
      <c r="N4711" s="3">
        <v>18859.811</v>
      </c>
      <c r="O4711" s="3" t="s">
        <v>228</v>
      </c>
      <c r="P4711" s="4">
        <f>IF(O4711="吨",N4711*1000,IF(O4711="万立方米",N4711*10000,""))</f>
        <v>188598110.00000003</v>
      </c>
      <c r="Q4711" s="2" t="s">
        <v>229</v>
      </c>
      <c r="R4711" s="2" t="s">
        <v>230</v>
      </c>
      <c r="S4711" s="2" t="s">
        <v>241</v>
      </c>
      <c r="T4711" s="2" t="s">
        <v>75</v>
      </c>
      <c r="U4711" s="4">
        <f>0.0</f>
        <v>0.0</v>
      </c>
      <c r="V4711" s="2" t="s">
        <v>232</v>
      </c>
      <c r="W4711" s="2" t="s">
        <v>76</v>
      </c>
      <c r="X4711" s="2" t="s">
        <v>255</v>
      </c>
      <c r="Y4711" s="2" t="s">
        <v>262</v>
      </c>
      <c r="Z4711" s="2">
        <v>57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66</v>
      </c>
      <c r="AF4711" s="2" t="s">
        <v>67</v>
      </c>
      <c r="AG4711" s="2" t="s">
        <v>257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5935</v>
      </c>
      <c r="B4712" s="2" t="s">
        <v>5931</v>
      </c>
      <c r="C4712" s="2" t="s">
        <v>47</v>
      </c>
      <c r="D4712" s="2" t="s">
        <v>797</v>
      </c>
      <c r="E4712" s="2" t="s">
        <v>514</v>
      </c>
      <c r="F4712" s="2" t="s">
        <v>224</v>
      </c>
      <c r="G4712" s="2" t="s">
        <v>225</v>
      </c>
      <c r="H4712" s="2" t="s">
        <v>1019</v>
      </c>
      <c r="I4712" s="2" t="s">
        <v>53</v>
      </c>
      <c r="J4712" s="2" t="s">
        <v>226</v>
      </c>
      <c r="K4712" s="2" t="s">
        <v>226</v>
      </c>
      <c r="L4712" s="2" t="s">
        <v>227</v>
      </c>
      <c r="M4712" s="2" t="s">
        <v>91</v>
      </c>
      <c r="N4712" s="3">
        <v>18859.811</v>
      </c>
      <c r="O4712" s="3" t="s">
        <v>228</v>
      </c>
      <c r="P4712" s="4">
        <f>IF(O4712="吨",N4712*1000,IF(O4712="万立方米",N4712*10000,""))</f>
        <v>188598110.00000003</v>
      </c>
      <c r="Q4712" s="2" t="s">
        <v>229</v>
      </c>
      <c r="R4712" s="2" t="s">
        <v>230</v>
      </c>
      <c r="S4712" s="2" t="s">
        <v>243</v>
      </c>
      <c r="T4712" s="2" t="s">
        <v>75</v>
      </c>
      <c r="U4712" s="4">
        <f>0.03</f>
        <v>0.03</v>
      </c>
      <c r="V4712" s="2" t="s">
        <v>232</v>
      </c>
      <c r="W4712" s="2" t="s">
        <v>76</v>
      </c>
      <c r="X4712" s="2" t="s">
        <v>255</v>
      </c>
      <c r="Y4712" s="2" t="s">
        <v>264</v>
      </c>
      <c r="Z4712" s="2">
        <v>75</v>
      </c>
      <c r="AA4712" s="2">
        <v>57</v>
      </c>
      <c r="AB4712" s="2">
        <v>75</v>
      </c>
      <c r="AC4712" s="4">
        <f>P4712*U4712/1000000</f>
        <v>5.6579433</v>
      </c>
      <c r="AD4712" s="4">
        <f>AC4713*(1-AA4712/100)+(AC4712-AC4713)*(1-AB4712/100)</f>
        <v>2.4329156190000005</v>
      </c>
      <c r="AE4712" s="2" t="s">
        <v>66</v>
      </c>
      <c r="AF4712" s="2" t="s">
        <v>67</v>
      </c>
      <c r="AG4712" s="2" t="s">
        <v>257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5936</v>
      </c>
      <c r="B4713" s="2" t="s">
        <v>5931</v>
      </c>
      <c r="C4713" s="2" t="s">
        <v>47</v>
      </c>
      <c r="D4713" s="2" t="s">
        <v>797</v>
      </c>
      <c r="E4713" s="2" t="s">
        <v>514</v>
      </c>
      <c r="F4713" s="2" t="s">
        <v>224</v>
      </c>
      <c r="G4713" s="2" t="s">
        <v>225</v>
      </c>
      <c r="H4713" s="2" t="s">
        <v>1019</v>
      </c>
      <c r="I4713" s="2" t="s">
        <v>53</v>
      </c>
      <c r="J4713" s="2" t="s">
        <v>226</v>
      </c>
      <c r="K4713" s="2" t="s">
        <v>226</v>
      </c>
      <c r="L4713" s="2" t="s">
        <v>227</v>
      </c>
      <c r="M4713" s="2" t="s">
        <v>95</v>
      </c>
      <c r="N4713" s="3">
        <v>18859.811</v>
      </c>
      <c r="O4713" s="3" t="s">
        <v>228</v>
      </c>
      <c r="P4713" s="4">
        <f>IF(O4713="吨",N4713*1000,IF(O4713="万立方米",N4713*10000,""))</f>
        <v>188598110.00000003</v>
      </c>
      <c r="Q4713" s="2" t="s">
        <v>229</v>
      </c>
      <c r="R4713" s="2" t="s">
        <v>230</v>
      </c>
      <c r="S4713" s="2" t="s">
        <v>245</v>
      </c>
      <c r="T4713" s="2" t="s">
        <v>75</v>
      </c>
      <c r="U4713" s="4">
        <f>0.03</f>
        <v>0.03</v>
      </c>
      <c r="V4713" s="2" t="s">
        <v>232</v>
      </c>
      <c r="W4713" s="2" t="s">
        <v>76</v>
      </c>
      <c r="X4713" s="2" t="s">
        <v>255</v>
      </c>
      <c r="Y4713" s="2" t="s">
        <v>266</v>
      </c>
      <c r="Z4713" s="2">
        <v>57</v>
      </c>
      <c r="AA4713" s="2"/>
      <c r="AB4713" s="2"/>
      <c r="AC4713" s="4">
        <f>P4713*U4713/1000000</f>
        <v>5.6579433</v>
      </c>
      <c r="AD4713" s="4">
        <f>AC4713*(1-Z4713/100)</f>
        <v>2.4329156190000005</v>
      </c>
      <c r="AE4713" s="2" t="s">
        <v>66</v>
      </c>
      <c r="AF4713" s="2" t="s">
        <v>67</v>
      </c>
      <c r="AG4713" s="2" t="s">
        <v>257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5937</v>
      </c>
      <c r="B4714" s="2" t="s">
        <v>5931</v>
      </c>
      <c r="C4714" s="2" t="s">
        <v>47</v>
      </c>
      <c r="D4714" s="2" t="s">
        <v>797</v>
      </c>
      <c r="E4714" s="2" t="s">
        <v>514</v>
      </c>
      <c r="F4714" s="2" t="s">
        <v>224</v>
      </c>
      <c r="G4714" s="2" t="s">
        <v>225</v>
      </c>
      <c r="H4714" s="2" t="s">
        <v>1019</v>
      </c>
      <c r="I4714" s="2" t="s">
        <v>53</v>
      </c>
      <c r="J4714" s="2" t="s">
        <v>226</v>
      </c>
      <c r="K4714" s="2" t="s">
        <v>226</v>
      </c>
      <c r="L4714" s="2" t="s">
        <v>227</v>
      </c>
      <c r="M4714" s="2" t="s">
        <v>99</v>
      </c>
      <c r="N4714" s="3">
        <v>18859.811</v>
      </c>
      <c r="O4714" s="3" t="s">
        <v>228</v>
      </c>
      <c r="P4714" s="4">
        <f>IF(O4714="吨",N4714*1000,IF(O4714="万立方米",N4714*10000,""))</f>
        <v>188598110.00000003</v>
      </c>
      <c r="Q4714" s="2" t="s">
        <v>229</v>
      </c>
      <c r="R4714" s="2" t="s">
        <v>230</v>
      </c>
      <c r="S4714" s="2" t="s">
        <v>247</v>
      </c>
      <c r="T4714" s="2" t="s">
        <v>75</v>
      </c>
      <c r="U4714" s="4">
        <f>0.0</f>
        <v>0.0</v>
      </c>
      <c r="V4714" s="2" t="s">
        <v>232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66</v>
      </c>
      <c r="AF4714" s="2" t="s">
        <v>67</v>
      </c>
      <c r="AG4714" s="2" t="s">
        <v>268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5938</v>
      </c>
      <c r="B4715" s="2" t="s">
        <v>5931</v>
      </c>
      <c r="C4715" s="2" t="s">
        <v>47</v>
      </c>
      <c r="D4715" s="2" t="s">
        <v>797</v>
      </c>
      <c r="E4715" s="2" t="s">
        <v>514</v>
      </c>
      <c r="F4715" s="2" t="s">
        <v>224</v>
      </c>
      <c r="G4715" s="2" t="s">
        <v>225</v>
      </c>
      <c r="H4715" s="2" t="s">
        <v>1019</v>
      </c>
      <c r="I4715" s="2" t="s">
        <v>53</v>
      </c>
      <c r="J4715" s="2" t="s">
        <v>226</v>
      </c>
      <c r="K4715" s="2" t="s">
        <v>226</v>
      </c>
      <c r="L4715" s="2" t="s">
        <v>227</v>
      </c>
      <c r="M4715" s="2" t="s">
        <v>104</v>
      </c>
      <c r="N4715" s="3">
        <v>18859.811</v>
      </c>
      <c r="O4715" s="3" t="s">
        <v>228</v>
      </c>
      <c r="P4715" s="4">
        <f>IF(O4715="吨",N4715*1000,IF(O4715="万立方米",N4715*10000,""))</f>
        <v>188598110.00000003</v>
      </c>
      <c r="Q4715" s="2" t="s">
        <v>229</v>
      </c>
      <c r="R4715" s="2" t="s">
        <v>230</v>
      </c>
      <c r="S4715" s="2" t="s">
        <v>249</v>
      </c>
      <c r="T4715" s="2" t="s">
        <v>75</v>
      </c>
      <c r="U4715" s="4">
        <f>0.02</f>
        <v>0.02</v>
      </c>
      <c r="V4715" s="2" t="s">
        <v>232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259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5939</v>
      </c>
      <c r="B4716" s="2" t="s">
        <v>5931</v>
      </c>
      <c r="C4716" s="2" t="s">
        <v>47</v>
      </c>
      <c r="D4716" s="2" t="s">
        <v>797</v>
      </c>
      <c r="E4716" s="2" t="s">
        <v>514</v>
      </c>
      <c r="F4716" s="2" t="s">
        <v>224</v>
      </c>
      <c r="G4716" s="2" t="s">
        <v>225</v>
      </c>
      <c r="H4716" s="2" t="s">
        <v>1019</v>
      </c>
      <c r="I4716" s="2"/>
      <c r="J4716" s="2"/>
      <c r="K4716" s="2" t="s">
        <v>55</v>
      </c>
      <c r="L4716" s="2" t="s">
        <v>163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164</v>
      </c>
      <c r="T4716" s="2" t="s">
        <v>165</v>
      </c>
      <c r="U4716" s="4">
        <f>0.16</f>
        <v>0.16</v>
      </c>
      <c r="V4716" s="2" t="s">
        <v>111</v>
      </c>
      <c r="W4716" s="2" t="s">
        <v>164</v>
      </c>
      <c r="X4716" s="2" t="s">
        <v>163</v>
      </c>
      <c r="Y4716" s="2" t="s">
        <v>166</v>
      </c>
      <c r="Z4716" s="2">
        <v>0</v>
      </c>
      <c r="AA4716" s="2"/>
      <c r="AB4716" s="2"/>
      <c r="AC4716" s="2"/>
      <c r="AD4716" s="2"/>
      <c r="AE4716" s="2" t="s">
        <v>271</v>
      </c>
      <c r="AF4716" s="2" t="s">
        <v>272</v>
      </c>
      <c r="AG4716" s="2" t="s">
        <v>273</v>
      </c>
      <c r="AH4716" s="2" t="s">
        <v>168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5940</v>
      </c>
      <c r="B4717" s="2" t="s">
        <v>5941</v>
      </c>
      <c r="C4717" s="2" t="s">
        <v>47</v>
      </c>
      <c r="D4717" s="2" t="s">
        <v>2618</v>
      </c>
      <c r="E4717" s="2" t="s">
        <v>491</v>
      </c>
      <c r="F4717" s="2" t="s">
        <v>278</v>
      </c>
      <c r="G4717" s="2" t="s">
        <v>120</v>
      </c>
      <c r="H4717" s="2" t="s">
        <v>912</v>
      </c>
      <c r="I4717" s="2" t="s">
        <v>53</v>
      </c>
      <c r="J4717" s="2" t="s">
        <v>280</v>
      </c>
      <c r="K4717" s="2"/>
      <c r="L4717" s="2" t="s">
        <v>122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124</v>
      </c>
      <c r="X4717" s="2" t="s">
        <v>298</v>
      </c>
      <c r="Y4717" s="2" t="s">
        <v>2619</v>
      </c>
      <c r="Z4717" s="2">
        <v>94.5</v>
      </c>
      <c r="AA4717" s="2"/>
      <c r="AB4717" s="2"/>
      <c r="AC4717" s="2"/>
      <c r="AD4717" s="2"/>
      <c r="AE4717" s="2" t="s">
        <v>271</v>
      </c>
      <c r="AF4717" s="2" t="s">
        <v>281</v>
      </c>
      <c r="AG4717" s="2" t="s">
        <v>1915</v>
      </c>
      <c r="AH4717" s="2" t="s">
        <v>128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5942</v>
      </c>
      <c r="B4718" s="2" t="s">
        <v>5941</v>
      </c>
      <c r="C4718" s="2" t="s">
        <v>47</v>
      </c>
      <c r="D4718" s="2" t="s">
        <v>2618</v>
      </c>
      <c r="E4718" s="2" t="s">
        <v>491</v>
      </c>
      <c r="F4718" s="2" t="s">
        <v>278</v>
      </c>
      <c r="G4718" s="2" t="s">
        <v>120</v>
      </c>
      <c r="H4718" s="2" t="s">
        <v>912</v>
      </c>
      <c r="I4718" s="2" t="s">
        <v>53</v>
      </c>
      <c r="J4718" s="2" t="s">
        <v>280</v>
      </c>
      <c r="K4718" s="2"/>
      <c r="L4718" s="2" t="s">
        <v>122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124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271</v>
      </c>
      <c r="AF4718" s="2" t="s">
        <v>281</v>
      </c>
      <c r="AG4718" s="2" t="s">
        <v>1917</v>
      </c>
      <c r="AH4718" s="2" t="s">
        <v>128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5943</v>
      </c>
      <c r="B4719" s="2" t="s">
        <v>5941</v>
      </c>
      <c r="C4719" s="2" t="s">
        <v>47</v>
      </c>
      <c r="D4719" s="2" t="s">
        <v>2618</v>
      </c>
      <c r="E4719" s="2" t="s">
        <v>491</v>
      </c>
      <c r="F4719" s="2" t="s">
        <v>278</v>
      </c>
      <c r="G4719" s="2" t="s">
        <v>120</v>
      </c>
      <c r="H4719" s="2" t="s">
        <v>912</v>
      </c>
      <c r="I4719" s="2" t="s">
        <v>53</v>
      </c>
      <c r="J4719" s="2" t="s">
        <v>280</v>
      </c>
      <c r="K4719" s="2"/>
      <c r="L4719" s="2" t="s">
        <v>122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124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271</v>
      </c>
      <c r="AF4719" s="2" t="s">
        <v>281</v>
      </c>
      <c r="AG4719" s="2" t="s">
        <v>1919</v>
      </c>
      <c r="AH4719" s="2" t="s">
        <v>128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5944</v>
      </c>
      <c r="B4720" s="2" t="s">
        <v>5941</v>
      </c>
      <c r="C4720" s="2" t="s">
        <v>47</v>
      </c>
      <c r="D4720" s="2" t="s">
        <v>2618</v>
      </c>
      <c r="E4720" s="2" t="s">
        <v>491</v>
      </c>
      <c r="F4720" s="2" t="s">
        <v>278</v>
      </c>
      <c r="G4720" s="2" t="s">
        <v>120</v>
      </c>
      <c r="H4720" s="2" t="s">
        <v>912</v>
      </c>
      <c r="I4720" s="2" t="s">
        <v>53</v>
      </c>
      <c r="J4720" s="2" t="s">
        <v>280</v>
      </c>
      <c r="K4720" s="2"/>
      <c r="L4720" s="2" t="s">
        <v>122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124</v>
      </c>
      <c r="X4720" s="2" t="s">
        <v>298</v>
      </c>
      <c r="Y4720" s="2" t="s">
        <v>2623</v>
      </c>
      <c r="Z4720" s="2">
        <v>94.5</v>
      </c>
      <c r="AA4720" s="2"/>
      <c r="AB4720" s="2"/>
      <c r="AC4720" s="2"/>
      <c r="AD4720" s="2"/>
      <c r="AE4720" s="2" t="s">
        <v>271</v>
      </c>
      <c r="AF4720" s="2" t="s">
        <v>281</v>
      </c>
      <c r="AG4720" s="2" t="s">
        <v>1915</v>
      </c>
      <c r="AH4720" s="2" t="s">
        <v>128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5945</v>
      </c>
      <c r="B4721" s="2" t="s">
        <v>5941</v>
      </c>
      <c r="C4721" s="2" t="s">
        <v>47</v>
      </c>
      <c r="D4721" s="2" t="s">
        <v>2618</v>
      </c>
      <c r="E4721" s="2" t="s">
        <v>491</v>
      </c>
      <c r="F4721" s="2" t="s">
        <v>278</v>
      </c>
      <c r="G4721" s="2" t="s">
        <v>120</v>
      </c>
      <c r="H4721" s="2" t="s">
        <v>912</v>
      </c>
      <c r="I4721" s="2" t="s">
        <v>53</v>
      </c>
      <c r="J4721" s="2" t="s">
        <v>280</v>
      </c>
      <c r="K4721" s="2"/>
      <c r="L4721" s="2" t="s">
        <v>122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124</v>
      </c>
      <c r="X4721" s="2" t="s">
        <v>298</v>
      </c>
      <c r="Y4721" s="2" t="s">
        <v>1923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271</v>
      </c>
      <c r="AF4721" s="2" t="s">
        <v>281</v>
      </c>
      <c r="AG4721" s="2" t="s">
        <v>1915</v>
      </c>
      <c r="AH4721" s="2" t="s">
        <v>128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5946</v>
      </c>
      <c r="B4722" s="2" t="s">
        <v>5941</v>
      </c>
      <c r="C4722" s="2" t="s">
        <v>47</v>
      </c>
      <c r="D4722" s="2" t="s">
        <v>2618</v>
      </c>
      <c r="E4722" s="2" t="s">
        <v>491</v>
      </c>
      <c r="F4722" s="2" t="s">
        <v>278</v>
      </c>
      <c r="G4722" s="2" t="s">
        <v>120</v>
      </c>
      <c r="H4722" s="2" t="s">
        <v>912</v>
      </c>
      <c r="I4722" s="2" t="s">
        <v>53</v>
      </c>
      <c r="J4722" s="2" t="s">
        <v>280</v>
      </c>
      <c r="K4722" s="2"/>
      <c r="L4722" s="2" t="s">
        <v>122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124</v>
      </c>
      <c r="X4722" s="2" t="s">
        <v>298</v>
      </c>
      <c r="Y4722" s="2" t="s">
        <v>2626</v>
      </c>
      <c r="Z4722" s="2">
        <v>94.5</v>
      </c>
      <c r="AA4722" s="2"/>
      <c r="AB4722" s="2"/>
      <c r="AC4722" s="2"/>
      <c r="AD4722" s="2"/>
      <c r="AE4722" s="2" t="s">
        <v>271</v>
      </c>
      <c r="AF4722" s="2" t="s">
        <v>281</v>
      </c>
      <c r="AG4722" s="2" t="s">
        <v>1915</v>
      </c>
      <c r="AH4722" s="2" t="s">
        <v>128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5947</v>
      </c>
      <c r="B4723" s="2" t="s">
        <v>5941</v>
      </c>
      <c r="C4723" s="2" t="s">
        <v>47</v>
      </c>
      <c r="D4723" s="2" t="s">
        <v>2618</v>
      </c>
      <c r="E4723" s="2" t="s">
        <v>491</v>
      </c>
      <c r="F4723" s="2" t="s">
        <v>278</v>
      </c>
      <c r="G4723" s="2" t="s">
        <v>120</v>
      </c>
      <c r="H4723" s="2" t="s">
        <v>912</v>
      </c>
      <c r="I4723" s="2" t="s">
        <v>53</v>
      </c>
      <c r="J4723" s="2" t="s">
        <v>280</v>
      </c>
      <c r="K4723" s="2"/>
      <c r="L4723" s="2" t="s">
        <v>122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124</v>
      </c>
      <c r="X4723" s="2" t="s">
        <v>314</v>
      </c>
      <c r="Y4723" s="2" t="s">
        <v>315</v>
      </c>
      <c r="Z4723" s="2">
        <v>80</v>
      </c>
      <c r="AA4723" s="2"/>
      <c r="AB4723" s="2"/>
      <c r="AC4723" s="2"/>
      <c r="AD4723" s="2"/>
      <c r="AE4723" s="2" t="s">
        <v>271</v>
      </c>
      <c r="AF4723" s="2" t="s">
        <v>281</v>
      </c>
      <c r="AG4723" s="2" t="s">
        <v>1919</v>
      </c>
      <c r="AH4723" s="2" t="s">
        <v>128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5948</v>
      </c>
      <c r="B4724" s="2" t="s">
        <v>5941</v>
      </c>
      <c r="C4724" s="2" t="s">
        <v>47</v>
      </c>
      <c r="D4724" s="2" t="s">
        <v>2618</v>
      </c>
      <c r="E4724" s="2" t="s">
        <v>491</v>
      </c>
      <c r="F4724" s="2" t="s">
        <v>278</v>
      </c>
      <c r="G4724" s="2" t="s">
        <v>120</v>
      </c>
      <c r="H4724" s="2" t="s">
        <v>912</v>
      </c>
      <c r="I4724" s="2" t="s">
        <v>53</v>
      </c>
      <c r="J4724" s="2" t="s">
        <v>280</v>
      </c>
      <c r="K4724" s="2"/>
      <c r="L4724" s="2" t="s">
        <v>122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124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271</v>
      </c>
      <c r="AF4724" s="2" t="s">
        <v>281</v>
      </c>
      <c r="AG4724" s="2" t="s">
        <v>1917</v>
      </c>
      <c r="AH4724" s="2" t="s">
        <v>128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5949</v>
      </c>
      <c r="B4725" s="2" t="s">
        <v>5941</v>
      </c>
      <c r="C4725" s="2" t="s">
        <v>47</v>
      </c>
      <c r="D4725" s="2" t="s">
        <v>2618</v>
      </c>
      <c r="E4725" s="2" t="s">
        <v>491</v>
      </c>
      <c r="F4725" s="2" t="s">
        <v>278</v>
      </c>
      <c r="G4725" s="2" t="s">
        <v>120</v>
      </c>
      <c r="H4725" s="2" t="s">
        <v>912</v>
      </c>
      <c r="I4725" s="2"/>
      <c r="J4725" s="2"/>
      <c r="K4725" s="2" t="s">
        <v>55</v>
      </c>
      <c r="L4725" s="2" t="s">
        <v>551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552</v>
      </c>
      <c r="T4725" s="2" t="s">
        <v>165</v>
      </c>
      <c r="U4725" s="2"/>
      <c r="V4725" s="2" t="s">
        <v>111</v>
      </c>
      <c r="W4725" s="2" t="s">
        <v>553</v>
      </c>
      <c r="X4725" s="2" t="s">
        <v>551</v>
      </c>
      <c r="Y4725" s="2" t="s">
        <v>554</v>
      </c>
      <c r="Z4725" s="2">
        <v>0</v>
      </c>
      <c r="AA4725" s="2"/>
      <c r="AB4725" s="2"/>
      <c r="AC4725" s="2"/>
      <c r="AD4725" s="2"/>
      <c r="AE4725" s="2" t="s">
        <v>271</v>
      </c>
      <c r="AF4725" s="2" t="s">
        <v>555</v>
      </c>
      <c r="AG4725" s="2" t="s">
        <v>556</v>
      </c>
      <c r="AH4725" s="2" t="s">
        <v>168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5950</v>
      </c>
      <c r="B4726" s="2" t="s">
        <v>5951</v>
      </c>
      <c r="C4726" s="2" t="s">
        <v>47</v>
      </c>
      <c r="D4726" s="2" t="s">
        <v>4512</v>
      </c>
      <c r="E4726" s="2" t="s">
        <v>296</v>
      </c>
      <c r="F4726" s="2" t="s">
        <v>278</v>
      </c>
      <c r="G4726" s="2" t="s">
        <v>120</v>
      </c>
      <c r="H4726" s="2" t="s">
        <v>52</v>
      </c>
      <c r="I4726" s="2" t="s">
        <v>53</v>
      </c>
      <c r="J4726" s="2" t="s">
        <v>280</v>
      </c>
      <c r="K4726" s="2"/>
      <c r="L4726" s="2" t="s">
        <v>122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124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271</v>
      </c>
      <c r="AF4726" s="2" t="s">
        <v>281</v>
      </c>
      <c r="AG4726" s="2" t="s">
        <v>282</v>
      </c>
      <c r="AH4726" s="2" t="s">
        <v>128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5952</v>
      </c>
      <c r="B4727" s="2" t="s">
        <v>5951</v>
      </c>
      <c r="C4727" s="2" t="s">
        <v>47</v>
      </c>
      <c r="D4727" s="2" t="s">
        <v>4512</v>
      </c>
      <c r="E4727" s="2" t="s">
        <v>296</v>
      </c>
      <c r="F4727" s="2" t="s">
        <v>278</v>
      </c>
      <c r="G4727" s="2" t="s">
        <v>120</v>
      </c>
      <c r="H4727" s="2" t="s">
        <v>52</v>
      </c>
      <c r="I4727" s="2" t="s">
        <v>53</v>
      </c>
      <c r="J4727" s="2" t="s">
        <v>280</v>
      </c>
      <c r="K4727" s="2"/>
      <c r="L4727" s="2" t="s">
        <v>122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124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271</v>
      </c>
      <c r="AF4727" s="2" t="s">
        <v>281</v>
      </c>
      <c r="AG4727" s="2" t="s">
        <v>284</v>
      </c>
      <c r="AH4727" s="2" t="s">
        <v>128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5953</v>
      </c>
      <c r="B4728" s="2" t="s">
        <v>5951</v>
      </c>
      <c r="C4728" s="2" t="s">
        <v>47</v>
      </c>
      <c r="D4728" s="2" t="s">
        <v>4512</v>
      </c>
      <c r="E4728" s="2" t="s">
        <v>296</v>
      </c>
      <c r="F4728" s="2" t="s">
        <v>278</v>
      </c>
      <c r="G4728" s="2" t="s">
        <v>120</v>
      </c>
      <c r="H4728" s="2" t="s">
        <v>52</v>
      </c>
      <c r="I4728" s="2" t="s">
        <v>53</v>
      </c>
      <c r="J4728" s="2" t="s">
        <v>280</v>
      </c>
      <c r="K4728" s="2"/>
      <c r="L4728" s="2" t="s">
        <v>122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124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271</v>
      </c>
      <c r="AF4728" s="2" t="s">
        <v>281</v>
      </c>
      <c r="AG4728" s="2" t="s">
        <v>282</v>
      </c>
      <c r="AH4728" s="2" t="s">
        <v>128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5954</v>
      </c>
      <c r="B4729" s="2" t="s">
        <v>5951</v>
      </c>
      <c r="C4729" s="2" t="s">
        <v>47</v>
      </c>
      <c r="D4729" s="2" t="s">
        <v>4512</v>
      </c>
      <c r="E4729" s="2" t="s">
        <v>296</v>
      </c>
      <c r="F4729" s="2" t="s">
        <v>278</v>
      </c>
      <c r="G4729" s="2" t="s">
        <v>120</v>
      </c>
      <c r="H4729" s="2" t="s">
        <v>52</v>
      </c>
      <c r="I4729" s="2" t="s">
        <v>53</v>
      </c>
      <c r="J4729" s="2" t="s">
        <v>280</v>
      </c>
      <c r="K4729" s="2"/>
      <c r="L4729" s="2" t="s">
        <v>122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124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271</v>
      </c>
      <c r="AF4729" s="2" t="s">
        <v>281</v>
      </c>
      <c r="AG4729" s="2" t="s">
        <v>282</v>
      </c>
      <c r="AH4729" s="2" t="s">
        <v>128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5955</v>
      </c>
      <c r="B4730" s="2" t="s">
        <v>5951</v>
      </c>
      <c r="C4730" s="2" t="s">
        <v>47</v>
      </c>
      <c r="D4730" s="2" t="s">
        <v>4512</v>
      </c>
      <c r="E4730" s="2" t="s">
        <v>296</v>
      </c>
      <c r="F4730" s="2" t="s">
        <v>278</v>
      </c>
      <c r="G4730" s="2" t="s">
        <v>120</v>
      </c>
      <c r="H4730" s="2" t="s">
        <v>52</v>
      </c>
      <c r="I4730" s="2" t="s">
        <v>53</v>
      </c>
      <c r="J4730" s="2" t="s">
        <v>280</v>
      </c>
      <c r="K4730" s="2"/>
      <c r="L4730" s="2" t="s">
        <v>122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124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271</v>
      </c>
      <c r="AF4730" s="2" t="s">
        <v>281</v>
      </c>
      <c r="AG4730" s="2" t="s">
        <v>282</v>
      </c>
      <c r="AH4730" s="2" t="s">
        <v>128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5956</v>
      </c>
      <c r="B4731" s="2" t="s">
        <v>5951</v>
      </c>
      <c r="C4731" s="2" t="s">
        <v>47</v>
      </c>
      <c r="D4731" s="2" t="s">
        <v>4512</v>
      </c>
      <c r="E4731" s="2" t="s">
        <v>296</v>
      </c>
      <c r="F4731" s="2" t="s">
        <v>278</v>
      </c>
      <c r="G4731" s="2" t="s">
        <v>120</v>
      </c>
      <c r="H4731" s="2" t="s">
        <v>52</v>
      </c>
      <c r="I4731" s="2" t="s">
        <v>53</v>
      </c>
      <c r="J4731" s="2" t="s">
        <v>280</v>
      </c>
      <c r="K4731" s="2"/>
      <c r="L4731" s="2" t="s">
        <v>122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124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271</v>
      </c>
      <c r="AF4731" s="2" t="s">
        <v>281</v>
      </c>
      <c r="AG4731" s="2" t="s">
        <v>282</v>
      </c>
      <c r="AH4731" s="2" t="s">
        <v>128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5957</v>
      </c>
      <c r="B4732" s="2" t="s">
        <v>5951</v>
      </c>
      <c r="C4732" s="2" t="s">
        <v>47</v>
      </c>
      <c r="D4732" s="2" t="s">
        <v>4512</v>
      </c>
      <c r="E4732" s="2" t="s">
        <v>296</v>
      </c>
      <c r="F4732" s="2" t="s">
        <v>278</v>
      </c>
      <c r="G4732" s="2" t="s">
        <v>120</v>
      </c>
      <c r="H4732" s="2" t="s">
        <v>52</v>
      </c>
      <c r="I4732" s="2" t="s">
        <v>53</v>
      </c>
      <c r="J4732" s="2" t="s">
        <v>280</v>
      </c>
      <c r="K4732" s="2"/>
      <c r="L4732" s="2" t="s">
        <v>122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124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271</v>
      </c>
      <c r="AF4732" s="2" t="s">
        <v>281</v>
      </c>
      <c r="AG4732" s="2" t="s">
        <v>282</v>
      </c>
      <c r="AH4732" s="2" t="s">
        <v>128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5958</v>
      </c>
      <c r="B4733" s="2" t="s">
        <v>5951</v>
      </c>
      <c r="C4733" s="2" t="s">
        <v>47</v>
      </c>
      <c r="D4733" s="2" t="s">
        <v>4512</v>
      </c>
      <c r="E4733" s="2" t="s">
        <v>296</v>
      </c>
      <c r="F4733" s="2" t="s">
        <v>278</v>
      </c>
      <c r="G4733" s="2" t="s">
        <v>120</v>
      </c>
      <c r="H4733" s="2" t="s">
        <v>52</v>
      </c>
      <c r="I4733" s="2" t="s">
        <v>53</v>
      </c>
      <c r="J4733" s="2" t="s">
        <v>280</v>
      </c>
      <c r="K4733" s="2"/>
      <c r="L4733" s="2" t="s">
        <v>122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124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271</v>
      </c>
      <c r="AF4733" s="2" t="s">
        <v>281</v>
      </c>
      <c r="AG4733" s="2" t="s">
        <v>284</v>
      </c>
      <c r="AH4733" s="2" t="s">
        <v>128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5959</v>
      </c>
      <c r="B4734" s="2" t="s">
        <v>5951</v>
      </c>
      <c r="C4734" s="2" t="s">
        <v>47</v>
      </c>
      <c r="D4734" s="2" t="s">
        <v>4512</v>
      </c>
      <c r="E4734" s="2" t="s">
        <v>296</v>
      </c>
      <c r="F4734" s="2" t="s">
        <v>278</v>
      </c>
      <c r="G4734" s="2" t="s">
        <v>120</v>
      </c>
      <c r="H4734" s="2" t="s">
        <v>52</v>
      </c>
      <c r="I4734" s="2" t="s">
        <v>198</v>
      </c>
      <c r="J4734" s="2" t="s">
        <v>357</v>
      </c>
      <c r="K4734" s="2" t="s">
        <v>357</v>
      </c>
      <c r="L4734" s="2" t="s">
        <v>200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358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4">
        <f>P4734*U4734/1000000</f>
        <v>0.00138474</v>
      </c>
      <c r="AD4734" s="4">
        <f>AC4734*(1-Z4734/100)</f>
        <v>0.00138474</v>
      </c>
      <c r="AE4734" s="2" t="s">
        <v>66</v>
      </c>
      <c r="AF4734" s="2" t="s">
        <v>67</v>
      </c>
      <c r="AG4734" s="2" t="s">
        <v>233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5960</v>
      </c>
      <c r="B4735" s="2" t="s">
        <v>5951</v>
      </c>
      <c r="C4735" s="2" t="s">
        <v>47</v>
      </c>
      <c r="D4735" s="2" t="s">
        <v>4512</v>
      </c>
      <c r="E4735" s="2" t="s">
        <v>296</v>
      </c>
      <c r="F4735" s="2" t="s">
        <v>278</v>
      </c>
      <c r="G4735" s="2" t="s">
        <v>120</v>
      </c>
      <c r="H4735" s="2" t="s">
        <v>52</v>
      </c>
      <c r="I4735" s="2" t="s">
        <v>198</v>
      </c>
      <c r="J4735" s="2" t="s">
        <v>357</v>
      </c>
      <c r="K4735" s="2" t="s">
        <v>357</v>
      </c>
      <c r="L4735" s="2" t="s">
        <v>200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360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4">
        <f>P4735*U4735/1000000</f>
        <v>0.08308439999999999</v>
      </c>
      <c r="AD4735" s="4">
        <f>AC4735*(1-Z4735/100)</f>
        <v>0.08308439999999999</v>
      </c>
      <c r="AE4735" s="2" t="s">
        <v>66</v>
      </c>
      <c r="AF4735" s="2" t="s">
        <v>67</v>
      </c>
      <c r="AG4735" s="2" t="s">
        <v>236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5961</v>
      </c>
      <c r="B4736" s="2" t="s">
        <v>5951</v>
      </c>
      <c r="C4736" s="2" t="s">
        <v>47</v>
      </c>
      <c r="D4736" s="2" t="s">
        <v>4512</v>
      </c>
      <c r="E4736" s="2" t="s">
        <v>296</v>
      </c>
      <c r="F4736" s="2" t="s">
        <v>278</v>
      </c>
      <c r="G4736" s="2" t="s">
        <v>120</v>
      </c>
      <c r="H4736" s="2" t="s">
        <v>52</v>
      </c>
      <c r="I4736" s="2" t="s">
        <v>198</v>
      </c>
      <c r="J4736" s="2" t="s">
        <v>357</v>
      </c>
      <c r="K4736" s="2" t="s">
        <v>357</v>
      </c>
      <c r="L4736" s="2" t="s">
        <v>200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362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4">
        <f>P4736*U4736/1000000</f>
        <v>1.0247076000000002</v>
      </c>
      <c r="AD4736" s="4">
        <f>AC4736*(1-Z4736/100)</f>
        <v>1.0247076000000002</v>
      </c>
      <c r="AE4736" s="2" t="s">
        <v>66</v>
      </c>
      <c r="AF4736" s="2" t="s">
        <v>67</v>
      </c>
      <c r="AG4736" s="2" t="s">
        <v>233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5962</v>
      </c>
      <c r="B4737" s="2" t="s">
        <v>5951</v>
      </c>
      <c r="C4737" s="2" t="s">
        <v>47</v>
      </c>
      <c r="D4737" s="2" t="s">
        <v>4512</v>
      </c>
      <c r="E4737" s="2" t="s">
        <v>296</v>
      </c>
      <c r="F4737" s="2" t="s">
        <v>278</v>
      </c>
      <c r="G4737" s="2" t="s">
        <v>120</v>
      </c>
      <c r="H4737" s="2" t="s">
        <v>52</v>
      </c>
      <c r="I4737" s="2" t="s">
        <v>198</v>
      </c>
      <c r="J4737" s="2" t="s">
        <v>357</v>
      </c>
      <c r="K4737" s="2" t="s">
        <v>357</v>
      </c>
      <c r="L4737" s="2" t="s">
        <v>200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364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4">
        <f>P4737*U4737/1000000</f>
        <v>0.00553896</v>
      </c>
      <c r="AD4737" s="4">
        <f>AC4737*(1-Z4737/100)</f>
        <v>0.00553896</v>
      </c>
      <c r="AE4737" s="2" t="s">
        <v>66</v>
      </c>
      <c r="AF4737" s="2" t="s">
        <v>67</v>
      </c>
      <c r="AG4737" s="2" t="s">
        <v>233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5963</v>
      </c>
      <c r="B4738" s="2" t="s">
        <v>5951</v>
      </c>
      <c r="C4738" s="2" t="s">
        <v>47</v>
      </c>
      <c r="D4738" s="2" t="s">
        <v>4512</v>
      </c>
      <c r="E4738" s="2" t="s">
        <v>296</v>
      </c>
      <c r="F4738" s="2" t="s">
        <v>278</v>
      </c>
      <c r="G4738" s="2" t="s">
        <v>120</v>
      </c>
      <c r="H4738" s="2" t="s">
        <v>52</v>
      </c>
      <c r="I4738" s="2" t="s">
        <v>198</v>
      </c>
      <c r="J4738" s="2" t="s">
        <v>357</v>
      </c>
      <c r="K4738" s="2" t="s">
        <v>357</v>
      </c>
      <c r="L4738" s="2" t="s">
        <v>200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366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4">
        <f>P4738*U4738/1000000</f>
        <v>0.069237</v>
      </c>
      <c r="AD4738" s="4">
        <f>AC4739*(1-AA4738/100)+(AC4738-AC4739)*(1-AB4738/100)</f>
        <v>0.069237</v>
      </c>
      <c r="AE4738" s="2" t="s">
        <v>66</v>
      </c>
      <c r="AF4738" s="2" t="s">
        <v>67</v>
      </c>
      <c r="AG4738" s="2" t="s">
        <v>233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5964</v>
      </c>
      <c r="B4739" s="2" t="s">
        <v>5951</v>
      </c>
      <c r="C4739" s="2" t="s">
        <v>47</v>
      </c>
      <c r="D4739" s="2" t="s">
        <v>4512</v>
      </c>
      <c r="E4739" s="2" t="s">
        <v>296</v>
      </c>
      <c r="F4739" s="2" t="s">
        <v>278</v>
      </c>
      <c r="G4739" s="2" t="s">
        <v>120</v>
      </c>
      <c r="H4739" s="2" t="s">
        <v>52</v>
      </c>
      <c r="I4739" s="2" t="s">
        <v>198</v>
      </c>
      <c r="J4739" s="2" t="s">
        <v>357</v>
      </c>
      <c r="K4739" s="2" t="s">
        <v>357</v>
      </c>
      <c r="L4739" s="2" t="s">
        <v>200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368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4">
        <f>P4739*U4739/1000000</f>
        <v>0.069237</v>
      </c>
      <c r="AD4739" s="4">
        <f>AC4739*(1-Z4739/100)</f>
        <v>0.069237</v>
      </c>
      <c r="AE4739" s="2" t="s">
        <v>66</v>
      </c>
      <c r="AF4739" s="2" t="s">
        <v>67</v>
      </c>
      <c r="AG4739" s="2" t="s">
        <v>233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5965</v>
      </c>
      <c r="B4740" s="2" t="s">
        <v>5951</v>
      </c>
      <c r="C4740" s="2" t="s">
        <v>47</v>
      </c>
      <c r="D4740" s="2" t="s">
        <v>4512</v>
      </c>
      <c r="E4740" s="2" t="s">
        <v>296</v>
      </c>
      <c r="F4740" s="2" t="s">
        <v>278</v>
      </c>
      <c r="G4740" s="2" t="s">
        <v>120</v>
      </c>
      <c r="H4740" s="2" t="s">
        <v>52</v>
      </c>
      <c r="I4740" s="2" t="s">
        <v>198</v>
      </c>
      <c r="J4740" s="2" t="s">
        <v>357</v>
      </c>
      <c r="K4740" s="2" t="s">
        <v>357</v>
      </c>
      <c r="L4740" s="2" t="s">
        <v>200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370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4">
        <f>P4740*U4740/1000000</f>
        <v>0.415422</v>
      </c>
      <c r="AD4740" s="4">
        <f>AC4740*(1-Z4740/100)</f>
        <v>0.415422</v>
      </c>
      <c r="AE4740" s="2" t="s">
        <v>66</v>
      </c>
      <c r="AF4740" s="2" t="s">
        <v>67</v>
      </c>
      <c r="AG4740" s="2" t="s">
        <v>233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5966</v>
      </c>
      <c r="B4741" s="2" t="s">
        <v>5951</v>
      </c>
      <c r="C4741" s="2" t="s">
        <v>47</v>
      </c>
      <c r="D4741" s="2" t="s">
        <v>4512</v>
      </c>
      <c r="E4741" s="2" t="s">
        <v>296</v>
      </c>
      <c r="F4741" s="2" t="s">
        <v>278</v>
      </c>
      <c r="G4741" s="2" t="s">
        <v>120</v>
      </c>
      <c r="H4741" s="2" t="s">
        <v>52</v>
      </c>
      <c r="I4741" s="2" t="s">
        <v>198</v>
      </c>
      <c r="J4741" s="2" t="s">
        <v>357</v>
      </c>
      <c r="K4741" s="2" t="s">
        <v>357</v>
      </c>
      <c r="L4741" s="2" t="s">
        <v>200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372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4">
        <f>P4741*U4741/1000000</f>
        <v>0.01800162</v>
      </c>
      <c r="AD4741" s="4">
        <f>AC4741*(1-Z4741/100)</f>
        <v>0.01800162</v>
      </c>
      <c r="AE4741" s="2" t="s">
        <v>66</v>
      </c>
      <c r="AF4741" s="2" t="s">
        <v>67</v>
      </c>
      <c r="AG4741" s="2" t="s">
        <v>236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5967</v>
      </c>
      <c r="B4742" s="2" t="s">
        <v>5951</v>
      </c>
      <c r="C4742" s="2" t="s">
        <v>47</v>
      </c>
      <c r="D4742" s="2" t="s">
        <v>4512</v>
      </c>
      <c r="E4742" s="2" t="s">
        <v>296</v>
      </c>
      <c r="F4742" s="2" t="s">
        <v>278</v>
      </c>
      <c r="G4742" s="2" t="s">
        <v>120</v>
      </c>
      <c r="H4742" s="2" t="s">
        <v>52</v>
      </c>
      <c r="I4742" s="2" t="s">
        <v>4529</v>
      </c>
      <c r="J4742" s="2" t="s">
        <v>4530</v>
      </c>
      <c r="K4742" s="2"/>
      <c r="L4742" s="2" t="s">
        <v>122</v>
      </c>
      <c r="M4742" s="2" t="s">
        <v>57</v>
      </c>
      <c r="N4742" s="3">
        <v>14316.525</v>
      </c>
      <c r="O4742" s="3" t="s">
        <v>123</v>
      </c>
      <c r="P4742" s="2"/>
      <c r="Q4742" s="2"/>
      <c r="R4742" s="2"/>
      <c r="S4742" s="2"/>
      <c r="T4742" s="2"/>
      <c r="U4742" s="2"/>
      <c r="V4742" s="2"/>
      <c r="W4742" s="2" t="s">
        <v>124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271</v>
      </c>
      <c r="AF4742" s="2" t="s">
        <v>692</v>
      </c>
      <c r="AG4742" s="2" t="s">
        <v>693</v>
      </c>
      <c r="AH4742" s="2" t="s">
        <v>128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5968</v>
      </c>
      <c r="B4743" s="2" t="s">
        <v>5951</v>
      </c>
      <c r="C4743" s="2" t="s">
        <v>47</v>
      </c>
      <c r="D4743" s="2" t="s">
        <v>4512</v>
      </c>
      <c r="E4743" s="2" t="s">
        <v>296</v>
      </c>
      <c r="F4743" s="2" t="s">
        <v>278</v>
      </c>
      <c r="G4743" s="2" t="s">
        <v>120</v>
      </c>
      <c r="H4743" s="2" t="s">
        <v>52</v>
      </c>
      <c r="I4743" s="2" t="s">
        <v>4529</v>
      </c>
      <c r="J4743" s="2" t="s">
        <v>4530</v>
      </c>
      <c r="K4743" s="2"/>
      <c r="L4743" s="2" t="s">
        <v>122</v>
      </c>
      <c r="M4743" s="2" t="s">
        <v>73</v>
      </c>
      <c r="N4743" s="3">
        <v>14316.525</v>
      </c>
      <c r="O4743" s="3" t="s">
        <v>123</v>
      </c>
      <c r="P4743" s="2"/>
      <c r="Q4743" s="2"/>
      <c r="R4743" s="2"/>
      <c r="S4743" s="2"/>
      <c r="T4743" s="2"/>
      <c r="U4743" s="2"/>
      <c r="V4743" s="2"/>
      <c r="W4743" s="2" t="s">
        <v>124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271</v>
      </c>
      <c r="AF4743" s="2" t="s">
        <v>692</v>
      </c>
      <c r="AG4743" s="2" t="s">
        <v>695</v>
      </c>
      <c r="AH4743" s="2" t="s">
        <v>128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5969</v>
      </c>
      <c r="B4744" s="2" t="s">
        <v>5951</v>
      </c>
      <c r="C4744" s="2" t="s">
        <v>47</v>
      </c>
      <c r="D4744" s="2" t="s">
        <v>4512</v>
      </c>
      <c r="E4744" s="2" t="s">
        <v>296</v>
      </c>
      <c r="F4744" s="2" t="s">
        <v>278</v>
      </c>
      <c r="G4744" s="2" t="s">
        <v>120</v>
      </c>
      <c r="H4744" s="2" t="s">
        <v>52</v>
      </c>
      <c r="I4744" s="2" t="s">
        <v>4529</v>
      </c>
      <c r="J4744" s="2" t="s">
        <v>4530</v>
      </c>
      <c r="K4744" s="2"/>
      <c r="L4744" s="2" t="s">
        <v>122</v>
      </c>
      <c r="M4744" s="2" t="s">
        <v>79</v>
      </c>
      <c r="N4744" s="3">
        <v>14316.525</v>
      </c>
      <c r="O4744" s="3" t="s">
        <v>123</v>
      </c>
      <c r="P4744" s="2"/>
      <c r="Q4744" s="2"/>
      <c r="R4744" s="2"/>
      <c r="S4744" s="2"/>
      <c r="T4744" s="2"/>
      <c r="U4744" s="2"/>
      <c r="V4744" s="2"/>
      <c r="W4744" s="2" t="s">
        <v>124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271</v>
      </c>
      <c r="AF4744" s="2" t="s">
        <v>692</v>
      </c>
      <c r="AG4744" s="2" t="s">
        <v>693</v>
      </c>
      <c r="AH4744" s="2" t="s">
        <v>128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5970</v>
      </c>
      <c r="B4745" s="2" t="s">
        <v>5951</v>
      </c>
      <c r="C4745" s="2" t="s">
        <v>47</v>
      </c>
      <c r="D4745" s="2" t="s">
        <v>4512</v>
      </c>
      <c r="E4745" s="2" t="s">
        <v>296</v>
      </c>
      <c r="F4745" s="2" t="s">
        <v>278</v>
      </c>
      <c r="G4745" s="2" t="s">
        <v>120</v>
      </c>
      <c r="H4745" s="2" t="s">
        <v>52</v>
      </c>
      <c r="I4745" s="2" t="s">
        <v>4529</v>
      </c>
      <c r="J4745" s="2" t="s">
        <v>4530</v>
      </c>
      <c r="K4745" s="2"/>
      <c r="L4745" s="2" t="s">
        <v>122</v>
      </c>
      <c r="M4745" s="2" t="s">
        <v>87</v>
      </c>
      <c r="N4745" s="3">
        <v>14316.525</v>
      </c>
      <c r="O4745" s="3" t="s">
        <v>123</v>
      </c>
      <c r="P4745" s="2"/>
      <c r="Q4745" s="2"/>
      <c r="R4745" s="2"/>
      <c r="S4745" s="2"/>
      <c r="T4745" s="2"/>
      <c r="U4745" s="2"/>
      <c r="V4745" s="2"/>
      <c r="W4745" s="2" t="s">
        <v>124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271</v>
      </c>
      <c r="AF4745" s="2" t="s">
        <v>692</v>
      </c>
      <c r="AG4745" s="2" t="s">
        <v>693</v>
      </c>
      <c r="AH4745" s="2" t="s">
        <v>128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5971</v>
      </c>
      <c r="B4746" s="2" t="s">
        <v>5951</v>
      </c>
      <c r="C4746" s="2" t="s">
        <v>47</v>
      </c>
      <c r="D4746" s="2" t="s">
        <v>4512</v>
      </c>
      <c r="E4746" s="2" t="s">
        <v>296</v>
      </c>
      <c r="F4746" s="2" t="s">
        <v>278</v>
      </c>
      <c r="G4746" s="2" t="s">
        <v>120</v>
      </c>
      <c r="H4746" s="2" t="s">
        <v>52</v>
      </c>
      <c r="I4746" s="2" t="s">
        <v>4529</v>
      </c>
      <c r="J4746" s="2" t="s">
        <v>4530</v>
      </c>
      <c r="K4746" s="2"/>
      <c r="L4746" s="2" t="s">
        <v>122</v>
      </c>
      <c r="M4746" s="2" t="s">
        <v>91</v>
      </c>
      <c r="N4746" s="3">
        <v>14316.525</v>
      </c>
      <c r="O4746" s="3" t="s">
        <v>123</v>
      </c>
      <c r="P4746" s="2"/>
      <c r="Q4746" s="2"/>
      <c r="R4746" s="2"/>
      <c r="S4746" s="2"/>
      <c r="T4746" s="2"/>
      <c r="U4746" s="2"/>
      <c r="V4746" s="2"/>
      <c r="W4746" s="2" t="s">
        <v>124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271</v>
      </c>
      <c r="AF4746" s="2" t="s">
        <v>692</v>
      </c>
      <c r="AG4746" s="2" t="s">
        <v>693</v>
      </c>
      <c r="AH4746" s="2" t="s">
        <v>128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5972</v>
      </c>
      <c r="B4747" s="2" t="s">
        <v>5951</v>
      </c>
      <c r="C4747" s="2" t="s">
        <v>47</v>
      </c>
      <c r="D4747" s="2" t="s">
        <v>4512</v>
      </c>
      <c r="E4747" s="2" t="s">
        <v>296</v>
      </c>
      <c r="F4747" s="2" t="s">
        <v>278</v>
      </c>
      <c r="G4747" s="2" t="s">
        <v>120</v>
      </c>
      <c r="H4747" s="2" t="s">
        <v>52</v>
      </c>
      <c r="I4747" s="2" t="s">
        <v>4529</v>
      </c>
      <c r="J4747" s="2" t="s">
        <v>4530</v>
      </c>
      <c r="K4747" s="2"/>
      <c r="L4747" s="2" t="s">
        <v>122</v>
      </c>
      <c r="M4747" s="2" t="s">
        <v>95</v>
      </c>
      <c r="N4747" s="3">
        <v>14316.525</v>
      </c>
      <c r="O4747" s="3" t="s">
        <v>123</v>
      </c>
      <c r="P4747" s="2"/>
      <c r="Q4747" s="2"/>
      <c r="R4747" s="2"/>
      <c r="S4747" s="2"/>
      <c r="T4747" s="2"/>
      <c r="U4747" s="2"/>
      <c r="V4747" s="2"/>
      <c r="W4747" s="2" t="s">
        <v>124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271</v>
      </c>
      <c r="AF4747" s="2" t="s">
        <v>692</v>
      </c>
      <c r="AG4747" s="2" t="s">
        <v>693</v>
      </c>
      <c r="AH4747" s="2" t="s">
        <v>128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5973</v>
      </c>
      <c r="B4748" s="2" t="s">
        <v>5951</v>
      </c>
      <c r="C4748" s="2" t="s">
        <v>47</v>
      </c>
      <c r="D4748" s="2" t="s">
        <v>4512</v>
      </c>
      <c r="E4748" s="2" t="s">
        <v>296</v>
      </c>
      <c r="F4748" s="2" t="s">
        <v>278</v>
      </c>
      <c r="G4748" s="2" t="s">
        <v>120</v>
      </c>
      <c r="H4748" s="2" t="s">
        <v>52</v>
      </c>
      <c r="I4748" s="2" t="s">
        <v>4529</v>
      </c>
      <c r="J4748" s="2" t="s">
        <v>4530</v>
      </c>
      <c r="K4748" s="2"/>
      <c r="L4748" s="2" t="s">
        <v>122</v>
      </c>
      <c r="M4748" s="2" t="s">
        <v>99</v>
      </c>
      <c r="N4748" s="3">
        <v>14316.525</v>
      </c>
      <c r="O4748" s="3" t="s">
        <v>123</v>
      </c>
      <c r="P4748" s="2"/>
      <c r="Q4748" s="2"/>
      <c r="R4748" s="2"/>
      <c r="S4748" s="2"/>
      <c r="T4748" s="2"/>
      <c r="U4748" s="2"/>
      <c r="V4748" s="2"/>
      <c r="W4748" s="2" t="s">
        <v>124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271</v>
      </c>
      <c r="AF4748" s="2" t="s">
        <v>692</v>
      </c>
      <c r="AG4748" s="2" t="s">
        <v>693</v>
      </c>
      <c r="AH4748" s="2" t="s">
        <v>128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5974</v>
      </c>
      <c r="B4749" s="2" t="s">
        <v>5951</v>
      </c>
      <c r="C4749" s="2" t="s">
        <v>47</v>
      </c>
      <c r="D4749" s="2" t="s">
        <v>4512</v>
      </c>
      <c r="E4749" s="2" t="s">
        <v>296</v>
      </c>
      <c r="F4749" s="2" t="s">
        <v>278</v>
      </c>
      <c r="G4749" s="2" t="s">
        <v>120</v>
      </c>
      <c r="H4749" s="2" t="s">
        <v>52</v>
      </c>
      <c r="I4749" s="2" t="s">
        <v>4529</v>
      </c>
      <c r="J4749" s="2" t="s">
        <v>4530</v>
      </c>
      <c r="K4749" s="2"/>
      <c r="L4749" s="2" t="s">
        <v>122</v>
      </c>
      <c r="M4749" s="2" t="s">
        <v>104</v>
      </c>
      <c r="N4749" s="3">
        <v>14316.525</v>
      </c>
      <c r="O4749" s="3" t="s">
        <v>123</v>
      </c>
      <c r="P4749" s="2"/>
      <c r="Q4749" s="2"/>
      <c r="R4749" s="2"/>
      <c r="S4749" s="2"/>
      <c r="T4749" s="2"/>
      <c r="U4749" s="2"/>
      <c r="V4749" s="2"/>
      <c r="W4749" s="2" t="s">
        <v>124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271</v>
      </c>
      <c r="AF4749" s="2" t="s">
        <v>692</v>
      </c>
      <c r="AG4749" s="2" t="s">
        <v>695</v>
      </c>
      <c r="AH4749" s="2" t="s">
        <v>128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5975</v>
      </c>
      <c r="B4750" s="2" t="s">
        <v>5951</v>
      </c>
      <c r="C4750" s="2" t="s">
        <v>47</v>
      </c>
      <c r="D4750" s="2" t="s">
        <v>4512</v>
      </c>
      <c r="E4750" s="2" t="s">
        <v>296</v>
      </c>
      <c r="F4750" s="2" t="s">
        <v>278</v>
      </c>
      <c r="G4750" s="2" t="s">
        <v>120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f>IF(O4750="吨",N4750*1000,IF(O4750="万立方米",N4750*10000,""))</f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138</v>
      </c>
      <c r="AH4750" s="2" t="s">
        <v>114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5976</v>
      </c>
      <c r="B4751" s="2" t="s">
        <v>5977</v>
      </c>
      <c r="C4751" s="2" t="s">
        <v>47</v>
      </c>
      <c r="D4751" s="2" t="s">
        <v>1596</v>
      </c>
      <c r="E4751" s="2" t="s">
        <v>924</v>
      </c>
      <c r="F4751" s="2" t="s">
        <v>278</v>
      </c>
      <c r="G4751" s="2" t="s">
        <v>120</v>
      </c>
      <c r="H4751" s="2" t="s">
        <v>912</v>
      </c>
      <c r="I4751" s="2" t="s">
        <v>53</v>
      </c>
      <c r="J4751" s="2" t="s">
        <v>280</v>
      </c>
      <c r="K4751" s="2"/>
      <c r="L4751" s="2" t="s">
        <v>122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124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271</v>
      </c>
      <c r="AF4751" s="2" t="s">
        <v>281</v>
      </c>
      <c r="AG4751" s="2" t="s">
        <v>880</v>
      </c>
      <c r="AH4751" s="2" t="s">
        <v>128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5978</v>
      </c>
      <c r="B4752" s="2" t="s">
        <v>5977</v>
      </c>
      <c r="C4752" s="2" t="s">
        <v>47</v>
      </c>
      <c r="D4752" s="2" t="s">
        <v>1596</v>
      </c>
      <c r="E4752" s="2" t="s">
        <v>924</v>
      </c>
      <c r="F4752" s="2" t="s">
        <v>278</v>
      </c>
      <c r="G4752" s="2" t="s">
        <v>120</v>
      </c>
      <c r="H4752" s="2" t="s">
        <v>912</v>
      </c>
      <c r="I4752" s="2" t="s">
        <v>53</v>
      </c>
      <c r="J4752" s="2" t="s">
        <v>280</v>
      </c>
      <c r="K4752" s="2"/>
      <c r="L4752" s="2" t="s">
        <v>122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124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271</v>
      </c>
      <c r="AF4752" s="2" t="s">
        <v>281</v>
      </c>
      <c r="AG4752" s="2" t="s">
        <v>882</v>
      </c>
      <c r="AH4752" s="2" t="s">
        <v>128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5979</v>
      </c>
      <c r="B4753" s="2" t="s">
        <v>5977</v>
      </c>
      <c r="C4753" s="2" t="s">
        <v>47</v>
      </c>
      <c r="D4753" s="2" t="s">
        <v>1596</v>
      </c>
      <c r="E4753" s="2" t="s">
        <v>924</v>
      </c>
      <c r="F4753" s="2" t="s">
        <v>278</v>
      </c>
      <c r="G4753" s="2" t="s">
        <v>120</v>
      </c>
      <c r="H4753" s="2" t="s">
        <v>912</v>
      </c>
      <c r="I4753" s="2" t="s">
        <v>53</v>
      </c>
      <c r="J4753" s="2" t="s">
        <v>280</v>
      </c>
      <c r="K4753" s="2"/>
      <c r="L4753" s="2" t="s">
        <v>122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124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271</v>
      </c>
      <c r="AF4753" s="2" t="s">
        <v>281</v>
      </c>
      <c r="AG4753" s="2" t="s">
        <v>1320</v>
      </c>
      <c r="AH4753" s="2" t="s">
        <v>128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5980</v>
      </c>
      <c r="B4754" s="2" t="s">
        <v>5977</v>
      </c>
      <c r="C4754" s="2" t="s">
        <v>47</v>
      </c>
      <c r="D4754" s="2" t="s">
        <v>1596</v>
      </c>
      <c r="E4754" s="2" t="s">
        <v>924</v>
      </c>
      <c r="F4754" s="2" t="s">
        <v>278</v>
      </c>
      <c r="G4754" s="2" t="s">
        <v>120</v>
      </c>
      <c r="H4754" s="2" t="s">
        <v>912</v>
      </c>
      <c r="I4754" s="2" t="s">
        <v>53</v>
      </c>
      <c r="J4754" s="2" t="s">
        <v>280</v>
      </c>
      <c r="K4754" s="2"/>
      <c r="L4754" s="2" t="s">
        <v>122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124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271</v>
      </c>
      <c r="AF4754" s="2" t="s">
        <v>281</v>
      </c>
      <c r="AG4754" s="2" t="s">
        <v>880</v>
      </c>
      <c r="AH4754" s="2" t="s">
        <v>128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5981</v>
      </c>
      <c r="B4755" s="2" t="s">
        <v>5977</v>
      </c>
      <c r="C4755" s="2" t="s">
        <v>47</v>
      </c>
      <c r="D4755" s="2" t="s">
        <v>1596</v>
      </c>
      <c r="E4755" s="2" t="s">
        <v>924</v>
      </c>
      <c r="F4755" s="2" t="s">
        <v>278</v>
      </c>
      <c r="G4755" s="2" t="s">
        <v>120</v>
      </c>
      <c r="H4755" s="2" t="s">
        <v>912</v>
      </c>
      <c r="I4755" s="2" t="s">
        <v>53</v>
      </c>
      <c r="J4755" s="2" t="s">
        <v>280</v>
      </c>
      <c r="K4755" s="2"/>
      <c r="L4755" s="2" t="s">
        <v>122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124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271</v>
      </c>
      <c r="AF4755" s="2" t="s">
        <v>281</v>
      </c>
      <c r="AG4755" s="2" t="s">
        <v>880</v>
      </c>
      <c r="AH4755" s="2" t="s">
        <v>128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5982</v>
      </c>
      <c r="B4756" s="2" t="s">
        <v>5977</v>
      </c>
      <c r="C4756" s="2" t="s">
        <v>47</v>
      </c>
      <c r="D4756" s="2" t="s">
        <v>1596</v>
      </c>
      <c r="E4756" s="2" t="s">
        <v>924</v>
      </c>
      <c r="F4756" s="2" t="s">
        <v>278</v>
      </c>
      <c r="G4756" s="2" t="s">
        <v>120</v>
      </c>
      <c r="H4756" s="2" t="s">
        <v>912</v>
      </c>
      <c r="I4756" s="2" t="s">
        <v>53</v>
      </c>
      <c r="J4756" s="2" t="s">
        <v>280</v>
      </c>
      <c r="K4756" s="2"/>
      <c r="L4756" s="2" t="s">
        <v>122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124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271</v>
      </c>
      <c r="AF4756" s="2" t="s">
        <v>281</v>
      </c>
      <c r="AG4756" s="2" t="s">
        <v>880</v>
      </c>
      <c r="AH4756" s="2" t="s">
        <v>128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5983</v>
      </c>
      <c r="B4757" s="2" t="s">
        <v>5977</v>
      </c>
      <c r="C4757" s="2" t="s">
        <v>47</v>
      </c>
      <c r="D4757" s="2" t="s">
        <v>1596</v>
      </c>
      <c r="E4757" s="2" t="s">
        <v>924</v>
      </c>
      <c r="F4757" s="2" t="s">
        <v>278</v>
      </c>
      <c r="G4757" s="2" t="s">
        <v>120</v>
      </c>
      <c r="H4757" s="2" t="s">
        <v>912</v>
      </c>
      <c r="I4757" s="2" t="s">
        <v>53</v>
      </c>
      <c r="J4757" s="2" t="s">
        <v>280</v>
      </c>
      <c r="K4757" s="2"/>
      <c r="L4757" s="2" t="s">
        <v>122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124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271</v>
      </c>
      <c r="AF4757" s="2" t="s">
        <v>281</v>
      </c>
      <c r="AG4757" s="2" t="s">
        <v>880</v>
      </c>
      <c r="AH4757" s="2" t="s">
        <v>128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5984</v>
      </c>
      <c r="B4758" s="2" t="s">
        <v>5977</v>
      </c>
      <c r="C4758" s="2" t="s">
        <v>47</v>
      </c>
      <c r="D4758" s="2" t="s">
        <v>1596</v>
      </c>
      <c r="E4758" s="2" t="s">
        <v>924</v>
      </c>
      <c r="F4758" s="2" t="s">
        <v>278</v>
      </c>
      <c r="G4758" s="2" t="s">
        <v>120</v>
      </c>
      <c r="H4758" s="2" t="s">
        <v>912</v>
      </c>
      <c r="I4758" s="2" t="s">
        <v>53</v>
      </c>
      <c r="J4758" s="2" t="s">
        <v>280</v>
      </c>
      <c r="K4758" s="2"/>
      <c r="L4758" s="2" t="s">
        <v>122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124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271</v>
      </c>
      <c r="AF4758" s="2" t="s">
        <v>281</v>
      </c>
      <c r="AG4758" s="2" t="s">
        <v>882</v>
      </c>
      <c r="AH4758" s="2" t="s">
        <v>128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5985</v>
      </c>
      <c r="B4759" s="2" t="s">
        <v>5977</v>
      </c>
      <c r="C4759" s="2" t="s">
        <v>47</v>
      </c>
      <c r="D4759" s="2" t="s">
        <v>1596</v>
      </c>
      <c r="E4759" s="2" t="s">
        <v>924</v>
      </c>
      <c r="F4759" s="2" t="s">
        <v>278</v>
      </c>
      <c r="G4759" s="2" t="s">
        <v>120</v>
      </c>
      <c r="H4759" s="2" t="s">
        <v>912</v>
      </c>
      <c r="I4759" s="2" t="s">
        <v>198</v>
      </c>
      <c r="J4759" s="2" t="s">
        <v>226</v>
      </c>
      <c r="K4759" s="2" t="s">
        <v>226</v>
      </c>
      <c r="L4759" s="2" t="s">
        <v>227</v>
      </c>
      <c r="M4759" s="2" t="s">
        <v>57</v>
      </c>
      <c r="N4759" s="3">
        <v>10.241</v>
      </c>
      <c r="O4759" s="3" t="s">
        <v>228</v>
      </c>
      <c r="P4759" s="4">
        <f>IF(O4759="吨",N4759*1000,IF(O4759="万立方米",N4759*10000,""))</f>
        <v>102410.0</v>
      </c>
      <c r="Q4759" s="2" t="s">
        <v>229</v>
      </c>
      <c r="R4759" s="2" t="s">
        <v>230</v>
      </c>
      <c r="S4759" s="2" t="s">
        <v>231</v>
      </c>
      <c r="T4759" s="2" t="s">
        <v>75</v>
      </c>
      <c r="U4759" s="4">
        <f>0.0</f>
        <v>0.0</v>
      </c>
      <c r="V4759" s="2" t="s">
        <v>232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0.0</v>
      </c>
      <c r="AD4759" s="4">
        <f>AC4759*(1-Z4759/100)</f>
        <v>0.0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5986</v>
      </c>
      <c r="B4760" s="2" t="s">
        <v>5977</v>
      </c>
      <c r="C4760" s="2" t="s">
        <v>47</v>
      </c>
      <c r="D4760" s="2" t="s">
        <v>1596</v>
      </c>
      <c r="E4760" s="2" t="s">
        <v>924</v>
      </c>
      <c r="F4760" s="2" t="s">
        <v>278</v>
      </c>
      <c r="G4760" s="2" t="s">
        <v>120</v>
      </c>
      <c r="H4760" s="2" t="s">
        <v>912</v>
      </c>
      <c r="I4760" s="2" t="s">
        <v>198</v>
      </c>
      <c r="J4760" s="2" t="s">
        <v>226</v>
      </c>
      <c r="K4760" s="2" t="s">
        <v>226</v>
      </c>
      <c r="L4760" s="2" t="s">
        <v>227</v>
      </c>
      <c r="M4760" s="2" t="s">
        <v>73</v>
      </c>
      <c r="N4760" s="3">
        <v>10.241</v>
      </c>
      <c r="O4760" s="3" t="s">
        <v>228</v>
      </c>
      <c r="P4760" s="4">
        <f>IF(O4760="吨",N4760*1000,IF(O4760="万立方米",N4760*10000,""))</f>
        <v>102410.0</v>
      </c>
      <c r="Q4760" s="2" t="s">
        <v>229</v>
      </c>
      <c r="R4760" s="2" t="s">
        <v>230</v>
      </c>
      <c r="S4760" s="2" t="s">
        <v>235</v>
      </c>
      <c r="T4760" s="2" t="s">
        <v>75</v>
      </c>
      <c r="U4760" s="4">
        <f>1.3</f>
        <v>1.3</v>
      </c>
      <c r="V4760" s="2" t="s">
        <v>232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0.133133</v>
      </c>
      <c r="AD4760" s="4">
        <f>AC4760*(1-Z4760/100)</f>
        <v>0.133133</v>
      </c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5987</v>
      </c>
      <c r="B4761" s="2" t="s">
        <v>5977</v>
      </c>
      <c r="C4761" s="2" t="s">
        <v>47</v>
      </c>
      <c r="D4761" s="2" t="s">
        <v>1596</v>
      </c>
      <c r="E4761" s="2" t="s">
        <v>924</v>
      </c>
      <c r="F4761" s="2" t="s">
        <v>278</v>
      </c>
      <c r="G4761" s="2" t="s">
        <v>120</v>
      </c>
      <c r="H4761" s="2" t="s">
        <v>912</v>
      </c>
      <c r="I4761" s="2" t="s">
        <v>198</v>
      </c>
      <c r="J4761" s="2" t="s">
        <v>226</v>
      </c>
      <c r="K4761" s="2" t="s">
        <v>226</v>
      </c>
      <c r="L4761" s="2" t="s">
        <v>227</v>
      </c>
      <c r="M4761" s="2" t="s">
        <v>79</v>
      </c>
      <c r="N4761" s="3">
        <v>10.241</v>
      </c>
      <c r="O4761" s="3" t="s">
        <v>228</v>
      </c>
      <c r="P4761" s="4">
        <f>IF(O4761="吨",N4761*1000,IF(O4761="万立方米",N4761*10000,""))</f>
        <v>102410.0</v>
      </c>
      <c r="Q4761" s="2" t="s">
        <v>229</v>
      </c>
      <c r="R4761" s="2" t="s">
        <v>230</v>
      </c>
      <c r="S4761" s="2" t="s">
        <v>238</v>
      </c>
      <c r="T4761" s="2" t="s">
        <v>75</v>
      </c>
      <c r="U4761" s="4">
        <f>4.1</f>
        <v>4.1</v>
      </c>
      <c r="V4761" s="2" t="s">
        <v>232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4">
        <f>P4761*U4761/1000000</f>
        <v>0.41988099999999995</v>
      </c>
      <c r="AD4761" s="4">
        <f>AC4761*(1-Z4761/100)</f>
        <v>0.32750717999999995</v>
      </c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5988</v>
      </c>
      <c r="B4762" s="2" t="s">
        <v>5977</v>
      </c>
      <c r="C4762" s="2" t="s">
        <v>47</v>
      </c>
      <c r="D4762" s="2" t="s">
        <v>1596</v>
      </c>
      <c r="E4762" s="2" t="s">
        <v>924</v>
      </c>
      <c r="F4762" s="2" t="s">
        <v>278</v>
      </c>
      <c r="G4762" s="2" t="s">
        <v>120</v>
      </c>
      <c r="H4762" s="2" t="s">
        <v>912</v>
      </c>
      <c r="I4762" s="2" t="s">
        <v>198</v>
      </c>
      <c r="J4762" s="2" t="s">
        <v>226</v>
      </c>
      <c r="K4762" s="2" t="s">
        <v>226</v>
      </c>
      <c r="L4762" s="2" t="s">
        <v>227</v>
      </c>
      <c r="M4762" s="2" t="s">
        <v>87</v>
      </c>
      <c r="N4762" s="3">
        <v>10.241</v>
      </c>
      <c r="O4762" s="3" t="s">
        <v>228</v>
      </c>
      <c r="P4762" s="4">
        <f>IF(O4762="吨",N4762*1000,IF(O4762="万立方米",N4762*10000,""))</f>
        <v>102410.0</v>
      </c>
      <c r="Q4762" s="2" t="s">
        <v>229</v>
      </c>
      <c r="R4762" s="2" t="s">
        <v>230</v>
      </c>
      <c r="S4762" s="2" t="s">
        <v>241</v>
      </c>
      <c r="T4762" s="2" t="s">
        <v>75</v>
      </c>
      <c r="U4762" s="4">
        <f>0.0</f>
        <v>0.0</v>
      </c>
      <c r="V4762" s="2" t="s">
        <v>232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0.0</v>
      </c>
      <c r="AD4762" s="4">
        <f>AC4762*(1-Z4762/100)</f>
        <v>0.0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5989</v>
      </c>
      <c r="B4763" s="2" t="s">
        <v>5977</v>
      </c>
      <c r="C4763" s="2" t="s">
        <v>47</v>
      </c>
      <c r="D4763" s="2" t="s">
        <v>1596</v>
      </c>
      <c r="E4763" s="2" t="s">
        <v>924</v>
      </c>
      <c r="F4763" s="2" t="s">
        <v>278</v>
      </c>
      <c r="G4763" s="2" t="s">
        <v>120</v>
      </c>
      <c r="H4763" s="2" t="s">
        <v>912</v>
      </c>
      <c r="I4763" s="2" t="s">
        <v>198</v>
      </c>
      <c r="J4763" s="2" t="s">
        <v>226</v>
      </c>
      <c r="K4763" s="2" t="s">
        <v>226</v>
      </c>
      <c r="L4763" s="2" t="s">
        <v>227</v>
      </c>
      <c r="M4763" s="2" t="s">
        <v>91</v>
      </c>
      <c r="N4763" s="3">
        <v>10.241</v>
      </c>
      <c r="O4763" s="3" t="s">
        <v>228</v>
      </c>
      <c r="P4763" s="4">
        <f>IF(O4763="吨",N4763*1000,IF(O4763="万立方米",N4763*10000,""))</f>
        <v>102410.0</v>
      </c>
      <c r="Q4763" s="2" t="s">
        <v>229</v>
      </c>
      <c r="R4763" s="2" t="s">
        <v>230</v>
      </c>
      <c r="S4763" s="2" t="s">
        <v>243</v>
      </c>
      <c r="T4763" s="2" t="s">
        <v>75</v>
      </c>
      <c r="U4763" s="4">
        <f>0.03</f>
        <v>0.03</v>
      </c>
      <c r="V4763" s="2" t="s">
        <v>232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4">
        <f>P4763*U4763/1000000</f>
        <v>0.0030722999999999996</v>
      </c>
      <c r="AD4763" s="4">
        <f>AC4764*(1-AA4763/100)+(AC4763-AC4764)*(1-AB4763/100)</f>
        <v>0.0030722999999999996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5990</v>
      </c>
      <c r="B4764" s="2" t="s">
        <v>5977</v>
      </c>
      <c r="C4764" s="2" t="s">
        <v>47</v>
      </c>
      <c r="D4764" s="2" t="s">
        <v>1596</v>
      </c>
      <c r="E4764" s="2" t="s">
        <v>924</v>
      </c>
      <c r="F4764" s="2" t="s">
        <v>278</v>
      </c>
      <c r="G4764" s="2" t="s">
        <v>120</v>
      </c>
      <c r="H4764" s="2" t="s">
        <v>912</v>
      </c>
      <c r="I4764" s="2" t="s">
        <v>198</v>
      </c>
      <c r="J4764" s="2" t="s">
        <v>226</v>
      </c>
      <c r="K4764" s="2" t="s">
        <v>226</v>
      </c>
      <c r="L4764" s="2" t="s">
        <v>227</v>
      </c>
      <c r="M4764" s="2" t="s">
        <v>95</v>
      </c>
      <c r="N4764" s="3">
        <v>10.241</v>
      </c>
      <c r="O4764" s="3" t="s">
        <v>228</v>
      </c>
      <c r="P4764" s="4">
        <f>IF(O4764="吨",N4764*1000,IF(O4764="万立方米",N4764*10000,""))</f>
        <v>102410.0</v>
      </c>
      <c r="Q4764" s="2" t="s">
        <v>229</v>
      </c>
      <c r="R4764" s="2" t="s">
        <v>230</v>
      </c>
      <c r="S4764" s="2" t="s">
        <v>245</v>
      </c>
      <c r="T4764" s="2" t="s">
        <v>75</v>
      </c>
      <c r="U4764" s="4">
        <f>0.03</f>
        <v>0.03</v>
      </c>
      <c r="V4764" s="2" t="s">
        <v>232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0.0030722999999999996</v>
      </c>
      <c r="AD4764" s="4">
        <f>AC4764*(1-Z4764/100)</f>
        <v>0.0030722999999999996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5991</v>
      </c>
      <c r="B4765" s="2" t="s">
        <v>5977</v>
      </c>
      <c r="C4765" s="2" t="s">
        <v>47</v>
      </c>
      <c r="D4765" s="2" t="s">
        <v>1596</v>
      </c>
      <c r="E4765" s="2" t="s">
        <v>924</v>
      </c>
      <c r="F4765" s="2" t="s">
        <v>278</v>
      </c>
      <c r="G4765" s="2" t="s">
        <v>120</v>
      </c>
      <c r="H4765" s="2" t="s">
        <v>912</v>
      </c>
      <c r="I4765" s="2" t="s">
        <v>198</v>
      </c>
      <c r="J4765" s="2" t="s">
        <v>226</v>
      </c>
      <c r="K4765" s="2" t="s">
        <v>226</v>
      </c>
      <c r="L4765" s="2" t="s">
        <v>227</v>
      </c>
      <c r="M4765" s="2" t="s">
        <v>99</v>
      </c>
      <c r="N4765" s="3">
        <v>10.241</v>
      </c>
      <c r="O4765" s="3" t="s">
        <v>228</v>
      </c>
      <c r="P4765" s="4">
        <f>IF(O4765="吨",N4765*1000,IF(O4765="万立方米",N4765*10000,""))</f>
        <v>102410.0</v>
      </c>
      <c r="Q4765" s="2" t="s">
        <v>229</v>
      </c>
      <c r="R4765" s="2" t="s">
        <v>230</v>
      </c>
      <c r="S4765" s="2" t="s">
        <v>247</v>
      </c>
      <c r="T4765" s="2" t="s">
        <v>75</v>
      </c>
      <c r="U4765" s="4">
        <f>0.0</f>
        <v>0.0</v>
      </c>
      <c r="V4765" s="2" t="s">
        <v>232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4">
        <f>P4765*U4765/1000000</f>
        <v>0.0</v>
      </c>
      <c r="AD4765" s="4">
        <f>AC4765*(1-Z4765/100)</f>
        <v>0.0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5992</v>
      </c>
      <c r="B4766" s="2" t="s">
        <v>5977</v>
      </c>
      <c r="C4766" s="2" t="s">
        <v>47</v>
      </c>
      <c r="D4766" s="2" t="s">
        <v>1596</v>
      </c>
      <c r="E4766" s="2" t="s">
        <v>924</v>
      </c>
      <c r="F4766" s="2" t="s">
        <v>278</v>
      </c>
      <c r="G4766" s="2" t="s">
        <v>120</v>
      </c>
      <c r="H4766" s="2" t="s">
        <v>912</v>
      </c>
      <c r="I4766" s="2" t="s">
        <v>198</v>
      </c>
      <c r="J4766" s="2" t="s">
        <v>226</v>
      </c>
      <c r="K4766" s="2" t="s">
        <v>226</v>
      </c>
      <c r="L4766" s="2" t="s">
        <v>227</v>
      </c>
      <c r="M4766" s="2" t="s">
        <v>104</v>
      </c>
      <c r="N4766" s="3">
        <v>10.241</v>
      </c>
      <c r="O4766" s="3" t="s">
        <v>228</v>
      </c>
      <c r="P4766" s="4">
        <f>IF(O4766="吨",N4766*1000,IF(O4766="万立方米",N4766*10000,""))</f>
        <v>102410.0</v>
      </c>
      <c r="Q4766" s="2" t="s">
        <v>229</v>
      </c>
      <c r="R4766" s="2" t="s">
        <v>230</v>
      </c>
      <c r="S4766" s="2" t="s">
        <v>249</v>
      </c>
      <c r="T4766" s="2" t="s">
        <v>75</v>
      </c>
      <c r="U4766" s="4">
        <f>0.02</f>
        <v>0.02</v>
      </c>
      <c r="V4766" s="2" t="s">
        <v>232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5993</v>
      </c>
      <c r="B4767" s="2" t="s">
        <v>5977</v>
      </c>
      <c r="C4767" s="2" t="s">
        <v>47</v>
      </c>
      <c r="D4767" s="2" t="s">
        <v>1596</v>
      </c>
      <c r="E4767" s="2" t="s">
        <v>924</v>
      </c>
      <c r="F4767" s="2" t="s">
        <v>278</v>
      </c>
      <c r="G4767" s="2" t="s">
        <v>120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f>IF(O4767="吨",N4767*1000,IF(O4767="万立方米",N4767*10000,""))</f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113</v>
      </c>
      <c r="AH4767" s="2" t="s">
        <v>114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5994</v>
      </c>
      <c r="B4768" s="2" t="s">
        <v>5995</v>
      </c>
      <c r="C4768" s="2" t="s">
        <v>47</v>
      </c>
      <c r="D4768" s="2" t="s">
        <v>1855</v>
      </c>
      <c r="E4768" s="2" t="s">
        <v>924</v>
      </c>
      <c r="F4768" s="2" t="s">
        <v>278</v>
      </c>
      <c r="G4768" s="2" t="s">
        <v>120</v>
      </c>
      <c r="H4768" s="2" t="s">
        <v>912</v>
      </c>
      <c r="I4768" s="2" t="s">
        <v>53</v>
      </c>
      <c r="J4768" s="2" t="s">
        <v>280</v>
      </c>
      <c r="K4768" s="2"/>
      <c r="L4768" s="2" t="s">
        <v>122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124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271</v>
      </c>
      <c r="AF4768" s="2" t="s">
        <v>281</v>
      </c>
      <c r="AG4768" s="2" t="s">
        <v>880</v>
      </c>
      <c r="AH4768" s="2" t="s">
        <v>128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5996</v>
      </c>
      <c r="B4769" s="2" t="s">
        <v>5995</v>
      </c>
      <c r="C4769" s="2" t="s">
        <v>47</v>
      </c>
      <c r="D4769" s="2" t="s">
        <v>1855</v>
      </c>
      <c r="E4769" s="2" t="s">
        <v>924</v>
      </c>
      <c r="F4769" s="2" t="s">
        <v>278</v>
      </c>
      <c r="G4769" s="2" t="s">
        <v>120</v>
      </c>
      <c r="H4769" s="2" t="s">
        <v>912</v>
      </c>
      <c r="I4769" s="2" t="s">
        <v>53</v>
      </c>
      <c r="J4769" s="2" t="s">
        <v>280</v>
      </c>
      <c r="K4769" s="2"/>
      <c r="L4769" s="2" t="s">
        <v>122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124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271</v>
      </c>
      <c r="AF4769" s="2" t="s">
        <v>281</v>
      </c>
      <c r="AG4769" s="2" t="s">
        <v>882</v>
      </c>
      <c r="AH4769" s="2" t="s">
        <v>128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5997</v>
      </c>
      <c r="B4770" s="2" t="s">
        <v>5995</v>
      </c>
      <c r="C4770" s="2" t="s">
        <v>47</v>
      </c>
      <c r="D4770" s="2" t="s">
        <v>1855</v>
      </c>
      <c r="E4770" s="2" t="s">
        <v>924</v>
      </c>
      <c r="F4770" s="2" t="s">
        <v>278</v>
      </c>
      <c r="G4770" s="2" t="s">
        <v>120</v>
      </c>
      <c r="H4770" s="2" t="s">
        <v>912</v>
      </c>
      <c r="I4770" s="2" t="s">
        <v>53</v>
      </c>
      <c r="J4770" s="2" t="s">
        <v>280</v>
      </c>
      <c r="K4770" s="2"/>
      <c r="L4770" s="2" t="s">
        <v>122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124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271</v>
      </c>
      <c r="AF4770" s="2" t="s">
        <v>281</v>
      </c>
      <c r="AG4770" s="2" t="s">
        <v>1320</v>
      </c>
      <c r="AH4770" s="2" t="s">
        <v>128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5998</v>
      </c>
      <c r="B4771" s="2" t="s">
        <v>5995</v>
      </c>
      <c r="C4771" s="2" t="s">
        <v>47</v>
      </c>
      <c r="D4771" s="2" t="s">
        <v>1855</v>
      </c>
      <c r="E4771" s="2" t="s">
        <v>924</v>
      </c>
      <c r="F4771" s="2" t="s">
        <v>278</v>
      </c>
      <c r="G4771" s="2" t="s">
        <v>120</v>
      </c>
      <c r="H4771" s="2" t="s">
        <v>912</v>
      </c>
      <c r="I4771" s="2" t="s">
        <v>53</v>
      </c>
      <c r="J4771" s="2" t="s">
        <v>280</v>
      </c>
      <c r="K4771" s="2"/>
      <c r="L4771" s="2" t="s">
        <v>122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124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271</v>
      </c>
      <c r="AF4771" s="2" t="s">
        <v>281</v>
      </c>
      <c r="AG4771" s="2" t="s">
        <v>880</v>
      </c>
      <c r="AH4771" s="2" t="s">
        <v>128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5999</v>
      </c>
      <c r="B4772" s="2" t="s">
        <v>5995</v>
      </c>
      <c r="C4772" s="2" t="s">
        <v>47</v>
      </c>
      <c r="D4772" s="2" t="s">
        <v>1855</v>
      </c>
      <c r="E4772" s="2" t="s">
        <v>924</v>
      </c>
      <c r="F4772" s="2" t="s">
        <v>278</v>
      </c>
      <c r="G4772" s="2" t="s">
        <v>120</v>
      </c>
      <c r="H4772" s="2" t="s">
        <v>912</v>
      </c>
      <c r="I4772" s="2" t="s">
        <v>53</v>
      </c>
      <c r="J4772" s="2" t="s">
        <v>280</v>
      </c>
      <c r="K4772" s="2"/>
      <c r="L4772" s="2" t="s">
        <v>122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124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271</v>
      </c>
      <c r="AF4772" s="2" t="s">
        <v>281</v>
      </c>
      <c r="AG4772" s="2" t="s">
        <v>880</v>
      </c>
      <c r="AH4772" s="2" t="s">
        <v>128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6000</v>
      </c>
      <c r="B4773" s="2" t="s">
        <v>5995</v>
      </c>
      <c r="C4773" s="2" t="s">
        <v>47</v>
      </c>
      <c r="D4773" s="2" t="s">
        <v>1855</v>
      </c>
      <c r="E4773" s="2" t="s">
        <v>924</v>
      </c>
      <c r="F4773" s="2" t="s">
        <v>278</v>
      </c>
      <c r="G4773" s="2" t="s">
        <v>120</v>
      </c>
      <c r="H4773" s="2" t="s">
        <v>912</v>
      </c>
      <c r="I4773" s="2" t="s">
        <v>53</v>
      </c>
      <c r="J4773" s="2" t="s">
        <v>280</v>
      </c>
      <c r="K4773" s="2"/>
      <c r="L4773" s="2" t="s">
        <v>122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124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271</v>
      </c>
      <c r="AF4773" s="2" t="s">
        <v>281</v>
      </c>
      <c r="AG4773" s="2" t="s">
        <v>880</v>
      </c>
      <c r="AH4773" s="2" t="s">
        <v>128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6001</v>
      </c>
      <c r="B4774" s="2" t="s">
        <v>5995</v>
      </c>
      <c r="C4774" s="2" t="s">
        <v>47</v>
      </c>
      <c r="D4774" s="2" t="s">
        <v>1855</v>
      </c>
      <c r="E4774" s="2" t="s">
        <v>924</v>
      </c>
      <c r="F4774" s="2" t="s">
        <v>278</v>
      </c>
      <c r="G4774" s="2" t="s">
        <v>120</v>
      </c>
      <c r="H4774" s="2" t="s">
        <v>912</v>
      </c>
      <c r="I4774" s="2" t="s">
        <v>53</v>
      </c>
      <c r="J4774" s="2" t="s">
        <v>280</v>
      </c>
      <c r="K4774" s="2"/>
      <c r="L4774" s="2" t="s">
        <v>122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124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271</v>
      </c>
      <c r="AF4774" s="2" t="s">
        <v>281</v>
      </c>
      <c r="AG4774" s="2" t="s">
        <v>880</v>
      </c>
      <c r="AH4774" s="2" t="s">
        <v>128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6002</v>
      </c>
      <c r="B4775" s="2" t="s">
        <v>5995</v>
      </c>
      <c r="C4775" s="2" t="s">
        <v>47</v>
      </c>
      <c r="D4775" s="2" t="s">
        <v>1855</v>
      </c>
      <c r="E4775" s="2" t="s">
        <v>924</v>
      </c>
      <c r="F4775" s="2" t="s">
        <v>278</v>
      </c>
      <c r="G4775" s="2" t="s">
        <v>120</v>
      </c>
      <c r="H4775" s="2" t="s">
        <v>912</v>
      </c>
      <c r="I4775" s="2" t="s">
        <v>53</v>
      </c>
      <c r="J4775" s="2" t="s">
        <v>280</v>
      </c>
      <c r="K4775" s="2"/>
      <c r="L4775" s="2" t="s">
        <v>122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124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271</v>
      </c>
      <c r="AF4775" s="2" t="s">
        <v>281</v>
      </c>
      <c r="AG4775" s="2" t="s">
        <v>882</v>
      </c>
      <c r="AH4775" s="2" t="s">
        <v>128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6003</v>
      </c>
      <c r="B4776" s="2" t="s">
        <v>5995</v>
      </c>
      <c r="C4776" s="2" t="s">
        <v>47</v>
      </c>
      <c r="D4776" s="2" t="s">
        <v>1855</v>
      </c>
      <c r="E4776" s="2" t="s">
        <v>924</v>
      </c>
      <c r="F4776" s="2" t="s">
        <v>278</v>
      </c>
      <c r="G4776" s="2" t="s">
        <v>120</v>
      </c>
      <c r="H4776" s="2" t="s">
        <v>912</v>
      </c>
      <c r="I4776" s="2" t="s">
        <v>198</v>
      </c>
      <c r="J4776" s="2" t="s">
        <v>226</v>
      </c>
      <c r="K4776" s="2" t="s">
        <v>226</v>
      </c>
      <c r="L4776" s="2" t="s">
        <v>227</v>
      </c>
      <c r="M4776" s="2" t="s">
        <v>57</v>
      </c>
      <c r="N4776" s="3">
        <v>131.314</v>
      </c>
      <c r="O4776" s="3" t="s">
        <v>228</v>
      </c>
      <c r="P4776" s="4">
        <f>IF(O4776="吨",N4776*1000,IF(O4776="万立方米",N4776*10000,""))</f>
        <v>1313140.0</v>
      </c>
      <c r="Q4776" s="2" t="s">
        <v>229</v>
      </c>
      <c r="R4776" s="2" t="s">
        <v>230</v>
      </c>
      <c r="S4776" s="2" t="s">
        <v>231</v>
      </c>
      <c r="T4776" s="2" t="s">
        <v>75</v>
      </c>
      <c r="U4776" s="4">
        <f>0.0</f>
        <v>0.0</v>
      </c>
      <c r="V4776" s="2" t="s">
        <v>232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6004</v>
      </c>
      <c r="B4777" s="2" t="s">
        <v>5995</v>
      </c>
      <c r="C4777" s="2" t="s">
        <v>47</v>
      </c>
      <c r="D4777" s="2" t="s">
        <v>1855</v>
      </c>
      <c r="E4777" s="2" t="s">
        <v>924</v>
      </c>
      <c r="F4777" s="2" t="s">
        <v>278</v>
      </c>
      <c r="G4777" s="2" t="s">
        <v>120</v>
      </c>
      <c r="H4777" s="2" t="s">
        <v>912</v>
      </c>
      <c r="I4777" s="2" t="s">
        <v>198</v>
      </c>
      <c r="J4777" s="2" t="s">
        <v>226</v>
      </c>
      <c r="K4777" s="2" t="s">
        <v>226</v>
      </c>
      <c r="L4777" s="2" t="s">
        <v>227</v>
      </c>
      <c r="M4777" s="2" t="s">
        <v>73</v>
      </c>
      <c r="N4777" s="3">
        <v>131.314</v>
      </c>
      <c r="O4777" s="3" t="s">
        <v>228</v>
      </c>
      <c r="P4777" s="4">
        <f>IF(O4777="吨",N4777*1000,IF(O4777="万立方米",N4777*10000,""))</f>
        <v>1313140.0</v>
      </c>
      <c r="Q4777" s="2" t="s">
        <v>229</v>
      </c>
      <c r="R4777" s="2" t="s">
        <v>230</v>
      </c>
      <c r="S4777" s="2" t="s">
        <v>235</v>
      </c>
      <c r="T4777" s="2" t="s">
        <v>75</v>
      </c>
      <c r="U4777" s="4">
        <f>1.3</f>
        <v>1.3</v>
      </c>
      <c r="V4777" s="2" t="s">
        <v>232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1.707082</v>
      </c>
      <c r="AD4777" s="4">
        <f>AC4777*(1-Z4777/100)</f>
        <v>1.707082</v>
      </c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6005</v>
      </c>
      <c r="B4778" s="2" t="s">
        <v>5995</v>
      </c>
      <c r="C4778" s="2" t="s">
        <v>47</v>
      </c>
      <c r="D4778" s="2" t="s">
        <v>1855</v>
      </c>
      <c r="E4778" s="2" t="s">
        <v>924</v>
      </c>
      <c r="F4778" s="2" t="s">
        <v>278</v>
      </c>
      <c r="G4778" s="2" t="s">
        <v>120</v>
      </c>
      <c r="H4778" s="2" t="s">
        <v>912</v>
      </c>
      <c r="I4778" s="2" t="s">
        <v>198</v>
      </c>
      <c r="J4778" s="2" t="s">
        <v>226</v>
      </c>
      <c r="K4778" s="2" t="s">
        <v>226</v>
      </c>
      <c r="L4778" s="2" t="s">
        <v>227</v>
      </c>
      <c r="M4778" s="2" t="s">
        <v>79</v>
      </c>
      <c r="N4778" s="3">
        <v>131.314</v>
      </c>
      <c r="O4778" s="3" t="s">
        <v>228</v>
      </c>
      <c r="P4778" s="4">
        <f>IF(O4778="吨",N4778*1000,IF(O4778="万立方米",N4778*10000,""))</f>
        <v>1313140.0</v>
      </c>
      <c r="Q4778" s="2" t="s">
        <v>229</v>
      </c>
      <c r="R4778" s="2" t="s">
        <v>230</v>
      </c>
      <c r="S4778" s="2" t="s">
        <v>238</v>
      </c>
      <c r="T4778" s="2" t="s">
        <v>75</v>
      </c>
      <c r="U4778" s="4">
        <f>4.1</f>
        <v>4.1</v>
      </c>
      <c r="V4778" s="2" t="s">
        <v>232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4">
        <f>P4778*U4778/1000000</f>
        <v>5.383873999999999</v>
      </c>
      <c r="AD4778" s="4">
        <f>AC4778*(1-Z4778/100)</f>
        <v>4.199421719999999</v>
      </c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6006</v>
      </c>
      <c r="B4779" s="2" t="s">
        <v>5995</v>
      </c>
      <c r="C4779" s="2" t="s">
        <v>47</v>
      </c>
      <c r="D4779" s="2" t="s">
        <v>1855</v>
      </c>
      <c r="E4779" s="2" t="s">
        <v>924</v>
      </c>
      <c r="F4779" s="2" t="s">
        <v>278</v>
      </c>
      <c r="G4779" s="2" t="s">
        <v>120</v>
      </c>
      <c r="H4779" s="2" t="s">
        <v>912</v>
      </c>
      <c r="I4779" s="2" t="s">
        <v>198</v>
      </c>
      <c r="J4779" s="2" t="s">
        <v>226</v>
      </c>
      <c r="K4779" s="2" t="s">
        <v>226</v>
      </c>
      <c r="L4779" s="2" t="s">
        <v>227</v>
      </c>
      <c r="M4779" s="2" t="s">
        <v>87</v>
      </c>
      <c r="N4779" s="3">
        <v>131.314</v>
      </c>
      <c r="O4779" s="3" t="s">
        <v>228</v>
      </c>
      <c r="P4779" s="4">
        <f>IF(O4779="吨",N4779*1000,IF(O4779="万立方米",N4779*10000,""))</f>
        <v>1313140.0</v>
      </c>
      <c r="Q4779" s="2" t="s">
        <v>229</v>
      </c>
      <c r="R4779" s="2" t="s">
        <v>230</v>
      </c>
      <c r="S4779" s="2" t="s">
        <v>241</v>
      </c>
      <c r="T4779" s="2" t="s">
        <v>75</v>
      </c>
      <c r="U4779" s="4">
        <f>0.0</f>
        <v>0.0</v>
      </c>
      <c r="V4779" s="2" t="s">
        <v>232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6007</v>
      </c>
      <c r="B4780" s="2" t="s">
        <v>5995</v>
      </c>
      <c r="C4780" s="2" t="s">
        <v>47</v>
      </c>
      <c r="D4780" s="2" t="s">
        <v>1855</v>
      </c>
      <c r="E4780" s="2" t="s">
        <v>924</v>
      </c>
      <c r="F4780" s="2" t="s">
        <v>278</v>
      </c>
      <c r="G4780" s="2" t="s">
        <v>120</v>
      </c>
      <c r="H4780" s="2" t="s">
        <v>912</v>
      </c>
      <c r="I4780" s="2" t="s">
        <v>198</v>
      </c>
      <c r="J4780" s="2" t="s">
        <v>226</v>
      </c>
      <c r="K4780" s="2" t="s">
        <v>226</v>
      </c>
      <c r="L4780" s="2" t="s">
        <v>227</v>
      </c>
      <c r="M4780" s="2" t="s">
        <v>91</v>
      </c>
      <c r="N4780" s="3">
        <v>131.314</v>
      </c>
      <c r="O4780" s="3" t="s">
        <v>228</v>
      </c>
      <c r="P4780" s="4">
        <f>IF(O4780="吨",N4780*1000,IF(O4780="万立方米",N4780*10000,""))</f>
        <v>1313140.0</v>
      </c>
      <c r="Q4780" s="2" t="s">
        <v>229</v>
      </c>
      <c r="R4780" s="2" t="s">
        <v>230</v>
      </c>
      <c r="S4780" s="2" t="s">
        <v>243</v>
      </c>
      <c r="T4780" s="2" t="s">
        <v>75</v>
      </c>
      <c r="U4780" s="4">
        <f>0.03</f>
        <v>0.03</v>
      </c>
      <c r="V4780" s="2" t="s">
        <v>232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4">
        <f>P4780*U4780/1000000</f>
        <v>0.0393942</v>
      </c>
      <c r="AD4780" s="4">
        <f>AC4781*(1-AA4780/100)+(AC4780-AC4781)*(1-AB4780/100)</f>
        <v>0.0393942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6008</v>
      </c>
      <c r="B4781" s="2" t="s">
        <v>5995</v>
      </c>
      <c r="C4781" s="2" t="s">
        <v>47</v>
      </c>
      <c r="D4781" s="2" t="s">
        <v>1855</v>
      </c>
      <c r="E4781" s="2" t="s">
        <v>924</v>
      </c>
      <c r="F4781" s="2" t="s">
        <v>278</v>
      </c>
      <c r="G4781" s="2" t="s">
        <v>120</v>
      </c>
      <c r="H4781" s="2" t="s">
        <v>912</v>
      </c>
      <c r="I4781" s="2" t="s">
        <v>198</v>
      </c>
      <c r="J4781" s="2" t="s">
        <v>226</v>
      </c>
      <c r="K4781" s="2" t="s">
        <v>226</v>
      </c>
      <c r="L4781" s="2" t="s">
        <v>227</v>
      </c>
      <c r="M4781" s="2" t="s">
        <v>95</v>
      </c>
      <c r="N4781" s="3">
        <v>131.314</v>
      </c>
      <c r="O4781" s="3" t="s">
        <v>228</v>
      </c>
      <c r="P4781" s="4">
        <f>IF(O4781="吨",N4781*1000,IF(O4781="万立方米",N4781*10000,""))</f>
        <v>1313140.0</v>
      </c>
      <c r="Q4781" s="2" t="s">
        <v>229</v>
      </c>
      <c r="R4781" s="2" t="s">
        <v>230</v>
      </c>
      <c r="S4781" s="2" t="s">
        <v>245</v>
      </c>
      <c r="T4781" s="2" t="s">
        <v>75</v>
      </c>
      <c r="U4781" s="4">
        <f>0.03</f>
        <v>0.03</v>
      </c>
      <c r="V4781" s="2" t="s">
        <v>232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4">
        <f>P4781*U4781/1000000</f>
        <v>0.0393942</v>
      </c>
      <c r="AD4781" s="4">
        <f>AC4781*(1-Z4781/100)</f>
        <v>0.0393942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6009</v>
      </c>
      <c r="B4782" s="2" t="s">
        <v>5995</v>
      </c>
      <c r="C4782" s="2" t="s">
        <v>47</v>
      </c>
      <c r="D4782" s="2" t="s">
        <v>1855</v>
      </c>
      <c r="E4782" s="2" t="s">
        <v>924</v>
      </c>
      <c r="F4782" s="2" t="s">
        <v>278</v>
      </c>
      <c r="G4782" s="2" t="s">
        <v>120</v>
      </c>
      <c r="H4782" s="2" t="s">
        <v>912</v>
      </c>
      <c r="I4782" s="2" t="s">
        <v>198</v>
      </c>
      <c r="J4782" s="2" t="s">
        <v>226</v>
      </c>
      <c r="K4782" s="2" t="s">
        <v>226</v>
      </c>
      <c r="L4782" s="2" t="s">
        <v>227</v>
      </c>
      <c r="M4782" s="2" t="s">
        <v>99</v>
      </c>
      <c r="N4782" s="3">
        <v>131.314</v>
      </c>
      <c r="O4782" s="3" t="s">
        <v>228</v>
      </c>
      <c r="P4782" s="4">
        <f>IF(O4782="吨",N4782*1000,IF(O4782="万立方米",N4782*10000,""))</f>
        <v>1313140.0</v>
      </c>
      <c r="Q4782" s="2" t="s">
        <v>229</v>
      </c>
      <c r="R4782" s="2" t="s">
        <v>230</v>
      </c>
      <c r="S4782" s="2" t="s">
        <v>247</v>
      </c>
      <c r="T4782" s="2" t="s">
        <v>75</v>
      </c>
      <c r="U4782" s="4">
        <f>0.0</f>
        <v>0.0</v>
      </c>
      <c r="V4782" s="2" t="s">
        <v>232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6010</v>
      </c>
      <c r="B4783" s="2" t="s">
        <v>5995</v>
      </c>
      <c r="C4783" s="2" t="s">
        <v>47</v>
      </c>
      <c r="D4783" s="2" t="s">
        <v>1855</v>
      </c>
      <c r="E4783" s="2" t="s">
        <v>924</v>
      </c>
      <c r="F4783" s="2" t="s">
        <v>278</v>
      </c>
      <c r="G4783" s="2" t="s">
        <v>120</v>
      </c>
      <c r="H4783" s="2" t="s">
        <v>912</v>
      </c>
      <c r="I4783" s="2" t="s">
        <v>198</v>
      </c>
      <c r="J4783" s="2" t="s">
        <v>226</v>
      </c>
      <c r="K4783" s="2" t="s">
        <v>226</v>
      </c>
      <c r="L4783" s="2" t="s">
        <v>227</v>
      </c>
      <c r="M4783" s="2" t="s">
        <v>104</v>
      </c>
      <c r="N4783" s="3">
        <v>131.314</v>
      </c>
      <c r="O4783" s="3" t="s">
        <v>228</v>
      </c>
      <c r="P4783" s="4">
        <f>IF(O4783="吨",N4783*1000,IF(O4783="万立方米",N4783*10000,""))</f>
        <v>1313140.0</v>
      </c>
      <c r="Q4783" s="2" t="s">
        <v>229</v>
      </c>
      <c r="R4783" s="2" t="s">
        <v>230</v>
      </c>
      <c r="S4783" s="2" t="s">
        <v>249</v>
      </c>
      <c r="T4783" s="2" t="s">
        <v>75</v>
      </c>
      <c r="U4783" s="4">
        <f>0.02</f>
        <v>0.02</v>
      </c>
      <c r="V4783" s="2" t="s">
        <v>232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6011</v>
      </c>
      <c r="B4784" s="2" t="s">
        <v>5995</v>
      </c>
      <c r="C4784" s="2" t="s">
        <v>47</v>
      </c>
      <c r="D4784" s="2" t="s">
        <v>1855</v>
      </c>
      <c r="E4784" s="2" t="s">
        <v>924</v>
      </c>
      <c r="F4784" s="2" t="s">
        <v>278</v>
      </c>
      <c r="G4784" s="2" t="s">
        <v>120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f>IF(O4784="吨",N4784*1000,IF(O4784="万立方米",N4784*10000,""))</f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113</v>
      </c>
      <c r="AH4784" s="2" t="s">
        <v>114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6012</v>
      </c>
      <c r="B4785" s="2" t="s">
        <v>6013</v>
      </c>
      <c r="C4785" s="2" t="s">
        <v>47</v>
      </c>
      <c r="D4785" s="2" t="s">
        <v>3594</v>
      </c>
      <c r="E4785" s="2" t="s">
        <v>491</v>
      </c>
      <c r="F4785" s="2" t="s">
        <v>50</v>
      </c>
      <c r="G4785" s="2" t="s">
        <v>51</v>
      </c>
      <c r="H4785" s="2" t="s">
        <v>142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143</v>
      </c>
      <c r="Y4785" s="2" t="s">
        <v>596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66</v>
      </c>
      <c r="AF4785" s="2" t="s">
        <v>67</v>
      </c>
      <c r="AG4785" s="2" t="s">
        <v>327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6014</v>
      </c>
      <c r="B4786" s="2" t="s">
        <v>6013</v>
      </c>
      <c r="C4786" s="2" t="s">
        <v>47</v>
      </c>
      <c r="D4786" s="2" t="s">
        <v>3594</v>
      </c>
      <c r="E4786" s="2" t="s">
        <v>491</v>
      </c>
      <c r="F4786" s="2" t="s">
        <v>50</v>
      </c>
      <c r="G4786" s="2" t="s">
        <v>51</v>
      </c>
      <c r="H4786" s="2" t="s">
        <v>142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66</v>
      </c>
      <c r="AF4786" s="2" t="s">
        <v>67</v>
      </c>
      <c r="AG4786" s="2" t="s">
        <v>329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6015</v>
      </c>
      <c r="B4787" s="2" t="s">
        <v>6013</v>
      </c>
      <c r="C4787" s="2" t="s">
        <v>47</v>
      </c>
      <c r="D4787" s="2" t="s">
        <v>3594</v>
      </c>
      <c r="E4787" s="2" t="s">
        <v>491</v>
      </c>
      <c r="F4787" s="2" t="s">
        <v>50</v>
      </c>
      <c r="G4787" s="2" t="s">
        <v>51</v>
      </c>
      <c r="H4787" s="2" t="s">
        <v>142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149</v>
      </c>
      <c r="Y4787" s="2" t="s">
        <v>150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66</v>
      </c>
      <c r="AF4787" s="2" t="s">
        <v>67</v>
      </c>
      <c r="AG4787" s="2" t="s">
        <v>167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6016</v>
      </c>
      <c r="B4788" s="2" t="s">
        <v>6013</v>
      </c>
      <c r="C4788" s="2" t="s">
        <v>47</v>
      </c>
      <c r="D4788" s="2" t="s">
        <v>3594</v>
      </c>
      <c r="E4788" s="2" t="s">
        <v>491</v>
      </c>
      <c r="F4788" s="2" t="s">
        <v>50</v>
      </c>
      <c r="G4788" s="2" t="s">
        <v>51</v>
      </c>
      <c r="H4788" s="2" t="s">
        <v>142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143</v>
      </c>
      <c r="Y4788" s="2" t="s">
        <v>600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327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6017</v>
      </c>
      <c r="B4789" s="2" t="s">
        <v>6013</v>
      </c>
      <c r="C4789" s="2" t="s">
        <v>47</v>
      </c>
      <c r="D4789" s="2" t="s">
        <v>3594</v>
      </c>
      <c r="E4789" s="2" t="s">
        <v>491</v>
      </c>
      <c r="F4789" s="2" t="s">
        <v>50</v>
      </c>
      <c r="G4789" s="2" t="s">
        <v>51</v>
      </c>
      <c r="H4789" s="2" t="s">
        <v>142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143</v>
      </c>
      <c r="Y4789" s="2" t="s">
        <v>602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66</v>
      </c>
      <c r="AF4789" s="2" t="s">
        <v>67</v>
      </c>
      <c r="AG4789" s="2" t="s">
        <v>327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6018</v>
      </c>
      <c r="B4790" s="2" t="s">
        <v>6013</v>
      </c>
      <c r="C4790" s="2" t="s">
        <v>47</v>
      </c>
      <c r="D4790" s="2" t="s">
        <v>3594</v>
      </c>
      <c r="E4790" s="2" t="s">
        <v>491</v>
      </c>
      <c r="F4790" s="2" t="s">
        <v>50</v>
      </c>
      <c r="G4790" s="2" t="s">
        <v>51</v>
      </c>
      <c r="H4790" s="2" t="s">
        <v>142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143</v>
      </c>
      <c r="Y4790" s="2" t="s">
        <v>604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66</v>
      </c>
      <c r="AF4790" s="2" t="s">
        <v>67</v>
      </c>
      <c r="AG4790" s="2" t="s">
        <v>327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6019</v>
      </c>
      <c r="B4791" s="2" t="s">
        <v>6013</v>
      </c>
      <c r="C4791" s="2" t="s">
        <v>47</v>
      </c>
      <c r="D4791" s="2" t="s">
        <v>3594</v>
      </c>
      <c r="E4791" s="2" t="s">
        <v>491</v>
      </c>
      <c r="F4791" s="2" t="s">
        <v>50</v>
      </c>
      <c r="G4791" s="2" t="s">
        <v>51</v>
      </c>
      <c r="H4791" s="2" t="s">
        <v>142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159</v>
      </c>
      <c r="Y4791" s="2" t="s">
        <v>1660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66</v>
      </c>
      <c r="AF4791" s="2" t="s">
        <v>67</v>
      </c>
      <c r="AG4791" s="2" t="s">
        <v>327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6020</v>
      </c>
      <c r="B4792" s="2" t="s">
        <v>6013</v>
      </c>
      <c r="C4792" s="2" t="s">
        <v>47</v>
      </c>
      <c r="D4792" s="2" t="s">
        <v>3594</v>
      </c>
      <c r="E4792" s="2" t="s">
        <v>491</v>
      </c>
      <c r="F4792" s="2" t="s">
        <v>50</v>
      </c>
      <c r="G4792" s="2" t="s">
        <v>51</v>
      </c>
      <c r="H4792" s="2" t="s">
        <v>142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66</v>
      </c>
      <c r="AF4792" s="2" t="s">
        <v>67</v>
      </c>
      <c r="AG4792" s="2" t="s">
        <v>329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6021</v>
      </c>
      <c r="B4793" s="2" t="s">
        <v>6013</v>
      </c>
      <c r="C4793" s="2" t="s">
        <v>47</v>
      </c>
      <c r="D4793" s="2" t="s">
        <v>3594</v>
      </c>
      <c r="E4793" s="2" t="s">
        <v>491</v>
      </c>
      <c r="F4793" s="2" t="s">
        <v>50</v>
      </c>
      <c r="G4793" s="2" t="s">
        <v>51</v>
      </c>
      <c r="H4793" s="2" t="s">
        <v>142</v>
      </c>
      <c r="I4793" s="2"/>
      <c r="J4793" s="2"/>
      <c r="K4793" s="2" t="s">
        <v>55</v>
      </c>
      <c r="L4793" s="2" t="s">
        <v>163</v>
      </c>
      <c r="M4793" s="2" t="s">
        <v>107</v>
      </c>
      <c r="N4793" s="3"/>
      <c r="O4793" s="3"/>
      <c r="P4793" s="4">
        <f>IF(O4793="吨",N4793*1000,IF(O4793="万立方米",N4793*10000,""))</f>
        <v>650175000.0</v>
      </c>
      <c r="Q4793" s="2" t="s">
        <v>108</v>
      </c>
      <c r="R4793" s="2" t="s">
        <v>109</v>
      </c>
      <c r="S4793" s="2" t="s">
        <v>164</v>
      </c>
      <c r="T4793" s="2" t="s">
        <v>165</v>
      </c>
      <c r="U4793" s="4">
        <f>0.16</f>
        <v>0.16</v>
      </c>
      <c r="V4793" s="2" t="s">
        <v>111</v>
      </c>
      <c r="W4793" s="2" t="s">
        <v>164</v>
      </c>
      <c r="X4793" s="2" t="s">
        <v>163</v>
      </c>
      <c r="Y4793" s="2" t="s">
        <v>166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66</v>
      </c>
      <c r="AF4793" s="2" t="s">
        <v>67</v>
      </c>
      <c r="AG4793" s="2" t="s">
        <v>167</v>
      </c>
      <c r="AH4793" s="2" t="s">
        <v>168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6022</v>
      </c>
      <c r="B4794" s="2" t="s">
        <v>6023</v>
      </c>
      <c r="C4794" s="2" t="s">
        <v>47</v>
      </c>
      <c r="D4794" s="2" t="s">
        <v>1419</v>
      </c>
      <c r="E4794" s="2" t="s">
        <v>723</v>
      </c>
      <c r="F4794" s="2" t="s">
        <v>50</v>
      </c>
      <c r="G4794" s="2" t="s">
        <v>51</v>
      </c>
      <c r="H4794" s="2" t="s">
        <v>142</v>
      </c>
      <c r="I4794" s="2" t="s">
        <v>53</v>
      </c>
      <c r="J4794" s="2" t="s">
        <v>343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344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66</v>
      </c>
      <c r="AF4794" s="2" t="s">
        <v>67</v>
      </c>
      <c r="AG4794" s="2" t="s">
        <v>327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6024</v>
      </c>
      <c r="B4795" s="2" t="s">
        <v>6023</v>
      </c>
      <c r="C4795" s="2" t="s">
        <v>47</v>
      </c>
      <c r="D4795" s="2" t="s">
        <v>1419</v>
      </c>
      <c r="E4795" s="2" t="s">
        <v>723</v>
      </c>
      <c r="F4795" s="2" t="s">
        <v>50</v>
      </c>
      <c r="G4795" s="2" t="s">
        <v>51</v>
      </c>
      <c r="H4795" s="2" t="s">
        <v>142</v>
      </c>
      <c r="I4795" s="2" t="s">
        <v>53</v>
      </c>
      <c r="J4795" s="2" t="s">
        <v>343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66</v>
      </c>
      <c r="AF4795" s="2" t="s">
        <v>67</v>
      </c>
      <c r="AG4795" s="2" t="s">
        <v>329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6025</v>
      </c>
      <c r="B4796" s="2" t="s">
        <v>6023</v>
      </c>
      <c r="C4796" s="2" t="s">
        <v>47</v>
      </c>
      <c r="D4796" s="2" t="s">
        <v>1419</v>
      </c>
      <c r="E4796" s="2" t="s">
        <v>723</v>
      </c>
      <c r="F4796" s="2" t="s">
        <v>50</v>
      </c>
      <c r="G4796" s="2" t="s">
        <v>51</v>
      </c>
      <c r="H4796" s="2" t="s">
        <v>142</v>
      </c>
      <c r="I4796" s="2" t="s">
        <v>53</v>
      </c>
      <c r="J4796" s="2" t="s">
        <v>343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149</v>
      </c>
      <c r="Y4796" s="2" t="s">
        <v>150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66</v>
      </c>
      <c r="AF4796" s="2" t="s">
        <v>67</v>
      </c>
      <c r="AG4796" s="2" t="s">
        <v>167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6026</v>
      </c>
      <c r="B4797" s="2" t="s">
        <v>6023</v>
      </c>
      <c r="C4797" s="2" t="s">
        <v>47</v>
      </c>
      <c r="D4797" s="2" t="s">
        <v>1419</v>
      </c>
      <c r="E4797" s="2" t="s">
        <v>723</v>
      </c>
      <c r="F4797" s="2" t="s">
        <v>50</v>
      </c>
      <c r="G4797" s="2" t="s">
        <v>51</v>
      </c>
      <c r="H4797" s="2" t="s">
        <v>142</v>
      </c>
      <c r="I4797" s="2" t="s">
        <v>53</v>
      </c>
      <c r="J4797" s="2" t="s">
        <v>343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344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66</v>
      </c>
      <c r="AF4797" s="2" t="s">
        <v>67</v>
      </c>
      <c r="AG4797" s="2" t="s">
        <v>327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6027</v>
      </c>
      <c r="B4798" s="2" t="s">
        <v>6023</v>
      </c>
      <c r="C4798" s="2" t="s">
        <v>47</v>
      </c>
      <c r="D4798" s="2" t="s">
        <v>1419</v>
      </c>
      <c r="E4798" s="2" t="s">
        <v>723</v>
      </c>
      <c r="F4798" s="2" t="s">
        <v>50</v>
      </c>
      <c r="G4798" s="2" t="s">
        <v>51</v>
      </c>
      <c r="H4798" s="2" t="s">
        <v>142</v>
      </c>
      <c r="I4798" s="2" t="s">
        <v>53</v>
      </c>
      <c r="J4798" s="2" t="s">
        <v>343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344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66</v>
      </c>
      <c r="AF4798" s="2" t="s">
        <v>67</v>
      </c>
      <c r="AG4798" s="2" t="s">
        <v>327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6028</v>
      </c>
      <c r="B4799" s="2" t="s">
        <v>6023</v>
      </c>
      <c r="C4799" s="2" t="s">
        <v>47</v>
      </c>
      <c r="D4799" s="2" t="s">
        <v>1419</v>
      </c>
      <c r="E4799" s="2" t="s">
        <v>723</v>
      </c>
      <c r="F4799" s="2" t="s">
        <v>50</v>
      </c>
      <c r="G4799" s="2" t="s">
        <v>51</v>
      </c>
      <c r="H4799" s="2" t="s">
        <v>142</v>
      </c>
      <c r="I4799" s="2" t="s">
        <v>53</v>
      </c>
      <c r="J4799" s="2" t="s">
        <v>343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344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66</v>
      </c>
      <c r="AF4799" s="2" t="s">
        <v>67</v>
      </c>
      <c r="AG4799" s="2" t="s">
        <v>327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6029</v>
      </c>
      <c r="B4800" s="2" t="s">
        <v>6023</v>
      </c>
      <c r="C4800" s="2" t="s">
        <v>47</v>
      </c>
      <c r="D4800" s="2" t="s">
        <v>1419</v>
      </c>
      <c r="E4800" s="2" t="s">
        <v>723</v>
      </c>
      <c r="F4800" s="2" t="s">
        <v>50</v>
      </c>
      <c r="G4800" s="2" t="s">
        <v>51</v>
      </c>
      <c r="H4800" s="2" t="s">
        <v>142</v>
      </c>
      <c r="I4800" s="2" t="s">
        <v>53</v>
      </c>
      <c r="J4800" s="2" t="s">
        <v>343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314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66</v>
      </c>
      <c r="AF4800" s="2" t="s">
        <v>67</v>
      </c>
      <c r="AG4800" s="2" t="s">
        <v>327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6030</v>
      </c>
      <c r="B4801" s="2" t="s">
        <v>6023</v>
      </c>
      <c r="C4801" s="2" t="s">
        <v>47</v>
      </c>
      <c r="D4801" s="2" t="s">
        <v>1419</v>
      </c>
      <c r="E4801" s="2" t="s">
        <v>723</v>
      </c>
      <c r="F4801" s="2" t="s">
        <v>50</v>
      </c>
      <c r="G4801" s="2" t="s">
        <v>51</v>
      </c>
      <c r="H4801" s="2" t="s">
        <v>142</v>
      </c>
      <c r="I4801" s="2" t="s">
        <v>53</v>
      </c>
      <c r="J4801" s="2" t="s">
        <v>343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66</v>
      </c>
      <c r="AF4801" s="2" t="s">
        <v>67</v>
      </c>
      <c r="AG4801" s="2" t="s">
        <v>329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6031</v>
      </c>
      <c r="B4802" s="2" t="s">
        <v>6023</v>
      </c>
      <c r="C4802" s="2" t="s">
        <v>47</v>
      </c>
      <c r="D4802" s="2" t="s">
        <v>1419</v>
      </c>
      <c r="E4802" s="2" t="s">
        <v>723</v>
      </c>
      <c r="F4802" s="2" t="s">
        <v>50</v>
      </c>
      <c r="G4802" s="2" t="s">
        <v>51</v>
      </c>
      <c r="H4802" s="2" t="s">
        <v>142</v>
      </c>
      <c r="I4802" s="2"/>
      <c r="J4802" s="2"/>
      <c r="K4802" s="2" t="s">
        <v>55</v>
      </c>
      <c r="L4802" s="2" t="s">
        <v>163</v>
      </c>
      <c r="M4802" s="2" t="s">
        <v>107</v>
      </c>
      <c r="N4802" s="3"/>
      <c r="O4802" s="3"/>
      <c r="P4802" s="4">
        <f>IF(O4802="吨",N4802*1000,IF(O4802="万立方米",N4802*10000,""))</f>
        <v>1051719810.0</v>
      </c>
      <c r="Q4802" s="2" t="s">
        <v>108</v>
      </c>
      <c r="R4802" s="2" t="s">
        <v>109</v>
      </c>
      <c r="S4802" s="2" t="s">
        <v>164</v>
      </c>
      <c r="T4802" s="2" t="s">
        <v>165</v>
      </c>
      <c r="U4802" s="4">
        <f>0.16</f>
        <v>0.16</v>
      </c>
      <c r="V4802" s="2" t="s">
        <v>111</v>
      </c>
      <c r="W4802" s="2" t="s">
        <v>164</v>
      </c>
      <c r="X4802" s="2" t="s">
        <v>163</v>
      </c>
      <c r="Y4802" s="2" t="s">
        <v>166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66</v>
      </c>
      <c r="AF4802" s="2" t="s">
        <v>67</v>
      </c>
      <c r="AG4802" s="2" t="s">
        <v>167</v>
      </c>
      <c r="AH4802" s="2" t="s">
        <v>168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6032</v>
      </c>
      <c r="B4803" s="2" t="s">
        <v>6033</v>
      </c>
      <c r="C4803" s="2" t="s">
        <v>47</v>
      </c>
      <c r="D4803" s="2" t="s">
        <v>1093</v>
      </c>
      <c r="E4803" s="2" t="s">
        <v>491</v>
      </c>
      <c r="F4803" s="2" t="s">
        <v>278</v>
      </c>
      <c r="G4803" s="2" t="s">
        <v>227</v>
      </c>
      <c r="H4803" s="2" t="s">
        <v>2046</v>
      </c>
      <c r="I4803" s="2" t="s">
        <v>53</v>
      </c>
      <c r="J4803" s="2" t="s">
        <v>121</v>
      </c>
      <c r="K4803" s="2"/>
      <c r="L4803" s="2" t="s">
        <v>122</v>
      </c>
      <c r="M4803" s="2" t="s">
        <v>57</v>
      </c>
      <c r="N4803" s="3">
        <v>3602.344</v>
      </c>
      <c r="O4803" s="3" t="s">
        <v>123</v>
      </c>
      <c r="P4803" s="2"/>
      <c r="Q4803" s="2"/>
      <c r="R4803" s="2"/>
      <c r="S4803" s="2"/>
      <c r="T4803" s="2"/>
      <c r="U4803" s="2"/>
      <c r="V4803" s="2"/>
      <c r="W4803" s="2" t="s">
        <v>124</v>
      </c>
      <c r="X4803" s="2"/>
      <c r="Y4803" s="2" t="s">
        <v>65</v>
      </c>
      <c r="Z4803" s="2">
        <v>0</v>
      </c>
      <c r="AA4803" s="2"/>
      <c r="AB4803" s="2"/>
      <c r="AC4803" s="4">
        <f>P4803*U4803/1000000</f>
        <v>0.0</v>
      </c>
      <c r="AD4803" s="4">
        <f>AC4803*(1-Z4803/100)</f>
        <v>0.0</v>
      </c>
      <c r="AE4803" s="2" t="s">
        <v>125</v>
      </c>
      <c r="AF4803" s="2" t="s">
        <v>126</v>
      </c>
      <c r="AG4803" s="2" t="s">
        <v>127</v>
      </c>
      <c r="AH4803" s="2" t="s">
        <v>128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6034</v>
      </c>
      <c r="B4804" s="2" t="s">
        <v>6033</v>
      </c>
      <c r="C4804" s="2" t="s">
        <v>47</v>
      </c>
      <c r="D4804" s="2" t="s">
        <v>1093</v>
      </c>
      <c r="E4804" s="2" t="s">
        <v>491</v>
      </c>
      <c r="F4804" s="2" t="s">
        <v>278</v>
      </c>
      <c r="G4804" s="2" t="s">
        <v>227</v>
      </c>
      <c r="H4804" s="2" t="s">
        <v>2046</v>
      </c>
      <c r="I4804" s="2" t="s">
        <v>53</v>
      </c>
      <c r="J4804" s="2" t="s">
        <v>121</v>
      </c>
      <c r="K4804" s="2"/>
      <c r="L4804" s="2" t="s">
        <v>122</v>
      </c>
      <c r="M4804" s="2" t="s">
        <v>73</v>
      </c>
      <c r="N4804" s="3">
        <v>3602.344</v>
      </c>
      <c r="O4804" s="3" t="s">
        <v>123</v>
      </c>
      <c r="P4804" s="2"/>
      <c r="Q4804" s="2"/>
      <c r="R4804" s="2"/>
      <c r="S4804" s="2"/>
      <c r="T4804" s="2"/>
      <c r="U4804" s="2"/>
      <c r="V4804" s="2"/>
      <c r="W4804" s="2" t="s">
        <v>124</v>
      </c>
      <c r="X4804" s="2"/>
      <c r="Y4804" s="2" t="s">
        <v>65</v>
      </c>
      <c r="Z4804" s="2">
        <v>0</v>
      </c>
      <c r="AA4804" s="2"/>
      <c r="AB4804" s="2"/>
      <c r="AC4804" s="4">
        <f>P4804*U4804/1000000</f>
        <v>0.0</v>
      </c>
      <c r="AD4804" s="4">
        <f>AC4804*(1-Z4804/100)</f>
        <v>0.0</v>
      </c>
      <c r="AE4804" s="2" t="s">
        <v>125</v>
      </c>
      <c r="AF4804" s="2" t="s">
        <v>126</v>
      </c>
      <c r="AG4804" s="2" t="s">
        <v>130</v>
      </c>
      <c r="AH4804" s="2" t="s">
        <v>128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6035</v>
      </c>
      <c r="B4805" s="2" t="s">
        <v>6033</v>
      </c>
      <c r="C4805" s="2" t="s">
        <v>47</v>
      </c>
      <c r="D4805" s="2" t="s">
        <v>1093</v>
      </c>
      <c r="E4805" s="2" t="s">
        <v>491</v>
      </c>
      <c r="F4805" s="2" t="s">
        <v>278</v>
      </c>
      <c r="G4805" s="2" t="s">
        <v>227</v>
      </c>
      <c r="H4805" s="2" t="s">
        <v>2046</v>
      </c>
      <c r="I4805" s="2" t="s">
        <v>53</v>
      </c>
      <c r="J4805" s="2" t="s">
        <v>121</v>
      </c>
      <c r="K4805" s="2"/>
      <c r="L4805" s="2" t="s">
        <v>122</v>
      </c>
      <c r="M4805" s="2" t="s">
        <v>79</v>
      </c>
      <c r="N4805" s="3">
        <v>3602.344</v>
      </c>
      <c r="O4805" s="3" t="s">
        <v>123</v>
      </c>
      <c r="P4805" s="2"/>
      <c r="Q4805" s="2"/>
      <c r="R4805" s="2"/>
      <c r="S4805" s="2"/>
      <c r="T4805" s="2"/>
      <c r="U4805" s="2"/>
      <c r="V4805" s="2"/>
      <c r="W4805" s="2" t="s">
        <v>124</v>
      </c>
      <c r="X4805" s="2" t="s">
        <v>83</v>
      </c>
      <c r="Y4805" s="2" t="s">
        <v>84</v>
      </c>
      <c r="Z4805" s="2">
        <v>22</v>
      </c>
      <c r="AA4805" s="2"/>
      <c r="AB4805" s="2"/>
      <c r="AC4805" s="4">
        <f>P4805*U4805/1000000</f>
        <v>0.0</v>
      </c>
      <c r="AD4805" s="4">
        <f>AC4805*(1-Z4805/100)</f>
        <v>0.0</v>
      </c>
      <c r="AE4805" s="2" t="s">
        <v>125</v>
      </c>
      <c r="AF4805" s="2" t="s">
        <v>126</v>
      </c>
      <c r="AG4805" s="2" t="s">
        <v>1096</v>
      </c>
      <c r="AH4805" s="2" t="s">
        <v>128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6036</v>
      </c>
      <c r="B4806" s="2" t="s">
        <v>6033</v>
      </c>
      <c r="C4806" s="2" t="s">
        <v>47</v>
      </c>
      <c r="D4806" s="2" t="s">
        <v>1093</v>
      </c>
      <c r="E4806" s="2" t="s">
        <v>491</v>
      </c>
      <c r="F4806" s="2" t="s">
        <v>278</v>
      </c>
      <c r="G4806" s="2" t="s">
        <v>227</v>
      </c>
      <c r="H4806" s="2" t="s">
        <v>2046</v>
      </c>
      <c r="I4806" s="2" t="s">
        <v>53</v>
      </c>
      <c r="J4806" s="2" t="s">
        <v>121</v>
      </c>
      <c r="K4806" s="2"/>
      <c r="L4806" s="2" t="s">
        <v>122</v>
      </c>
      <c r="M4806" s="2" t="s">
        <v>87</v>
      </c>
      <c r="N4806" s="3">
        <v>3602.344</v>
      </c>
      <c r="O4806" s="3" t="s">
        <v>123</v>
      </c>
      <c r="P4806" s="2"/>
      <c r="Q4806" s="2"/>
      <c r="R4806" s="2"/>
      <c r="S4806" s="2"/>
      <c r="T4806" s="2"/>
      <c r="U4806" s="2"/>
      <c r="V4806" s="2"/>
      <c r="W4806" s="2" t="s">
        <v>124</v>
      </c>
      <c r="X4806" s="2"/>
      <c r="Y4806" s="2" t="s">
        <v>65</v>
      </c>
      <c r="Z4806" s="2">
        <v>0</v>
      </c>
      <c r="AA4806" s="2"/>
      <c r="AB4806" s="2"/>
      <c r="AC4806" s="4">
        <f>P4806*U4806/1000000</f>
        <v>0.0</v>
      </c>
      <c r="AD4806" s="4">
        <f>AC4806*(1-Z4806/100)</f>
        <v>0.0</v>
      </c>
      <c r="AE4806" s="2" t="s">
        <v>125</v>
      </c>
      <c r="AF4806" s="2" t="s">
        <v>126</v>
      </c>
      <c r="AG4806" s="2" t="s">
        <v>127</v>
      </c>
      <c r="AH4806" s="2" t="s">
        <v>128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6037</v>
      </c>
      <c r="B4807" s="2" t="s">
        <v>6033</v>
      </c>
      <c r="C4807" s="2" t="s">
        <v>47</v>
      </c>
      <c r="D4807" s="2" t="s">
        <v>1093</v>
      </c>
      <c r="E4807" s="2" t="s">
        <v>491</v>
      </c>
      <c r="F4807" s="2" t="s">
        <v>278</v>
      </c>
      <c r="G4807" s="2" t="s">
        <v>227</v>
      </c>
      <c r="H4807" s="2" t="s">
        <v>2046</v>
      </c>
      <c r="I4807" s="2" t="s">
        <v>53</v>
      </c>
      <c r="J4807" s="2" t="s">
        <v>121</v>
      </c>
      <c r="K4807" s="2"/>
      <c r="L4807" s="2" t="s">
        <v>122</v>
      </c>
      <c r="M4807" s="2" t="s">
        <v>91</v>
      </c>
      <c r="N4807" s="3">
        <v>3602.344</v>
      </c>
      <c r="O4807" s="3" t="s">
        <v>123</v>
      </c>
      <c r="P4807" s="2"/>
      <c r="Q4807" s="2"/>
      <c r="R4807" s="2"/>
      <c r="S4807" s="2"/>
      <c r="T4807" s="2"/>
      <c r="U4807" s="2"/>
      <c r="V4807" s="2"/>
      <c r="W4807" s="2" t="s">
        <v>124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4">
        <f>P4807*U4807/1000000</f>
        <v>0.0</v>
      </c>
      <c r="AD4807" s="4">
        <f>AC4808*(1-AA4807/100)+(AC4807-AC4808)*(1-AB4807/100)</f>
        <v>0.0</v>
      </c>
      <c r="AE4807" s="2" t="s">
        <v>125</v>
      </c>
      <c r="AF4807" s="2" t="s">
        <v>126</v>
      </c>
      <c r="AG4807" s="2" t="s">
        <v>127</v>
      </c>
      <c r="AH4807" s="2" t="s">
        <v>128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6038</v>
      </c>
      <c r="B4808" s="2" t="s">
        <v>6033</v>
      </c>
      <c r="C4808" s="2" t="s">
        <v>47</v>
      </c>
      <c r="D4808" s="2" t="s">
        <v>1093</v>
      </c>
      <c r="E4808" s="2" t="s">
        <v>491</v>
      </c>
      <c r="F4808" s="2" t="s">
        <v>278</v>
      </c>
      <c r="G4808" s="2" t="s">
        <v>227</v>
      </c>
      <c r="H4808" s="2" t="s">
        <v>2046</v>
      </c>
      <c r="I4808" s="2" t="s">
        <v>53</v>
      </c>
      <c r="J4808" s="2" t="s">
        <v>121</v>
      </c>
      <c r="K4808" s="2"/>
      <c r="L4808" s="2" t="s">
        <v>122</v>
      </c>
      <c r="M4808" s="2" t="s">
        <v>95</v>
      </c>
      <c r="N4808" s="3">
        <v>3602.344</v>
      </c>
      <c r="O4808" s="3" t="s">
        <v>123</v>
      </c>
      <c r="P4808" s="2"/>
      <c r="Q4808" s="2"/>
      <c r="R4808" s="2"/>
      <c r="S4808" s="2"/>
      <c r="T4808" s="2"/>
      <c r="U4808" s="2"/>
      <c r="V4808" s="2"/>
      <c r="W4808" s="2" t="s">
        <v>124</v>
      </c>
      <c r="X4808" s="2"/>
      <c r="Y4808" s="2" t="s">
        <v>65</v>
      </c>
      <c r="Z4808" s="2">
        <v>0</v>
      </c>
      <c r="AA4808" s="2"/>
      <c r="AB4808" s="2"/>
      <c r="AC4808" s="4">
        <f>P4808*U4808/1000000</f>
        <v>0.0</v>
      </c>
      <c r="AD4808" s="4">
        <f>AC4808*(1-Z4808/100)</f>
        <v>0.0</v>
      </c>
      <c r="AE4808" s="2" t="s">
        <v>125</v>
      </c>
      <c r="AF4808" s="2" t="s">
        <v>126</v>
      </c>
      <c r="AG4808" s="2" t="s">
        <v>127</v>
      </c>
      <c r="AH4808" s="2" t="s">
        <v>128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6039</v>
      </c>
      <c r="B4809" s="2" t="s">
        <v>6033</v>
      </c>
      <c r="C4809" s="2" t="s">
        <v>47</v>
      </c>
      <c r="D4809" s="2" t="s">
        <v>1093</v>
      </c>
      <c r="E4809" s="2" t="s">
        <v>491</v>
      </c>
      <c r="F4809" s="2" t="s">
        <v>278</v>
      </c>
      <c r="G4809" s="2" t="s">
        <v>227</v>
      </c>
      <c r="H4809" s="2" t="s">
        <v>2046</v>
      </c>
      <c r="I4809" s="2" t="s">
        <v>53</v>
      </c>
      <c r="J4809" s="2" t="s">
        <v>121</v>
      </c>
      <c r="K4809" s="2"/>
      <c r="L4809" s="2" t="s">
        <v>122</v>
      </c>
      <c r="M4809" s="2" t="s">
        <v>99</v>
      </c>
      <c r="N4809" s="3">
        <v>3602.344</v>
      </c>
      <c r="O4809" s="3" t="s">
        <v>123</v>
      </c>
      <c r="P4809" s="2"/>
      <c r="Q4809" s="2"/>
      <c r="R4809" s="2"/>
      <c r="S4809" s="2"/>
      <c r="T4809" s="2"/>
      <c r="U4809" s="2"/>
      <c r="V4809" s="2"/>
      <c r="W4809" s="2" t="s">
        <v>124</v>
      </c>
      <c r="X4809" s="2"/>
      <c r="Y4809" s="2" t="s">
        <v>65</v>
      </c>
      <c r="Z4809" s="2">
        <v>0</v>
      </c>
      <c r="AA4809" s="2"/>
      <c r="AB4809" s="2"/>
      <c r="AC4809" s="4">
        <f>P4809*U4809/1000000</f>
        <v>0.0</v>
      </c>
      <c r="AD4809" s="4">
        <f>AC4809*(1-Z4809/100)</f>
        <v>0.0</v>
      </c>
      <c r="AE4809" s="2" t="s">
        <v>125</v>
      </c>
      <c r="AF4809" s="2" t="s">
        <v>126</v>
      </c>
      <c r="AG4809" s="2" t="s">
        <v>127</v>
      </c>
      <c r="AH4809" s="2" t="s">
        <v>128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6040</v>
      </c>
      <c r="B4810" s="2" t="s">
        <v>6033</v>
      </c>
      <c r="C4810" s="2" t="s">
        <v>47</v>
      </c>
      <c r="D4810" s="2" t="s">
        <v>1093</v>
      </c>
      <c r="E4810" s="2" t="s">
        <v>491</v>
      </c>
      <c r="F4810" s="2" t="s">
        <v>278</v>
      </c>
      <c r="G4810" s="2" t="s">
        <v>227</v>
      </c>
      <c r="H4810" s="2" t="s">
        <v>2046</v>
      </c>
      <c r="I4810" s="2" t="s">
        <v>53</v>
      </c>
      <c r="J4810" s="2" t="s">
        <v>121</v>
      </c>
      <c r="K4810" s="2"/>
      <c r="L4810" s="2" t="s">
        <v>122</v>
      </c>
      <c r="M4810" s="2" t="s">
        <v>104</v>
      </c>
      <c r="N4810" s="3">
        <v>3602.344</v>
      </c>
      <c r="O4810" s="3" t="s">
        <v>123</v>
      </c>
      <c r="P4810" s="2"/>
      <c r="Q4810" s="2"/>
      <c r="R4810" s="2"/>
      <c r="S4810" s="2"/>
      <c r="T4810" s="2"/>
      <c r="U4810" s="2"/>
      <c r="V4810" s="2"/>
      <c r="W4810" s="2" t="s">
        <v>124</v>
      </c>
      <c r="X4810" s="2"/>
      <c r="Y4810" s="2" t="s">
        <v>65</v>
      </c>
      <c r="Z4810" s="2">
        <v>0</v>
      </c>
      <c r="AA4810" s="2"/>
      <c r="AB4810" s="2"/>
      <c r="AC4810" s="4">
        <f>P4810*U4810/1000000</f>
        <v>0.0</v>
      </c>
      <c r="AD4810" s="4">
        <f>AC4810*(1-Z4810/100)</f>
        <v>0.0</v>
      </c>
      <c r="AE4810" s="2" t="s">
        <v>125</v>
      </c>
      <c r="AF4810" s="2" t="s">
        <v>126</v>
      </c>
      <c r="AG4810" s="2" t="s">
        <v>130</v>
      </c>
      <c r="AH4810" s="2" t="s">
        <v>128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6041</v>
      </c>
      <c r="B4811" s="2" t="s">
        <v>6033</v>
      </c>
      <c r="C4811" s="2" t="s">
        <v>47</v>
      </c>
      <c r="D4811" s="2" t="s">
        <v>1093</v>
      </c>
      <c r="E4811" s="2" t="s">
        <v>491</v>
      </c>
      <c r="F4811" s="2" t="s">
        <v>278</v>
      </c>
      <c r="G4811" s="2" t="s">
        <v>227</v>
      </c>
      <c r="H4811" s="2" t="s">
        <v>2046</v>
      </c>
      <c r="I4811" s="2"/>
      <c r="J4811" s="2"/>
      <c r="K4811" s="2"/>
      <c r="L4811" s="2"/>
      <c r="M4811" s="2" t="s">
        <v>107</v>
      </c>
      <c r="N4811" s="3"/>
      <c r="O4811" s="3"/>
      <c r="P4811" s="4">
        <f>IF(O4811="吨",N4811*1000,IF(O4811="万立方米",N4811*10000,""))</f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138</v>
      </c>
      <c r="AH4811" s="2" t="s">
        <v>114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6042</v>
      </c>
      <c r="B4812" s="2" t="s">
        <v>6043</v>
      </c>
      <c r="C4812" s="2" t="s">
        <v>47</v>
      </c>
      <c r="D4812" s="2" t="s">
        <v>2214</v>
      </c>
      <c r="E4812" s="2" t="s">
        <v>491</v>
      </c>
      <c r="F4812" s="2" t="s">
        <v>224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173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174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298</v>
      </c>
      <c r="Y4812" s="2" t="s">
        <v>997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66</v>
      </c>
      <c r="AF4812" s="2" t="s">
        <v>67</v>
      </c>
      <c r="AG4812" s="2" t="s">
        <v>327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6044</v>
      </c>
      <c r="B4813" s="2" t="s">
        <v>6043</v>
      </c>
      <c r="C4813" s="2" t="s">
        <v>47</v>
      </c>
      <c r="D4813" s="2" t="s">
        <v>2214</v>
      </c>
      <c r="E4813" s="2" t="s">
        <v>491</v>
      </c>
      <c r="F4813" s="2" t="s">
        <v>224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173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179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66</v>
      </c>
      <c r="AF4813" s="2" t="s">
        <v>67</v>
      </c>
      <c r="AG4813" s="2" t="s">
        <v>329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6045</v>
      </c>
      <c r="B4814" s="2" t="s">
        <v>6043</v>
      </c>
      <c r="C4814" s="2" t="s">
        <v>47</v>
      </c>
      <c r="D4814" s="2" t="s">
        <v>2214</v>
      </c>
      <c r="E4814" s="2" t="s">
        <v>491</v>
      </c>
      <c r="F4814" s="2" t="s">
        <v>224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173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182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255</v>
      </c>
      <c r="Y4814" s="2" t="s">
        <v>1343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66</v>
      </c>
      <c r="AF4814" s="2" t="s">
        <v>67</v>
      </c>
      <c r="AG4814" s="2" t="s">
        <v>167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6046</v>
      </c>
      <c r="B4815" s="2" t="s">
        <v>6043</v>
      </c>
      <c r="C4815" s="2" t="s">
        <v>47</v>
      </c>
      <c r="D4815" s="2" t="s">
        <v>2214</v>
      </c>
      <c r="E4815" s="2" t="s">
        <v>491</v>
      </c>
      <c r="F4815" s="2" t="s">
        <v>224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173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185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298</v>
      </c>
      <c r="Y4815" s="2" t="s">
        <v>1005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327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6047</v>
      </c>
      <c r="B4816" s="2" t="s">
        <v>6043</v>
      </c>
      <c r="C4816" s="2" t="s">
        <v>47</v>
      </c>
      <c r="D4816" s="2" t="s">
        <v>2214</v>
      </c>
      <c r="E4816" s="2" t="s">
        <v>491</v>
      </c>
      <c r="F4816" s="2" t="s">
        <v>224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173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188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298</v>
      </c>
      <c r="Y4816" s="2" t="s">
        <v>1008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66</v>
      </c>
      <c r="AF4816" s="2" t="s">
        <v>67</v>
      </c>
      <c r="AG4816" s="2" t="s">
        <v>327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6048</v>
      </c>
      <c r="B4817" s="2" t="s">
        <v>6043</v>
      </c>
      <c r="C4817" s="2" t="s">
        <v>47</v>
      </c>
      <c r="D4817" s="2" t="s">
        <v>2214</v>
      </c>
      <c r="E4817" s="2" t="s">
        <v>491</v>
      </c>
      <c r="F4817" s="2" t="s">
        <v>224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173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191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298</v>
      </c>
      <c r="Y4817" s="2" t="s">
        <v>1011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66</v>
      </c>
      <c r="AF4817" s="2" t="s">
        <v>67</v>
      </c>
      <c r="AG4817" s="2" t="s">
        <v>327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6049</v>
      </c>
      <c r="B4818" s="2" t="s">
        <v>6043</v>
      </c>
      <c r="C4818" s="2" t="s">
        <v>47</v>
      </c>
      <c r="D4818" s="2" t="s">
        <v>2214</v>
      </c>
      <c r="E4818" s="2" t="s">
        <v>491</v>
      </c>
      <c r="F4818" s="2" t="s">
        <v>224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173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194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159</v>
      </c>
      <c r="Y4818" s="2" t="s">
        <v>160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66</v>
      </c>
      <c r="AF4818" s="2" t="s">
        <v>67</v>
      </c>
      <c r="AG4818" s="2" t="s">
        <v>327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6050</v>
      </c>
      <c r="B4819" s="2" t="s">
        <v>6043</v>
      </c>
      <c r="C4819" s="2" t="s">
        <v>47</v>
      </c>
      <c r="D4819" s="2" t="s">
        <v>2214</v>
      </c>
      <c r="E4819" s="2" t="s">
        <v>491</v>
      </c>
      <c r="F4819" s="2" t="s">
        <v>224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173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196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66</v>
      </c>
      <c r="AF4819" s="2" t="s">
        <v>67</v>
      </c>
      <c r="AG4819" s="2" t="s">
        <v>329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6051</v>
      </c>
      <c r="B4820" s="2" t="s">
        <v>6043</v>
      </c>
      <c r="C4820" s="2" t="s">
        <v>47</v>
      </c>
      <c r="D4820" s="2" t="s">
        <v>2214</v>
      </c>
      <c r="E4820" s="2" t="s">
        <v>491</v>
      </c>
      <c r="F4820" s="2" t="s">
        <v>224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163</v>
      </c>
      <c r="M4820" s="2" t="s">
        <v>107</v>
      </c>
      <c r="N4820" s="3"/>
      <c r="O4820" s="3"/>
      <c r="P4820" s="4">
        <f>IF(O4820="吨",N4820*1000,IF(O4820="万立方米",N4820*10000,""))</f>
        <v>126643000.0</v>
      </c>
      <c r="Q4820" s="2" t="s">
        <v>108</v>
      </c>
      <c r="R4820" s="2" t="s">
        <v>109</v>
      </c>
      <c r="S4820" s="2" t="s">
        <v>164</v>
      </c>
      <c r="T4820" s="2" t="s">
        <v>165</v>
      </c>
      <c r="U4820" s="4">
        <f>0.16</f>
        <v>0.16</v>
      </c>
      <c r="V4820" s="2" t="s">
        <v>111</v>
      </c>
      <c r="W4820" s="2" t="s">
        <v>164</v>
      </c>
      <c r="X4820" s="2" t="s">
        <v>163</v>
      </c>
      <c r="Y4820" s="2" t="s">
        <v>166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66</v>
      </c>
      <c r="AF4820" s="2" t="s">
        <v>67</v>
      </c>
      <c r="AG4820" s="2" t="s">
        <v>167</v>
      </c>
      <c r="AH4820" s="2" t="s">
        <v>168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6052</v>
      </c>
      <c r="B4821" s="2" t="s">
        <v>6053</v>
      </c>
      <c r="C4821" s="2" t="s">
        <v>47</v>
      </c>
      <c r="D4821" s="2" t="s">
        <v>1340</v>
      </c>
      <c r="E4821" s="2" t="s">
        <v>277</v>
      </c>
      <c r="F4821" s="2" t="s">
        <v>224</v>
      </c>
      <c r="G4821" s="2" t="s">
        <v>225</v>
      </c>
      <c r="H4821" s="2" t="s">
        <v>52</v>
      </c>
      <c r="I4821" s="2" t="s">
        <v>53</v>
      </c>
      <c r="J4821" s="2" t="s">
        <v>226</v>
      </c>
      <c r="K4821" s="2" t="s">
        <v>226</v>
      </c>
      <c r="L4821" s="2" t="s">
        <v>227</v>
      </c>
      <c r="M4821" s="2" t="s">
        <v>57</v>
      </c>
      <c r="N4821" s="3">
        <v>73.69</v>
      </c>
      <c r="O4821" s="3" t="s">
        <v>228</v>
      </c>
      <c r="P4821" s="4">
        <f>IF(O4821="吨",N4821*1000,IF(O4821="万立方米",N4821*10000,""))</f>
        <v>736900.0</v>
      </c>
      <c r="Q4821" s="2" t="s">
        <v>229</v>
      </c>
      <c r="R4821" s="2" t="s">
        <v>230</v>
      </c>
      <c r="S4821" s="2" t="s">
        <v>231</v>
      </c>
      <c r="T4821" s="2" t="s">
        <v>75</v>
      </c>
      <c r="U4821" s="4">
        <f>0.0</f>
        <v>0.0</v>
      </c>
      <c r="V4821" s="2" t="s">
        <v>232</v>
      </c>
      <c r="W4821" s="2" t="s">
        <v>76</v>
      </c>
      <c r="X4821" s="2" t="s">
        <v>255</v>
      </c>
      <c r="Y4821" s="2" t="s">
        <v>256</v>
      </c>
      <c r="Z4821" s="2">
        <v>57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257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6054</v>
      </c>
      <c r="B4822" s="2" t="s">
        <v>6053</v>
      </c>
      <c r="C4822" s="2" t="s">
        <v>47</v>
      </c>
      <c r="D4822" s="2" t="s">
        <v>1340</v>
      </c>
      <c r="E4822" s="2" t="s">
        <v>277</v>
      </c>
      <c r="F4822" s="2" t="s">
        <v>224</v>
      </c>
      <c r="G4822" s="2" t="s">
        <v>225</v>
      </c>
      <c r="H4822" s="2" t="s">
        <v>52</v>
      </c>
      <c r="I4822" s="2" t="s">
        <v>53</v>
      </c>
      <c r="J4822" s="2" t="s">
        <v>226</v>
      </c>
      <c r="K4822" s="2" t="s">
        <v>226</v>
      </c>
      <c r="L4822" s="2" t="s">
        <v>227</v>
      </c>
      <c r="M4822" s="2" t="s">
        <v>73</v>
      </c>
      <c r="N4822" s="3">
        <v>73.69</v>
      </c>
      <c r="O4822" s="3" t="s">
        <v>228</v>
      </c>
      <c r="P4822" s="4">
        <f>IF(O4822="吨",N4822*1000,IF(O4822="万立方米",N4822*10000,""))</f>
        <v>736900.0</v>
      </c>
      <c r="Q4822" s="2" t="s">
        <v>229</v>
      </c>
      <c r="R4822" s="2" t="s">
        <v>230</v>
      </c>
      <c r="S4822" s="2" t="s">
        <v>235</v>
      </c>
      <c r="T4822" s="2" t="s">
        <v>75</v>
      </c>
      <c r="U4822" s="4">
        <f>1.3</f>
        <v>1.3</v>
      </c>
      <c r="V4822" s="2" t="s">
        <v>232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0.95797</v>
      </c>
      <c r="AD4822" s="4">
        <f>AC4822*(1-Z4822/100)</f>
        <v>0.95797</v>
      </c>
      <c r="AE4822" s="2" t="s">
        <v>66</v>
      </c>
      <c r="AF4822" s="2" t="s">
        <v>67</v>
      </c>
      <c r="AG4822" s="2" t="s">
        <v>259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6055</v>
      </c>
      <c r="B4823" s="2" t="s">
        <v>6053</v>
      </c>
      <c r="C4823" s="2" t="s">
        <v>47</v>
      </c>
      <c r="D4823" s="2" t="s">
        <v>1340</v>
      </c>
      <c r="E4823" s="2" t="s">
        <v>277</v>
      </c>
      <c r="F4823" s="2" t="s">
        <v>224</v>
      </c>
      <c r="G4823" s="2" t="s">
        <v>225</v>
      </c>
      <c r="H4823" s="2" t="s">
        <v>52</v>
      </c>
      <c r="I4823" s="2" t="s">
        <v>53</v>
      </c>
      <c r="J4823" s="2" t="s">
        <v>226</v>
      </c>
      <c r="K4823" s="2" t="s">
        <v>226</v>
      </c>
      <c r="L4823" s="2" t="s">
        <v>227</v>
      </c>
      <c r="M4823" s="2" t="s">
        <v>79</v>
      </c>
      <c r="N4823" s="3">
        <v>73.69</v>
      </c>
      <c r="O4823" s="3" t="s">
        <v>228</v>
      </c>
      <c r="P4823" s="4">
        <f>IF(O4823="吨",N4823*1000,IF(O4823="万立方米",N4823*10000,""))</f>
        <v>736900.0</v>
      </c>
      <c r="Q4823" s="2" t="s">
        <v>229</v>
      </c>
      <c r="R4823" s="2" t="s">
        <v>230</v>
      </c>
      <c r="S4823" s="2" t="s">
        <v>238</v>
      </c>
      <c r="T4823" s="2" t="s">
        <v>75</v>
      </c>
      <c r="U4823" s="4">
        <f>4.1</f>
        <v>4.1</v>
      </c>
      <c r="V4823" s="2" t="s">
        <v>232</v>
      </c>
      <c r="W4823" s="2" t="s">
        <v>76</v>
      </c>
      <c r="X4823" s="2" t="s">
        <v>255</v>
      </c>
      <c r="Y4823" s="2" t="s">
        <v>1343</v>
      </c>
      <c r="Z4823" s="2">
        <v>42</v>
      </c>
      <c r="AA4823" s="2"/>
      <c r="AB4823" s="2"/>
      <c r="AC4823" s="4">
        <f>P4823*U4823/1000000</f>
        <v>3.0212899999999996</v>
      </c>
      <c r="AD4823" s="4">
        <f>AC4823*(1-Z4823/100)</f>
        <v>1.7523482</v>
      </c>
      <c r="AE4823" s="2" t="s">
        <v>66</v>
      </c>
      <c r="AF4823" s="2" t="s">
        <v>67</v>
      </c>
      <c r="AG4823" s="2" t="s">
        <v>257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6056</v>
      </c>
      <c r="B4824" s="2" t="s">
        <v>6053</v>
      </c>
      <c r="C4824" s="2" t="s">
        <v>47</v>
      </c>
      <c r="D4824" s="2" t="s">
        <v>1340</v>
      </c>
      <c r="E4824" s="2" t="s">
        <v>277</v>
      </c>
      <c r="F4824" s="2" t="s">
        <v>224</v>
      </c>
      <c r="G4824" s="2" t="s">
        <v>225</v>
      </c>
      <c r="H4824" s="2" t="s">
        <v>52</v>
      </c>
      <c r="I4824" s="2" t="s">
        <v>53</v>
      </c>
      <c r="J4824" s="2" t="s">
        <v>226</v>
      </c>
      <c r="K4824" s="2" t="s">
        <v>226</v>
      </c>
      <c r="L4824" s="2" t="s">
        <v>227</v>
      </c>
      <c r="M4824" s="2" t="s">
        <v>87</v>
      </c>
      <c r="N4824" s="3">
        <v>73.69</v>
      </c>
      <c r="O4824" s="3" t="s">
        <v>228</v>
      </c>
      <c r="P4824" s="4">
        <f>IF(O4824="吨",N4824*1000,IF(O4824="万立方米",N4824*10000,""))</f>
        <v>736900.0</v>
      </c>
      <c r="Q4824" s="2" t="s">
        <v>229</v>
      </c>
      <c r="R4824" s="2" t="s">
        <v>230</v>
      </c>
      <c r="S4824" s="2" t="s">
        <v>241</v>
      </c>
      <c r="T4824" s="2" t="s">
        <v>75</v>
      </c>
      <c r="U4824" s="4">
        <f>0.0</f>
        <v>0.0</v>
      </c>
      <c r="V4824" s="2" t="s">
        <v>232</v>
      </c>
      <c r="W4824" s="2" t="s">
        <v>76</v>
      </c>
      <c r="X4824" s="2" t="s">
        <v>255</v>
      </c>
      <c r="Y4824" s="2" t="s">
        <v>262</v>
      </c>
      <c r="Z4824" s="2">
        <v>57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257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6057</v>
      </c>
      <c r="B4825" s="2" t="s">
        <v>6053</v>
      </c>
      <c r="C4825" s="2" t="s">
        <v>47</v>
      </c>
      <c r="D4825" s="2" t="s">
        <v>1340</v>
      </c>
      <c r="E4825" s="2" t="s">
        <v>277</v>
      </c>
      <c r="F4825" s="2" t="s">
        <v>224</v>
      </c>
      <c r="G4825" s="2" t="s">
        <v>225</v>
      </c>
      <c r="H4825" s="2" t="s">
        <v>52</v>
      </c>
      <c r="I4825" s="2" t="s">
        <v>53</v>
      </c>
      <c r="J4825" s="2" t="s">
        <v>226</v>
      </c>
      <c r="K4825" s="2" t="s">
        <v>226</v>
      </c>
      <c r="L4825" s="2" t="s">
        <v>227</v>
      </c>
      <c r="M4825" s="2" t="s">
        <v>91</v>
      </c>
      <c r="N4825" s="3">
        <v>73.69</v>
      </c>
      <c r="O4825" s="3" t="s">
        <v>228</v>
      </c>
      <c r="P4825" s="4">
        <f>IF(O4825="吨",N4825*1000,IF(O4825="万立方米",N4825*10000,""))</f>
        <v>736900.0</v>
      </c>
      <c r="Q4825" s="2" t="s">
        <v>229</v>
      </c>
      <c r="R4825" s="2" t="s">
        <v>230</v>
      </c>
      <c r="S4825" s="2" t="s">
        <v>243</v>
      </c>
      <c r="T4825" s="2" t="s">
        <v>75</v>
      </c>
      <c r="U4825" s="4">
        <f>0.03</f>
        <v>0.03</v>
      </c>
      <c r="V4825" s="2" t="s">
        <v>232</v>
      </c>
      <c r="W4825" s="2" t="s">
        <v>76</v>
      </c>
      <c r="X4825" s="2" t="s">
        <v>255</v>
      </c>
      <c r="Y4825" s="2" t="s">
        <v>264</v>
      </c>
      <c r="Z4825" s="2">
        <v>75</v>
      </c>
      <c r="AA4825" s="2">
        <v>57</v>
      </c>
      <c r="AB4825" s="2">
        <v>75</v>
      </c>
      <c r="AC4825" s="4">
        <f>P4825*U4825/1000000</f>
        <v>0.022107</v>
      </c>
      <c r="AD4825" s="4">
        <f>AC4826*(1-AA4825/100)+(AC4825-AC4826)*(1-AB4825/100)</f>
        <v>0.009506010000000002</v>
      </c>
      <c r="AE4825" s="2" t="s">
        <v>66</v>
      </c>
      <c r="AF4825" s="2" t="s">
        <v>67</v>
      </c>
      <c r="AG4825" s="2" t="s">
        <v>257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6058</v>
      </c>
      <c r="B4826" s="2" t="s">
        <v>6053</v>
      </c>
      <c r="C4826" s="2" t="s">
        <v>47</v>
      </c>
      <c r="D4826" s="2" t="s">
        <v>1340</v>
      </c>
      <c r="E4826" s="2" t="s">
        <v>277</v>
      </c>
      <c r="F4826" s="2" t="s">
        <v>224</v>
      </c>
      <c r="G4826" s="2" t="s">
        <v>225</v>
      </c>
      <c r="H4826" s="2" t="s">
        <v>52</v>
      </c>
      <c r="I4826" s="2" t="s">
        <v>53</v>
      </c>
      <c r="J4826" s="2" t="s">
        <v>226</v>
      </c>
      <c r="K4826" s="2" t="s">
        <v>226</v>
      </c>
      <c r="L4826" s="2" t="s">
        <v>227</v>
      </c>
      <c r="M4826" s="2" t="s">
        <v>95</v>
      </c>
      <c r="N4826" s="3">
        <v>73.69</v>
      </c>
      <c r="O4826" s="3" t="s">
        <v>228</v>
      </c>
      <c r="P4826" s="4">
        <f>IF(O4826="吨",N4826*1000,IF(O4826="万立方米",N4826*10000,""))</f>
        <v>736900.0</v>
      </c>
      <c r="Q4826" s="2" t="s">
        <v>229</v>
      </c>
      <c r="R4826" s="2" t="s">
        <v>230</v>
      </c>
      <c r="S4826" s="2" t="s">
        <v>245</v>
      </c>
      <c r="T4826" s="2" t="s">
        <v>75</v>
      </c>
      <c r="U4826" s="4">
        <f>0.03</f>
        <v>0.03</v>
      </c>
      <c r="V4826" s="2" t="s">
        <v>232</v>
      </c>
      <c r="W4826" s="2" t="s">
        <v>76</v>
      </c>
      <c r="X4826" s="2" t="s">
        <v>255</v>
      </c>
      <c r="Y4826" s="2" t="s">
        <v>266</v>
      </c>
      <c r="Z4826" s="2">
        <v>57</v>
      </c>
      <c r="AA4826" s="2"/>
      <c r="AB4826" s="2"/>
      <c r="AC4826" s="4">
        <f>P4826*U4826/1000000</f>
        <v>0.022107</v>
      </c>
      <c r="AD4826" s="4">
        <f>AC4826*(1-Z4826/100)</f>
        <v>0.009506010000000002</v>
      </c>
      <c r="AE4826" s="2" t="s">
        <v>66</v>
      </c>
      <c r="AF4826" s="2" t="s">
        <v>67</v>
      </c>
      <c r="AG4826" s="2" t="s">
        <v>257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6059</v>
      </c>
      <c r="B4827" s="2" t="s">
        <v>6053</v>
      </c>
      <c r="C4827" s="2" t="s">
        <v>47</v>
      </c>
      <c r="D4827" s="2" t="s">
        <v>1340</v>
      </c>
      <c r="E4827" s="2" t="s">
        <v>277</v>
      </c>
      <c r="F4827" s="2" t="s">
        <v>224</v>
      </c>
      <c r="G4827" s="2" t="s">
        <v>225</v>
      </c>
      <c r="H4827" s="2" t="s">
        <v>52</v>
      </c>
      <c r="I4827" s="2" t="s">
        <v>53</v>
      </c>
      <c r="J4827" s="2" t="s">
        <v>226</v>
      </c>
      <c r="K4827" s="2" t="s">
        <v>226</v>
      </c>
      <c r="L4827" s="2" t="s">
        <v>227</v>
      </c>
      <c r="M4827" s="2" t="s">
        <v>99</v>
      </c>
      <c r="N4827" s="3">
        <v>73.69</v>
      </c>
      <c r="O4827" s="3" t="s">
        <v>228</v>
      </c>
      <c r="P4827" s="4">
        <f>IF(O4827="吨",N4827*1000,IF(O4827="万立方米",N4827*10000,""))</f>
        <v>736900.0</v>
      </c>
      <c r="Q4827" s="2" t="s">
        <v>229</v>
      </c>
      <c r="R4827" s="2" t="s">
        <v>230</v>
      </c>
      <c r="S4827" s="2" t="s">
        <v>247</v>
      </c>
      <c r="T4827" s="2" t="s">
        <v>75</v>
      </c>
      <c r="U4827" s="4">
        <f>0.0</f>
        <v>0.0</v>
      </c>
      <c r="V4827" s="2" t="s">
        <v>232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268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6060</v>
      </c>
      <c r="B4828" s="2" t="s">
        <v>6053</v>
      </c>
      <c r="C4828" s="2" t="s">
        <v>47</v>
      </c>
      <c r="D4828" s="2" t="s">
        <v>1340</v>
      </c>
      <c r="E4828" s="2" t="s">
        <v>277</v>
      </c>
      <c r="F4828" s="2" t="s">
        <v>224</v>
      </c>
      <c r="G4828" s="2" t="s">
        <v>225</v>
      </c>
      <c r="H4828" s="2" t="s">
        <v>52</v>
      </c>
      <c r="I4828" s="2" t="s">
        <v>53</v>
      </c>
      <c r="J4828" s="2" t="s">
        <v>226</v>
      </c>
      <c r="K4828" s="2" t="s">
        <v>226</v>
      </c>
      <c r="L4828" s="2" t="s">
        <v>227</v>
      </c>
      <c r="M4828" s="2" t="s">
        <v>104</v>
      </c>
      <c r="N4828" s="3">
        <v>73.69</v>
      </c>
      <c r="O4828" s="3" t="s">
        <v>228</v>
      </c>
      <c r="P4828" s="4">
        <f>IF(O4828="吨",N4828*1000,IF(O4828="万立方米",N4828*10000,""))</f>
        <v>736900.0</v>
      </c>
      <c r="Q4828" s="2" t="s">
        <v>229</v>
      </c>
      <c r="R4828" s="2" t="s">
        <v>230</v>
      </c>
      <c r="S4828" s="2" t="s">
        <v>249</v>
      </c>
      <c r="T4828" s="2" t="s">
        <v>75</v>
      </c>
      <c r="U4828" s="4">
        <f>0.02</f>
        <v>0.02</v>
      </c>
      <c r="V4828" s="2" t="s">
        <v>232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259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6061</v>
      </c>
      <c r="B4829" s="2" t="s">
        <v>6053</v>
      </c>
      <c r="C4829" s="2" t="s">
        <v>47</v>
      </c>
      <c r="D4829" s="2" t="s">
        <v>1340</v>
      </c>
      <c r="E4829" s="2" t="s">
        <v>277</v>
      </c>
      <c r="F4829" s="2" t="s">
        <v>224</v>
      </c>
      <c r="G4829" s="2" t="s">
        <v>225</v>
      </c>
      <c r="H4829" s="2" t="s">
        <v>52</v>
      </c>
      <c r="I4829" s="2"/>
      <c r="J4829" s="2"/>
      <c r="K4829" s="2" t="s">
        <v>55</v>
      </c>
      <c r="L4829" s="2" t="s">
        <v>163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164</v>
      </c>
      <c r="T4829" s="2" t="s">
        <v>165</v>
      </c>
      <c r="U4829" s="4">
        <f>0.16</f>
        <v>0.16</v>
      </c>
      <c r="V4829" s="2" t="s">
        <v>111</v>
      </c>
      <c r="W4829" s="2" t="s">
        <v>164</v>
      </c>
      <c r="X4829" s="2" t="s">
        <v>163</v>
      </c>
      <c r="Y4829" s="2" t="s">
        <v>166</v>
      </c>
      <c r="Z4829" s="2">
        <v>0</v>
      </c>
      <c r="AA4829" s="2"/>
      <c r="AB4829" s="2"/>
      <c r="AC4829" s="2"/>
      <c r="AD4829" s="2"/>
      <c r="AE4829" s="2" t="s">
        <v>271</v>
      </c>
      <c r="AF4829" s="2" t="s">
        <v>272</v>
      </c>
      <c r="AG4829" s="2" t="s">
        <v>273</v>
      </c>
      <c r="AH4829" s="2" t="s">
        <v>168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6062</v>
      </c>
      <c r="B4830" s="2" t="s">
        <v>6063</v>
      </c>
      <c r="C4830" s="2" t="s">
        <v>47</v>
      </c>
      <c r="D4830" s="2" t="s">
        <v>661</v>
      </c>
      <c r="E4830" s="2" t="s">
        <v>254</v>
      </c>
      <c r="F4830" s="2" t="s">
        <v>224</v>
      </c>
      <c r="G4830" s="2" t="s">
        <v>225</v>
      </c>
      <c r="H4830" s="2" t="s">
        <v>297</v>
      </c>
      <c r="I4830" s="2" t="s">
        <v>53</v>
      </c>
      <c r="J4830" s="2" t="s">
        <v>226</v>
      </c>
      <c r="K4830" s="2" t="s">
        <v>226</v>
      </c>
      <c r="L4830" s="2" t="s">
        <v>227</v>
      </c>
      <c r="M4830" s="2" t="s">
        <v>57</v>
      </c>
      <c r="N4830" s="3">
        <v>18985.416</v>
      </c>
      <c r="O4830" s="3" t="s">
        <v>228</v>
      </c>
      <c r="P4830" s="4">
        <f>IF(O4830="吨",N4830*1000,IF(O4830="万立方米",N4830*10000,""))</f>
        <v>189854160.0</v>
      </c>
      <c r="Q4830" s="2" t="s">
        <v>229</v>
      </c>
      <c r="R4830" s="2" t="s">
        <v>230</v>
      </c>
      <c r="S4830" s="2" t="s">
        <v>231</v>
      </c>
      <c r="T4830" s="2" t="s">
        <v>75</v>
      </c>
      <c r="U4830" s="4">
        <f>0.0</f>
        <v>0.0</v>
      </c>
      <c r="V4830" s="2" t="s">
        <v>232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233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6064</v>
      </c>
      <c r="B4831" s="2" t="s">
        <v>6063</v>
      </c>
      <c r="C4831" s="2" t="s">
        <v>47</v>
      </c>
      <c r="D4831" s="2" t="s">
        <v>661</v>
      </c>
      <c r="E4831" s="2" t="s">
        <v>254</v>
      </c>
      <c r="F4831" s="2" t="s">
        <v>224</v>
      </c>
      <c r="G4831" s="2" t="s">
        <v>225</v>
      </c>
      <c r="H4831" s="2" t="s">
        <v>297</v>
      </c>
      <c r="I4831" s="2" t="s">
        <v>53</v>
      </c>
      <c r="J4831" s="2" t="s">
        <v>226</v>
      </c>
      <c r="K4831" s="2" t="s">
        <v>226</v>
      </c>
      <c r="L4831" s="2" t="s">
        <v>227</v>
      </c>
      <c r="M4831" s="2" t="s">
        <v>73</v>
      </c>
      <c r="N4831" s="3">
        <v>18985.416</v>
      </c>
      <c r="O4831" s="3" t="s">
        <v>228</v>
      </c>
      <c r="P4831" s="4">
        <f>IF(O4831="吨",N4831*1000,IF(O4831="万立方米",N4831*10000,""))</f>
        <v>189854160.0</v>
      </c>
      <c r="Q4831" s="2" t="s">
        <v>229</v>
      </c>
      <c r="R4831" s="2" t="s">
        <v>230</v>
      </c>
      <c r="S4831" s="2" t="s">
        <v>235</v>
      </c>
      <c r="T4831" s="2" t="s">
        <v>75</v>
      </c>
      <c r="U4831" s="4">
        <f>1.3</f>
        <v>1.3</v>
      </c>
      <c r="V4831" s="2" t="s">
        <v>232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246.810408</v>
      </c>
      <c r="AD4831" s="4">
        <f>AC4831*(1-Z4831/100)</f>
        <v>246.810408</v>
      </c>
      <c r="AE4831" s="2" t="s">
        <v>66</v>
      </c>
      <c r="AF4831" s="2" t="s">
        <v>67</v>
      </c>
      <c r="AG4831" s="2" t="s">
        <v>236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6065</v>
      </c>
      <c r="B4832" s="2" t="s">
        <v>6063</v>
      </c>
      <c r="C4832" s="2" t="s">
        <v>47</v>
      </c>
      <c r="D4832" s="2" t="s">
        <v>661</v>
      </c>
      <c r="E4832" s="2" t="s">
        <v>254</v>
      </c>
      <c r="F4832" s="2" t="s">
        <v>224</v>
      </c>
      <c r="G4832" s="2" t="s">
        <v>225</v>
      </c>
      <c r="H4832" s="2" t="s">
        <v>297</v>
      </c>
      <c r="I4832" s="2" t="s">
        <v>53</v>
      </c>
      <c r="J4832" s="2" t="s">
        <v>226</v>
      </c>
      <c r="K4832" s="2" t="s">
        <v>226</v>
      </c>
      <c r="L4832" s="2" t="s">
        <v>227</v>
      </c>
      <c r="M4832" s="2" t="s">
        <v>79</v>
      </c>
      <c r="N4832" s="3">
        <v>18985.416</v>
      </c>
      <c r="O4832" s="3" t="s">
        <v>228</v>
      </c>
      <c r="P4832" s="4">
        <f>IF(O4832="吨",N4832*1000,IF(O4832="万立方米",N4832*10000,""))</f>
        <v>189854160.0</v>
      </c>
      <c r="Q4832" s="2" t="s">
        <v>229</v>
      </c>
      <c r="R4832" s="2" t="s">
        <v>230</v>
      </c>
      <c r="S4832" s="2" t="s">
        <v>238</v>
      </c>
      <c r="T4832" s="2" t="s">
        <v>75</v>
      </c>
      <c r="U4832" s="4">
        <f>4.1</f>
        <v>4.1</v>
      </c>
      <c r="V4832" s="2" t="s">
        <v>232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4">
        <f>P4832*U4832/1000000</f>
        <v>778.4020559999999</v>
      </c>
      <c r="AD4832" s="4">
        <f>AC4832*(1-Z4832/100)</f>
        <v>607.15360368</v>
      </c>
      <c r="AE4832" s="2" t="s">
        <v>66</v>
      </c>
      <c r="AF4832" s="2" t="s">
        <v>67</v>
      </c>
      <c r="AG4832" s="2" t="s">
        <v>239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6066</v>
      </c>
      <c r="B4833" s="2" t="s">
        <v>6063</v>
      </c>
      <c r="C4833" s="2" t="s">
        <v>47</v>
      </c>
      <c r="D4833" s="2" t="s">
        <v>661</v>
      </c>
      <c r="E4833" s="2" t="s">
        <v>254</v>
      </c>
      <c r="F4833" s="2" t="s">
        <v>224</v>
      </c>
      <c r="G4833" s="2" t="s">
        <v>225</v>
      </c>
      <c r="H4833" s="2" t="s">
        <v>297</v>
      </c>
      <c r="I4833" s="2" t="s">
        <v>53</v>
      </c>
      <c r="J4833" s="2" t="s">
        <v>226</v>
      </c>
      <c r="K4833" s="2" t="s">
        <v>226</v>
      </c>
      <c r="L4833" s="2" t="s">
        <v>227</v>
      </c>
      <c r="M4833" s="2" t="s">
        <v>87</v>
      </c>
      <c r="N4833" s="3">
        <v>18985.416</v>
      </c>
      <c r="O4833" s="3" t="s">
        <v>228</v>
      </c>
      <c r="P4833" s="4">
        <f>IF(O4833="吨",N4833*1000,IF(O4833="万立方米",N4833*10000,""))</f>
        <v>189854160.0</v>
      </c>
      <c r="Q4833" s="2" t="s">
        <v>229</v>
      </c>
      <c r="R4833" s="2" t="s">
        <v>230</v>
      </c>
      <c r="S4833" s="2" t="s">
        <v>241</v>
      </c>
      <c r="T4833" s="2" t="s">
        <v>75</v>
      </c>
      <c r="U4833" s="4">
        <f>0.0</f>
        <v>0.0</v>
      </c>
      <c r="V4833" s="2" t="s">
        <v>232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4">
        <f>P4833*U4833/1000000</f>
        <v>0.0</v>
      </c>
      <c r="AD4833" s="4">
        <f>AC4833*(1-Z4833/100)</f>
        <v>0.0</v>
      </c>
      <c r="AE4833" s="2" t="s">
        <v>66</v>
      </c>
      <c r="AF4833" s="2" t="s">
        <v>67</v>
      </c>
      <c r="AG4833" s="2" t="s">
        <v>233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6067</v>
      </c>
      <c r="B4834" s="2" t="s">
        <v>6063</v>
      </c>
      <c r="C4834" s="2" t="s">
        <v>47</v>
      </c>
      <c r="D4834" s="2" t="s">
        <v>661</v>
      </c>
      <c r="E4834" s="2" t="s">
        <v>254</v>
      </c>
      <c r="F4834" s="2" t="s">
        <v>224</v>
      </c>
      <c r="G4834" s="2" t="s">
        <v>225</v>
      </c>
      <c r="H4834" s="2" t="s">
        <v>297</v>
      </c>
      <c r="I4834" s="2" t="s">
        <v>53</v>
      </c>
      <c r="J4834" s="2" t="s">
        <v>226</v>
      </c>
      <c r="K4834" s="2" t="s">
        <v>226</v>
      </c>
      <c r="L4834" s="2" t="s">
        <v>227</v>
      </c>
      <c r="M4834" s="2" t="s">
        <v>91</v>
      </c>
      <c r="N4834" s="3">
        <v>18985.416</v>
      </c>
      <c r="O4834" s="3" t="s">
        <v>228</v>
      </c>
      <c r="P4834" s="4">
        <f>IF(O4834="吨",N4834*1000,IF(O4834="万立方米",N4834*10000,""))</f>
        <v>189854160.0</v>
      </c>
      <c r="Q4834" s="2" t="s">
        <v>229</v>
      </c>
      <c r="R4834" s="2" t="s">
        <v>230</v>
      </c>
      <c r="S4834" s="2" t="s">
        <v>243</v>
      </c>
      <c r="T4834" s="2" t="s">
        <v>75</v>
      </c>
      <c r="U4834" s="4">
        <f>0.03</f>
        <v>0.03</v>
      </c>
      <c r="V4834" s="2" t="s">
        <v>232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4">
        <f>P4834*U4834/1000000</f>
        <v>5.6956248</v>
      </c>
      <c r="AD4834" s="4">
        <f>AC4835*(1-AA4834/100)+(AC4834-AC4835)*(1-AB4834/100)</f>
        <v>5.6956248</v>
      </c>
      <c r="AE4834" s="2" t="s">
        <v>66</v>
      </c>
      <c r="AF4834" s="2" t="s">
        <v>67</v>
      </c>
      <c r="AG4834" s="2" t="s">
        <v>233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6068</v>
      </c>
      <c r="B4835" s="2" t="s">
        <v>6063</v>
      </c>
      <c r="C4835" s="2" t="s">
        <v>47</v>
      </c>
      <c r="D4835" s="2" t="s">
        <v>661</v>
      </c>
      <c r="E4835" s="2" t="s">
        <v>254</v>
      </c>
      <c r="F4835" s="2" t="s">
        <v>224</v>
      </c>
      <c r="G4835" s="2" t="s">
        <v>225</v>
      </c>
      <c r="H4835" s="2" t="s">
        <v>297</v>
      </c>
      <c r="I4835" s="2" t="s">
        <v>53</v>
      </c>
      <c r="J4835" s="2" t="s">
        <v>226</v>
      </c>
      <c r="K4835" s="2" t="s">
        <v>226</v>
      </c>
      <c r="L4835" s="2" t="s">
        <v>227</v>
      </c>
      <c r="M4835" s="2" t="s">
        <v>95</v>
      </c>
      <c r="N4835" s="3">
        <v>18985.416</v>
      </c>
      <c r="O4835" s="3" t="s">
        <v>228</v>
      </c>
      <c r="P4835" s="4">
        <f>IF(O4835="吨",N4835*1000,IF(O4835="万立方米",N4835*10000,""))</f>
        <v>189854160.0</v>
      </c>
      <c r="Q4835" s="2" t="s">
        <v>229</v>
      </c>
      <c r="R4835" s="2" t="s">
        <v>230</v>
      </c>
      <c r="S4835" s="2" t="s">
        <v>245</v>
      </c>
      <c r="T4835" s="2" t="s">
        <v>75</v>
      </c>
      <c r="U4835" s="4">
        <f>0.03</f>
        <v>0.03</v>
      </c>
      <c r="V4835" s="2" t="s">
        <v>232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4">
        <f>P4835*U4835/1000000</f>
        <v>5.6956248</v>
      </c>
      <c r="AD4835" s="4">
        <f>AC4835*(1-Z4835/100)</f>
        <v>5.6956248</v>
      </c>
      <c r="AE4835" s="2" t="s">
        <v>66</v>
      </c>
      <c r="AF4835" s="2" t="s">
        <v>67</v>
      </c>
      <c r="AG4835" s="2" t="s">
        <v>233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6069</v>
      </c>
      <c r="B4836" s="2" t="s">
        <v>6063</v>
      </c>
      <c r="C4836" s="2" t="s">
        <v>47</v>
      </c>
      <c r="D4836" s="2" t="s">
        <v>661</v>
      </c>
      <c r="E4836" s="2" t="s">
        <v>254</v>
      </c>
      <c r="F4836" s="2" t="s">
        <v>224</v>
      </c>
      <c r="G4836" s="2" t="s">
        <v>225</v>
      </c>
      <c r="H4836" s="2" t="s">
        <v>297</v>
      </c>
      <c r="I4836" s="2" t="s">
        <v>53</v>
      </c>
      <c r="J4836" s="2" t="s">
        <v>226</v>
      </c>
      <c r="K4836" s="2" t="s">
        <v>226</v>
      </c>
      <c r="L4836" s="2" t="s">
        <v>227</v>
      </c>
      <c r="M4836" s="2" t="s">
        <v>99</v>
      </c>
      <c r="N4836" s="3">
        <v>18985.416</v>
      </c>
      <c r="O4836" s="3" t="s">
        <v>228</v>
      </c>
      <c r="P4836" s="4">
        <f>IF(O4836="吨",N4836*1000,IF(O4836="万立方米",N4836*10000,""))</f>
        <v>189854160.0</v>
      </c>
      <c r="Q4836" s="2" t="s">
        <v>229</v>
      </c>
      <c r="R4836" s="2" t="s">
        <v>230</v>
      </c>
      <c r="S4836" s="2" t="s">
        <v>247</v>
      </c>
      <c r="T4836" s="2" t="s">
        <v>75</v>
      </c>
      <c r="U4836" s="4">
        <f>0.0</f>
        <v>0.0</v>
      </c>
      <c r="V4836" s="2" t="s">
        <v>232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233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6070</v>
      </c>
      <c r="B4837" s="2" t="s">
        <v>6063</v>
      </c>
      <c r="C4837" s="2" t="s">
        <v>47</v>
      </c>
      <c r="D4837" s="2" t="s">
        <v>661</v>
      </c>
      <c r="E4837" s="2" t="s">
        <v>254</v>
      </c>
      <c r="F4837" s="2" t="s">
        <v>224</v>
      </c>
      <c r="G4837" s="2" t="s">
        <v>225</v>
      </c>
      <c r="H4837" s="2" t="s">
        <v>297</v>
      </c>
      <c r="I4837" s="2" t="s">
        <v>53</v>
      </c>
      <c r="J4837" s="2" t="s">
        <v>226</v>
      </c>
      <c r="K4837" s="2" t="s">
        <v>226</v>
      </c>
      <c r="L4837" s="2" t="s">
        <v>227</v>
      </c>
      <c r="M4837" s="2" t="s">
        <v>104</v>
      </c>
      <c r="N4837" s="3">
        <v>18985.416</v>
      </c>
      <c r="O4837" s="3" t="s">
        <v>228</v>
      </c>
      <c r="P4837" s="4">
        <f>IF(O4837="吨",N4837*1000,IF(O4837="万立方米",N4837*10000,""))</f>
        <v>189854160.0</v>
      </c>
      <c r="Q4837" s="2" t="s">
        <v>229</v>
      </c>
      <c r="R4837" s="2" t="s">
        <v>230</v>
      </c>
      <c r="S4837" s="2" t="s">
        <v>249</v>
      </c>
      <c r="T4837" s="2" t="s">
        <v>75</v>
      </c>
      <c r="U4837" s="4">
        <f>0.02</f>
        <v>0.02</v>
      </c>
      <c r="V4837" s="2" t="s">
        <v>232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 t="s">
        <v>236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6071</v>
      </c>
      <c r="B4838" s="2" t="s">
        <v>6063</v>
      </c>
      <c r="C4838" s="2" t="s">
        <v>47</v>
      </c>
      <c r="D4838" s="2" t="s">
        <v>661</v>
      </c>
      <c r="E4838" s="2" t="s">
        <v>254</v>
      </c>
      <c r="F4838" s="2" t="s">
        <v>224</v>
      </c>
      <c r="G4838" s="2" t="s">
        <v>225</v>
      </c>
      <c r="H4838" s="2" t="s">
        <v>297</v>
      </c>
      <c r="I4838" s="2"/>
      <c r="J4838" s="2"/>
      <c r="K4838" s="2"/>
      <c r="L4838" s="2"/>
      <c r="M4838" s="2" t="s">
        <v>107</v>
      </c>
      <c r="N4838" s="3"/>
      <c r="O4838" s="3"/>
      <c r="P4838" s="4">
        <f>IF(O4838="吨",N4838*1000,IF(O4838="万立方米",N4838*10000,""))</f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138</v>
      </c>
      <c r="AH4838" s="2" t="s">
        <v>114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6072</v>
      </c>
      <c r="B4839" s="2" t="s">
        <v>6073</v>
      </c>
      <c r="C4839" s="2" t="s">
        <v>47</v>
      </c>
      <c r="D4839" s="2" t="s">
        <v>3678</v>
      </c>
      <c r="E4839" s="2" t="s">
        <v>491</v>
      </c>
      <c r="F4839" s="2" t="s">
        <v>50</v>
      </c>
      <c r="G4839" s="2" t="s">
        <v>225</v>
      </c>
      <c r="H4839" s="2" t="s">
        <v>142</v>
      </c>
      <c r="I4839" s="2" t="s">
        <v>53</v>
      </c>
      <c r="J4839" s="2" t="s">
        <v>226</v>
      </c>
      <c r="K4839" s="2" t="s">
        <v>226</v>
      </c>
      <c r="L4839" s="2" t="s">
        <v>227</v>
      </c>
      <c r="M4839" s="2" t="s">
        <v>57</v>
      </c>
      <c r="N4839" s="3">
        <v>4546.113</v>
      </c>
      <c r="O4839" s="3" t="s">
        <v>228</v>
      </c>
      <c r="P4839" s="4">
        <f>IF(O4839="吨",N4839*1000,IF(O4839="万立方米",N4839*10000,""))</f>
        <v>45461130.0</v>
      </c>
      <c r="Q4839" s="2" t="s">
        <v>229</v>
      </c>
      <c r="R4839" s="2" t="s">
        <v>230</v>
      </c>
      <c r="S4839" s="2" t="s">
        <v>231</v>
      </c>
      <c r="T4839" s="2" t="s">
        <v>75</v>
      </c>
      <c r="U4839" s="4">
        <f>0.0</f>
        <v>0.0</v>
      </c>
      <c r="V4839" s="2" t="s">
        <v>232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4">
        <f>P4839*U4839/1000000</f>
        <v>0.0</v>
      </c>
      <c r="AD4839" s="4">
        <f>AC4839*(1-Z4839/100)</f>
        <v>0.0</v>
      </c>
      <c r="AE4839" s="2" t="s">
        <v>66</v>
      </c>
      <c r="AF4839" s="2" t="s">
        <v>67</v>
      </c>
      <c r="AG4839" s="2" t="s">
        <v>2869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6074</v>
      </c>
      <c r="B4840" s="2" t="s">
        <v>6073</v>
      </c>
      <c r="C4840" s="2" t="s">
        <v>47</v>
      </c>
      <c r="D4840" s="2" t="s">
        <v>3678</v>
      </c>
      <c r="E4840" s="2" t="s">
        <v>491</v>
      </c>
      <c r="F4840" s="2" t="s">
        <v>50</v>
      </c>
      <c r="G4840" s="2" t="s">
        <v>225</v>
      </c>
      <c r="H4840" s="2" t="s">
        <v>142</v>
      </c>
      <c r="I4840" s="2" t="s">
        <v>53</v>
      </c>
      <c r="J4840" s="2" t="s">
        <v>226</v>
      </c>
      <c r="K4840" s="2" t="s">
        <v>226</v>
      </c>
      <c r="L4840" s="2" t="s">
        <v>227</v>
      </c>
      <c r="M4840" s="2" t="s">
        <v>73</v>
      </c>
      <c r="N4840" s="3">
        <v>4546.113</v>
      </c>
      <c r="O4840" s="3" t="s">
        <v>228</v>
      </c>
      <c r="P4840" s="4">
        <f>IF(O4840="吨",N4840*1000,IF(O4840="万立方米",N4840*10000,""))</f>
        <v>45461130.0</v>
      </c>
      <c r="Q4840" s="2" t="s">
        <v>229</v>
      </c>
      <c r="R4840" s="2" t="s">
        <v>230</v>
      </c>
      <c r="S4840" s="2" t="s">
        <v>235</v>
      </c>
      <c r="T4840" s="2" t="s">
        <v>75</v>
      </c>
      <c r="U4840" s="4">
        <f>1.3</f>
        <v>1.3</v>
      </c>
      <c r="V4840" s="2" t="s">
        <v>232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59.099469</v>
      </c>
      <c r="AD4840" s="4">
        <f>AC4840*(1-Z4840/100)</f>
        <v>59.099469</v>
      </c>
      <c r="AE4840" s="2" t="s">
        <v>66</v>
      </c>
      <c r="AF4840" s="2" t="s">
        <v>67</v>
      </c>
      <c r="AG4840" s="2" t="s">
        <v>2871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6075</v>
      </c>
      <c r="B4841" s="2" t="s">
        <v>6073</v>
      </c>
      <c r="C4841" s="2" t="s">
        <v>47</v>
      </c>
      <c r="D4841" s="2" t="s">
        <v>3678</v>
      </c>
      <c r="E4841" s="2" t="s">
        <v>491</v>
      </c>
      <c r="F4841" s="2" t="s">
        <v>50</v>
      </c>
      <c r="G4841" s="2" t="s">
        <v>225</v>
      </c>
      <c r="H4841" s="2" t="s">
        <v>142</v>
      </c>
      <c r="I4841" s="2" t="s">
        <v>53</v>
      </c>
      <c r="J4841" s="2" t="s">
        <v>226</v>
      </c>
      <c r="K4841" s="2" t="s">
        <v>226</v>
      </c>
      <c r="L4841" s="2" t="s">
        <v>227</v>
      </c>
      <c r="M4841" s="2" t="s">
        <v>79</v>
      </c>
      <c r="N4841" s="3">
        <v>4546.113</v>
      </c>
      <c r="O4841" s="3" t="s">
        <v>228</v>
      </c>
      <c r="P4841" s="4">
        <f>IF(O4841="吨",N4841*1000,IF(O4841="万立方米",N4841*10000,""))</f>
        <v>45461130.0</v>
      </c>
      <c r="Q4841" s="2" t="s">
        <v>229</v>
      </c>
      <c r="R4841" s="2" t="s">
        <v>230</v>
      </c>
      <c r="S4841" s="2" t="s">
        <v>238</v>
      </c>
      <c r="T4841" s="2" t="s">
        <v>75</v>
      </c>
      <c r="U4841" s="4">
        <f>4.1</f>
        <v>4.1</v>
      </c>
      <c r="V4841" s="2" t="s">
        <v>232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4">
        <f>P4841*U4841/1000000</f>
        <v>186.39063299999998</v>
      </c>
      <c r="AD4841" s="4">
        <f>AC4841*(1-Z4841/100)</f>
        <v>145.38469374</v>
      </c>
      <c r="AE4841" s="2" t="s">
        <v>66</v>
      </c>
      <c r="AF4841" s="2" t="s">
        <v>67</v>
      </c>
      <c r="AG4841" s="2" t="s">
        <v>2873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6076</v>
      </c>
      <c r="B4842" s="2" t="s">
        <v>6073</v>
      </c>
      <c r="C4842" s="2" t="s">
        <v>47</v>
      </c>
      <c r="D4842" s="2" t="s">
        <v>3678</v>
      </c>
      <c r="E4842" s="2" t="s">
        <v>491</v>
      </c>
      <c r="F4842" s="2" t="s">
        <v>50</v>
      </c>
      <c r="G4842" s="2" t="s">
        <v>225</v>
      </c>
      <c r="H4842" s="2" t="s">
        <v>142</v>
      </c>
      <c r="I4842" s="2" t="s">
        <v>53</v>
      </c>
      <c r="J4842" s="2" t="s">
        <v>226</v>
      </c>
      <c r="K4842" s="2" t="s">
        <v>226</v>
      </c>
      <c r="L4842" s="2" t="s">
        <v>227</v>
      </c>
      <c r="M4842" s="2" t="s">
        <v>87</v>
      </c>
      <c r="N4842" s="3">
        <v>4546.113</v>
      </c>
      <c r="O4842" s="3" t="s">
        <v>228</v>
      </c>
      <c r="P4842" s="4">
        <f>IF(O4842="吨",N4842*1000,IF(O4842="万立方米",N4842*10000,""))</f>
        <v>45461130.0</v>
      </c>
      <c r="Q4842" s="2" t="s">
        <v>229</v>
      </c>
      <c r="R4842" s="2" t="s">
        <v>230</v>
      </c>
      <c r="S4842" s="2" t="s">
        <v>241</v>
      </c>
      <c r="T4842" s="2" t="s">
        <v>75</v>
      </c>
      <c r="U4842" s="4">
        <f>0.0</f>
        <v>0.0</v>
      </c>
      <c r="V4842" s="2" t="s">
        <v>232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2869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6077</v>
      </c>
      <c r="B4843" s="2" t="s">
        <v>6073</v>
      </c>
      <c r="C4843" s="2" t="s">
        <v>47</v>
      </c>
      <c r="D4843" s="2" t="s">
        <v>3678</v>
      </c>
      <c r="E4843" s="2" t="s">
        <v>491</v>
      </c>
      <c r="F4843" s="2" t="s">
        <v>50</v>
      </c>
      <c r="G4843" s="2" t="s">
        <v>225</v>
      </c>
      <c r="H4843" s="2" t="s">
        <v>142</v>
      </c>
      <c r="I4843" s="2" t="s">
        <v>53</v>
      </c>
      <c r="J4843" s="2" t="s">
        <v>226</v>
      </c>
      <c r="K4843" s="2" t="s">
        <v>226</v>
      </c>
      <c r="L4843" s="2" t="s">
        <v>227</v>
      </c>
      <c r="M4843" s="2" t="s">
        <v>91</v>
      </c>
      <c r="N4843" s="3">
        <v>4546.113</v>
      </c>
      <c r="O4843" s="3" t="s">
        <v>228</v>
      </c>
      <c r="P4843" s="4">
        <f>IF(O4843="吨",N4843*1000,IF(O4843="万立方米",N4843*10000,""))</f>
        <v>45461130.0</v>
      </c>
      <c r="Q4843" s="2" t="s">
        <v>229</v>
      </c>
      <c r="R4843" s="2" t="s">
        <v>230</v>
      </c>
      <c r="S4843" s="2" t="s">
        <v>243</v>
      </c>
      <c r="T4843" s="2" t="s">
        <v>75</v>
      </c>
      <c r="U4843" s="4">
        <f>0.03</f>
        <v>0.03</v>
      </c>
      <c r="V4843" s="2" t="s">
        <v>232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4">
        <f>P4843*U4843/1000000</f>
        <v>1.3638339</v>
      </c>
      <c r="AD4843" s="4">
        <f>AC4844*(1-AA4843/100)+(AC4843-AC4844)*(1-AB4843/100)</f>
        <v>1.3638339</v>
      </c>
      <c r="AE4843" s="2" t="s">
        <v>66</v>
      </c>
      <c r="AF4843" s="2" t="s">
        <v>67</v>
      </c>
      <c r="AG4843" s="2" t="s">
        <v>2869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6078</v>
      </c>
      <c r="B4844" s="2" t="s">
        <v>6073</v>
      </c>
      <c r="C4844" s="2" t="s">
        <v>47</v>
      </c>
      <c r="D4844" s="2" t="s">
        <v>3678</v>
      </c>
      <c r="E4844" s="2" t="s">
        <v>491</v>
      </c>
      <c r="F4844" s="2" t="s">
        <v>50</v>
      </c>
      <c r="G4844" s="2" t="s">
        <v>225</v>
      </c>
      <c r="H4844" s="2" t="s">
        <v>142</v>
      </c>
      <c r="I4844" s="2" t="s">
        <v>53</v>
      </c>
      <c r="J4844" s="2" t="s">
        <v>226</v>
      </c>
      <c r="K4844" s="2" t="s">
        <v>226</v>
      </c>
      <c r="L4844" s="2" t="s">
        <v>227</v>
      </c>
      <c r="M4844" s="2" t="s">
        <v>95</v>
      </c>
      <c r="N4844" s="3">
        <v>4546.113</v>
      </c>
      <c r="O4844" s="3" t="s">
        <v>228</v>
      </c>
      <c r="P4844" s="4">
        <f>IF(O4844="吨",N4844*1000,IF(O4844="万立方米",N4844*10000,""))</f>
        <v>45461130.0</v>
      </c>
      <c r="Q4844" s="2" t="s">
        <v>229</v>
      </c>
      <c r="R4844" s="2" t="s">
        <v>230</v>
      </c>
      <c r="S4844" s="2" t="s">
        <v>245</v>
      </c>
      <c r="T4844" s="2" t="s">
        <v>75</v>
      </c>
      <c r="U4844" s="4">
        <f>0.03</f>
        <v>0.03</v>
      </c>
      <c r="V4844" s="2" t="s">
        <v>232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1.3638339</v>
      </c>
      <c r="AD4844" s="4">
        <f>AC4844*(1-Z4844/100)</f>
        <v>1.3638339</v>
      </c>
      <c r="AE4844" s="2" t="s">
        <v>66</v>
      </c>
      <c r="AF4844" s="2" t="s">
        <v>67</v>
      </c>
      <c r="AG4844" s="2" t="s">
        <v>2869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6079</v>
      </c>
      <c r="B4845" s="2" t="s">
        <v>6073</v>
      </c>
      <c r="C4845" s="2" t="s">
        <v>47</v>
      </c>
      <c r="D4845" s="2" t="s">
        <v>3678</v>
      </c>
      <c r="E4845" s="2" t="s">
        <v>491</v>
      </c>
      <c r="F4845" s="2" t="s">
        <v>50</v>
      </c>
      <c r="G4845" s="2" t="s">
        <v>225</v>
      </c>
      <c r="H4845" s="2" t="s">
        <v>142</v>
      </c>
      <c r="I4845" s="2" t="s">
        <v>53</v>
      </c>
      <c r="J4845" s="2" t="s">
        <v>226</v>
      </c>
      <c r="K4845" s="2" t="s">
        <v>226</v>
      </c>
      <c r="L4845" s="2" t="s">
        <v>227</v>
      </c>
      <c r="M4845" s="2" t="s">
        <v>99</v>
      </c>
      <c r="N4845" s="3">
        <v>4546.113</v>
      </c>
      <c r="O4845" s="3" t="s">
        <v>228</v>
      </c>
      <c r="P4845" s="4">
        <f>IF(O4845="吨",N4845*1000,IF(O4845="万立方米",N4845*10000,""))</f>
        <v>45461130.0</v>
      </c>
      <c r="Q4845" s="2" t="s">
        <v>229</v>
      </c>
      <c r="R4845" s="2" t="s">
        <v>230</v>
      </c>
      <c r="S4845" s="2" t="s">
        <v>247</v>
      </c>
      <c r="T4845" s="2" t="s">
        <v>75</v>
      </c>
      <c r="U4845" s="4">
        <f>0.0</f>
        <v>0.0</v>
      </c>
      <c r="V4845" s="2" t="s">
        <v>232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2869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6080</v>
      </c>
      <c r="B4846" s="2" t="s">
        <v>6073</v>
      </c>
      <c r="C4846" s="2" t="s">
        <v>47</v>
      </c>
      <c r="D4846" s="2" t="s">
        <v>3678</v>
      </c>
      <c r="E4846" s="2" t="s">
        <v>491</v>
      </c>
      <c r="F4846" s="2" t="s">
        <v>50</v>
      </c>
      <c r="G4846" s="2" t="s">
        <v>225</v>
      </c>
      <c r="H4846" s="2" t="s">
        <v>142</v>
      </c>
      <c r="I4846" s="2" t="s">
        <v>53</v>
      </c>
      <c r="J4846" s="2" t="s">
        <v>226</v>
      </c>
      <c r="K4846" s="2" t="s">
        <v>226</v>
      </c>
      <c r="L4846" s="2" t="s">
        <v>227</v>
      </c>
      <c r="M4846" s="2" t="s">
        <v>104</v>
      </c>
      <c r="N4846" s="3">
        <v>4546.113</v>
      </c>
      <c r="O4846" s="3" t="s">
        <v>228</v>
      </c>
      <c r="P4846" s="4">
        <f>IF(O4846="吨",N4846*1000,IF(O4846="万立方米",N4846*10000,""))</f>
        <v>45461130.0</v>
      </c>
      <c r="Q4846" s="2" t="s">
        <v>229</v>
      </c>
      <c r="R4846" s="2" t="s">
        <v>230</v>
      </c>
      <c r="S4846" s="2" t="s">
        <v>249</v>
      </c>
      <c r="T4846" s="2" t="s">
        <v>75</v>
      </c>
      <c r="U4846" s="4">
        <f>0.02</f>
        <v>0.02</v>
      </c>
      <c r="V4846" s="2" t="s">
        <v>232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2871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6081</v>
      </c>
      <c r="B4847" s="2" t="s">
        <v>6073</v>
      </c>
      <c r="C4847" s="2" t="s">
        <v>47</v>
      </c>
      <c r="D4847" s="2" t="s">
        <v>3678</v>
      </c>
      <c r="E4847" s="2" t="s">
        <v>491</v>
      </c>
      <c r="F4847" s="2" t="s">
        <v>50</v>
      </c>
      <c r="G4847" s="2" t="s">
        <v>225</v>
      </c>
      <c r="H4847" s="2" t="s">
        <v>142</v>
      </c>
      <c r="I4847" s="2"/>
      <c r="J4847" s="2"/>
      <c r="K4847" s="2"/>
      <c r="L4847" s="2"/>
      <c r="M4847" s="2" t="s">
        <v>107</v>
      </c>
      <c r="N4847" s="3"/>
      <c r="O4847" s="3"/>
      <c r="P4847" s="4">
        <f>IF(O4847="吨",N4847*1000,IF(O4847="万立方米",N4847*10000,""))</f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1201</v>
      </c>
      <c r="AH4847" s="2" t="s">
        <v>114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6082</v>
      </c>
      <c r="B4848" s="2" t="s">
        <v>6083</v>
      </c>
      <c r="C4848" s="2" t="s">
        <v>47</v>
      </c>
      <c r="D4848" s="2" t="s">
        <v>1093</v>
      </c>
      <c r="E4848" s="2" t="s">
        <v>491</v>
      </c>
      <c r="F4848" s="2" t="s">
        <v>278</v>
      </c>
      <c r="G4848" s="2" t="s">
        <v>227</v>
      </c>
      <c r="H4848" s="2" t="s">
        <v>2474</v>
      </c>
      <c r="I4848" s="2" t="s">
        <v>53</v>
      </c>
      <c r="J4848" s="2" t="s">
        <v>121</v>
      </c>
      <c r="K4848" s="2"/>
      <c r="L4848" s="2" t="s">
        <v>122</v>
      </c>
      <c r="M4848" s="2" t="s">
        <v>57</v>
      </c>
      <c r="N4848" s="3">
        <v>3602.344</v>
      </c>
      <c r="O4848" s="3" t="s">
        <v>123</v>
      </c>
      <c r="P4848" s="2"/>
      <c r="Q4848" s="2"/>
      <c r="R4848" s="2"/>
      <c r="S4848" s="2"/>
      <c r="T4848" s="2"/>
      <c r="U4848" s="2"/>
      <c r="V4848" s="2"/>
      <c r="W4848" s="2" t="s">
        <v>124</v>
      </c>
      <c r="X4848" s="2"/>
      <c r="Y4848" s="2" t="s">
        <v>65</v>
      </c>
      <c r="Z4848" s="2">
        <v>0</v>
      </c>
      <c r="AA4848" s="2"/>
      <c r="AB4848" s="2"/>
      <c r="AC4848" s="4">
        <f>P4848*U4848/1000000</f>
        <v>0.0</v>
      </c>
      <c r="AD4848" s="4">
        <f>AC4848*(1-Z4848/100)</f>
        <v>0.0</v>
      </c>
      <c r="AE4848" s="2" t="s">
        <v>125</v>
      </c>
      <c r="AF4848" s="2" t="s">
        <v>126</v>
      </c>
      <c r="AG4848" s="2" t="s">
        <v>127</v>
      </c>
      <c r="AH4848" s="2" t="s">
        <v>128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6084</v>
      </c>
      <c r="B4849" s="2" t="s">
        <v>6083</v>
      </c>
      <c r="C4849" s="2" t="s">
        <v>47</v>
      </c>
      <c r="D4849" s="2" t="s">
        <v>1093</v>
      </c>
      <c r="E4849" s="2" t="s">
        <v>491</v>
      </c>
      <c r="F4849" s="2" t="s">
        <v>278</v>
      </c>
      <c r="G4849" s="2" t="s">
        <v>227</v>
      </c>
      <c r="H4849" s="2" t="s">
        <v>2474</v>
      </c>
      <c r="I4849" s="2" t="s">
        <v>53</v>
      </c>
      <c r="J4849" s="2" t="s">
        <v>121</v>
      </c>
      <c r="K4849" s="2"/>
      <c r="L4849" s="2" t="s">
        <v>122</v>
      </c>
      <c r="M4849" s="2" t="s">
        <v>73</v>
      </c>
      <c r="N4849" s="3">
        <v>3602.344</v>
      </c>
      <c r="O4849" s="3" t="s">
        <v>123</v>
      </c>
      <c r="P4849" s="2"/>
      <c r="Q4849" s="2"/>
      <c r="R4849" s="2"/>
      <c r="S4849" s="2"/>
      <c r="T4849" s="2"/>
      <c r="U4849" s="2"/>
      <c r="V4849" s="2"/>
      <c r="W4849" s="2" t="s">
        <v>124</v>
      </c>
      <c r="X4849" s="2"/>
      <c r="Y4849" s="2" t="s">
        <v>65</v>
      </c>
      <c r="Z4849" s="2">
        <v>0</v>
      </c>
      <c r="AA4849" s="2"/>
      <c r="AB4849" s="2"/>
      <c r="AC4849" s="4">
        <f>P4849*U4849/1000000</f>
        <v>0.0</v>
      </c>
      <c r="AD4849" s="4">
        <f>AC4849*(1-Z4849/100)</f>
        <v>0.0</v>
      </c>
      <c r="AE4849" s="2" t="s">
        <v>125</v>
      </c>
      <c r="AF4849" s="2" t="s">
        <v>126</v>
      </c>
      <c r="AG4849" s="2" t="s">
        <v>130</v>
      </c>
      <c r="AH4849" s="2" t="s">
        <v>128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6085</v>
      </c>
      <c r="B4850" s="2" t="s">
        <v>6083</v>
      </c>
      <c r="C4850" s="2" t="s">
        <v>47</v>
      </c>
      <c r="D4850" s="2" t="s">
        <v>1093</v>
      </c>
      <c r="E4850" s="2" t="s">
        <v>491</v>
      </c>
      <c r="F4850" s="2" t="s">
        <v>278</v>
      </c>
      <c r="G4850" s="2" t="s">
        <v>227</v>
      </c>
      <c r="H4850" s="2" t="s">
        <v>2474</v>
      </c>
      <c r="I4850" s="2" t="s">
        <v>53</v>
      </c>
      <c r="J4850" s="2" t="s">
        <v>121</v>
      </c>
      <c r="K4850" s="2"/>
      <c r="L4850" s="2" t="s">
        <v>122</v>
      </c>
      <c r="M4850" s="2" t="s">
        <v>79</v>
      </c>
      <c r="N4850" s="3">
        <v>3602.344</v>
      </c>
      <c r="O4850" s="3" t="s">
        <v>123</v>
      </c>
      <c r="P4850" s="2"/>
      <c r="Q4850" s="2"/>
      <c r="R4850" s="2"/>
      <c r="S4850" s="2"/>
      <c r="T4850" s="2"/>
      <c r="U4850" s="2"/>
      <c r="V4850" s="2"/>
      <c r="W4850" s="2" t="s">
        <v>124</v>
      </c>
      <c r="X4850" s="2" t="s">
        <v>83</v>
      </c>
      <c r="Y4850" s="2" t="s">
        <v>84</v>
      </c>
      <c r="Z4850" s="2">
        <v>22</v>
      </c>
      <c r="AA4850" s="2"/>
      <c r="AB4850" s="2"/>
      <c r="AC4850" s="4">
        <f>P4850*U4850/1000000</f>
        <v>0.0</v>
      </c>
      <c r="AD4850" s="4">
        <f>AC4850*(1-Z4850/100)</f>
        <v>0.0</v>
      </c>
      <c r="AE4850" s="2" t="s">
        <v>125</v>
      </c>
      <c r="AF4850" s="2" t="s">
        <v>126</v>
      </c>
      <c r="AG4850" s="2" t="s">
        <v>1096</v>
      </c>
      <c r="AH4850" s="2" t="s">
        <v>128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6086</v>
      </c>
      <c r="B4851" s="2" t="s">
        <v>6083</v>
      </c>
      <c r="C4851" s="2" t="s">
        <v>47</v>
      </c>
      <c r="D4851" s="2" t="s">
        <v>1093</v>
      </c>
      <c r="E4851" s="2" t="s">
        <v>491</v>
      </c>
      <c r="F4851" s="2" t="s">
        <v>278</v>
      </c>
      <c r="G4851" s="2" t="s">
        <v>227</v>
      </c>
      <c r="H4851" s="2" t="s">
        <v>2474</v>
      </c>
      <c r="I4851" s="2" t="s">
        <v>53</v>
      </c>
      <c r="J4851" s="2" t="s">
        <v>121</v>
      </c>
      <c r="K4851" s="2"/>
      <c r="L4851" s="2" t="s">
        <v>122</v>
      </c>
      <c r="M4851" s="2" t="s">
        <v>87</v>
      </c>
      <c r="N4851" s="3">
        <v>3602.344</v>
      </c>
      <c r="O4851" s="3" t="s">
        <v>123</v>
      </c>
      <c r="P4851" s="2"/>
      <c r="Q4851" s="2"/>
      <c r="R4851" s="2"/>
      <c r="S4851" s="2"/>
      <c r="T4851" s="2"/>
      <c r="U4851" s="2"/>
      <c r="V4851" s="2"/>
      <c r="W4851" s="2" t="s">
        <v>124</v>
      </c>
      <c r="X4851" s="2"/>
      <c r="Y4851" s="2" t="s">
        <v>65</v>
      </c>
      <c r="Z4851" s="2">
        <v>0</v>
      </c>
      <c r="AA4851" s="2"/>
      <c r="AB4851" s="2"/>
      <c r="AC4851" s="4">
        <f>P4851*U4851/1000000</f>
        <v>0.0</v>
      </c>
      <c r="AD4851" s="4">
        <f>AC4851*(1-Z4851/100)</f>
        <v>0.0</v>
      </c>
      <c r="AE4851" s="2" t="s">
        <v>125</v>
      </c>
      <c r="AF4851" s="2" t="s">
        <v>126</v>
      </c>
      <c r="AG4851" s="2" t="s">
        <v>127</v>
      </c>
      <c r="AH4851" s="2" t="s">
        <v>128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6087</v>
      </c>
      <c r="B4852" s="2" t="s">
        <v>6083</v>
      </c>
      <c r="C4852" s="2" t="s">
        <v>47</v>
      </c>
      <c r="D4852" s="2" t="s">
        <v>1093</v>
      </c>
      <c r="E4852" s="2" t="s">
        <v>491</v>
      </c>
      <c r="F4852" s="2" t="s">
        <v>278</v>
      </c>
      <c r="G4852" s="2" t="s">
        <v>227</v>
      </c>
      <c r="H4852" s="2" t="s">
        <v>2474</v>
      </c>
      <c r="I4852" s="2" t="s">
        <v>53</v>
      </c>
      <c r="J4852" s="2" t="s">
        <v>121</v>
      </c>
      <c r="K4852" s="2"/>
      <c r="L4852" s="2" t="s">
        <v>122</v>
      </c>
      <c r="M4852" s="2" t="s">
        <v>91</v>
      </c>
      <c r="N4852" s="3">
        <v>3602.344</v>
      </c>
      <c r="O4852" s="3" t="s">
        <v>123</v>
      </c>
      <c r="P4852" s="2"/>
      <c r="Q4852" s="2"/>
      <c r="R4852" s="2"/>
      <c r="S4852" s="2"/>
      <c r="T4852" s="2"/>
      <c r="U4852" s="2"/>
      <c r="V4852" s="2"/>
      <c r="W4852" s="2" t="s">
        <v>124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4">
        <f>P4852*U4852/1000000</f>
        <v>0.0</v>
      </c>
      <c r="AD4852" s="4">
        <f>AC4853*(1-AA4852/100)+(AC4852-AC4853)*(1-AB4852/100)</f>
        <v>0.0</v>
      </c>
      <c r="AE4852" s="2" t="s">
        <v>125</v>
      </c>
      <c r="AF4852" s="2" t="s">
        <v>126</v>
      </c>
      <c r="AG4852" s="2" t="s">
        <v>127</v>
      </c>
      <c r="AH4852" s="2" t="s">
        <v>128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6088</v>
      </c>
      <c r="B4853" s="2" t="s">
        <v>6083</v>
      </c>
      <c r="C4853" s="2" t="s">
        <v>47</v>
      </c>
      <c r="D4853" s="2" t="s">
        <v>1093</v>
      </c>
      <c r="E4853" s="2" t="s">
        <v>491</v>
      </c>
      <c r="F4853" s="2" t="s">
        <v>278</v>
      </c>
      <c r="G4853" s="2" t="s">
        <v>227</v>
      </c>
      <c r="H4853" s="2" t="s">
        <v>2474</v>
      </c>
      <c r="I4853" s="2" t="s">
        <v>53</v>
      </c>
      <c r="J4853" s="2" t="s">
        <v>121</v>
      </c>
      <c r="K4853" s="2"/>
      <c r="L4853" s="2" t="s">
        <v>122</v>
      </c>
      <c r="M4853" s="2" t="s">
        <v>95</v>
      </c>
      <c r="N4853" s="3">
        <v>3602.344</v>
      </c>
      <c r="O4853" s="3" t="s">
        <v>123</v>
      </c>
      <c r="P4853" s="2"/>
      <c r="Q4853" s="2"/>
      <c r="R4853" s="2"/>
      <c r="S4853" s="2"/>
      <c r="T4853" s="2"/>
      <c r="U4853" s="2"/>
      <c r="V4853" s="2"/>
      <c r="W4853" s="2" t="s">
        <v>124</v>
      </c>
      <c r="X4853" s="2"/>
      <c r="Y4853" s="2" t="s">
        <v>65</v>
      </c>
      <c r="Z4853" s="2">
        <v>0</v>
      </c>
      <c r="AA4853" s="2"/>
      <c r="AB4853" s="2"/>
      <c r="AC4853" s="4">
        <f>P4853*U4853/1000000</f>
        <v>0.0</v>
      </c>
      <c r="AD4853" s="4">
        <f>AC4853*(1-Z4853/100)</f>
        <v>0.0</v>
      </c>
      <c r="AE4853" s="2" t="s">
        <v>125</v>
      </c>
      <c r="AF4853" s="2" t="s">
        <v>126</v>
      </c>
      <c r="AG4853" s="2" t="s">
        <v>127</v>
      </c>
      <c r="AH4853" s="2" t="s">
        <v>128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6089</v>
      </c>
      <c r="B4854" s="2" t="s">
        <v>6083</v>
      </c>
      <c r="C4854" s="2" t="s">
        <v>47</v>
      </c>
      <c r="D4854" s="2" t="s">
        <v>1093</v>
      </c>
      <c r="E4854" s="2" t="s">
        <v>491</v>
      </c>
      <c r="F4854" s="2" t="s">
        <v>278</v>
      </c>
      <c r="G4854" s="2" t="s">
        <v>227</v>
      </c>
      <c r="H4854" s="2" t="s">
        <v>2474</v>
      </c>
      <c r="I4854" s="2" t="s">
        <v>53</v>
      </c>
      <c r="J4854" s="2" t="s">
        <v>121</v>
      </c>
      <c r="K4854" s="2"/>
      <c r="L4854" s="2" t="s">
        <v>122</v>
      </c>
      <c r="M4854" s="2" t="s">
        <v>99</v>
      </c>
      <c r="N4854" s="3">
        <v>3602.344</v>
      </c>
      <c r="O4854" s="3" t="s">
        <v>123</v>
      </c>
      <c r="P4854" s="2"/>
      <c r="Q4854" s="2"/>
      <c r="R4854" s="2"/>
      <c r="S4854" s="2"/>
      <c r="T4854" s="2"/>
      <c r="U4854" s="2"/>
      <c r="V4854" s="2"/>
      <c r="W4854" s="2" t="s">
        <v>124</v>
      </c>
      <c r="X4854" s="2"/>
      <c r="Y4854" s="2" t="s">
        <v>65</v>
      </c>
      <c r="Z4854" s="2">
        <v>0</v>
      </c>
      <c r="AA4854" s="2"/>
      <c r="AB4854" s="2"/>
      <c r="AC4854" s="4">
        <f>P4854*U4854/1000000</f>
        <v>0.0</v>
      </c>
      <c r="AD4854" s="4">
        <f>AC4854*(1-Z4854/100)</f>
        <v>0.0</v>
      </c>
      <c r="AE4854" s="2" t="s">
        <v>125</v>
      </c>
      <c r="AF4854" s="2" t="s">
        <v>126</v>
      </c>
      <c r="AG4854" s="2" t="s">
        <v>127</v>
      </c>
      <c r="AH4854" s="2" t="s">
        <v>128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6090</v>
      </c>
      <c r="B4855" s="2" t="s">
        <v>6083</v>
      </c>
      <c r="C4855" s="2" t="s">
        <v>47</v>
      </c>
      <c r="D4855" s="2" t="s">
        <v>1093</v>
      </c>
      <c r="E4855" s="2" t="s">
        <v>491</v>
      </c>
      <c r="F4855" s="2" t="s">
        <v>278</v>
      </c>
      <c r="G4855" s="2" t="s">
        <v>227</v>
      </c>
      <c r="H4855" s="2" t="s">
        <v>2474</v>
      </c>
      <c r="I4855" s="2" t="s">
        <v>53</v>
      </c>
      <c r="J4855" s="2" t="s">
        <v>121</v>
      </c>
      <c r="K4855" s="2"/>
      <c r="L4855" s="2" t="s">
        <v>122</v>
      </c>
      <c r="M4855" s="2" t="s">
        <v>104</v>
      </c>
      <c r="N4855" s="3">
        <v>3602.344</v>
      </c>
      <c r="O4855" s="3" t="s">
        <v>123</v>
      </c>
      <c r="P4855" s="2"/>
      <c r="Q4855" s="2"/>
      <c r="R4855" s="2"/>
      <c r="S4855" s="2"/>
      <c r="T4855" s="2"/>
      <c r="U4855" s="2"/>
      <c r="V4855" s="2"/>
      <c r="W4855" s="2" t="s">
        <v>124</v>
      </c>
      <c r="X4855" s="2"/>
      <c r="Y4855" s="2" t="s">
        <v>65</v>
      </c>
      <c r="Z4855" s="2">
        <v>0</v>
      </c>
      <c r="AA4855" s="2"/>
      <c r="AB4855" s="2"/>
      <c r="AC4855" s="4">
        <f>P4855*U4855/1000000</f>
        <v>0.0</v>
      </c>
      <c r="AD4855" s="4">
        <f>AC4855*(1-Z4855/100)</f>
        <v>0.0</v>
      </c>
      <c r="AE4855" s="2" t="s">
        <v>125</v>
      </c>
      <c r="AF4855" s="2" t="s">
        <v>126</v>
      </c>
      <c r="AG4855" s="2" t="s">
        <v>130</v>
      </c>
      <c r="AH4855" s="2" t="s">
        <v>128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6091</v>
      </c>
      <c r="B4856" s="2" t="s">
        <v>6083</v>
      </c>
      <c r="C4856" s="2" t="s">
        <v>47</v>
      </c>
      <c r="D4856" s="2" t="s">
        <v>1093</v>
      </c>
      <c r="E4856" s="2" t="s">
        <v>491</v>
      </c>
      <c r="F4856" s="2" t="s">
        <v>278</v>
      </c>
      <c r="G4856" s="2" t="s">
        <v>227</v>
      </c>
      <c r="H4856" s="2" t="s">
        <v>2474</v>
      </c>
      <c r="I4856" s="2"/>
      <c r="J4856" s="2"/>
      <c r="K4856" s="2"/>
      <c r="L4856" s="2"/>
      <c r="M4856" s="2" t="s">
        <v>107</v>
      </c>
      <c r="N4856" s="3"/>
      <c r="O4856" s="3"/>
      <c r="P4856" s="4">
        <f>IF(O4856="吨",N4856*1000,IF(O4856="万立方米",N4856*10000,""))</f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138</v>
      </c>
      <c r="AH4856" s="2" t="s">
        <v>114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6092</v>
      </c>
      <c r="B4857" s="2" t="s">
        <v>6093</v>
      </c>
      <c r="C4857" s="2" t="s">
        <v>47</v>
      </c>
      <c r="D4857" s="2" t="s">
        <v>3806</v>
      </c>
      <c r="E4857" s="2" t="s">
        <v>491</v>
      </c>
      <c r="F4857" s="2" t="s">
        <v>224</v>
      </c>
      <c r="G4857" s="2" t="s">
        <v>227</v>
      </c>
      <c r="H4857" s="2" t="s">
        <v>52</v>
      </c>
      <c r="I4857" s="2" t="s">
        <v>53</v>
      </c>
      <c r="J4857" s="2" t="s">
        <v>1667</v>
      </c>
      <c r="K4857" s="2" t="s">
        <v>1667</v>
      </c>
      <c r="L4857" s="2" t="s">
        <v>227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1668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0.20463704000000002</v>
      </c>
      <c r="AD4857" s="4">
        <f>AC4857*(1-Z4857/100)</f>
        <v>0.20463704000000002</v>
      </c>
      <c r="AE4857" s="2" t="s">
        <v>66</v>
      </c>
      <c r="AF4857" s="2" t="s">
        <v>67</v>
      </c>
      <c r="AG4857" s="2" t="s">
        <v>233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6094</v>
      </c>
      <c r="B4858" s="2" t="s">
        <v>6093</v>
      </c>
      <c r="C4858" s="2" t="s">
        <v>47</v>
      </c>
      <c r="D4858" s="2" t="s">
        <v>3806</v>
      </c>
      <c r="E4858" s="2" t="s">
        <v>491</v>
      </c>
      <c r="F4858" s="2" t="s">
        <v>224</v>
      </c>
      <c r="G4858" s="2" t="s">
        <v>227</v>
      </c>
      <c r="H4858" s="2" t="s">
        <v>52</v>
      </c>
      <c r="I4858" s="2" t="s">
        <v>53</v>
      </c>
      <c r="J4858" s="2" t="s">
        <v>1667</v>
      </c>
      <c r="K4858" s="2" t="s">
        <v>1667</v>
      </c>
      <c r="L4858" s="2" t="s">
        <v>227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1670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3.6834667199999998</v>
      </c>
      <c r="AD4858" s="4">
        <f>AC4858*(1-Z4858/100)</f>
        <v>3.6834667199999998</v>
      </c>
      <c r="AE4858" s="2" t="s">
        <v>66</v>
      </c>
      <c r="AF4858" s="2" t="s">
        <v>67</v>
      </c>
      <c r="AG4858" s="2" t="s">
        <v>236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6095</v>
      </c>
      <c r="B4859" s="2" t="s">
        <v>6093</v>
      </c>
      <c r="C4859" s="2" t="s">
        <v>47</v>
      </c>
      <c r="D4859" s="2" t="s">
        <v>3806</v>
      </c>
      <c r="E4859" s="2" t="s">
        <v>491</v>
      </c>
      <c r="F4859" s="2" t="s">
        <v>224</v>
      </c>
      <c r="G4859" s="2" t="s">
        <v>227</v>
      </c>
      <c r="H4859" s="2" t="s">
        <v>52</v>
      </c>
      <c r="I4859" s="2" t="s">
        <v>53</v>
      </c>
      <c r="J4859" s="2" t="s">
        <v>1667</v>
      </c>
      <c r="K4859" s="2" t="s">
        <v>1667</v>
      </c>
      <c r="L4859" s="2" t="s">
        <v>227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1672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4">
        <f>P4859*U4859/1000000</f>
        <v>38.26712648</v>
      </c>
      <c r="AD4859" s="4">
        <f>AC4859*(1-Z4859/100)</f>
        <v>29.848358654400002</v>
      </c>
      <c r="AE4859" s="2" t="s">
        <v>66</v>
      </c>
      <c r="AF4859" s="2" t="s">
        <v>67</v>
      </c>
      <c r="AG4859" s="2" t="s">
        <v>239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6096</v>
      </c>
      <c r="B4860" s="2" t="s">
        <v>6093</v>
      </c>
      <c r="C4860" s="2" t="s">
        <v>47</v>
      </c>
      <c r="D4860" s="2" t="s">
        <v>3806</v>
      </c>
      <c r="E4860" s="2" t="s">
        <v>491</v>
      </c>
      <c r="F4860" s="2" t="s">
        <v>224</v>
      </c>
      <c r="G4860" s="2" t="s">
        <v>227</v>
      </c>
      <c r="H4860" s="2" t="s">
        <v>52</v>
      </c>
      <c r="I4860" s="2" t="s">
        <v>53</v>
      </c>
      <c r="J4860" s="2" t="s">
        <v>1667</v>
      </c>
      <c r="K4860" s="2" t="s">
        <v>1667</v>
      </c>
      <c r="L4860" s="2" t="s">
        <v>227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1674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0.5115926000000001</v>
      </c>
      <c r="AD4860" s="4">
        <f>AC4860*(1-Z4860/100)</f>
        <v>0.5115926000000001</v>
      </c>
      <c r="AE4860" s="2" t="s">
        <v>66</v>
      </c>
      <c r="AF4860" s="2" t="s">
        <v>67</v>
      </c>
      <c r="AG4860" s="2" t="s">
        <v>233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6097</v>
      </c>
      <c r="B4861" s="2" t="s">
        <v>6093</v>
      </c>
      <c r="C4861" s="2" t="s">
        <v>47</v>
      </c>
      <c r="D4861" s="2" t="s">
        <v>3806</v>
      </c>
      <c r="E4861" s="2" t="s">
        <v>491</v>
      </c>
      <c r="F4861" s="2" t="s">
        <v>224</v>
      </c>
      <c r="G4861" s="2" t="s">
        <v>227</v>
      </c>
      <c r="H4861" s="2" t="s">
        <v>52</v>
      </c>
      <c r="I4861" s="2" t="s">
        <v>53</v>
      </c>
      <c r="J4861" s="2" t="s">
        <v>1667</v>
      </c>
      <c r="K4861" s="2" t="s">
        <v>1667</v>
      </c>
      <c r="L4861" s="2" t="s">
        <v>227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1676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4">
        <f>P4861*U4861/1000000</f>
        <v>1.73941484</v>
      </c>
      <c r="AD4861" s="4">
        <f>AC4862*(1-AA4861/100)+(AC4861-AC4862)*(1-AB4861/100)</f>
        <v>1.73941484</v>
      </c>
      <c r="AE4861" s="2" t="s">
        <v>66</v>
      </c>
      <c r="AF4861" s="2" t="s">
        <v>67</v>
      </c>
      <c r="AG4861" s="2" t="s">
        <v>233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6098</v>
      </c>
      <c r="B4862" s="2" t="s">
        <v>6093</v>
      </c>
      <c r="C4862" s="2" t="s">
        <v>47</v>
      </c>
      <c r="D4862" s="2" t="s">
        <v>3806</v>
      </c>
      <c r="E4862" s="2" t="s">
        <v>491</v>
      </c>
      <c r="F4862" s="2" t="s">
        <v>224</v>
      </c>
      <c r="G4862" s="2" t="s">
        <v>227</v>
      </c>
      <c r="H4862" s="2" t="s">
        <v>52</v>
      </c>
      <c r="I4862" s="2" t="s">
        <v>53</v>
      </c>
      <c r="J4862" s="2" t="s">
        <v>1667</v>
      </c>
      <c r="K4862" s="2" t="s">
        <v>1667</v>
      </c>
      <c r="L4862" s="2" t="s">
        <v>227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1678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4">
        <f>P4862*U4862/1000000</f>
        <v>1.73941484</v>
      </c>
      <c r="AD4862" s="4">
        <f>AC4862*(1-Z4862/100)</f>
        <v>1.73941484</v>
      </c>
      <c r="AE4862" s="2" t="s">
        <v>66</v>
      </c>
      <c r="AF4862" s="2" t="s">
        <v>67</v>
      </c>
      <c r="AG4862" s="2" t="s">
        <v>233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6099</v>
      </c>
      <c r="B4863" s="2" t="s">
        <v>6093</v>
      </c>
      <c r="C4863" s="2" t="s">
        <v>47</v>
      </c>
      <c r="D4863" s="2" t="s">
        <v>3806</v>
      </c>
      <c r="E4863" s="2" t="s">
        <v>491</v>
      </c>
      <c r="F4863" s="2" t="s">
        <v>224</v>
      </c>
      <c r="G4863" s="2" t="s">
        <v>227</v>
      </c>
      <c r="H4863" s="2" t="s">
        <v>52</v>
      </c>
      <c r="I4863" s="2" t="s">
        <v>53</v>
      </c>
      <c r="J4863" s="2" t="s">
        <v>1667</v>
      </c>
      <c r="K4863" s="2" t="s">
        <v>1667</v>
      </c>
      <c r="L4863" s="2" t="s">
        <v>227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1680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233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6100</v>
      </c>
      <c r="B4864" s="2" t="s">
        <v>6093</v>
      </c>
      <c r="C4864" s="2" t="s">
        <v>47</v>
      </c>
      <c r="D4864" s="2" t="s">
        <v>3806</v>
      </c>
      <c r="E4864" s="2" t="s">
        <v>491</v>
      </c>
      <c r="F4864" s="2" t="s">
        <v>224</v>
      </c>
      <c r="G4864" s="2" t="s">
        <v>227</v>
      </c>
      <c r="H4864" s="2" t="s">
        <v>52</v>
      </c>
      <c r="I4864" s="2" t="s">
        <v>53</v>
      </c>
      <c r="J4864" s="2" t="s">
        <v>1667</v>
      </c>
      <c r="K4864" s="2" t="s">
        <v>1667</v>
      </c>
      <c r="L4864" s="2" t="s">
        <v>227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1682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4">
        <f>P4864*U4864/1000000</f>
        <v>337.651116</v>
      </c>
      <c r="AD4864" s="4">
        <f>AC4864*(1-Z4864/100)</f>
        <v>337.651116</v>
      </c>
      <c r="AE4864" s="2" t="s">
        <v>66</v>
      </c>
      <c r="AF4864" s="2" t="s">
        <v>67</v>
      </c>
      <c r="AG4864" s="2" t="s">
        <v>236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6101</v>
      </c>
      <c r="B4865" s="2" t="s">
        <v>6093</v>
      </c>
      <c r="C4865" s="2" t="s">
        <v>47</v>
      </c>
      <c r="D4865" s="2" t="s">
        <v>3806</v>
      </c>
      <c r="E4865" s="2" t="s">
        <v>491</v>
      </c>
      <c r="F4865" s="2" t="s">
        <v>224</v>
      </c>
      <c r="G4865" s="2" t="s">
        <v>227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f>IF(O4865="吨",N4865*1000,IF(O4865="万立方米",N4865*10000,""))</f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138</v>
      </c>
      <c r="AH4865" s="2" t="s">
        <v>114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6102</v>
      </c>
      <c r="B4866" s="2" t="s">
        <v>6103</v>
      </c>
      <c r="C4866" s="2" t="s">
        <v>47</v>
      </c>
      <c r="D4866" s="2" t="s">
        <v>1408</v>
      </c>
      <c r="E4866" s="2" t="s">
        <v>984</v>
      </c>
      <c r="F4866" s="2" t="s">
        <v>224</v>
      </c>
      <c r="G4866" s="2" t="s">
        <v>225</v>
      </c>
      <c r="H4866" s="2" t="s">
        <v>52</v>
      </c>
      <c r="I4866" s="2" t="s">
        <v>53</v>
      </c>
      <c r="J4866" s="2" t="s">
        <v>226</v>
      </c>
      <c r="K4866" s="2" t="s">
        <v>226</v>
      </c>
      <c r="L4866" s="2" t="s">
        <v>227</v>
      </c>
      <c r="M4866" s="2" t="s">
        <v>57</v>
      </c>
      <c r="N4866" s="3">
        <v>3552</v>
      </c>
      <c r="O4866" s="3" t="s">
        <v>228</v>
      </c>
      <c r="P4866" s="4">
        <f>IF(O4866="吨",N4866*1000,IF(O4866="万立方米",N4866*10000,""))</f>
        <v>35520000.0</v>
      </c>
      <c r="Q4866" s="2" t="s">
        <v>229</v>
      </c>
      <c r="R4866" s="2" t="s">
        <v>230</v>
      </c>
      <c r="S4866" s="2" t="s">
        <v>231</v>
      </c>
      <c r="T4866" s="2" t="s">
        <v>75</v>
      </c>
      <c r="U4866" s="4">
        <f>0.0</f>
        <v>0.0</v>
      </c>
      <c r="V4866" s="2" t="s">
        <v>232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233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6104</v>
      </c>
      <c r="B4867" s="2" t="s">
        <v>6103</v>
      </c>
      <c r="C4867" s="2" t="s">
        <v>47</v>
      </c>
      <c r="D4867" s="2" t="s">
        <v>1408</v>
      </c>
      <c r="E4867" s="2" t="s">
        <v>984</v>
      </c>
      <c r="F4867" s="2" t="s">
        <v>224</v>
      </c>
      <c r="G4867" s="2" t="s">
        <v>225</v>
      </c>
      <c r="H4867" s="2" t="s">
        <v>52</v>
      </c>
      <c r="I4867" s="2" t="s">
        <v>53</v>
      </c>
      <c r="J4867" s="2" t="s">
        <v>226</v>
      </c>
      <c r="K4867" s="2" t="s">
        <v>226</v>
      </c>
      <c r="L4867" s="2" t="s">
        <v>227</v>
      </c>
      <c r="M4867" s="2" t="s">
        <v>73</v>
      </c>
      <c r="N4867" s="3">
        <v>3552</v>
      </c>
      <c r="O4867" s="3" t="s">
        <v>228</v>
      </c>
      <c r="P4867" s="4">
        <f>IF(O4867="吨",N4867*1000,IF(O4867="万立方米",N4867*10000,""))</f>
        <v>35520000.0</v>
      </c>
      <c r="Q4867" s="2" t="s">
        <v>229</v>
      </c>
      <c r="R4867" s="2" t="s">
        <v>230</v>
      </c>
      <c r="S4867" s="2" t="s">
        <v>235</v>
      </c>
      <c r="T4867" s="2" t="s">
        <v>75</v>
      </c>
      <c r="U4867" s="4">
        <f>1.3</f>
        <v>1.3</v>
      </c>
      <c r="V4867" s="2" t="s">
        <v>232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46.176</v>
      </c>
      <c r="AD4867" s="4">
        <f>AC4867*(1-Z4867/100)</f>
        <v>46.176</v>
      </c>
      <c r="AE4867" s="2" t="s">
        <v>66</v>
      </c>
      <c r="AF4867" s="2" t="s">
        <v>67</v>
      </c>
      <c r="AG4867" s="2" t="s">
        <v>236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6105</v>
      </c>
      <c r="B4868" s="2" t="s">
        <v>6103</v>
      </c>
      <c r="C4868" s="2" t="s">
        <v>47</v>
      </c>
      <c r="D4868" s="2" t="s">
        <v>1408</v>
      </c>
      <c r="E4868" s="2" t="s">
        <v>984</v>
      </c>
      <c r="F4868" s="2" t="s">
        <v>224</v>
      </c>
      <c r="G4868" s="2" t="s">
        <v>225</v>
      </c>
      <c r="H4868" s="2" t="s">
        <v>52</v>
      </c>
      <c r="I4868" s="2" t="s">
        <v>53</v>
      </c>
      <c r="J4868" s="2" t="s">
        <v>226</v>
      </c>
      <c r="K4868" s="2" t="s">
        <v>226</v>
      </c>
      <c r="L4868" s="2" t="s">
        <v>227</v>
      </c>
      <c r="M4868" s="2" t="s">
        <v>79</v>
      </c>
      <c r="N4868" s="3">
        <v>3552</v>
      </c>
      <c r="O4868" s="3" t="s">
        <v>228</v>
      </c>
      <c r="P4868" s="4">
        <f>IF(O4868="吨",N4868*1000,IF(O4868="万立方米",N4868*10000,""))</f>
        <v>35520000.0</v>
      </c>
      <c r="Q4868" s="2" t="s">
        <v>229</v>
      </c>
      <c r="R4868" s="2" t="s">
        <v>230</v>
      </c>
      <c r="S4868" s="2" t="s">
        <v>238</v>
      </c>
      <c r="T4868" s="2" t="s">
        <v>75</v>
      </c>
      <c r="U4868" s="4">
        <f>4.1</f>
        <v>4.1</v>
      </c>
      <c r="V4868" s="2" t="s">
        <v>232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4">
        <f>P4868*U4868/1000000</f>
        <v>145.632</v>
      </c>
      <c r="AD4868" s="4">
        <f>AC4868*(1-Z4868/100)</f>
        <v>113.59296</v>
      </c>
      <c r="AE4868" s="2" t="s">
        <v>66</v>
      </c>
      <c r="AF4868" s="2" t="s">
        <v>67</v>
      </c>
      <c r="AG4868" s="2" t="s">
        <v>239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6106</v>
      </c>
      <c r="B4869" s="2" t="s">
        <v>6103</v>
      </c>
      <c r="C4869" s="2" t="s">
        <v>47</v>
      </c>
      <c r="D4869" s="2" t="s">
        <v>1408</v>
      </c>
      <c r="E4869" s="2" t="s">
        <v>984</v>
      </c>
      <c r="F4869" s="2" t="s">
        <v>224</v>
      </c>
      <c r="G4869" s="2" t="s">
        <v>225</v>
      </c>
      <c r="H4869" s="2" t="s">
        <v>52</v>
      </c>
      <c r="I4869" s="2" t="s">
        <v>53</v>
      </c>
      <c r="J4869" s="2" t="s">
        <v>226</v>
      </c>
      <c r="K4869" s="2" t="s">
        <v>226</v>
      </c>
      <c r="L4869" s="2" t="s">
        <v>227</v>
      </c>
      <c r="M4869" s="2" t="s">
        <v>87</v>
      </c>
      <c r="N4869" s="3">
        <v>3552</v>
      </c>
      <c r="O4869" s="3" t="s">
        <v>228</v>
      </c>
      <c r="P4869" s="4">
        <f>IF(O4869="吨",N4869*1000,IF(O4869="万立方米",N4869*10000,""))</f>
        <v>35520000.0</v>
      </c>
      <c r="Q4869" s="2" t="s">
        <v>229</v>
      </c>
      <c r="R4869" s="2" t="s">
        <v>230</v>
      </c>
      <c r="S4869" s="2" t="s">
        <v>241</v>
      </c>
      <c r="T4869" s="2" t="s">
        <v>75</v>
      </c>
      <c r="U4869" s="4">
        <f>0.0</f>
        <v>0.0</v>
      </c>
      <c r="V4869" s="2" t="s">
        <v>232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233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6107</v>
      </c>
      <c r="B4870" s="2" t="s">
        <v>6103</v>
      </c>
      <c r="C4870" s="2" t="s">
        <v>47</v>
      </c>
      <c r="D4870" s="2" t="s">
        <v>1408</v>
      </c>
      <c r="E4870" s="2" t="s">
        <v>984</v>
      </c>
      <c r="F4870" s="2" t="s">
        <v>224</v>
      </c>
      <c r="G4870" s="2" t="s">
        <v>225</v>
      </c>
      <c r="H4870" s="2" t="s">
        <v>52</v>
      </c>
      <c r="I4870" s="2" t="s">
        <v>53</v>
      </c>
      <c r="J4870" s="2" t="s">
        <v>226</v>
      </c>
      <c r="K4870" s="2" t="s">
        <v>226</v>
      </c>
      <c r="L4870" s="2" t="s">
        <v>227</v>
      </c>
      <c r="M4870" s="2" t="s">
        <v>91</v>
      </c>
      <c r="N4870" s="3">
        <v>3552</v>
      </c>
      <c r="O4870" s="3" t="s">
        <v>228</v>
      </c>
      <c r="P4870" s="4">
        <f>IF(O4870="吨",N4870*1000,IF(O4870="万立方米",N4870*10000,""))</f>
        <v>35520000.0</v>
      </c>
      <c r="Q4870" s="2" t="s">
        <v>229</v>
      </c>
      <c r="R4870" s="2" t="s">
        <v>230</v>
      </c>
      <c r="S4870" s="2" t="s">
        <v>243</v>
      </c>
      <c r="T4870" s="2" t="s">
        <v>75</v>
      </c>
      <c r="U4870" s="4">
        <f>0.03</f>
        <v>0.03</v>
      </c>
      <c r="V4870" s="2" t="s">
        <v>232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4">
        <f>P4870*U4870/1000000</f>
        <v>1.0656</v>
      </c>
      <c r="AD4870" s="4">
        <f>AC4871*(1-AA4870/100)+(AC4870-AC4871)*(1-AB4870/100)</f>
        <v>1.0656</v>
      </c>
      <c r="AE4870" s="2" t="s">
        <v>66</v>
      </c>
      <c r="AF4870" s="2" t="s">
        <v>67</v>
      </c>
      <c r="AG4870" s="2" t="s">
        <v>233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6108</v>
      </c>
      <c r="B4871" s="2" t="s">
        <v>6103</v>
      </c>
      <c r="C4871" s="2" t="s">
        <v>47</v>
      </c>
      <c r="D4871" s="2" t="s">
        <v>1408</v>
      </c>
      <c r="E4871" s="2" t="s">
        <v>984</v>
      </c>
      <c r="F4871" s="2" t="s">
        <v>224</v>
      </c>
      <c r="G4871" s="2" t="s">
        <v>225</v>
      </c>
      <c r="H4871" s="2" t="s">
        <v>52</v>
      </c>
      <c r="I4871" s="2" t="s">
        <v>53</v>
      </c>
      <c r="J4871" s="2" t="s">
        <v>226</v>
      </c>
      <c r="K4871" s="2" t="s">
        <v>226</v>
      </c>
      <c r="L4871" s="2" t="s">
        <v>227</v>
      </c>
      <c r="M4871" s="2" t="s">
        <v>95</v>
      </c>
      <c r="N4871" s="3">
        <v>3552</v>
      </c>
      <c r="O4871" s="3" t="s">
        <v>228</v>
      </c>
      <c r="P4871" s="4">
        <f>IF(O4871="吨",N4871*1000,IF(O4871="万立方米",N4871*10000,""))</f>
        <v>35520000.0</v>
      </c>
      <c r="Q4871" s="2" t="s">
        <v>229</v>
      </c>
      <c r="R4871" s="2" t="s">
        <v>230</v>
      </c>
      <c r="S4871" s="2" t="s">
        <v>245</v>
      </c>
      <c r="T4871" s="2" t="s">
        <v>75</v>
      </c>
      <c r="U4871" s="4">
        <f>0.03</f>
        <v>0.03</v>
      </c>
      <c r="V4871" s="2" t="s">
        <v>232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4">
        <f>P4871*U4871/1000000</f>
        <v>1.0656</v>
      </c>
      <c r="AD4871" s="4">
        <f>AC4871*(1-Z4871/100)</f>
        <v>1.0656</v>
      </c>
      <c r="AE4871" s="2" t="s">
        <v>66</v>
      </c>
      <c r="AF4871" s="2" t="s">
        <v>67</v>
      </c>
      <c r="AG4871" s="2" t="s">
        <v>233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6109</v>
      </c>
      <c r="B4872" s="2" t="s">
        <v>6103</v>
      </c>
      <c r="C4872" s="2" t="s">
        <v>47</v>
      </c>
      <c r="D4872" s="2" t="s">
        <v>1408</v>
      </c>
      <c r="E4872" s="2" t="s">
        <v>984</v>
      </c>
      <c r="F4872" s="2" t="s">
        <v>224</v>
      </c>
      <c r="G4872" s="2" t="s">
        <v>225</v>
      </c>
      <c r="H4872" s="2" t="s">
        <v>52</v>
      </c>
      <c r="I4872" s="2" t="s">
        <v>53</v>
      </c>
      <c r="J4872" s="2" t="s">
        <v>226</v>
      </c>
      <c r="K4872" s="2" t="s">
        <v>226</v>
      </c>
      <c r="L4872" s="2" t="s">
        <v>227</v>
      </c>
      <c r="M4872" s="2" t="s">
        <v>99</v>
      </c>
      <c r="N4872" s="3">
        <v>3552</v>
      </c>
      <c r="O4872" s="3" t="s">
        <v>228</v>
      </c>
      <c r="P4872" s="4">
        <f>IF(O4872="吨",N4872*1000,IF(O4872="万立方米",N4872*10000,""))</f>
        <v>35520000.0</v>
      </c>
      <c r="Q4872" s="2" t="s">
        <v>229</v>
      </c>
      <c r="R4872" s="2" t="s">
        <v>230</v>
      </c>
      <c r="S4872" s="2" t="s">
        <v>247</v>
      </c>
      <c r="T4872" s="2" t="s">
        <v>75</v>
      </c>
      <c r="U4872" s="4">
        <f>0.0</f>
        <v>0.0</v>
      </c>
      <c r="V4872" s="2" t="s">
        <v>232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233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6110</v>
      </c>
      <c r="B4873" s="2" t="s">
        <v>6103</v>
      </c>
      <c r="C4873" s="2" t="s">
        <v>47</v>
      </c>
      <c r="D4873" s="2" t="s">
        <v>1408</v>
      </c>
      <c r="E4873" s="2" t="s">
        <v>984</v>
      </c>
      <c r="F4873" s="2" t="s">
        <v>224</v>
      </c>
      <c r="G4873" s="2" t="s">
        <v>225</v>
      </c>
      <c r="H4873" s="2" t="s">
        <v>52</v>
      </c>
      <c r="I4873" s="2" t="s">
        <v>53</v>
      </c>
      <c r="J4873" s="2" t="s">
        <v>226</v>
      </c>
      <c r="K4873" s="2" t="s">
        <v>226</v>
      </c>
      <c r="L4873" s="2" t="s">
        <v>227</v>
      </c>
      <c r="M4873" s="2" t="s">
        <v>104</v>
      </c>
      <c r="N4873" s="3">
        <v>3552</v>
      </c>
      <c r="O4873" s="3" t="s">
        <v>228</v>
      </c>
      <c r="P4873" s="4">
        <f>IF(O4873="吨",N4873*1000,IF(O4873="万立方米",N4873*10000,""))</f>
        <v>35520000.0</v>
      </c>
      <c r="Q4873" s="2" t="s">
        <v>229</v>
      </c>
      <c r="R4873" s="2" t="s">
        <v>230</v>
      </c>
      <c r="S4873" s="2" t="s">
        <v>249</v>
      </c>
      <c r="T4873" s="2" t="s">
        <v>75</v>
      </c>
      <c r="U4873" s="4">
        <f>0.02</f>
        <v>0.02</v>
      </c>
      <c r="V4873" s="2" t="s">
        <v>232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 t="s">
        <v>236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6111</v>
      </c>
      <c r="B4874" s="2" t="s">
        <v>6103</v>
      </c>
      <c r="C4874" s="2" t="s">
        <v>47</v>
      </c>
      <c r="D4874" s="2" t="s">
        <v>1408</v>
      </c>
      <c r="E4874" s="2" t="s">
        <v>984</v>
      </c>
      <c r="F4874" s="2" t="s">
        <v>224</v>
      </c>
      <c r="G4874" s="2" t="s">
        <v>225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f>IF(O4874="吨",N4874*1000,IF(O4874="万立方米",N4874*10000,""))</f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138</v>
      </c>
      <c r="AH4874" s="2" t="s">
        <v>114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6112</v>
      </c>
      <c r="B4875" s="2" t="s">
        <v>6113</v>
      </c>
      <c r="C4875" s="2" t="s">
        <v>47</v>
      </c>
      <c r="D4875" s="2" t="s">
        <v>6114</v>
      </c>
      <c r="E4875" s="2" t="s">
        <v>223</v>
      </c>
      <c r="F4875" s="2" t="s">
        <v>50</v>
      </c>
      <c r="G4875" s="2" t="s">
        <v>227</v>
      </c>
      <c r="H4875" s="2" t="s">
        <v>297</v>
      </c>
      <c r="I4875" s="2" t="s">
        <v>53</v>
      </c>
      <c r="J4875" s="2" t="s">
        <v>226</v>
      </c>
      <c r="K4875" s="2" t="s">
        <v>226</v>
      </c>
      <c r="L4875" s="2" t="s">
        <v>227</v>
      </c>
      <c r="M4875" s="2" t="s">
        <v>57</v>
      </c>
      <c r="N4875" s="3">
        <v>33991.15</v>
      </c>
      <c r="O4875" s="3" t="s">
        <v>228</v>
      </c>
      <c r="P4875" s="4">
        <f>IF(O4875="吨",N4875*1000,IF(O4875="万立方米",N4875*10000,""))</f>
        <v>339911500.0</v>
      </c>
      <c r="Q4875" s="2" t="s">
        <v>229</v>
      </c>
      <c r="R4875" s="2" t="s">
        <v>230</v>
      </c>
      <c r="S4875" s="2" t="s">
        <v>231</v>
      </c>
      <c r="T4875" s="2" t="s">
        <v>75</v>
      </c>
      <c r="U4875" s="4">
        <f>0.0</f>
        <v>0.0</v>
      </c>
      <c r="V4875" s="2" t="s">
        <v>232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233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6115</v>
      </c>
      <c r="B4876" s="2" t="s">
        <v>6113</v>
      </c>
      <c r="C4876" s="2" t="s">
        <v>47</v>
      </c>
      <c r="D4876" s="2" t="s">
        <v>6114</v>
      </c>
      <c r="E4876" s="2" t="s">
        <v>223</v>
      </c>
      <c r="F4876" s="2" t="s">
        <v>50</v>
      </c>
      <c r="G4876" s="2" t="s">
        <v>227</v>
      </c>
      <c r="H4876" s="2" t="s">
        <v>297</v>
      </c>
      <c r="I4876" s="2" t="s">
        <v>53</v>
      </c>
      <c r="J4876" s="2" t="s">
        <v>226</v>
      </c>
      <c r="K4876" s="2" t="s">
        <v>226</v>
      </c>
      <c r="L4876" s="2" t="s">
        <v>227</v>
      </c>
      <c r="M4876" s="2" t="s">
        <v>73</v>
      </c>
      <c r="N4876" s="3">
        <v>33991.15</v>
      </c>
      <c r="O4876" s="3" t="s">
        <v>228</v>
      </c>
      <c r="P4876" s="4">
        <f>IF(O4876="吨",N4876*1000,IF(O4876="万立方米",N4876*10000,""))</f>
        <v>339911500.0</v>
      </c>
      <c r="Q4876" s="2" t="s">
        <v>229</v>
      </c>
      <c r="R4876" s="2" t="s">
        <v>230</v>
      </c>
      <c r="S4876" s="2" t="s">
        <v>235</v>
      </c>
      <c r="T4876" s="2" t="s">
        <v>75</v>
      </c>
      <c r="U4876" s="4">
        <f>1.3</f>
        <v>1.3</v>
      </c>
      <c r="V4876" s="2" t="s">
        <v>232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441.88495</v>
      </c>
      <c r="AD4876" s="4">
        <f>AC4876*(1-Z4876/100)</f>
        <v>441.88495</v>
      </c>
      <c r="AE4876" s="2" t="s">
        <v>66</v>
      </c>
      <c r="AF4876" s="2" t="s">
        <v>67</v>
      </c>
      <c r="AG4876" s="2" t="s">
        <v>236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6116</v>
      </c>
      <c r="B4877" s="2" t="s">
        <v>6113</v>
      </c>
      <c r="C4877" s="2" t="s">
        <v>47</v>
      </c>
      <c r="D4877" s="2" t="s">
        <v>6114</v>
      </c>
      <c r="E4877" s="2" t="s">
        <v>223</v>
      </c>
      <c r="F4877" s="2" t="s">
        <v>50</v>
      </c>
      <c r="G4877" s="2" t="s">
        <v>227</v>
      </c>
      <c r="H4877" s="2" t="s">
        <v>297</v>
      </c>
      <c r="I4877" s="2" t="s">
        <v>53</v>
      </c>
      <c r="J4877" s="2" t="s">
        <v>226</v>
      </c>
      <c r="K4877" s="2" t="s">
        <v>226</v>
      </c>
      <c r="L4877" s="2" t="s">
        <v>227</v>
      </c>
      <c r="M4877" s="2" t="s">
        <v>79</v>
      </c>
      <c r="N4877" s="3">
        <v>33991.15</v>
      </c>
      <c r="O4877" s="3" t="s">
        <v>228</v>
      </c>
      <c r="P4877" s="4">
        <f>IF(O4877="吨",N4877*1000,IF(O4877="万立方米",N4877*10000,""))</f>
        <v>339911500.0</v>
      </c>
      <c r="Q4877" s="2" t="s">
        <v>229</v>
      </c>
      <c r="R4877" s="2" t="s">
        <v>230</v>
      </c>
      <c r="S4877" s="2" t="s">
        <v>238</v>
      </c>
      <c r="T4877" s="2" t="s">
        <v>75</v>
      </c>
      <c r="U4877" s="4">
        <f>4.1</f>
        <v>4.1</v>
      </c>
      <c r="V4877" s="2" t="s">
        <v>232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4">
        <f>P4877*U4877/1000000</f>
        <v>1393.6371499999998</v>
      </c>
      <c r="AD4877" s="4">
        <f>AC4877*(1-Z4877/100)</f>
        <v>1087.036977</v>
      </c>
      <c r="AE4877" s="2" t="s">
        <v>66</v>
      </c>
      <c r="AF4877" s="2" t="s">
        <v>67</v>
      </c>
      <c r="AG4877" s="2" t="s">
        <v>239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6117</v>
      </c>
      <c r="B4878" s="2" t="s">
        <v>6113</v>
      </c>
      <c r="C4878" s="2" t="s">
        <v>47</v>
      </c>
      <c r="D4878" s="2" t="s">
        <v>6114</v>
      </c>
      <c r="E4878" s="2" t="s">
        <v>223</v>
      </c>
      <c r="F4878" s="2" t="s">
        <v>50</v>
      </c>
      <c r="G4878" s="2" t="s">
        <v>227</v>
      </c>
      <c r="H4878" s="2" t="s">
        <v>297</v>
      </c>
      <c r="I4878" s="2" t="s">
        <v>53</v>
      </c>
      <c r="J4878" s="2" t="s">
        <v>226</v>
      </c>
      <c r="K4878" s="2" t="s">
        <v>226</v>
      </c>
      <c r="L4878" s="2" t="s">
        <v>227</v>
      </c>
      <c r="M4878" s="2" t="s">
        <v>87</v>
      </c>
      <c r="N4878" s="3">
        <v>33991.15</v>
      </c>
      <c r="O4878" s="3" t="s">
        <v>228</v>
      </c>
      <c r="P4878" s="4">
        <f>IF(O4878="吨",N4878*1000,IF(O4878="万立方米",N4878*10000,""))</f>
        <v>339911500.0</v>
      </c>
      <c r="Q4878" s="2" t="s">
        <v>229</v>
      </c>
      <c r="R4878" s="2" t="s">
        <v>230</v>
      </c>
      <c r="S4878" s="2" t="s">
        <v>241</v>
      </c>
      <c r="T4878" s="2" t="s">
        <v>75</v>
      </c>
      <c r="U4878" s="4">
        <f>0.0</f>
        <v>0.0</v>
      </c>
      <c r="V4878" s="2" t="s">
        <v>232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233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6118</v>
      </c>
      <c r="B4879" s="2" t="s">
        <v>6113</v>
      </c>
      <c r="C4879" s="2" t="s">
        <v>47</v>
      </c>
      <c r="D4879" s="2" t="s">
        <v>6114</v>
      </c>
      <c r="E4879" s="2" t="s">
        <v>223</v>
      </c>
      <c r="F4879" s="2" t="s">
        <v>50</v>
      </c>
      <c r="G4879" s="2" t="s">
        <v>227</v>
      </c>
      <c r="H4879" s="2" t="s">
        <v>297</v>
      </c>
      <c r="I4879" s="2" t="s">
        <v>53</v>
      </c>
      <c r="J4879" s="2" t="s">
        <v>226</v>
      </c>
      <c r="K4879" s="2" t="s">
        <v>226</v>
      </c>
      <c r="L4879" s="2" t="s">
        <v>227</v>
      </c>
      <c r="M4879" s="2" t="s">
        <v>91</v>
      </c>
      <c r="N4879" s="3">
        <v>33991.15</v>
      </c>
      <c r="O4879" s="3" t="s">
        <v>228</v>
      </c>
      <c r="P4879" s="4">
        <f>IF(O4879="吨",N4879*1000,IF(O4879="万立方米",N4879*10000,""))</f>
        <v>339911500.0</v>
      </c>
      <c r="Q4879" s="2" t="s">
        <v>229</v>
      </c>
      <c r="R4879" s="2" t="s">
        <v>230</v>
      </c>
      <c r="S4879" s="2" t="s">
        <v>243</v>
      </c>
      <c r="T4879" s="2" t="s">
        <v>75</v>
      </c>
      <c r="U4879" s="4">
        <f>0.03</f>
        <v>0.03</v>
      </c>
      <c r="V4879" s="2" t="s">
        <v>232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4">
        <f>P4879*U4879/1000000</f>
        <v>10.197345</v>
      </c>
      <c r="AD4879" s="4">
        <f>AC4880*(1-AA4879/100)+(AC4879-AC4880)*(1-AB4879/100)</f>
        <v>10.197345</v>
      </c>
      <c r="AE4879" s="2" t="s">
        <v>66</v>
      </c>
      <c r="AF4879" s="2" t="s">
        <v>67</v>
      </c>
      <c r="AG4879" s="2" t="s">
        <v>233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6119</v>
      </c>
      <c r="B4880" s="2" t="s">
        <v>6113</v>
      </c>
      <c r="C4880" s="2" t="s">
        <v>47</v>
      </c>
      <c r="D4880" s="2" t="s">
        <v>6114</v>
      </c>
      <c r="E4880" s="2" t="s">
        <v>223</v>
      </c>
      <c r="F4880" s="2" t="s">
        <v>50</v>
      </c>
      <c r="G4880" s="2" t="s">
        <v>227</v>
      </c>
      <c r="H4880" s="2" t="s">
        <v>297</v>
      </c>
      <c r="I4880" s="2" t="s">
        <v>53</v>
      </c>
      <c r="J4880" s="2" t="s">
        <v>226</v>
      </c>
      <c r="K4880" s="2" t="s">
        <v>226</v>
      </c>
      <c r="L4880" s="2" t="s">
        <v>227</v>
      </c>
      <c r="M4880" s="2" t="s">
        <v>95</v>
      </c>
      <c r="N4880" s="3">
        <v>33991.15</v>
      </c>
      <c r="O4880" s="3" t="s">
        <v>228</v>
      </c>
      <c r="P4880" s="4">
        <f>IF(O4880="吨",N4880*1000,IF(O4880="万立方米",N4880*10000,""))</f>
        <v>339911500.0</v>
      </c>
      <c r="Q4880" s="2" t="s">
        <v>229</v>
      </c>
      <c r="R4880" s="2" t="s">
        <v>230</v>
      </c>
      <c r="S4880" s="2" t="s">
        <v>245</v>
      </c>
      <c r="T4880" s="2" t="s">
        <v>75</v>
      </c>
      <c r="U4880" s="4">
        <f>0.03</f>
        <v>0.03</v>
      </c>
      <c r="V4880" s="2" t="s">
        <v>232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4">
        <f>P4880*U4880/1000000</f>
        <v>10.197345</v>
      </c>
      <c r="AD4880" s="4">
        <f>AC4880*(1-Z4880/100)</f>
        <v>10.197345</v>
      </c>
      <c r="AE4880" s="2" t="s">
        <v>66</v>
      </c>
      <c r="AF4880" s="2" t="s">
        <v>67</v>
      </c>
      <c r="AG4880" s="2" t="s">
        <v>233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6120</v>
      </c>
      <c r="B4881" s="2" t="s">
        <v>6113</v>
      </c>
      <c r="C4881" s="2" t="s">
        <v>47</v>
      </c>
      <c r="D4881" s="2" t="s">
        <v>6114</v>
      </c>
      <c r="E4881" s="2" t="s">
        <v>223</v>
      </c>
      <c r="F4881" s="2" t="s">
        <v>50</v>
      </c>
      <c r="G4881" s="2" t="s">
        <v>227</v>
      </c>
      <c r="H4881" s="2" t="s">
        <v>297</v>
      </c>
      <c r="I4881" s="2" t="s">
        <v>53</v>
      </c>
      <c r="J4881" s="2" t="s">
        <v>226</v>
      </c>
      <c r="K4881" s="2" t="s">
        <v>226</v>
      </c>
      <c r="L4881" s="2" t="s">
        <v>227</v>
      </c>
      <c r="M4881" s="2" t="s">
        <v>99</v>
      </c>
      <c r="N4881" s="3">
        <v>33991.15</v>
      </c>
      <c r="O4881" s="3" t="s">
        <v>228</v>
      </c>
      <c r="P4881" s="4">
        <f>IF(O4881="吨",N4881*1000,IF(O4881="万立方米",N4881*10000,""))</f>
        <v>339911500.0</v>
      </c>
      <c r="Q4881" s="2" t="s">
        <v>229</v>
      </c>
      <c r="R4881" s="2" t="s">
        <v>230</v>
      </c>
      <c r="S4881" s="2" t="s">
        <v>247</v>
      </c>
      <c r="T4881" s="2" t="s">
        <v>75</v>
      </c>
      <c r="U4881" s="4">
        <f>0.0</f>
        <v>0.0</v>
      </c>
      <c r="V4881" s="2" t="s">
        <v>232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233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6121</v>
      </c>
      <c r="B4882" s="2" t="s">
        <v>6113</v>
      </c>
      <c r="C4882" s="2" t="s">
        <v>47</v>
      </c>
      <c r="D4882" s="2" t="s">
        <v>6114</v>
      </c>
      <c r="E4882" s="2" t="s">
        <v>223</v>
      </c>
      <c r="F4882" s="2" t="s">
        <v>50</v>
      </c>
      <c r="G4882" s="2" t="s">
        <v>227</v>
      </c>
      <c r="H4882" s="2" t="s">
        <v>297</v>
      </c>
      <c r="I4882" s="2" t="s">
        <v>53</v>
      </c>
      <c r="J4882" s="2" t="s">
        <v>226</v>
      </c>
      <c r="K4882" s="2" t="s">
        <v>226</v>
      </c>
      <c r="L4882" s="2" t="s">
        <v>227</v>
      </c>
      <c r="M4882" s="2" t="s">
        <v>104</v>
      </c>
      <c r="N4882" s="3">
        <v>33991.15</v>
      </c>
      <c r="O4882" s="3" t="s">
        <v>228</v>
      </c>
      <c r="P4882" s="4">
        <f>IF(O4882="吨",N4882*1000,IF(O4882="万立方米",N4882*10000,""))</f>
        <v>339911500.0</v>
      </c>
      <c r="Q4882" s="2" t="s">
        <v>229</v>
      </c>
      <c r="R4882" s="2" t="s">
        <v>230</v>
      </c>
      <c r="S4882" s="2" t="s">
        <v>249</v>
      </c>
      <c r="T4882" s="2" t="s">
        <v>75</v>
      </c>
      <c r="U4882" s="4">
        <f>0.02</f>
        <v>0.02</v>
      </c>
      <c r="V4882" s="2" t="s">
        <v>232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 t="s">
        <v>236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6122</v>
      </c>
      <c r="B4883" s="2" t="s">
        <v>6113</v>
      </c>
      <c r="C4883" s="2" t="s">
        <v>47</v>
      </c>
      <c r="D4883" s="2" t="s">
        <v>6114</v>
      </c>
      <c r="E4883" s="2" t="s">
        <v>223</v>
      </c>
      <c r="F4883" s="2" t="s">
        <v>50</v>
      </c>
      <c r="G4883" s="2" t="s">
        <v>227</v>
      </c>
      <c r="H4883" s="2" t="s">
        <v>297</v>
      </c>
      <c r="I4883" s="2"/>
      <c r="J4883" s="2"/>
      <c r="K4883" s="2"/>
      <c r="L4883" s="2"/>
      <c r="M4883" s="2" t="s">
        <v>107</v>
      </c>
      <c r="N4883" s="3"/>
      <c r="O4883" s="3"/>
      <c r="P4883" s="4">
        <f>IF(O4883="吨",N4883*1000,IF(O4883="万立方米",N4883*10000,""))</f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138</v>
      </c>
      <c r="AH4883" s="2" t="s">
        <v>114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6123</v>
      </c>
      <c r="B4884" s="2" t="s">
        <v>6124</v>
      </c>
      <c r="C4884" s="2" t="s">
        <v>47</v>
      </c>
      <c r="D4884" s="2" t="s">
        <v>824</v>
      </c>
      <c r="E4884" s="2" t="s">
        <v>526</v>
      </c>
      <c r="F4884" s="2" t="s">
        <v>50</v>
      </c>
      <c r="G4884" s="2" t="s">
        <v>225</v>
      </c>
      <c r="H4884" s="2" t="s">
        <v>142</v>
      </c>
      <c r="I4884" s="2" t="s">
        <v>53</v>
      </c>
      <c r="J4884" s="2" t="s">
        <v>226</v>
      </c>
      <c r="K4884" s="2" t="s">
        <v>226</v>
      </c>
      <c r="L4884" s="2" t="s">
        <v>227</v>
      </c>
      <c r="M4884" s="2" t="s">
        <v>57</v>
      </c>
      <c r="N4884" s="3">
        <v>2899.45</v>
      </c>
      <c r="O4884" s="3" t="s">
        <v>228</v>
      </c>
      <c r="P4884" s="4">
        <f>IF(O4884="吨",N4884*1000,IF(O4884="万立方米",N4884*10000,""))</f>
        <v>28994500.0</v>
      </c>
      <c r="Q4884" s="2" t="s">
        <v>229</v>
      </c>
      <c r="R4884" s="2" t="s">
        <v>230</v>
      </c>
      <c r="S4884" s="2" t="s">
        <v>231</v>
      </c>
      <c r="T4884" s="2" t="s">
        <v>75</v>
      </c>
      <c r="U4884" s="4">
        <f>0.0</f>
        <v>0.0</v>
      </c>
      <c r="V4884" s="2" t="s">
        <v>232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6125</v>
      </c>
      <c r="B4885" s="2" t="s">
        <v>6124</v>
      </c>
      <c r="C4885" s="2" t="s">
        <v>47</v>
      </c>
      <c r="D4885" s="2" t="s">
        <v>824</v>
      </c>
      <c r="E4885" s="2" t="s">
        <v>526</v>
      </c>
      <c r="F4885" s="2" t="s">
        <v>50</v>
      </c>
      <c r="G4885" s="2" t="s">
        <v>225</v>
      </c>
      <c r="H4885" s="2" t="s">
        <v>142</v>
      </c>
      <c r="I4885" s="2" t="s">
        <v>53</v>
      </c>
      <c r="J4885" s="2" t="s">
        <v>226</v>
      </c>
      <c r="K4885" s="2" t="s">
        <v>226</v>
      </c>
      <c r="L4885" s="2" t="s">
        <v>227</v>
      </c>
      <c r="M4885" s="2" t="s">
        <v>73</v>
      </c>
      <c r="N4885" s="3">
        <v>2899.45</v>
      </c>
      <c r="O4885" s="3" t="s">
        <v>228</v>
      </c>
      <c r="P4885" s="4">
        <f>IF(O4885="吨",N4885*1000,IF(O4885="万立方米",N4885*10000,""))</f>
        <v>28994500.0</v>
      </c>
      <c r="Q4885" s="2" t="s">
        <v>229</v>
      </c>
      <c r="R4885" s="2" t="s">
        <v>230</v>
      </c>
      <c r="S4885" s="2" t="s">
        <v>235</v>
      </c>
      <c r="T4885" s="2" t="s">
        <v>75</v>
      </c>
      <c r="U4885" s="4">
        <f>1.3</f>
        <v>1.3</v>
      </c>
      <c r="V4885" s="2" t="s">
        <v>232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37.69285</v>
      </c>
      <c r="AD4885" s="4">
        <f>AC4885*(1-Z4885/100)</f>
        <v>37.69285</v>
      </c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6126</v>
      </c>
      <c r="B4886" s="2" t="s">
        <v>6124</v>
      </c>
      <c r="C4886" s="2" t="s">
        <v>47</v>
      </c>
      <c r="D4886" s="2" t="s">
        <v>824</v>
      </c>
      <c r="E4886" s="2" t="s">
        <v>526</v>
      </c>
      <c r="F4886" s="2" t="s">
        <v>50</v>
      </c>
      <c r="G4886" s="2" t="s">
        <v>225</v>
      </c>
      <c r="H4886" s="2" t="s">
        <v>142</v>
      </c>
      <c r="I4886" s="2" t="s">
        <v>53</v>
      </c>
      <c r="J4886" s="2" t="s">
        <v>226</v>
      </c>
      <c r="K4886" s="2" t="s">
        <v>226</v>
      </c>
      <c r="L4886" s="2" t="s">
        <v>227</v>
      </c>
      <c r="M4886" s="2" t="s">
        <v>79</v>
      </c>
      <c r="N4886" s="3">
        <v>2899.45</v>
      </c>
      <c r="O4886" s="3" t="s">
        <v>228</v>
      </c>
      <c r="P4886" s="4">
        <f>IF(O4886="吨",N4886*1000,IF(O4886="万立方米",N4886*10000,""))</f>
        <v>28994500.0</v>
      </c>
      <c r="Q4886" s="2" t="s">
        <v>229</v>
      </c>
      <c r="R4886" s="2" t="s">
        <v>230</v>
      </c>
      <c r="S4886" s="2" t="s">
        <v>238</v>
      </c>
      <c r="T4886" s="2" t="s">
        <v>75</v>
      </c>
      <c r="U4886" s="4">
        <f>4.1</f>
        <v>4.1</v>
      </c>
      <c r="V4886" s="2" t="s">
        <v>232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4">
        <f>P4886*U4886/1000000</f>
        <v>118.87744999999998</v>
      </c>
      <c r="AD4886" s="4">
        <f>AC4886*(1-Z4886/100)</f>
        <v>92.72441099999999</v>
      </c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6127</v>
      </c>
      <c r="B4887" s="2" t="s">
        <v>6124</v>
      </c>
      <c r="C4887" s="2" t="s">
        <v>47</v>
      </c>
      <c r="D4887" s="2" t="s">
        <v>824</v>
      </c>
      <c r="E4887" s="2" t="s">
        <v>526</v>
      </c>
      <c r="F4887" s="2" t="s">
        <v>50</v>
      </c>
      <c r="G4887" s="2" t="s">
        <v>225</v>
      </c>
      <c r="H4887" s="2" t="s">
        <v>142</v>
      </c>
      <c r="I4887" s="2" t="s">
        <v>53</v>
      </c>
      <c r="J4887" s="2" t="s">
        <v>226</v>
      </c>
      <c r="K4887" s="2" t="s">
        <v>226</v>
      </c>
      <c r="L4887" s="2" t="s">
        <v>227</v>
      </c>
      <c r="M4887" s="2" t="s">
        <v>87</v>
      </c>
      <c r="N4887" s="3">
        <v>2899.45</v>
      </c>
      <c r="O4887" s="3" t="s">
        <v>228</v>
      </c>
      <c r="P4887" s="4">
        <f>IF(O4887="吨",N4887*1000,IF(O4887="万立方米",N4887*10000,""))</f>
        <v>28994500.0</v>
      </c>
      <c r="Q4887" s="2" t="s">
        <v>229</v>
      </c>
      <c r="R4887" s="2" t="s">
        <v>230</v>
      </c>
      <c r="S4887" s="2" t="s">
        <v>241</v>
      </c>
      <c r="T4887" s="2" t="s">
        <v>75</v>
      </c>
      <c r="U4887" s="4">
        <f>0.0</f>
        <v>0.0</v>
      </c>
      <c r="V4887" s="2" t="s">
        <v>232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0.0</v>
      </c>
      <c r="AD4887" s="4">
        <f>AC4887*(1-Z4887/100)</f>
        <v>0.0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6128</v>
      </c>
      <c r="B4888" s="2" t="s">
        <v>6124</v>
      </c>
      <c r="C4888" s="2" t="s">
        <v>47</v>
      </c>
      <c r="D4888" s="2" t="s">
        <v>824</v>
      </c>
      <c r="E4888" s="2" t="s">
        <v>526</v>
      </c>
      <c r="F4888" s="2" t="s">
        <v>50</v>
      </c>
      <c r="G4888" s="2" t="s">
        <v>225</v>
      </c>
      <c r="H4888" s="2" t="s">
        <v>142</v>
      </c>
      <c r="I4888" s="2" t="s">
        <v>53</v>
      </c>
      <c r="J4888" s="2" t="s">
        <v>226</v>
      </c>
      <c r="K4888" s="2" t="s">
        <v>226</v>
      </c>
      <c r="L4888" s="2" t="s">
        <v>227</v>
      </c>
      <c r="M4888" s="2" t="s">
        <v>91</v>
      </c>
      <c r="N4888" s="3">
        <v>2899.45</v>
      </c>
      <c r="O4888" s="3" t="s">
        <v>228</v>
      </c>
      <c r="P4888" s="4">
        <f>IF(O4888="吨",N4888*1000,IF(O4888="万立方米",N4888*10000,""))</f>
        <v>28994500.0</v>
      </c>
      <c r="Q4888" s="2" t="s">
        <v>229</v>
      </c>
      <c r="R4888" s="2" t="s">
        <v>230</v>
      </c>
      <c r="S4888" s="2" t="s">
        <v>243</v>
      </c>
      <c r="T4888" s="2" t="s">
        <v>75</v>
      </c>
      <c r="U4888" s="4">
        <f>0.03</f>
        <v>0.03</v>
      </c>
      <c r="V4888" s="2" t="s">
        <v>232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4">
        <f>P4888*U4888/1000000</f>
        <v>0.869835</v>
      </c>
      <c r="AD4888" s="4">
        <f>AC4889*(1-AA4888/100)+(AC4888-AC4889)*(1-AB4888/100)</f>
        <v>0.869835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6129</v>
      </c>
      <c r="B4889" s="2" t="s">
        <v>6124</v>
      </c>
      <c r="C4889" s="2" t="s">
        <v>47</v>
      </c>
      <c r="D4889" s="2" t="s">
        <v>824</v>
      </c>
      <c r="E4889" s="2" t="s">
        <v>526</v>
      </c>
      <c r="F4889" s="2" t="s">
        <v>50</v>
      </c>
      <c r="G4889" s="2" t="s">
        <v>225</v>
      </c>
      <c r="H4889" s="2" t="s">
        <v>142</v>
      </c>
      <c r="I4889" s="2" t="s">
        <v>53</v>
      </c>
      <c r="J4889" s="2" t="s">
        <v>226</v>
      </c>
      <c r="K4889" s="2" t="s">
        <v>226</v>
      </c>
      <c r="L4889" s="2" t="s">
        <v>227</v>
      </c>
      <c r="M4889" s="2" t="s">
        <v>95</v>
      </c>
      <c r="N4889" s="3">
        <v>2899.45</v>
      </c>
      <c r="O4889" s="3" t="s">
        <v>228</v>
      </c>
      <c r="P4889" s="4">
        <f>IF(O4889="吨",N4889*1000,IF(O4889="万立方米",N4889*10000,""))</f>
        <v>28994500.0</v>
      </c>
      <c r="Q4889" s="2" t="s">
        <v>229</v>
      </c>
      <c r="R4889" s="2" t="s">
        <v>230</v>
      </c>
      <c r="S4889" s="2" t="s">
        <v>245</v>
      </c>
      <c r="T4889" s="2" t="s">
        <v>75</v>
      </c>
      <c r="U4889" s="4">
        <f>0.03</f>
        <v>0.03</v>
      </c>
      <c r="V4889" s="2" t="s">
        <v>232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4">
        <f>P4889*U4889/1000000</f>
        <v>0.869835</v>
      </c>
      <c r="AD4889" s="4">
        <f>AC4889*(1-Z4889/100)</f>
        <v>0.869835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6130</v>
      </c>
      <c r="B4890" s="2" t="s">
        <v>6124</v>
      </c>
      <c r="C4890" s="2" t="s">
        <v>47</v>
      </c>
      <c r="D4890" s="2" t="s">
        <v>824</v>
      </c>
      <c r="E4890" s="2" t="s">
        <v>526</v>
      </c>
      <c r="F4890" s="2" t="s">
        <v>50</v>
      </c>
      <c r="G4890" s="2" t="s">
        <v>225</v>
      </c>
      <c r="H4890" s="2" t="s">
        <v>142</v>
      </c>
      <c r="I4890" s="2" t="s">
        <v>53</v>
      </c>
      <c r="J4890" s="2" t="s">
        <v>226</v>
      </c>
      <c r="K4890" s="2" t="s">
        <v>226</v>
      </c>
      <c r="L4890" s="2" t="s">
        <v>227</v>
      </c>
      <c r="M4890" s="2" t="s">
        <v>99</v>
      </c>
      <c r="N4890" s="3">
        <v>2899.45</v>
      </c>
      <c r="O4890" s="3" t="s">
        <v>228</v>
      </c>
      <c r="P4890" s="4">
        <f>IF(O4890="吨",N4890*1000,IF(O4890="万立方米",N4890*10000,""))</f>
        <v>28994500.0</v>
      </c>
      <c r="Q4890" s="2" t="s">
        <v>229</v>
      </c>
      <c r="R4890" s="2" t="s">
        <v>230</v>
      </c>
      <c r="S4890" s="2" t="s">
        <v>247</v>
      </c>
      <c r="T4890" s="2" t="s">
        <v>75</v>
      </c>
      <c r="U4890" s="4">
        <f>0.0</f>
        <v>0.0</v>
      </c>
      <c r="V4890" s="2" t="s">
        <v>232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</v>
      </c>
      <c r="AD4890" s="4">
        <f>AC4890*(1-Z4890/100)</f>
        <v>0.0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6131</v>
      </c>
      <c r="B4891" s="2" t="s">
        <v>6124</v>
      </c>
      <c r="C4891" s="2" t="s">
        <v>47</v>
      </c>
      <c r="D4891" s="2" t="s">
        <v>824</v>
      </c>
      <c r="E4891" s="2" t="s">
        <v>526</v>
      </c>
      <c r="F4891" s="2" t="s">
        <v>50</v>
      </c>
      <c r="G4891" s="2" t="s">
        <v>225</v>
      </c>
      <c r="H4891" s="2" t="s">
        <v>142</v>
      </c>
      <c r="I4891" s="2" t="s">
        <v>53</v>
      </c>
      <c r="J4891" s="2" t="s">
        <v>226</v>
      </c>
      <c r="K4891" s="2" t="s">
        <v>226</v>
      </c>
      <c r="L4891" s="2" t="s">
        <v>227</v>
      </c>
      <c r="M4891" s="2" t="s">
        <v>104</v>
      </c>
      <c r="N4891" s="3">
        <v>2899.45</v>
      </c>
      <c r="O4891" s="3" t="s">
        <v>228</v>
      </c>
      <c r="P4891" s="4">
        <f>IF(O4891="吨",N4891*1000,IF(O4891="万立方米",N4891*10000,""))</f>
        <v>28994500.0</v>
      </c>
      <c r="Q4891" s="2" t="s">
        <v>229</v>
      </c>
      <c r="R4891" s="2" t="s">
        <v>230</v>
      </c>
      <c r="S4891" s="2" t="s">
        <v>249</v>
      </c>
      <c r="T4891" s="2" t="s">
        <v>75</v>
      </c>
      <c r="U4891" s="4">
        <f>0.02</f>
        <v>0.02</v>
      </c>
      <c r="V4891" s="2" t="s">
        <v>232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6132</v>
      </c>
      <c r="B4892" s="2" t="s">
        <v>6124</v>
      </c>
      <c r="C4892" s="2" t="s">
        <v>47</v>
      </c>
      <c r="D4892" s="2" t="s">
        <v>824</v>
      </c>
      <c r="E4892" s="2" t="s">
        <v>526</v>
      </c>
      <c r="F4892" s="2" t="s">
        <v>50</v>
      </c>
      <c r="G4892" s="2" t="s">
        <v>225</v>
      </c>
      <c r="H4892" s="2" t="s">
        <v>142</v>
      </c>
      <c r="I4892" s="2"/>
      <c r="J4892" s="2"/>
      <c r="K4892" s="2"/>
      <c r="L4892" s="2"/>
      <c r="M4892" s="2" t="s">
        <v>107</v>
      </c>
      <c r="N4892" s="3"/>
      <c r="O4892" s="3"/>
      <c r="P4892" s="4">
        <f>IF(O4892="吨",N4892*1000,IF(O4892="万立方米",N4892*10000,""))</f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113</v>
      </c>
      <c r="AH4892" s="2" t="s">
        <v>114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6133</v>
      </c>
      <c r="B4893" s="2" t="s">
        <v>6134</v>
      </c>
      <c r="C4893" s="2" t="s">
        <v>47</v>
      </c>
      <c r="D4893" s="2" t="s">
        <v>4768</v>
      </c>
      <c r="E4893" s="2" t="s">
        <v>924</v>
      </c>
      <c r="F4893" s="2" t="s">
        <v>50</v>
      </c>
      <c r="G4893" s="2" t="s">
        <v>225</v>
      </c>
      <c r="H4893" s="2" t="s">
        <v>142</v>
      </c>
      <c r="I4893" s="2" t="s">
        <v>53</v>
      </c>
      <c r="J4893" s="2" t="s">
        <v>226</v>
      </c>
      <c r="K4893" s="2" t="s">
        <v>226</v>
      </c>
      <c r="L4893" s="2" t="s">
        <v>227</v>
      </c>
      <c r="M4893" s="2" t="s">
        <v>57</v>
      </c>
      <c r="N4893" s="3">
        <v>28000.54</v>
      </c>
      <c r="O4893" s="3" t="s">
        <v>228</v>
      </c>
      <c r="P4893" s="4">
        <f>IF(O4893="吨",N4893*1000,IF(O4893="万立方米",N4893*10000,""))</f>
        <v>280005400.0</v>
      </c>
      <c r="Q4893" s="2" t="s">
        <v>229</v>
      </c>
      <c r="R4893" s="2" t="s">
        <v>230</v>
      </c>
      <c r="S4893" s="2" t="s">
        <v>231</v>
      </c>
      <c r="T4893" s="2" t="s">
        <v>75</v>
      </c>
      <c r="U4893" s="4">
        <f>0.0</f>
        <v>0.0</v>
      </c>
      <c r="V4893" s="2" t="s">
        <v>232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6135</v>
      </c>
      <c r="B4894" s="2" t="s">
        <v>6134</v>
      </c>
      <c r="C4894" s="2" t="s">
        <v>47</v>
      </c>
      <c r="D4894" s="2" t="s">
        <v>4768</v>
      </c>
      <c r="E4894" s="2" t="s">
        <v>924</v>
      </c>
      <c r="F4894" s="2" t="s">
        <v>50</v>
      </c>
      <c r="G4894" s="2" t="s">
        <v>225</v>
      </c>
      <c r="H4894" s="2" t="s">
        <v>142</v>
      </c>
      <c r="I4894" s="2" t="s">
        <v>53</v>
      </c>
      <c r="J4894" s="2" t="s">
        <v>226</v>
      </c>
      <c r="K4894" s="2" t="s">
        <v>226</v>
      </c>
      <c r="L4894" s="2" t="s">
        <v>227</v>
      </c>
      <c r="M4894" s="2" t="s">
        <v>73</v>
      </c>
      <c r="N4894" s="3">
        <v>28000.54</v>
      </c>
      <c r="O4894" s="3" t="s">
        <v>228</v>
      </c>
      <c r="P4894" s="4">
        <f>IF(O4894="吨",N4894*1000,IF(O4894="万立方米",N4894*10000,""))</f>
        <v>280005400.0</v>
      </c>
      <c r="Q4894" s="2" t="s">
        <v>229</v>
      </c>
      <c r="R4894" s="2" t="s">
        <v>230</v>
      </c>
      <c r="S4894" s="2" t="s">
        <v>235</v>
      </c>
      <c r="T4894" s="2" t="s">
        <v>75</v>
      </c>
      <c r="U4894" s="4">
        <f>1.3</f>
        <v>1.3</v>
      </c>
      <c r="V4894" s="2" t="s">
        <v>232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364.00702</v>
      </c>
      <c r="AD4894" s="4">
        <f>AC4894*(1-Z4894/100)</f>
        <v>364.00702</v>
      </c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6136</v>
      </c>
      <c r="B4895" s="2" t="s">
        <v>6134</v>
      </c>
      <c r="C4895" s="2" t="s">
        <v>47</v>
      </c>
      <c r="D4895" s="2" t="s">
        <v>4768</v>
      </c>
      <c r="E4895" s="2" t="s">
        <v>924</v>
      </c>
      <c r="F4895" s="2" t="s">
        <v>50</v>
      </c>
      <c r="G4895" s="2" t="s">
        <v>225</v>
      </c>
      <c r="H4895" s="2" t="s">
        <v>142</v>
      </c>
      <c r="I4895" s="2" t="s">
        <v>53</v>
      </c>
      <c r="J4895" s="2" t="s">
        <v>226</v>
      </c>
      <c r="K4895" s="2" t="s">
        <v>226</v>
      </c>
      <c r="L4895" s="2" t="s">
        <v>227</v>
      </c>
      <c r="M4895" s="2" t="s">
        <v>79</v>
      </c>
      <c r="N4895" s="3">
        <v>28000.54</v>
      </c>
      <c r="O4895" s="3" t="s">
        <v>228</v>
      </c>
      <c r="P4895" s="4">
        <f>IF(O4895="吨",N4895*1000,IF(O4895="万立方米",N4895*10000,""))</f>
        <v>280005400.0</v>
      </c>
      <c r="Q4895" s="2" t="s">
        <v>229</v>
      </c>
      <c r="R4895" s="2" t="s">
        <v>230</v>
      </c>
      <c r="S4895" s="2" t="s">
        <v>238</v>
      </c>
      <c r="T4895" s="2" t="s">
        <v>75</v>
      </c>
      <c r="U4895" s="4">
        <f>4.1</f>
        <v>4.1</v>
      </c>
      <c r="V4895" s="2" t="s">
        <v>232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4">
        <f>P4895*U4895/1000000</f>
        <v>1148.02214</v>
      </c>
      <c r="AD4895" s="4">
        <f>AC4895*(1-Z4895/100)</f>
        <v>895.4572692</v>
      </c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6137</v>
      </c>
      <c r="B4896" s="2" t="s">
        <v>6134</v>
      </c>
      <c r="C4896" s="2" t="s">
        <v>47</v>
      </c>
      <c r="D4896" s="2" t="s">
        <v>4768</v>
      </c>
      <c r="E4896" s="2" t="s">
        <v>924</v>
      </c>
      <c r="F4896" s="2" t="s">
        <v>50</v>
      </c>
      <c r="G4896" s="2" t="s">
        <v>225</v>
      </c>
      <c r="H4896" s="2" t="s">
        <v>142</v>
      </c>
      <c r="I4896" s="2" t="s">
        <v>53</v>
      </c>
      <c r="J4896" s="2" t="s">
        <v>226</v>
      </c>
      <c r="K4896" s="2" t="s">
        <v>226</v>
      </c>
      <c r="L4896" s="2" t="s">
        <v>227</v>
      </c>
      <c r="M4896" s="2" t="s">
        <v>87</v>
      </c>
      <c r="N4896" s="3">
        <v>28000.54</v>
      </c>
      <c r="O4896" s="3" t="s">
        <v>228</v>
      </c>
      <c r="P4896" s="4">
        <f>IF(O4896="吨",N4896*1000,IF(O4896="万立方米",N4896*10000,""))</f>
        <v>280005400.0</v>
      </c>
      <c r="Q4896" s="2" t="s">
        <v>229</v>
      </c>
      <c r="R4896" s="2" t="s">
        <v>230</v>
      </c>
      <c r="S4896" s="2" t="s">
        <v>241</v>
      </c>
      <c r="T4896" s="2" t="s">
        <v>75</v>
      </c>
      <c r="U4896" s="4">
        <f>0.0</f>
        <v>0.0</v>
      </c>
      <c r="V4896" s="2" t="s">
        <v>232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6138</v>
      </c>
      <c r="B4897" s="2" t="s">
        <v>6134</v>
      </c>
      <c r="C4897" s="2" t="s">
        <v>47</v>
      </c>
      <c r="D4897" s="2" t="s">
        <v>4768</v>
      </c>
      <c r="E4897" s="2" t="s">
        <v>924</v>
      </c>
      <c r="F4897" s="2" t="s">
        <v>50</v>
      </c>
      <c r="G4897" s="2" t="s">
        <v>225</v>
      </c>
      <c r="H4897" s="2" t="s">
        <v>142</v>
      </c>
      <c r="I4897" s="2" t="s">
        <v>53</v>
      </c>
      <c r="J4897" s="2" t="s">
        <v>226</v>
      </c>
      <c r="K4897" s="2" t="s">
        <v>226</v>
      </c>
      <c r="L4897" s="2" t="s">
        <v>227</v>
      </c>
      <c r="M4897" s="2" t="s">
        <v>91</v>
      </c>
      <c r="N4897" s="3">
        <v>28000.54</v>
      </c>
      <c r="O4897" s="3" t="s">
        <v>228</v>
      </c>
      <c r="P4897" s="4">
        <f>IF(O4897="吨",N4897*1000,IF(O4897="万立方米",N4897*10000,""))</f>
        <v>280005400.0</v>
      </c>
      <c r="Q4897" s="2" t="s">
        <v>229</v>
      </c>
      <c r="R4897" s="2" t="s">
        <v>230</v>
      </c>
      <c r="S4897" s="2" t="s">
        <v>243</v>
      </c>
      <c r="T4897" s="2" t="s">
        <v>75</v>
      </c>
      <c r="U4897" s="4">
        <f>0.03</f>
        <v>0.03</v>
      </c>
      <c r="V4897" s="2" t="s">
        <v>232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4">
        <f>P4897*U4897/1000000</f>
        <v>8.400162</v>
      </c>
      <c r="AD4897" s="4">
        <f>AC4898*(1-AA4897/100)+(AC4897-AC4898)*(1-AB4897/100)</f>
        <v>8.400162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6139</v>
      </c>
      <c r="B4898" s="2" t="s">
        <v>6134</v>
      </c>
      <c r="C4898" s="2" t="s">
        <v>47</v>
      </c>
      <c r="D4898" s="2" t="s">
        <v>4768</v>
      </c>
      <c r="E4898" s="2" t="s">
        <v>924</v>
      </c>
      <c r="F4898" s="2" t="s">
        <v>50</v>
      </c>
      <c r="G4898" s="2" t="s">
        <v>225</v>
      </c>
      <c r="H4898" s="2" t="s">
        <v>142</v>
      </c>
      <c r="I4898" s="2" t="s">
        <v>53</v>
      </c>
      <c r="J4898" s="2" t="s">
        <v>226</v>
      </c>
      <c r="K4898" s="2" t="s">
        <v>226</v>
      </c>
      <c r="L4898" s="2" t="s">
        <v>227</v>
      </c>
      <c r="M4898" s="2" t="s">
        <v>95</v>
      </c>
      <c r="N4898" s="3">
        <v>28000.54</v>
      </c>
      <c r="O4898" s="3" t="s">
        <v>228</v>
      </c>
      <c r="P4898" s="4">
        <f>IF(O4898="吨",N4898*1000,IF(O4898="万立方米",N4898*10000,""))</f>
        <v>280005400.0</v>
      </c>
      <c r="Q4898" s="2" t="s">
        <v>229</v>
      </c>
      <c r="R4898" s="2" t="s">
        <v>230</v>
      </c>
      <c r="S4898" s="2" t="s">
        <v>245</v>
      </c>
      <c r="T4898" s="2" t="s">
        <v>75</v>
      </c>
      <c r="U4898" s="4">
        <f>0.03</f>
        <v>0.03</v>
      </c>
      <c r="V4898" s="2" t="s">
        <v>232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4">
        <f>P4898*U4898/1000000</f>
        <v>8.400162</v>
      </c>
      <c r="AD4898" s="4">
        <f>AC4898*(1-Z4898/100)</f>
        <v>8.400162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6140</v>
      </c>
      <c r="B4899" s="2" t="s">
        <v>6134</v>
      </c>
      <c r="C4899" s="2" t="s">
        <v>47</v>
      </c>
      <c r="D4899" s="2" t="s">
        <v>4768</v>
      </c>
      <c r="E4899" s="2" t="s">
        <v>924</v>
      </c>
      <c r="F4899" s="2" t="s">
        <v>50</v>
      </c>
      <c r="G4899" s="2" t="s">
        <v>225</v>
      </c>
      <c r="H4899" s="2" t="s">
        <v>142</v>
      </c>
      <c r="I4899" s="2" t="s">
        <v>53</v>
      </c>
      <c r="J4899" s="2" t="s">
        <v>226</v>
      </c>
      <c r="K4899" s="2" t="s">
        <v>226</v>
      </c>
      <c r="L4899" s="2" t="s">
        <v>227</v>
      </c>
      <c r="M4899" s="2" t="s">
        <v>99</v>
      </c>
      <c r="N4899" s="3">
        <v>28000.54</v>
      </c>
      <c r="O4899" s="3" t="s">
        <v>228</v>
      </c>
      <c r="P4899" s="4">
        <f>IF(O4899="吨",N4899*1000,IF(O4899="万立方米",N4899*10000,""))</f>
        <v>280005400.0</v>
      </c>
      <c r="Q4899" s="2" t="s">
        <v>229</v>
      </c>
      <c r="R4899" s="2" t="s">
        <v>230</v>
      </c>
      <c r="S4899" s="2" t="s">
        <v>247</v>
      </c>
      <c r="T4899" s="2" t="s">
        <v>75</v>
      </c>
      <c r="U4899" s="4">
        <f>0.0</f>
        <v>0.0</v>
      </c>
      <c r="V4899" s="2" t="s">
        <v>232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6141</v>
      </c>
      <c r="B4900" s="2" t="s">
        <v>6134</v>
      </c>
      <c r="C4900" s="2" t="s">
        <v>47</v>
      </c>
      <c r="D4900" s="2" t="s">
        <v>4768</v>
      </c>
      <c r="E4900" s="2" t="s">
        <v>924</v>
      </c>
      <c r="F4900" s="2" t="s">
        <v>50</v>
      </c>
      <c r="G4900" s="2" t="s">
        <v>225</v>
      </c>
      <c r="H4900" s="2" t="s">
        <v>142</v>
      </c>
      <c r="I4900" s="2" t="s">
        <v>53</v>
      </c>
      <c r="J4900" s="2" t="s">
        <v>226</v>
      </c>
      <c r="K4900" s="2" t="s">
        <v>226</v>
      </c>
      <c r="L4900" s="2" t="s">
        <v>227</v>
      </c>
      <c r="M4900" s="2" t="s">
        <v>104</v>
      </c>
      <c r="N4900" s="3">
        <v>28000.54</v>
      </c>
      <c r="O4900" s="3" t="s">
        <v>228</v>
      </c>
      <c r="P4900" s="4">
        <f>IF(O4900="吨",N4900*1000,IF(O4900="万立方米",N4900*10000,""))</f>
        <v>280005400.0</v>
      </c>
      <c r="Q4900" s="2" t="s">
        <v>229</v>
      </c>
      <c r="R4900" s="2" t="s">
        <v>230</v>
      </c>
      <c r="S4900" s="2" t="s">
        <v>249</v>
      </c>
      <c r="T4900" s="2" t="s">
        <v>75</v>
      </c>
      <c r="U4900" s="4">
        <f>0.02</f>
        <v>0.02</v>
      </c>
      <c r="V4900" s="2" t="s">
        <v>232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6142</v>
      </c>
      <c r="B4901" s="2" t="s">
        <v>6134</v>
      </c>
      <c r="C4901" s="2" t="s">
        <v>47</v>
      </c>
      <c r="D4901" s="2" t="s">
        <v>4768</v>
      </c>
      <c r="E4901" s="2" t="s">
        <v>924</v>
      </c>
      <c r="F4901" s="2" t="s">
        <v>50</v>
      </c>
      <c r="G4901" s="2" t="s">
        <v>225</v>
      </c>
      <c r="H4901" s="2" t="s">
        <v>142</v>
      </c>
      <c r="I4901" s="2"/>
      <c r="J4901" s="2"/>
      <c r="K4901" s="2"/>
      <c r="L4901" s="2"/>
      <c r="M4901" s="2" t="s">
        <v>107</v>
      </c>
      <c r="N4901" s="3"/>
      <c r="O4901" s="3"/>
      <c r="P4901" s="4">
        <f>IF(O4901="吨",N4901*1000,IF(O4901="万立方米",N4901*10000,""))</f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113</v>
      </c>
      <c r="AH4901" s="2" t="s">
        <v>114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6143</v>
      </c>
      <c r="B4902" s="2" t="s">
        <v>6144</v>
      </c>
      <c r="C4902" s="2" t="s">
        <v>47</v>
      </c>
      <c r="D4902" s="2" t="s">
        <v>1126</v>
      </c>
      <c r="E4902" s="2" t="s">
        <v>223</v>
      </c>
      <c r="F4902" s="2" t="s">
        <v>119</v>
      </c>
      <c r="G4902" s="2" t="s">
        <v>120</v>
      </c>
      <c r="H4902" s="2" t="s">
        <v>52</v>
      </c>
      <c r="I4902" s="2" t="s">
        <v>53</v>
      </c>
      <c r="J4902" s="2" t="s">
        <v>691</v>
      </c>
      <c r="K4902" s="2"/>
      <c r="L4902" s="2" t="s">
        <v>122</v>
      </c>
      <c r="M4902" s="2" t="s">
        <v>57</v>
      </c>
      <c r="N4902" s="3">
        <v>25000</v>
      </c>
      <c r="O4902" s="3" t="s">
        <v>123</v>
      </c>
      <c r="P4902" s="2"/>
      <c r="Q4902" s="2"/>
      <c r="R4902" s="2"/>
      <c r="S4902" s="2"/>
      <c r="T4902" s="2"/>
      <c r="U4902" s="2"/>
      <c r="V4902" s="2"/>
      <c r="W4902" s="2" t="s">
        <v>124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271</v>
      </c>
      <c r="AF4902" s="2" t="s">
        <v>692</v>
      </c>
      <c r="AG4902" s="2" t="s">
        <v>693</v>
      </c>
      <c r="AH4902" s="2" t="s">
        <v>128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6145</v>
      </c>
      <c r="B4903" s="2" t="s">
        <v>6144</v>
      </c>
      <c r="C4903" s="2" t="s">
        <v>47</v>
      </c>
      <c r="D4903" s="2" t="s">
        <v>1126</v>
      </c>
      <c r="E4903" s="2" t="s">
        <v>223</v>
      </c>
      <c r="F4903" s="2" t="s">
        <v>119</v>
      </c>
      <c r="G4903" s="2" t="s">
        <v>120</v>
      </c>
      <c r="H4903" s="2" t="s">
        <v>52</v>
      </c>
      <c r="I4903" s="2" t="s">
        <v>53</v>
      </c>
      <c r="J4903" s="2" t="s">
        <v>691</v>
      </c>
      <c r="K4903" s="2"/>
      <c r="L4903" s="2" t="s">
        <v>122</v>
      </c>
      <c r="M4903" s="2" t="s">
        <v>73</v>
      </c>
      <c r="N4903" s="3">
        <v>25000</v>
      </c>
      <c r="O4903" s="3" t="s">
        <v>123</v>
      </c>
      <c r="P4903" s="2"/>
      <c r="Q4903" s="2"/>
      <c r="R4903" s="2"/>
      <c r="S4903" s="2"/>
      <c r="T4903" s="2"/>
      <c r="U4903" s="2"/>
      <c r="V4903" s="2"/>
      <c r="W4903" s="2" t="s">
        <v>124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271</v>
      </c>
      <c r="AF4903" s="2" t="s">
        <v>692</v>
      </c>
      <c r="AG4903" s="2" t="s">
        <v>695</v>
      </c>
      <c r="AH4903" s="2" t="s">
        <v>128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6146</v>
      </c>
      <c r="B4904" s="2" t="s">
        <v>6144</v>
      </c>
      <c r="C4904" s="2" t="s">
        <v>47</v>
      </c>
      <c r="D4904" s="2" t="s">
        <v>1126</v>
      </c>
      <c r="E4904" s="2" t="s">
        <v>223</v>
      </c>
      <c r="F4904" s="2" t="s">
        <v>119</v>
      </c>
      <c r="G4904" s="2" t="s">
        <v>120</v>
      </c>
      <c r="H4904" s="2" t="s">
        <v>52</v>
      </c>
      <c r="I4904" s="2" t="s">
        <v>53</v>
      </c>
      <c r="J4904" s="2" t="s">
        <v>691</v>
      </c>
      <c r="K4904" s="2"/>
      <c r="L4904" s="2" t="s">
        <v>122</v>
      </c>
      <c r="M4904" s="2" t="s">
        <v>79</v>
      </c>
      <c r="N4904" s="3">
        <v>25000</v>
      </c>
      <c r="O4904" s="3" t="s">
        <v>123</v>
      </c>
      <c r="P4904" s="2"/>
      <c r="Q4904" s="2"/>
      <c r="R4904" s="2"/>
      <c r="S4904" s="2"/>
      <c r="T4904" s="2"/>
      <c r="U4904" s="2"/>
      <c r="V4904" s="2"/>
      <c r="W4904" s="2" t="s">
        <v>124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271</v>
      </c>
      <c r="AF4904" s="2" t="s">
        <v>692</v>
      </c>
      <c r="AG4904" s="2" t="s">
        <v>697</v>
      </c>
      <c r="AH4904" s="2" t="s">
        <v>128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6147</v>
      </c>
      <c r="B4905" s="2" t="s">
        <v>6144</v>
      </c>
      <c r="C4905" s="2" t="s">
        <v>47</v>
      </c>
      <c r="D4905" s="2" t="s">
        <v>1126</v>
      </c>
      <c r="E4905" s="2" t="s">
        <v>223</v>
      </c>
      <c r="F4905" s="2" t="s">
        <v>119</v>
      </c>
      <c r="G4905" s="2" t="s">
        <v>120</v>
      </c>
      <c r="H4905" s="2" t="s">
        <v>52</v>
      </c>
      <c r="I4905" s="2" t="s">
        <v>53</v>
      </c>
      <c r="J4905" s="2" t="s">
        <v>691</v>
      </c>
      <c r="K4905" s="2"/>
      <c r="L4905" s="2" t="s">
        <v>122</v>
      </c>
      <c r="M4905" s="2" t="s">
        <v>87</v>
      </c>
      <c r="N4905" s="3">
        <v>25000</v>
      </c>
      <c r="O4905" s="3" t="s">
        <v>123</v>
      </c>
      <c r="P4905" s="2"/>
      <c r="Q4905" s="2"/>
      <c r="R4905" s="2"/>
      <c r="S4905" s="2"/>
      <c r="T4905" s="2"/>
      <c r="U4905" s="2"/>
      <c r="V4905" s="2"/>
      <c r="W4905" s="2" t="s">
        <v>124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271</v>
      </c>
      <c r="AF4905" s="2" t="s">
        <v>692</v>
      </c>
      <c r="AG4905" s="2" t="s">
        <v>693</v>
      </c>
      <c r="AH4905" s="2" t="s">
        <v>128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6148</v>
      </c>
      <c r="B4906" s="2" t="s">
        <v>6144</v>
      </c>
      <c r="C4906" s="2" t="s">
        <v>47</v>
      </c>
      <c r="D4906" s="2" t="s">
        <v>1126</v>
      </c>
      <c r="E4906" s="2" t="s">
        <v>223</v>
      </c>
      <c r="F4906" s="2" t="s">
        <v>119</v>
      </c>
      <c r="G4906" s="2" t="s">
        <v>120</v>
      </c>
      <c r="H4906" s="2" t="s">
        <v>52</v>
      </c>
      <c r="I4906" s="2" t="s">
        <v>53</v>
      </c>
      <c r="J4906" s="2" t="s">
        <v>691</v>
      </c>
      <c r="K4906" s="2"/>
      <c r="L4906" s="2" t="s">
        <v>122</v>
      </c>
      <c r="M4906" s="2" t="s">
        <v>91</v>
      </c>
      <c r="N4906" s="3">
        <v>25000</v>
      </c>
      <c r="O4906" s="3" t="s">
        <v>123</v>
      </c>
      <c r="P4906" s="2"/>
      <c r="Q4906" s="2"/>
      <c r="R4906" s="2"/>
      <c r="S4906" s="2"/>
      <c r="T4906" s="2"/>
      <c r="U4906" s="2"/>
      <c r="V4906" s="2"/>
      <c r="W4906" s="2" t="s">
        <v>124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271</v>
      </c>
      <c r="AF4906" s="2" t="s">
        <v>692</v>
      </c>
      <c r="AG4906" s="2" t="s">
        <v>693</v>
      </c>
      <c r="AH4906" s="2" t="s">
        <v>128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6149</v>
      </c>
      <c r="B4907" s="2" t="s">
        <v>6144</v>
      </c>
      <c r="C4907" s="2" t="s">
        <v>47</v>
      </c>
      <c r="D4907" s="2" t="s">
        <v>1126</v>
      </c>
      <c r="E4907" s="2" t="s">
        <v>223</v>
      </c>
      <c r="F4907" s="2" t="s">
        <v>119</v>
      </c>
      <c r="G4907" s="2" t="s">
        <v>120</v>
      </c>
      <c r="H4907" s="2" t="s">
        <v>52</v>
      </c>
      <c r="I4907" s="2" t="s">
        <v>53</v>
      </c>
      <c r="J4907" s="2" t="s">
        <v>691</v>
      </c>
      <c r="K4907" s="2"/>
      <c r="L4907" s="2" t="s">
        <v>122</v>
      </c>
      <c r="M4907" s="2" t="s">
        <v>95</v>
      </c>
      <c r="N4907" s="3">
        <v>25000</v>
      </c>
      <c r="O4907" s="3" t="s">
        <v>123</v>
      </c>
      <c r="P4907" s="2"/>
      <c r="Q4907" s="2"/>
      <c r="R4907" s="2"/>
      <c r="S4907" s="2"/>
      <c r="T4907" s="2"/>
      <c r="U4907" s="2"/>
      <c r="V4907" s="2"/>
      <c r="W4907" s="2" t="s">
        <v>124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271</v>
      </c>
      <c r="AF4907" s="2" t="s">
        <v>692</v>
      </c>
      <c r="AG4907" s="2" t="s">
        <v>693</v>
      </c>
      <c r="AH4907" s="2" t="s">
        <v>128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6150</v>
      </c>
      <c r="B4908" s="2" t="s">
        <v>6144</v>
      </c>
      <c r="C4908" s="2" t="s">
        <v>47</v>
      </c>
      <c r="D4908" s="2" t="s">
        <v>1126</v>
      </c>
      <c r="E4908" s="2" t="s">
        <v>223</v>
      </c>
      <c r="F4908" s="2" t="s">
        <v>119</v>
      </c>
      <c r="G4908" s="2" t="s">
        <v>120</v>
      </c>
      <c r="H4908" s="2" t="s">
        <v>52</v>
      </c>
      <c r="I4908" s="2" t="s">
        <v>53</v>
      </c>
      <c r="J4908" s="2" t="s">
        <v>691</v>
      </c>
      <c r="K4908" s="2"/>
      <c r="L4908" s="2" t="s">
        <v>122</v>
      </c>
      <c r="M4908" s="2" t="s">
        <v>99</v>
      </c>
      <c r="N4908" s="3">
        <v>25000</v>
      </c>
      <c r="O4908" s="3" t="s">
        <v>123</v>
      </c>
      <c r="P4908" s="2"/>
      <c r="Q4908" s="2"/>
      <c r="R4908" s="2"/>
      <c r="S4908" s="2"/>
      <c r="T4908" s="2"/>
      <c r="U4908" s="2"/>
      <c r="V4908" s="2"/>
      <c r="W4908" s="2" t="s">
        <v>124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271</v>
      </c>
      <c r="AF4908" s="2" t="s">
        <v>692</v>
      </c>
      <c r="AG4908" s="2" t="s">
        <v>693</v>
      </c>
      <c r="AH4908" s="2" t="s">
        <v>128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6151</v>
      </c>
      <c r="B4909" s="2" t="s">
        <v>6144</v>
      </c>
      <c r="C4909" s="2" t="s">
        <v>47</v>
      </c>
      <c r="D4909" s="2" t="s">
        <v>1126</v>
      </c>
      <c r="E4909" s="2" t="s">
        <v>223</v>
      </c>
      <c r="F4909" s="2" t="s">
        <v>119</v>
      </c>
      <c r="G4909" s="2" t="s">
        <v>120</v>
      </c>
      <c r="H4909" s="2" t="s">
        <v>52</v>
      </c>
      <c r="I4909" s="2" t="s">
        <v>53</v>
      </c>
      <c r="J4909" s="2" t="s">
        <v>691</v>
      </c>
      <c r="K4909" s="2"/>
      <c r="L4909" s="2" t="s">
        <v>122</v>
      </c>
      <c r="M4909" s="2" t="s">
        <v>104</v>
      </c>
      <c r="N4909" s="3">
        <v>25000</v>
      </c>
      <c r="O4909" s="3" t="s">
        <v>123</v>
      </c>
      <c r="P4909" s="2"/>
      <c r="Q4909" s="2"/>
      <c r="R4909" s="2"/>
      <c r="S4909" s="2"/>
      <c r="T4909" s="2"/>
      <c r="U4909" s="2"/>
      <c r="V4909" s="2"/>
      <c r="W4909" s="2" t="s">
        <v>124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271</v>
      </c>
      <c r="AF4909" s="2" t="s">
        <v>692</v>
      </c>
      <c r="AG4909" s="2" t="s">
        <v>695</v>
      </c>
      <c r="AH4909" s="2" t="s">
        <v>128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6152</v>
      </c>
      <c r="B4910" s="2" t="s">
        <v>6144</v>
      </c>
      <c r="C4910" s="2" t="s">
        <v>47</v>
      </c>
      <c r="D4910" s="2" t="s">
        <v>1126</v>
      </c>
      <c r="E4910" s="2" t="s">
        <v>223</v>
      </c>
      <c r="F4910" s="2" t="s">
        <v>119</v>
      </c>
      <c r="G4910" s="2" t="s">
        <v>120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f>IF(O4910="吨",N4910*1000,IF(O4910="万立方米",N4910*10000,""))</f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138</v>
      </c>
      <c r="AH4910" s="2" t="s">
        <v>114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6153</v>
      </c>
      <c r="B4911" s="2" t="s">
        <v>6154</v>
      </c>
      <c r="C4911" s="2" t="s">
        <v>47</v>
      </c>
      <c r="D4911" s="2" t="s">
        <v>951</v>
      </c>
      <c r="E4911" s="2" t="s">
        <v>296</v>
      </c>
      <c r="F4911" s="2" t="s">
        <v>224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173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174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298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66</v>
      </c>
      <c r="AF4911" s="2" t="s">
        <v>67</v>
      </c>
      <c r="AG4911" s="2" t="s">
        <v>327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6155</v>
      </c>
      <c r="B4912" s="2" t="s">
        <v>6154</v>
      </c>
      <c r="C4912" s="2" t="s">
        <v>47</v>
      </c>
      <c r="D4912" s="2" t="s">
        <v>951</v>
      </c>
      <c r="E4912" s="2" t="s">
        <v>296</v>
      </c>
      <c r="F4912" s="2" t="s">
        <v>224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173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179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66</v>
      </c>
      <c r="AF4912" s="2" t="s">
        <v>67</v>
      </c>
      <c r="AG4912" s="2" t="s">
        <v>329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6156</v>
      </c>
      <c r="B4913" s="2" t="s">
        <v>6154</v>
      </c>
      <c r="C4913" s="2" t="s">
        <v>47</v>
      </c>
      <c r="D4913" s="2" t="s">
        <v>951</v>
      </c>
      <c r="E4913" s="2" t="s">
        <v>296</v>
      </c>
      <c r="F4913" s="2" t="s">
        <v>224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173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182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149</v>
      </c>
      <c r="Y4913" s="2" t="s">
        <v>150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66</v>
      </c>
      <c r="AF4913" s="2" t="s">
        <v>67</v>
      </c>
      <c r="AG4913" s="2" t="s">
        <v>167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6157</v>
      </c>
      <c r="B4914" s="2" t="s">
        <v>6154</v>
      </c>
      <c r="C4914" s="2" t="s">
        <v>47</v>
      </c>
      <c r="D4914" s="2" t="s">
        <v>951</v>
      </c>
      <c r="E4914" s="2" t="s">
        <v>296</v>
      </c>
      <c r="F4914" s="2" t="s">
        <v>224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173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185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298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327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6158</v>
      </c>
      <c r="B4915" s="2" t="s">
        <v>6154</v>
      </c>
      <c r="C4915" s="2" t="s">
        <v>47</v>
      </c>
      <c r="D4915" s="2" t="s">
        <v>951</v>
      </c>
      <c r="E4915" s="2" t="s">
        <v>296</v>
      </c>
      <c r="F4915" s="2" t="s">
        <v>224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173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188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298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66</v>
      </c>
      <c r="AF4915" s="2" t="s">
        <v>67</v>
      </c>
      <c r="AG4915" s="2" t="s">
        <v>327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6159</v>
      </c>
      <c r="B4916" s="2" t="s">
        <v>6154</v>
      </c>
      <c r="C4916" s="2" t="s">
        <v>47</v>
      </c>
      <c r="D4916" s="2" t="s">
        <v>951</v>
      </c>
      <c r="E4916" s="2" t="s">
        <v>296</v>
      </c>
      <c r="F4916" s="2" t="s">
        <v>224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173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191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298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66</v>
      </c>
      <c r="AF4916" s="2" t="s">
        <v>67</v>
      </c>
      <c r="AG4916" s="2" t="s">
        <v>327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6160</v>
      </c>
      <c r="B4917" s="2" t="s">
        <v>6154</v>
      </c>
      <c r="C4917" s="2" t="s">
        <v>47</v>
      </c>
      <c r="D4917" s="2" t="s">
        <v>951</v>
      </c>
      <c r="E4917" s="2" t="s">
        <v>296</v>
      </c>
      <c r="F4917" s="2" t="s">
        <v>224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173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194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314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66</v>
      </c>
      <c r="AF4917" s="2" t="s">
        <v>67</v>
      </c>
      <c r="AG4917" s="2" t="s">
        <v>327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6161</v>
      </c>
      <c r="B4918" s="2" t="s">
        <v>6154</v>
      </c>
      <c r="C4918" s="2" t="s">
        <v>47</v>
      </c>
      <c r="D4918" s="2" t="s">
        <v>951</v>
      </c>
      <c r="E4918" s="2" t="s">
        <v>296</v>
      </c>
      <c r="F4918" s="2" t="s">
        <v>224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173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196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66</v>
      </c>
      <c r="AF4918" s="2" t="s">
        <v>67</v>
      </c>
      <c r="AG4918" s="2" t="s">
        <v>329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6162</v>
      </c>
      <c r="B4919" s="2" t="s">
        <v>6154</v>
      </c>
      <c r="C4919" s="2" t="s">
        <v>47</v>
      </c>
      <c r="D4919" s="2" t="s">
        <v>951</v>
      </c>
      <c r="E4919" s="2" t="s">
        <v>296</v>
      </c>
      <c r="F4919" s="2" t="s">
        <v>224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163</v>
      </c>
      <c r="M4919" s="2" t="s">
        <v>107</v>
      </c>
      <c r="N4919" s="3"/>
      <c r="O4919" s="3"/>
      <c r="P4919" s="4">
        <f>IF(O4919="吨",N4919*1000,IF(O4919="万立方米",N4919*10000,""))</f>
        <v>249395950.0</v>
      </c>
      <c r="Q4919" s="2" t="s">
        <v>108</v>
      </c>
      <c r="R4919" s="2" t="s">
        <v>109</v>
      </c>
      <c r="S4919" s="2" t="s">
        <v>164</v>
      </c>
      <c r="T4919" s="2" t="s">
        <v>165</v>
      </c>
      <c r="U4919" s="4">
        <f>0.16</f>
        <v>0.16</v>
      </c>
      <c r="V4919" s="2" t="s">
        <v>111</v>
      </c>
      <c r="W4919" s="2" t="s">
        <v>164</v>
      </c>
      <c r="X4919" s="2" t="s">
        <v>163</v>
      </c>
      <c r="Y4919" s="2" t="s">
        <v>166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66</v>
      </c>
      <c r="AF4919" s="2" t="s">
        <v>67</v>
      </c>
      <c r="AG4919" s="2" t="s">
        <v>167</v>
      </c>
      <c r="AH4919" s="2" t="s">
        <v>168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6163</v>
      </c>
      <c r="B4920" s="2" t="s">
        <v>6164</v>
      </c>
      <c r="C4920" s="2" t="s">
        <v>47</v>
      </c>
      <c r="D4920" s="2" t="s">
        <v>1796</v>
      </c>
      <c r="E4920" s="2" t="s">
        <v>277</v>
      </c>
      <c r="F4920" s="2" t="s">
        <v>50</v>
      </c>
      <c r="G4920" s="2" t="s">
        <v>51</v>
      </c>
      <c r="H4920" s="2" t="s">
        <v>418</v>
      </c>
      <c r="I4920" s="2" t="s">
        <v>53</v>
      </c>
      <c r="J4920" s="2" t="s">
        <v>343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298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66</v>
      </c>
      <c r="AF4920" s="2" t="s">
        <v>67</v>
      </c>
      <c r="AG4920" s="2" t="s">
        <v>327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6165</v>
      </c>
      <c r="B4921" s="2" t="s">
        <v>6164</v>
      </c>
      <c r="C4921" s="2" t="s">
        <v>47</v>
      </c>
      <c r="D4921" s="2" t="s">
        <v>1796</v>
      </c>
      <c r="E4921" s="2" t="s">
        <v>277</v>
      </c>
      <c r="F4921" s="2" t="s">
        <v>50</v>
      </c>
      <c r="G4921" s="2" t="s">
        <v>51</v>
      </c>
      <c r="H4921" s="2" t="s">
        <v>418</v>
      </c>
      <c r="I4921" s="2" t="s">
        <v>53</v>
      </c>
      <c r="J4921" s="2" t="s">
        <v>343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66</v>
      </c>
      <c r="AF4921" s="2" t="s">
        <v>67</v>
      </c>
      <c r="AG4921" s="2" t="s">
        <v>329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6166</v>
      </c>
      <c r="B4922" s="2" t="s">
        <v>6164</v>
      </c>
      <c r="C4922" s="2" t="s">
        <v>47</v>
      </c>
      <c r="D4922" s="2" t="s">
        <v>1796</v>
      </c>
      <c r="E4922" s="2" t="s">
        <v>277</v>
      </c>
      <c r="F4922" s="2" t="s">
        <v>50</v>
      </c>
      <c r="G4922" s="2" t="s">
        <v>51</v>
      </c>
      <c r="H4922" s="2" t="s">
        <v>418</v>
      </c>
      <c r="I4922" s="2" t="s">
        <v>53</v>
      </c>
      <c r="J4922" s="2" t="s">
        <v>343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149</v>
      </c>
      <c r="Y4922" s="2" t="s">
        <v>150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66</v>
      </c>
      <c r="AF4922" s="2" t="s">
        <v>67</v>
      </c>
      <c r="AG4922" s="2" t="s">
        <v>167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6167</v>
      </c>
      <c r="B4923" s="2" t="s">
        <v>6164</v>
      </c>
      <c r="C4923" s="2" t="s">
        <v>47</v>
      </c>
      <c r="D4923" s="2" t="s">
        <v>1796</v>
      </c>
      <c r="E4923" s="2" t="s">
        <v>277</v>
      </c>
      <c r="F4923" s="2" t="s">
        <v>50</v>
      </c>
      <c r="G4923" s="2" t="s">
        <v>51</v>
      </c>
      <c r="H4923" s="2" t="s">
        <v>418</v>
      </c>
      <c r="I4923" s="2" t="s">
        <v>53</v>
      </c>
      <c r="J4923" s="2" t="s">
        <v>343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298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327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6168</v>
      </c>
      <c r="B4924" s="2" t="s">
        <v>6164</v>
      </c>
      <c r="C4924" s="2" t="s">
        <v>47</v>
      </c>
      <c r="D4924" s="2" t="s">
        <v>1796</v>
      </c>
      <c r="E4924" s="2" t="s">
        <v>277</v>
      </c>
      <c r="F4924" s="2" t="s">
        <v>50</v>
      </c>
      <c r="G4924" s="2" t="s">
        <v>51</v>
      </c>
      <c r="H4924" s="2" t="s">
        <v>418</v>
      </c>
      <c r="I4924" s="2" t="s">
        <v>53</v>
      </c>
      <c r="J4924" s="2" t="s">
        <v>343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298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66</v>
      </c>
      <c r="AF4924" s="2" t="s">
        <v>67</v>
      </c>
      <c r="AG4924" s="2" t="s">
        <v>327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6169</v>
      </c>
      <c r="B4925" s="2" t="s">
        <v>6164</v>
      </c>
      <c r="C4925" s="2" t="s">
        <v>47</v>
      </c>
      <c r="D4925" s="2" t="s">
        <v>1796</v>
      </c>
      <c r="E4925" s="2" t="s">
        <v>277</v>
      </c>
      <c r="F4925" s="2" t="s">
        <v>50</v>
      </c>
      <c r="G4925" s="2" t="s">
        <v>51</v>
      </c>
      <c r="H4925" s="2" t="s">
        <v>418</v>
      </c>
      <c r="I4925" s="2" t="s">
        <v>53</v>
      </c>
      <c r="J4925" s="2" t="s">
        <v>343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298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66</v>
      </c>
      <c r="AF4925" s="2" t="s">
        <v>67</v>
      </c>
      <c r="AG4925" s="2" t="s">
        <v>327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6170</v>
      </c>
      <c r="B4926" s="2" t="s">
        <v>6164</v>
      </c>
      <c r="C4926" s="2" t="s">
        <v>47</v>
      </c>
      <c r="D4926" s="2" t="s">
        <v>1796</v>
      </c>
      <c r="E4926" s="2" t="s">
        <v>277</v>
      </c>
      <c r="F4926" s="2" t="s">
        <v>50</v>
      </c>
      <c r="G4926" s="2" t="s">
        <v>51</v>
      </c>
      <c r="H4926" s="2" t="s">
        <v>418</v>
      </c>
      <c r="I4926" s="2" t="s">
        <v>53</v>
      </c>
      <c r="J4926" s="2" t="s">
        <v>343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314</v>
      </c>
      <c r="Y4926" s="2" t="s">
        <v>315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66</v>
      </c>
      <c r="AF4926" s="2" t="s">
        <v>67</v>
      </c>
      <c r="AG4926" s="2" t="s">
        <v>167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6171</v>
      </c>
      <c r="B4927" s="2" t="s">
        <v>6164</v>
      </c>
      <c r="C4927" s="2" t="s">
        <v>47</v>
      </c>
      <c r="D4927" s="2" t="s">
        <v>1796</v>
      </c>
      <c r="E4927" s="2" t="s">
        <v>277</v>
      </c>
      <c r="F4927" s="2" t="s">
        <v>50</v>
      </c>
      <c r="G4927" s="2" t="s">
        <v>51</v>
      </c>
      <c r="H4927" s="2" t="s">
        <v>418</v>
      </c>
      <c r="I4927" s="2" t="s">
        <v>53</v>
      </c>
      <c r="J4927" s="2" t="s">
        <v>343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66</v>
      </c>
      <c r="AF4927" s="2" t="s">
        <v>67</v>
      </c>
      <c r="AG4927" s="2" t="s">
        <v>329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6172</v>
      </c>
      <c r="B4928" s="2" t="s">
        <v>6164</v>
      </c>
      <c r="C4928" s="2" t="s">
        <v>47</v>
      </c>
      <c r="D4928" s="2" t="s">
        <v>1796</v>
      </c>
      <c r="E4928" s="2" t="s">
        <v>277</v>
      </c>
      <c r="F4928" s="2" t="s">
        <v>50</v>
      </c>
      <c r="G4928" s="2" t="s">
        <v>51</v>
      </c>
      <c r="H4928" s="2" t="s">
        <v>418</v>
      </c>
      <c r="I4928" s="2" t="s">
        <v>198</v>
      </c>
      <c r="J4928" s="2" t="s">
        <v>1805</v>
      </c>
      <c r="K4928" s="2" t="s">
        <v>1805</v>
      </c>
      <c r="L4928" s="2" t="s">
        <v>200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1806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298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66</v>
      </c>
      <c r="AF4928" s="2" t="s">
        <v>67</v>
      </c>
      <c r="AG4928" s="2" t="s">
        <v>327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6173</v>
      </c>
      <c r="B4929" s="2" t="s">
        <v>6164</v>
      </c>
      <c r="C4929" s="2" t="s">
        <v>47</v>
      </c>
      <c r="D4929" s="2" t="s">
        <v>1796</v>
      </c>
      <c r="E4929" s="2" t="s">
        <v>277</v>
      </c>
      <c r="F4929" s="2" t="s">
        <v>50</v>
      </c>
      <c r="G4929" s="2" t="s">
        <v>51</v>
      </c>
      <c r="H4929" s="2" t="s">
        <v>418</v>
      </c>
      <c r="I4929" s="2" t="s">
        <v>198</v>
      </c>
      <c r="J4929" s="2" t="s">
        <v>1805</v>
      </c>
      <c r="K4929" s="2" t="s">
        <v>1805</v>
      </c>
      <c r="L4929" s="2" t="s">
        <v>200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1808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66</v>
      </c>
      <c r="AF4929" s="2" t="s">
        <v>67</v>
      </c>
      <c r="AG4929" s="2" t="s">
        <v>329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6174</v>
      </c>
      <c r="B4930" s="2" t="s">
        <v>6164</v>
      </c>
      <c r="C4930" s="2" t="s">
        <v>47</v>
      </c>
      <c r="D4930" s="2" t="s">
        <v>1796</v>
      </c>
      <c r="E4930" s="2" t="s">
        <v>277</v>
      </c>
      <c r="F4930" s="2" t="s">
        <v>50</v>
      </c>
      <c r="G4930" s="2" t="s">
        <v>51</v>
      </c>
      <c r="H4930" s="2" t="s">
        <v>418</v>
      </c>
      <c r="I4930" s="2" t="s">
        <v>198</v>
      </c>
      <c r="J4930" s="2" t="s">
        <v>1805</v>
      </c>
      <c r="K4930" s="2" t="s">
        <v>1805</v>
      </c>
      <c r="L4930" s="2" t="s">
        <v>200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1810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149</v>
      </c>
      <c r="Y4930" s="2" t="s">
        <v>150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66</v>
      </c>
      <c r="AF4930" s="2" t="s">
        <v>67</v>
      </c>
      <c r="AG4930" s="2" t="s">
        <v>167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6175</v>
      </c>
      <c r="B4931" s="2" t="s">
        <v>6164</v>
      </c>
      <c r="C4931" s="2" t="s">
        <v>47</v>
      </c>
      <c r="D4931" s="2" t="s">
        <v>1796</v>
      </c>
      <c r="E4931" s="2" t="s">
        <v>277</v>
      </c>
      <c r="F4931" s="2" t="s">
        <v>50</v>
      </c>
      <c r="G4931" s="2" t="s">
        <v>51</v>
      </c>
      <c r="H4931" s="2" t="s">
        <v>418</v>
      </c>
      <c r="I4931" s="2" t="s">
        <v>198</v>
      </c>
      <c r="J4931" s="2" t="s">
        <v>1805</v>
      </c>
      <c r="K4931" s="2" t="s">
        <v>1805</v>
      </c>
      <c r="L4931" s="2" t="s">
        <v>200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1812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298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66</v>
      </c>
      <c r="AF4931" s="2" t="s">
        <v>67</v>
      </c>
      <c r="AG4931" s="2" t="s">
        <v>327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6176</v>
      </c>
      <c r="B4932" s="2" t="s">
        <v>6164</v>
      </c>
      <c r="C4932" s="2" t="s">
        <v>47</v>
      </c>
      <c r="D4932" s="2" t="s">
        <v>1796</v>
      </c>
      <c r="E4932" s="2" t="s">
        <v>277</v>
      </c>
      <c r="F4932" s="2" t="s">
        <v>50</v>
      </c>
      <c r="G4932" s="2" t="s">
        <v>51</v>
      </c>
      <c r="H4932" s="2" t="s">
        <v>418</v>
      </c>
      <c r="I4932" s="2" t="s">
        <v>198</v>
      </c>
      <c r="J4932" s="2" t="s">
        <v>1805</v>
      </c>
      <c r="K4932" s="2" t="s">
        <v>1805</v>
      </c>
      <c r="L4932" s="2" t="s">
        <v>200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1814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298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66</v>
      </c>
      <c r="AF4932" s="2" t="s">
        <v>67</v>
      </c>
      <c r="AG4932" s="2" t="s">
        <v>327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6177</v>
      </c>
      <c r="B4933" s="2" t="s">
        <v>6164</v>
      </c>
      <c r="C4933" s="2" t="s">
        <v>47</v>
      </c>
      <c r="D4933" s="2" t="s">
        <v>1796</v>
      </c>
      <c r="E4933" s="2" t="s">
        <v>277</v>
      </c>
      <c r="F4933" s="2" t="s">
        <v>50</v>
      </c>
      <c r="G4933" s="2" t="s">
        <v>51</v>
      </c>
      <c r="H4933" s="2" t="s">
        <v>418</v>
      </c>
      <c r="I4933" s="2" t="s">
        <v>198</v>
      </c>
      <c r="J4933" s="2" t="s">
        <v>1805</v>
      </c>
      <c r="K4933" s="2" t="s">
        <v>1805</v>
      </c>
      <c r="L4933" s="2" t="s">
        <v>200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1816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298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66</v>
      </c>
      <c r="AF4933" s="2" t="s">
        <v>67</v>
      </c>
      <c r="AG4933" s="2" t="s">
        <v>327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6178</v>
      </c>
      <c r="B4934" s="2" t="s">
        <v>6164</v>
      </c>
      <c r="C4934" s="2" t="s">
        <v>47</v>
      </c>
      <c r="D4934" s="2" t="s">
        <v>1796</v>
      </c>
      <c r="E4934" s="2" t="s">
        <v>277</v>
      </c>
      <c r="F4934" s="2" t="s">
        <v>50</v>
      </c>
      <c r="G4934" s="2" t="s">
        <v>51</v>
      </c>
      <c r="H4934" s="2" t="s">
        <v>418</v>
      </c>
      <c r="I4934" s="2" t="s">
        <v>198</v>
      </c>
      <c r="J4934" s="2" t="s">
        <v>1805</v>
      </c>
      <c r="K4934" s="2" t="s">
        <v>1805</v>
      </c>
      <c r="L4934" s="2" t="s">
        <v>200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1818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314</v>
      </c>
      <c r="Y4934" s="2" t="s">
        <v>315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66</v>
      </c>
      <c r="AF4934" s="2" t="s">
        <v>67</v>
      </c>
      <c r="AG4934" s="2" t="s">
        <v>167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6179</v>
      </c>
      <c r="B4935" s="2" t="s">
        <v>6164</v>
      </c>
      <c r="C4935" s="2" t="s">
        <v>47</v>
      </c>
      <c r="D4935" s="2" t="s">
        <v>1796</v>
      </c>
      <c r="E4935" s="2" t="s">
        <v>277</v>
      </c>
      <c r="F4935" s="2" t="s">
        <v>50</v>
      </c>
      <c r="G4935" s="2" t="s">
        <v>51</v>
      </c>
      <c r="H4935" s="2" t="s">
        <v>418</v>
      </c>
      <c r="I4935" s="2" t="s">
        <v>198</v>
      </c>
      <c r="J4935" s="2" t="s">
        <v>1805</v>
      </c>
      <c r="K4935" s="2" t="s">
        <v>1805</v>
      </c>
      <c r="L4935" s="2" t="s">
        <v>200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1820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66</v>
      </c>
      <c r="AF4935" s="2" t="s">
        <v>67</v>
      </c>
      <c r="AG4935" s="2" t="s">
        <v>329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6180</v>
      </c>
      <c r="B4936" s="2" t="s">
        <v>6164</v>
      </c>
      <c r="C4936" s="2" t="s">
        <v>47</v>
      </c>
      <c r="D4936" s="2" t="s">
        <v>1796</v>
      </c>
      <c r="E4936" s="2" t="s">
        <v>277</v>
      </c>
      <c r="F4936" s="2" t="s">
        <v>50</v>
      </c>
      <c r="G4936" s="2" t="s">
        <v>51</v>
      </c>
      <c r="H4936" s="2" t="s">
        <v>418</v>
      </c>
      <c r="I4936" s="2"/>
      <c r="J4936" s="2"/>
      <c r="K4936" s="2" t="s">
        <v>55</v>
      </c>
      <c r="L4936" s="2" t="s">
        <v>163</v>
      </c>
      <c r="M4936" s="2" t="s">
        <v>107</v>
      </c>
      <c r="N4936" s="3"/>
      <c r="O4936" s="3"/>
      <c r="P4936" s="4">
        <f>IF(O4936="吨",N4936*1000,IF(O4936="万立方米",N4936*10000,""))</f>
        <v>784863960.0</v>
      </c>
      <c r="Q4936" s="2" t="s">
        <v>108</v>
      </c>
      <c r="R4936" s="2" t="s">
        <v>109</v>
      </c>
      <c r="S4936" s="2" t="s">
        <v>164</v>
      </c>
      <c r="T4936" s="2" t="s">
        <v>165</v>
      </c>
      <c r="U4936" s="4">
        <f>0.16</f>
        <v>0.16</v>
      </c>
      <c r="V4936" s="2" t="s">
        <v>111</v>
      </c>
      <c r="W4936" s="2" t="s">
        <v>164</v>
      </c>
      <c r="X4936" s="2" t="s">
        <v>163</v>
      </c>
      <c r="Y4936" s="2" t="s">
        <v>166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66</v>
      </c>
      <c r="AF4936" s="2" t="s">
        <v>67</v>
      </c>
      <c r="AG4936" s="2" t="s">
        <v>167</v>
      </c>
      <c r="AH4936" s="2" t="s">
        <v>168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6181</v>
      </c>
      <c r="B4937" s="2" t="s">
        <v>6182</v>
      </c>
      <c r="C4937" s="2" t="s">
        <v>47</v>
      </c>
      <c r="D4937" s="2" t="s">
        <v>6183</v>
      </c>
      <c r="E4937" s="2" t="s">
        <v>911</v>
      </c>
      <c r="F4937" s="2" t="s">
        <v>278</v>
      </c>
      <c r="G4937" s="2" t="s">
        <v>120</v>
      </c>
      <c r="H4937" s="2" t="s">
        <v>142</v>
      </c>
      <c r="I4937" s="2" t="s">
        <v>53</v>
      </c>
      <c r="J4937" s="2" t="s">
        <v>280</v>
      </c>
      <c r="K4937" s="2"/>
      <c r="L4937" s="2" t="s">
        <v>122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124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271</v>
      </c>
      <c r="AF4937" s="2" t="s">
        <v>281</v>
      </c>
      <c r="AG4937" s="2" t="s">
        <v>282</v>
      </c>
      <c r="AH4937" s="2" t="s">
        <v>128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6184</v>
      </c>
      <c r="B4938" s="2" t="s">
        <v>6182</v>
      </c>
      <c r="C4938" s="2" t="s">
        <v>47</v>
      </c>
      <c r="D4938" s="2" t="s">
        <v>6183</v>
      </c>
      <c r="E4938" s="2" t="s">
        <v>911</v>
      </c>
      <c r="F4938" s="2" t="s">
        <v>278</v>
      </c>
      <c r="G4938" s="2" t="s">
        <v>120</v>
      </c>
      <c r="H4938" s="2" t="s">
        <v>142</v>
      </c>
      <c r="I4938" s="2" t="s">
        <v>53</v>
      </c>
      <c r="J4938" s="2" t="s">
        <v>280</v>
      </c>
      <c r="K4938" s="2"/>
      <c r="L4938" s="2" t="s">
        <v>122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124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271</v>
      </c>
      <c r="AF4938" s="2" t="s">
        <v>281</v>
      </c>
      <c r="AG4938" s="2" t="s">
        <v>284</v>
      </c>
      <c r="AH4938" s="2" t="s">
        <v>128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6185</v>
      </c>
      <c r="B4939" s="2" t="s">
        <v>6182</v>
      </c>
      <c r="C4939" s="2" t="s">
        <v>47</v>
      </c>
      <c r="D4939" s="2" t="s">
        <v>6183</v>
      </c>
      <c r="E4939" s="2" t="s">
        <v>911</v>
      </c>
      <c r="F4939" s="2" t="s">
        <v>278</v>
      </c>
      <c r="G4939" s="2" t="s">
        <v>120</v>
      </c>
      <c r="H4939" s="2" t="s">
        <v>142</v>
      </c>
      <c r="I4939" s="2" t="s">
        <v>53</v>
      </c>
      <c r="J4939" s="2" t="s">
        <v>280</v>
      </c>
      <c r="K4939" s="2"/>
      <c r="L4939" s="2" t="s">
        <v>122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124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271</v>
      </c>
      <c r="AF4939" s="2" t="s">
        <v>281</v>
      </c>
      <c r="AG4939" s="2" t="s">
        <v>282</v>
      </c>
      <c r="AH4939" s="2" t="s">
        <v>128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6186</v>
      </c>
      <c r="B4940" s="2" t="s">
        <v>6182</v>
      </c>
      <c r="C4940" s="2" t="s">
        <v>47</v>
      </c>
      <c r="D4940" s="2" t="s">
        <v>6183</v>
      </c>
      <c r="E4940" s="2" t="s">
        <v>911</v>
      </c>
      <c r="F4940" s="2" t="s">
        <v>278</v>
      </c>
      <c r="G4940" s="2" t="s">
        <v>120</v>
      </c>
      <c r="H4940" s="2" t="s">
        <v>142</v>
      </c>
      <c r="I4940" s="2" t="s">
        <v>53</v>
      </c>
      <c r="J4940" s="2" t="s">
        <v>280</v>
      </c>
      <c r="K4940" s="2"/>
      <c r="L4940" s="2" t="s">
        <v>122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124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271</v>
      </c>
      <c r="AF4940" s="2" t="s">
        <v>281</v>
      </c>
      <c r="AG4940" s="2" t="s">
        <v>282</v>
      </c>
      <c r="AH4940" s="2" t="s">
        <v>128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6187</v>
      </c>
      <c r="B4941" s="2" t="s">
        <v>6182</v>
      </c>
      <c r="C4941" s="2" t="s">
        <v>47</v>
      </c>
      <c r="D4941" s="2" t="s">
        <v>6183</v>
      </c>
      <c r="E4941" s="2" t="s">
        <v>911</v>
      </c>
      <c r="F4941" s="2" t="s">
        <v>278</v>
      </c>
      <c r="G4941" s="2" t="s">
        <v>120</v>
      </c>
      <c r="H4941" s="2" t="s">
        <v>142</v>
      </c>
      <c r="I4941" s="2" t="s">
        <v>53</v>
      </c>
      <c r="J4941" s="2" t="s">
        <v>280</v>
      </c>
      <c r="K4941" s="2"/>
      <c r="L4941" s="2" t="s">
        <v>122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124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271</v>
      </c>
      <c r="AF4941" s="2" t="s">
        <v>281</v>
      </c>
      <c r="AG4941" s="2" t="s">
        <v>282</v>
      </c>
      <c r="AH4941" s="2" t="s">
        <v>128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6188</v>
      </c>
      <c r="B4942" s="2" t="s">
        <v>6182</v>
      </c>
      <c r="C4942" s="2" t="s">
        <v>47</v>
      </c>
      <c r="D4942" s="2" t="s">
        <v>6183</v>
      </c>
      <c r="E4942" s="2" t="s">
        <v>911</v>
      </c>
      <c r="F4942" s="2" t="s">
        <v>278</v>
      </c>
      <c r="G4942" s="2" t="s">
        <v>120</v>
      </c>
      <c r="H4942" s="2" t="s">
        <v>142</v>
      </c>
      <c r="I4942" s="2" t="s">
        <v>53</v>
      </c>
      <c r="J4942" s="2" t="s">
        <v>280</v>
      </c>
      <c r="K4942" s="2"/>
      <c r="L4942" s="2" t="s">
        <v>122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124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271</v>
      </c>
      <c r="AF4942" s="2" t="s">
        <v>281</v>
      </c>
      <c r="AG4942" s="2" t="s">
        <v>282</v>
      </c>
      <c r="AH4942" s="2" t="s">
        <v>128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6189</v>
      </c>
      <c r="B4943" s="2" t="s">
        <v>6182</v>
      </c>
      <c r="C4943" s="2" t="s">
        <v>47</v>
      </c>
      <c r="D4943" s="2" t="s">
        <v>6183</v>
      </c>
      <c r="E4943" s="2" t="s">
        <v>911</v>
      </c>
      <c r="F4943" s="2" t="s">
        <v>278</v>
      </c>
      <c r="G4943" s="2" t="s">
        <v>120</v>
      </c>
      <c r="H4943" s="2" t="s">
        <v>142</v>
      </c>
      <c r="I4943" s="2" t="s">
        <v>53</v>
      </c>
      <c r="J4943" s="2" t="s">
        <v>280</v>
      </c>
      <c r="K4943" s="2"/>
      <c r="L4943" s="2" t="s">
        <v>122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124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271</v>
      </c>
      <c r="AF4943" s="2" t="s">
        <v>281</v>
      </c>
      <c r="AG4943" s="2" t="s">
        <v>282</v>
      </c>
      <c r="AH4943" s="2" t="s">
        <v>128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6190</v>
      </c>
      <c r="B4944" s="2" t="s">
        <v>6182</v>
      </c>
      <c r="C4944" s="2" t="s">
        <v>47</v>
      </c>
      <c r="D4944" s="2" t="s">
        <v>6183</v>
      </c>
      <c r="E4944" s="2" t="s">
        <v>911</v>
      </c>
      <c r="F4944" s="2" t="s">
        <v>278</v>
      </c>
      <c r="G4944" s="2" t="s">
        <v>120</v>
      </c>
      <c r="H4944" s="2" t="s">
        <v>142</v>
      </c>
      <c r="I4944" s="2" t="s">
        <v>53</v>
      </c>
      <c r="J4944" s="2" t="s">
        <v>280</v>
      </c>
      <c r="K4944" s="2"/>
      <c r="L4944" s="2" t="s">
        <v>122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124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271</v>
      </c>
      <c r="AF4944" s="2" t="s">
        <v>281</v>
      </c>
      <c r="AG4944" s="2" t="s">
        <v>284</v>
      </c>
      <c r="AH4944" s="2" t="s">
        <v>128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6191</v>
      </c>
      <c r="B4945" s="2" t="s">
        <v>6182</v>
      </c>
      <c r="C4945" s="2" t="s">
        <v>47</v>
      </c>
      <c r="D4945" s="2" t="s">
        <v>6183</v>
      </c>
      <c r="E4945" s="2" t="s">
        <v>911</v>
      </c>
      <c r="F4945" s="2" t="s">
        <v>278</v>
      </c>
      <c r="G4945" s="2" t="s">
        <v>120</v>
      </c>
      <c r="H4945" s="2" t="s">
        <v>142</v>
      </c>
      <c r="I4945" s="2" t="s">
        <v>198</v>
      </c>
      <c r="J4945" s="2" t="s">
        <v>357</v>
      </c>
      <c r="K4945" s="2" t="s">
        <v>357</v>
      </c>
      <c r="L4945" s="2" t="s">
        <v>200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358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4">
        <f>P4945*U4945/1000000</f>
        <v>0.00033769999999999997</v>
      </c>
      <c r="AD4945" s="4">
        <f>AC4945*(1-Z4945/100)</f>
        <v>0.00033769999999999997</v>
      </c>
      <c r="AE4945" s="2" t="s">
        <v>66</v>
      </c>
      <c r="AF4945" s="2" t="s">
        <v>67</v>
      </c>
      <c r="AG4945" s="2" t="s">
        <v>233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6192</v>
      </c>
      <c r="B4946" s="2" t="s">
        <v>6182</v>
      </c>
      <c r="C4946" s="2" t="s">
        <v>47</v>
      </c>
      <c r="D4946" s="2" t="s">
        <v>6183</v>
      </c>
      <c r="E4946" s="2" t="s">
        <v>911</v>
      </c>
      <c r="F4946" s="2" t="s">
        <v>278</v>
      </c>
      <c r="G4946" s="2" t="s">
        <v>120</v>
      </c>
      <c r="H4946" s="2" t="s">
        <v>142</v>
      </c>
      <c r="I4946" s="2" t="s">
        <v>198</v>
      </c>
      <c r="J4946" s="2" t="s">
        <v>357</v>
      </c>
      <c r="K4946" s="2" t="s">
        <v>357</v>
      </c>
      <c r="L4946" s="2" t="s">
        <v>200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360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0.020262</v>
      </c>
      <c r="AD4946" s="4">
        <f>AC4946*(1-Z4946/100)</f>
        <v>0.020262</v>
      </c>
      <c r="AE4946" s="2" t="s">
        <v>66</v>
      </c>
      <c r="AF4946" s="2" t="s">
        <v>67</v>
      </c>
      <c r="AG4946" s="2" t="s">
        <v>236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6193</v>
      </c>
      <c r="B4947" s="2" t="s">
        <v>6182</v>
      </c>
      <c r="C4947" s="2" t="s">
        <v>47</v>
      </c>
      <c r="D4947" s="2" t="s">
        <v>6183</v>
      </c>
      <c r="E4947" s="2" t="s">
        <v>911</v>
      </c>
      <c r="F4947" s="2" t="s">
        <v>278</v>
      </c>
      <c r="G4947" s="2" t="s">
        <v>120</v>
      </c>
      <c r="H4947" s="2" t="s">
        <v>142</v>
      </c>
      <c r="I4947" s="2" t="s">
        <v>198</v>
      </c>
      <c r="J4947" s="2" t="s">
        <v>357</v>
      </c>
      <c r="K4947" s="2" t="s">
        <v>357</v>
      </c>
      <c r="L4947" s="2" t="s">
        <v>200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362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0.249898</v>
      </c>
      <c r="AD4947" s="4">
        <f>AC4947*(1-Z4947/100)</f>
        <v>0.249898</v>
      </c>
      <c r="AE4947" s="2" t="s">
        <v>66</v>
      </c>
      <c r="AF4947" s="2" t="s">
        <v>67</v>
      </c>
      <c r="AG4947" s="2" t="s">
        <v>233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6194</v>
      </c>
      <c r="B4948" s="2" t="s">
        <v>6182</v>
      </c>
      <c r="C4948" s="2" t="s">
        <v>47</v>
      </c>
      <c r="D4948" s="2" t="s">
        <v>6183</v>
      </c>
      <c r="E4948" s="2" t="s">
        <v>911</v>
      </c>
      <c r="F4948" s="2" t="s">
        <v>278</v>
      </c>
      <c r="G4948" s="2" t="s">
        <v>120</v>
      </c>
      <c r="H4948" s="2" t="s">
        <v>142</v>
      </c>
      <c r="I4948" s="2" t="s">
        <v>198</v>
      </c>
      <c r="J4948" s="2" t="s">
        <v>357</v>
      </c>
      <c r="K4948" s="2" t="s">
        <v>357</v>
      </c>
      <c r="L4948" s="2" t="s">
        <v>200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364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0.0013507999999999999</v>
      </c>
      <c r="AD4948" s="4">
        <f>AC4948*(1-Z4948/100)</f>
        <v>0.0013507999999999999</v>
      </c>
      <c r="AE4948" s="2" t="s">
        <v>66</v>
      </c>
      <c r="AF4948" s="2" t="s">
        <v>67</v>
      </c>
      <c r="AG4948" s="2" t="s">
        <v>233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6195</v>
      </c>
      <c r="B4949" s="2" t="s">
        <v>6182</v>
      </c>
      <c r="C4949" s="2" t="s">
        <v>47</v>
      </c>
      <c r="D4949" s="2" t="s">
        <v>6183</v>
      </c>
      <c r="E4949" s="2" t="s">
        <v>911</v>
      </c>
      <c r="F4949" s="2" t="s">
        <v>278</v>
      </c>
      <c r="G4949" s="2" t="s">
        <v>120</v>
      </c>
      <c r="H4949" s="2" t="s">
        <v>142</v>
      </c>
      <c r="I4949" s="2" t="s">
        <v>198</v>
      </c>
      <c r="J4949" s="2" t="s">
        <v>357</v>
      </c>
      <c r="K4949" s="2" t="s">
        <v>357</v>
      </c>
      <c r="L4949" s="2" t="s">
        <v>200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366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4">
        <f>P4949*U4949/1000000</f>
        <v>0.016885</v>
      </c>
      <c r="AD4949" s="4">
        <f>AC4950*(1-AA4949/100)+(AC4949-AC4950)*(1-AB4949/100)</f>
        <v>0.016885</v>
      </c>
      <c r="AE4949" s="2" t="s">
        <v>66</v>
      </c>
      <c r="AF4949" s="2" t="s">
        <v>67</v>
      </c>
      <c r="AG4949" s="2" t="s">
        <v>233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6196</v>
      </c>
      <c r="B4950" s="2" t="s">
        <v>6182</v>
      </c>
      <c r="C4950" s="2" t="s">
        <v>47</v>
      </c>
      <c r="D4950" s="2" t="s">
        <v>6183</v>
      </c>
      <c r="E4950" s="2" t="s">
        <v>911</v>
      </c>
      <c r="F4950" s="2" t="s">
        <v>278</v>
      </c>
      <c r="G4950" s="2" t="s">
        <v>120</v>
      </c>
      <c r="H4950" s="2" t="s">
        <v>142</v>
      </c>
      <c r="I4950" s="2" t="s">
        <v>198</v>
      </c>
      <c r="J4950" s="2" t="s">
        <v>357</v>
      </c>
      <c r="K4950" s="2" t="s">
        <v>357</v>
      </c>
      <c r="L4950" s="2" t="s">
        <v>200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368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0.016885</v>
      </c>
      <c r="AD4950" s="4">
        <f>AC4950*(1-Z4950/100)</f>
        <v>0.016885</v>
      </c>
      <c r="AE4950" s="2" t="s">
        <v>66</v>
      </c>
      <c r="AF4950" s="2" t="s">
        <v>67</v>
      </c>
      <c r="AG4950" s="2" t="s">
        <v>233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6197</v>
      </c>
      <c r="B4951" s="2" t="s">
        <v>6182</v>
      </c>
      <c r="C4951" s="2" t="s">
        <v>47</v>
      </c>
      <c r="D4951" s="2" t="s">
        <v>6183</v>
      </c>
      <c r="E4951" s="2" t="s">
        <v>911</v>
      </c>
      <c r="F4951" s="2" t="s">
        <v>278</v>
      </c>
      <c r="G4951" s="2" t="s">
        <v>120</v>
      </c>
      <c r="H4951" s="2" t="s">
        <v>142</v>
      </c>
      <c r="I4951" s="2" t="s">
        <v>198</v>
      </c>
      <c r="J4951" s="2" t="s">
        <v>357</v>
      </c>
      <c r="K4951" s="2" t="s">
        <v>357</v>
      </c>
      <c r="L4951" s="2" t="s">
        <v>200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370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0.10131</v>
      </c>
      <c r="AD4951" s="4">
        <f>AC4951*(1-Z4951/100)</f>
        <v>0.10131</v>
      </c>
      <c r="AE4951" s="2" t="s">
        <v>66</v>
      </c>
      <c r="AF4951" s="2" t="s">
        <v>67</v>
      </c>
      <c r="AG4951" s="2" t="s">
        <v>233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6198</v>
      </c>
      <c r="B4952" s="2" t="s">
        <v>6182</v>
      </c>
      <c r="C4952" s="2" t="s">
        <v>47</v>
      </c>
      <c r="D4952" s="2" t="s">
        <v>6183</v>
      </c>
      <c r="E4952" s="2" t="s">
        <v>911</v>
      </c>
      <c r="F4952" s="2" t="s">
        <v>278</v>
      </c>
      <c r="G4952" s="2" t="s">
        <v>120</v>
      </c>
      <c r="H4952" s="2" t="s">
        <v>142</v>
      </c>
      <c r="I4952" s="2" t="s">
        <v>198</v>
      </c>
      <c r="J4952" s="2" t="s">
        <v>357</v>
      </c>
      <c r="K4952" s="2" t="s">
        <v>357</v>
      </c>
      <c r="L4952" s="2" t="s">
        <v>200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372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0.0043901</v>
      </c>
      <c r="AD4952" s="4">
        <f>AC4952*(1-Z4952/100)</f>
        <v>0.0043901</v>
      </c>
      <c r="AE4952" s="2" t="s">
        <v>66</v>
      </c>
      <c r="AF4952" s="2" t="s">
        <v>67</v>
      </c>
      <c r="AG4952" s="2" t="s">
        <v>236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6199</v>
      </c>
      <c r="B4953" s="2" t="s">
        <v>6182</v>
      </c>
      <c r="C4953" s="2" t="s">
        <v>47</v>
      </c>
      <c r="D4953" s="2" t="s">
        <v>6183</v>
      </c>
      <c r="E4953" s="2" t="s">
        <v>911</v>
      </c>
      <c r="F4953" s="2" t="s">
        <v>278</v>
      </c>
      <c r="G4953" s="2" t="s">
        <v>120</v>
      </c>
      <c r="H4953" s="2" t="s">
        <v>142</v>
      </c>
      <c r="I4953" s="2"/>
      <c r="J4953" s="2"/>
      <c r="K4953" s="2"/>
      <c r="L4953" s="2"/>
      <c r="M4953" s="2" t="s">
        <v>107</v>
      </c>
      <c r="N4953" s="3"/>
      <c r="O4953" s="3"/>
      <c r="P4953" s="4">
        <f>IF(O4953="吨",N4953*1000,IF(O4953="万立方米",N4953*10000,""))</f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138</v>
      </c>
      <c r="AH4953" s="2" t="s">
        <v>114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6200</v>
      </c>
      <c r="B4954" s="2" t="s">
        <v>6201</v>
      </c>
      <c r="C4954" s="2" t="s">
        <v>47</v>
      </c>
      <c r="D4954" s="2" t="s">
        <v>1093</v>
      </c>
      <c r="E4954" s="2" t="s">
        <v>491</v>
      </c>
      <c r="F4954" s="2" t="s">
        <v>278</v>
      </c>
      <c r="G4954" s="2" t="s">
        <v>227</v>
      </c>
      <c r="H4954" s="2" t="s">
        <v>142</v>
      </c>
      <c r="I4954" s="2" t="s">
        <v>53</v>
      </c>
      <c r="J4954" s="2" t="s">
        <v>121</v>
      </c>
      <c r="K4954" s="2"/>
      <c r="L4954" s="2" t="s">
        <v>122</v>
      </c>
      <c r="M4954" s="2" t="s">
        <v>57</v>
      </c>
      <c r="N4954" s="3">
        <v>3602.344</v>
      </c>
      <c r="O4954" s="3" t="s">
        <v>123</v>
      </c>
      <c r="P4954" s="2"/>
      <c r="Q4954" s="2"/>
      <c r="R4954" s="2"/>
      <c r="S4954" s="2"/>
      <c r="T4954" s="2"/>
      <c r="U4954" s="2"/>
      <c r="V4954" s="2"/>
      <c r="W4954" s="2" t="s">
        <v>124</v>
      </c>
      <c r="X4954" s="2"/>
      <c r="Y4954" s="2" t="s">
        <v>65</v>
      </c>
      <c r="Z4954" s="2">
        <v>0</v>
      </c>
      <c r="AA4954" s="2"/>
      <c r="AB4954" s="2"/>
      <c r="AC4954" s="4">
        <f>P4954*U4954/1000000</f>
        <v>0.0</v>
      </c>
      <c r="AD4954" s="4">
        <f>AC4954*(1-Z4954/100)</f>
        <v>0.0</v>
      </c>
      <c r="AE4954" s="2" t="s">
        <v>125</v>
      </c>
      <c r="AF4954" s="2" t="s">
        <v>126</v>
      </c>
      <c r="AG4954" s="2" t="s">
        <v>127</v>
      </c>
      <c r="AH4954" s="2" t="s">
        <v>128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6202</v>
      </c>
      <c r="B4955" s="2" t="s">
        <v>6201</v>
      </c>
      <c r="C4955" s="2" t="s">
        <v>47</v>
      </c>
      <c r="D4955" s="2" t="s">
        <v>1093</v>
      </c>
      <c r="E4955" s="2" t="s">
        <v>491</v>
      </c>
      <c r="F4955" s="2" t="s">
        <v>278</v>
      </c>
      <c r="G4955" s="2" t="s">
        <v>227</v>
      </c>
      <c r="H4955" s="2" t="s">
        <v>142</v>
      </c>
      <c r="I4955" s="2" t="s">
        <v>53</v>
      </c>
      <c r="J4955" s="2" t="s">
        <v>121</v>
      </c>
      <c r="K4955" s="2"/>
      <c r="L4955" s="2" t="s">
        <v>122</v>
      </c>
      <c r="M4955" s="2" t="s">
        <v>73</v>
      </c>
      <c r="N4955" s="3">
        <v>3602.344</v>
      </c>
      <c r="O4955" s="3" t="s">
        <v>123</v>
      </c>
      <c r="P4955" s="2"/>
      <c r="Q4955" s="2"/>
      <c r="R4955" s="2"/>
      <c r="S4955" s="2"/>
      <c r="T4955" s="2"/>
      <c r="U4955" s="2"/>
      <c r="V4955" s="2"/>
      <c r="W4955" s="2" t="s">
        <v>124</v>
      </c>
      <c r="X4955" s="2"/>
      <c r="Y4955" s="2" t="s">
        <v>65</v>
      </c>
      <c r="Z4955" s="2">
        <v>0</v>
      </c>
      <c r="AA4955" s="2"/>
      <c r="AB4955" s="2"/>
      <c r="AC4955" s="4">
        <f>P4955*U4955/1000000</f>
        <v>0.0</v>
      </c>
      <c r="AD4955" s="4">
        <f>AC4955*(1-Z4955/100)</f>
        <v>0.0</v>
      </c>
      <c r="AE4955" s="2" t="s">
        <v>125</v>
      </c>
      <c r="AF4955" s="2" t="s">
        <v>126</v>
      </c>
      <c r="AG4955" s="2" t="s">
        <v>130</v>
      </c>
      <c r="AH4955" s="2" t="s">
        <v>128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6203</v>
      </c>
      <c r="B4956" s="2" t="s">
        <v>6201</v>
      </c>
      <c r="C4956" s="2" t="s">
        <v>47</v>
      </c>
      <c r="D4956" s="2" t="s">
        <v>1093</v>
      </c>
      <c r="E4956" s="2" t="s">
        <v>491</v>
      </c>
      <c r="F4956" s="2" t="s">
        <v>278</v>
      </c>
      <c r="G4956" s="2" t="s">
        <v>227</v>
      </c>
      <c r="H4956" s="2" t="s">
        <v>142</v>
      </c>
      <c r="I4956" s="2" t="s">
        <v>53</v>
      </c>
      <c r="J4956" s="2" t="s">
        <v>121</v>
      </c>
      <c r="K4956" s="2"/>
      <c r="L4956" s="2" t="s">
        <v>122</v>
      </c>
      <c r="M4956" s="2" t="s">
        <v>79</v>
      </c>
      <c r="N4956" s="3">
        <v>3602.344</v>
      </c>
      <c r="O4956" s="3" t="s">
        <v>123</v>
      </c>
      <c r="P4956" s="2"/>
      <c r="Q4956" s="2"/>
      <c r="R4956" s="2"/>
      <c r="S4956" s="2"/>
      <c r="T4956" s="2"/>
      <c r="U4956" s="2"/>
      <c r="V4956" s="2"/>
      <c r="W4956" s="2" t="s">
        <v>124</v>
      </c>
      <c r="X4956" s="2" t="s">
        <v>83</v>
      </c>
      <c r="Y4956" s="2" t="s">
        <v>84</v>
      </c>
      <c r="Z4956" s="2">
        <v>22</v>
      </c>
      <c r="AA4956" s="2"/>
      <c r="AB4956" s="2"/>
      <c r="AC4956" s="4">
        <f>P4956*U4956/1000000</f>
        <v>0.0</v>
      </c>
      <c r="AD4956" s="4">
        <f>AC4956*(1-Z4956/100)</f>
        <v>0.0</v>
      </c>
      <c r="AE4956" s="2" t="s">
        <v>125</v>
      </c>
      <c r="AF4956" s="2" t="s">
        <v>126</v>
      </c>
      <c r="AG4956" s="2" t="s">
        <v>1096</v>
      </c>
      <c r="AH4956" s="2" t="s">
        <v>128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6204</v>
      </c>
      <c r="B4957" s="2" t="s">
        <v>6201</v>
      </c>
      <c r="C4957" s="2" t="s">
        <v>47</v>
      </c>
      <c r="D4957" s="2" t="s">
        <v>1093</v>
      </c>
      <c r="E4957" s="2" t="s">
        <v>491</v>
      </c>
      <c r="F4957" s="2" t="s">
        <v>278</v>
      </c>
      <c r="G4957" s="2" t="s">
        <v>227</v>
      </c>
      <c r="H4957" s="2" t="s">
        <v>142</v>
      </c>
      <c r="I4957" s="2" t="s">
        <v>53</v>
      </c>
      <c r="J4957" s="2" t="s">
        <v>121</v>
      </c>
      <c r="K4957" s="2"/>
      <c r="L4957" s="2" t="s">
        <v>122</v>
      </c>
      <c r="M4957" s="2" t="s">
        <v>87</v>
      </c>
      <c r="N4957" s="3">
        <v>3602.344</v>
      </c>
      <c r="O4957" s="3" t="s">
        <v>123</v>
      </c>
      <c r="P4957" s="2"/>
      <c r="Q4957" s="2"/>
      <c r="R4957" s="2"/>
      <c r="S4957" s="2"/>
      <c r="T4957" s="2"/>
      <c r="U4957" s="2"/>
      <c r="V4957" s="2"/>
      <c r="W4957" s="2" t="s">
        <v>124</v>
      </c>
      <c r="X4957" s="2"/>
      <c r="Y4957" s="2" t="s">
        <v>65</v>
      </c>
      <c r="Z4957" s="2">
        <v>0</v>
      </c>
      <c r="AA4957" s="2"/>
      <c r="AB4957" s="2"/>
      <c r="AC4957" s="4">
        <f>P4957*U4957/1000000</f>
        <v>0.0</v>
      </c>
      <c r="AD4957" s="4">
        <f>AC4957*(1-Z4957/100)</f>
        <v>0.0</v>
      </c>
      <c r="AE4957" s="2" t="s">
        <v>125</v>
      </c>
      <c r="AF4957" s="2" t="s">
        <v>126</v>
      </c>
      <c r="AG4957" s="2" t="s">
        <v>127</v>
      </c>
      <c r="AH4957" s="2" t="s">
        <v>128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6205</v>
      </c>
      <c r="B4958" s="2" t="s">
        <v>6201</v>
      </c>
      <c r="C4958" s="2" t="s">
        <v>47</v>
      </c>
      <c r="D4958" s="2" t="s">
        <v>1093</v>
      </c>
      <c r="E4958" s="2" t="s">
        <v>491</v>
      </c>
      <c r="F4958" s="2" t="s">
        <v>278</v>
      </c>
      <c r="G4958" s="2" t="s">
        <v>227</v>
      </c>
      <c r="H4958" s="2" t="s">
        <v>142</v>
      </c>
      <c r="I4958" s="2" t="s">
        <v>53</v>
      </c>
      <c r="J4958" s="2" t="s">
        <v>121</v>
      </c>
      <c r="K4958" s="2"/>
      <c r="L4958" s="2" t="s">
        <v>122</v>
      </c>
      <c r="M4958" s="2" t="s">
        <v>91</v>
      </c>
      <c r="N4958" s="3">
        <v>3602.344</v>
      </c>
      <c r="O4958" s="3" t="s">
        <v>123</v>
      </c>
      <c r="P4958" s="2"/>
      <c r="Q4958" s="2"/>
      <c r="R4958" s="2"/>
      <c r="S4958" s="2"/>
      <c r="T4958" s="2"/>
      <c r="U4958" s="2"/>
      <c r="V4958" s="2"/>
      <c r="W4958" s="2" t="s">
        <v>124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4">
        <f>P4958*U4958/1000000</f>
        <v>0.0</v>
      </c>
      <c r="AD4958" s="4">
        <f>AC4959*(1-AA4958/100)+(AC4958-AC4959)*(1-AB4958/100)</f>
        <v>0.0</v>
      </c>
      <c r="AE4958" s="2" t="s">
        <v>125</v>
      </c>
      <c r="AF4958" s="2" t="s">
        <v>126</v>
      </c>
      <c r="AG4958" s="2" t="s">
        <v>127</v>
      </c>
      <c r="AH4958" s="2" t="s">
        <v>128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6206</v>
      </c>
      <c r="B4959" s="2" t="s">
        <v>6201</v>
      </c>
      <c r="C4959" s="2" t="s">
        <v>47</v>
      </c>
      <c r="D4959" s="2" t="s">
        <v>1093</v>
      </c>
      <c r="E4959" s="2" t="s">
        <v>491</v>
      </c>
      <c r="F4959" s="2" t="s">
        <v>278</v>
      </c>
      <c r="G4959" s="2" t="s">
        <v>227</v>
      </c>
      <c r="H4959" s="2" t="s">
        <v>142</v>
      </c>
      <c r="I4959" s="2" t="s">
        <v>53</v>
      </c>
      <c r="J4959" s="2" t="s">
        <v>121</v>
      </c>
      <c r="K4959" s="2"/>
      <c r="L4959" s="2" t="s">
        <v>122</v>
      </c>
      <c r="M4959" s="2" t="s">
        <v>95</v>
      </c>
      <c r="N4959" s="3">
        <v>3602.344</v>
      </c>
      <c r="O4959" s="3" t="s">
        <v>123</v>
      </c>
      <c r="P4959" s="2"/>
      <c r="Q4959" s="2"/>
      <c r="R4959" s="2"/>
      <c r="S4959" s="2"/>
      <c r="T4959" s="2"/>
      <c r="U4959" s="2"/>
      <c r="V4959" s="2"/>
      <c r="W4959" s="2" t="s">
        <v>124</v>
      </c>
      <c r="X4959" s="2"/>
      <c r="Y4959" s="2" t="s">
        <v>65</v>
      </c>
      <c r="Z4959" s="2">
        <v>0</v>
      </c>
      <c r="AA4959" s="2"/>
      <c r="AB4959" s="2"/>
      <c r="AC4959" s="4">
        <f>P4959*U4959/1000000</f>
        <v>0.0</v>
      </c>
      <c r="AD4959" s="4">
        <f>AC4959*(1-Z4959/100)</f>
        <v>0.0</v>
      </c>
      <c r="AE4959" s="2" t="s">
        <v>125</v>
      </c>
      <c r="AF4959" s="2" t="s">
        <v>126</v>
      </c>
      <c r="AG4959" s="2" t="s">
        <v>127</v>
      </c>
      <c r="AH4959" s="2" t="s">
        <v>128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6207</v>
      </c>
      <c r="B4960" s="2" t="s">
        <v>6201</v>
      </c>
      <c r="C4960" s="2" t="s">
        <v>47</v>
      </c>
      <c r="D4960" s="2" t="s">
        <v>1093</v>
      </c>
      <c r="E4960" s="2" t="s">
        <v>491</v>
      </c>
      <c r="F4960" s="2" t="s">
        <v>278</v>
      </c>
      <c r="G4960" s="2" t="s">
        <v>227</v>
      </c>
      <c r="H4960" s="2" t="s">
        <v>142</v>
      </c>
      <c r="I4960" s="2" t="s">
        <v>53</v>
      </c>
      <c r="J4960" s="2" t="s">
        <v>121</v>
      </c>
      <c r="K4960" s="2"/>
      <c r="L4960" s="2" t="s">
        <v>122</v>
      </c>
      <c r="M4960" s="2" t="s">
        <v>99</v>
      </c>
      <c r="N4960" s="3">
        <v>3602.344</v>
      </c>
      <c r="O4960" s="3" t="s">
        <v>123</v>
      </c>
      <c r="P4960" s="2"/>
      <c r="Q4960" s="2"/>
      <c r="R4960" s="2"/>
      <c r="S4960" s="2"/>
      <c r="T4960" s="2"/>
      <c r="U4960" s="2"/>
      <c r="V4960" s="2"/>
      <c r="W4960" s="2" t="s">
        <v>124</v>
      </c>
      <c r="X4960" s="2"/>
      <c r="Y4960" s="2" t="s">
        <v>65</v>
      </c>
      <c r="Z4960" s="2">
        <v>0</v>
      </c>
      <c r="AA4960" s="2"/>
      <c r="AB4960" s="2"/>
      <c r="AC4960" s="4">
        <f>P4960*U4960/1000000</f>
        <v>0.0</v>
      </c>
      <c r="AD4960" s="4">
        <f>AC4960*(1-Z4960/100)</f>
        <v>0.0</v>
      </c>
      <c r="AE4960" s="2" t="s">
        <v>125</v>
      </c>
      <c r="AF4960" s="2" t="s">
        <v>126</v>
      </c>
      <c r="AG4960" s="2" t="s">
        <v>127</v>
      </c>
      <c r="AH4960" s="2" t="s">
        <v>128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6208</v>
      </c>
      <c r="B4961" s="2" t="s">
        <v>6201</v>
      </c>
      <c r="C4961" s="2" t="s">
        <v>47</v>
      </c>
      <c r="D4961" s="2" t="s">
        <v>1093</v>
      </c>
      <c r="E4961" s="2" t="s">
        <v>491</v>
      </c>
      <c r="F4961" s="2" t="s">
        <v>278</v>
      </c>
      <c r="G4961" s="2" t="s">
        <v>227</v>
      </c>
      <c r="H4961" s="2" t="s">
        <v>142</v>
      </c>
      <c r="I4961" s="2" t="s">
        <v>53</v>
      </c>
      <c r="J4961" s="2" t="s">
        <v>121</v>
      </c>
      <c r="K4961" s="2"/>
      <c r="L4961" s="2" t="s">
        <v>122</v>
      </c>
      <c r="M4961" s="2" t="s">
        <v>104</v>
      </c>
      <c r="N4961" s="3">
        <v>3602.344</v>
      </c>
      <c r="O4961" s="3" t="s">
        <v>123</v>
      </c>
      <c r="P4961" s="2"/>
      <c r="Q4961" s="2"/>
      <c r="R4961" s="2"/>
      <c r="S4961" s="2"/>
      <c r="T4961" s="2"/>
      <c r="U4961" s="2"/>
      <c r="V4961" s="2"/>
      <c r="W4961" s="2" t="s">
        <v>124</v>
      </c>
      <c r="X4961" s="2"/>
      <c r="Y4961" s="2" t="s">
        <v>65</v>
      </c>
      <c r="Z4961" s="2">
        <v>0</v>
      </c>
      <c r="AA4961" s="2"/>
      <c r="AB4961" s="2"/>
      <c r="AC4961" s="4">
        <f>P4961*U4961/1000000</f>
        <v>0.0</v>
      </c>
      <c r="AD4961" s="4">
        <f>AC4961*(1-Z4961/100)</f>
        <v>0.0</v>
      </c>
      <c r="AE4961" s="2" t="s">
        <v>125</v>
      </c>
      <c r="AF4961" s="2" t="s">
        <v>126</v>
      </c>
      <c r="AG4961" s="2" t="s">
        <v>130</v>
      </c>
      <c r="AH4961" s="2" t="s">
        <v>128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6209</v>
      </c>
      <c r="B4962" s="2" t="s">
        <v>6201</v>
      </c>
      <c r="C4962" s="2" t="s">
        <v>47</v>
      </c>
      <c r="D4962" s="2" t="s">
        <v>1093</v>
      </c>
      <c r="E4962" s="2" t="s">
        <v>491</v>
      </c>
      <c r="F4962" s="2" t="s">
        <v>278</v>
      </c>
      <c r="G4962" s="2" t="s">
        <v>227</v>
      </c>
      <c r="H4962" s="2" t="s">
        <v>142</v>
      </c>
      <c r="I4962" s="2"/>
      <c r="J4962" s="2"/>
      <c r="K4962" s="2"/>
      <c r="L4962" s="2"/>
      <c r="M4962" s="2" t="s">
        <v>107</v>
      </c>
      <c r="N4962" s="3"/>
      <c r="O4962" s="3"/>
      <c r="P4962" s="4">
        <f>IF(O4962="吨",N4962*1000,IF(O4962="万立方米",N4962*10000,""))</f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138</v>
      </c>
      <c r="AH4962" s="2" t="s">
        <v>114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6210</v>
      </c>
      <c r="B4963" s="2" t="s">
        <v>6211</v>
      </c>
      <c r="C4963" s="2" t="s">
        <v>47</v>
      </c>
      <c r="D4963" s="2" t="s">
        <v>559</v>
      </c>
      <c r="E4963" s="2" t="s">
        <v>277</v>
      </c>
      <c r="F4963" s="2" t="s">
        <v>278</v>
      </c>
      <c r="G4963" s="2" t="s">
        <v>120</v>
      </c>
      <c r="H4963" s="2" t="s">
        <v>297</v>
      </c>
      <c r="I4963" s="2" t="s">
        <v>53</v>
      </c>
      <c r="J4963" s="2" t="s">
        <v>280</v>
      </c>
      <c r="K4963" s="2"/>
      <c r="L4963" s="2" t="s">
        <v>122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124</v>
      </c>
      <c r="X4963" s="2" t="s">
        <v>298</v>
      </c>
      <c r="Y4963" s="2" t="s">
        <v>299</v>
      </c>
      <c r="Z4963" s="2">
        <v>94.5</v>
      </c>
      <c r="AA4963" s="2"/>
      <c r="AB4963" s="2"/>
      <c r="AC4963" s="2"/>
      <c r="AD4963" s="2"/>
      <c r="AE4963" s="2" t="s">
        <v>271</v>
      </c>
      <c r="AF4963" s="2" t="s">
        <v>281</v>
      </c>
      <c r="AG4963" s="2" t="s">
        <v>431</v>
      </c>
      <c r="AH4963" s="2" t="s">
        <v>128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6212</v>
      </c>
      <c r="B4964" s="2" t="s">
        <v>6211</v>
      </c>
      <c r="C4964" s="2" t="s">
        <v>47</v>
      </c>
      <c r="D4964" s="2" t="s">
        <v>559</v>
      </c>
      <c r="E4964" s="2" t="s">
        <v>277</v>
      </c>
      <c r="F4964" s="2" t="s">
        <v>278</v>
      </c>
      <c r="G4964" s="2" t="s">
        <v>120</v>
      </c>
      <c r="H4964" s="2" t="s">
        <v>297</v>
      </c>
      <c r="I4964" s="2" t="s">
        <v>53</v>
      </c>
      <c r="J4964" s="2" t="s">
        <v>280</v>
      </c>
      <c r="K4964" s="2"/>
      <c r="L4964" s="2" t="s">
        <v>122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124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271</v>
      </c>
      <c r="AF4964" s="2" t="s">
        <v>281</v>
      </c>
      <c r="AG4964" s="2" t="s">
        <v>433</v>
      </c>
      <c r="AH4964" s="2" t="s">
        <v>128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6213</v>
      </c>
      <c r="B4965" s="2" t="s">
        <v>6211</v>
      </c>
      <c r="C4965" s="2" t="s">
        <v>47</v>
      </c>
      <c r="D4965" s="2" t="s">
        <v>559</v>
      </c>
      <c r="E4965" s="2" t="s">
        <v>277</v>
      </c>
      <c r="F4965" s="2" t="s">
        <v>278</v>
      </c>
      <c r="G4965" s="2" t="s">
        <v>120</v>
      </c>
      <c r="H4965" s="2" t="s">
        <v>297</v>
      </c>
      <c r="I4965" s="2" t="s">
        <v>53</v>
      </c>
      <c r="J4965" s="2" t="s">
        <v>280</v>
      </c>
      <c r="K4965" s="2"/>
      <c r="L4965" s="2" t="s">
        <v>122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124</v>
      </c>
      <c r="X4965" s="2" t="s">
        <v>304</v>
      </c>
      <c r="Y4965" s="2" t="s">
        <v>305</v>
      </c>
      <c r="Z4965" s="2">
        <v>30</v>
      </c>
      <c r="AA4965" s="2"/>
      <c r="AB4965" s="2"/>
      <c r="AC4965" s="2"/>
      <c r="AD4965" s="2"/>
      <c r="AE4965" s="2" t="s">
        <v>271</v>
      </c>
      <c r="AF4965" s="2" t="s">
        <v>281</v>
      </c>
      <c r="AG4965" s="2" t="s">
        <v>435</v>
      </c>
      <c r="AH4965" s="2" t="s">
        <v>128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6214</v>
      </c>
      <c r="B4966" s="2" t="s">
        <v>6211</v>
      </c>
      <c r="C4966" s="2" t="s">
        <v>47</v>
      </c>
      <c r="D4966" s="2" t="s">
        <v>559</v>
      </c>
      <c r="E4966" s="2" t="s">
        <v>277</v>
      </c>
      <c r="F4966" s="2" t="s">
        <v>278</v>
      </c>
      <c r="G4966" s="2" t="s">
        <v>120</v>
      </c>
      <c r="H4966" s="2" t="s">
        <v>297</v>
      </c>
      <c r="I4966" s="2" t="s">
        <v>53</v>
      </c>
      <c r="J4966" s="2" t="s">
        <v>280</v>
      </c>
      <c r="K4966" s="2"/>
      <c r="L4966" s="2" t="s">
        <v>122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124</v>
      </c>
      <c r="X4966" s="2" t="s">
        <v>298</v>
      </c>
      <c r="Y4966" s="2" t="s">
        <v>308</v>
      </c>
      <c r="Z4966" s="2">
        <v>94.5</v>
      </c>
      <c r="AA4966" s="2"/>
      <c r="AB4966" s="2"/>
      <c r="AC4966" s="2"/>
      <c r="AD4966" s="2"/>
      <c r="AE4966" s="2" t="s">
        <v>271</v>
      </c>
      <c r="AF4966" s="2" t="s">
        <v>281</v>
      </c>
      <c r="AG4966" s="2" t="s">
        <v>431</v>
      </c>
      <c r="AH4966" s="2" t="s">
        <v>128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6215</v>
      </c>
      <c r="B4967" s="2" t="s">
        <v>6211</v>
      </c>
      <c r="C4967" s="2" t="s">
        <v>47</v>
      </c>
      <c r="D4967" s="2" t="s">
        <v>559</v>
      </c>
      <c r="E4967" s="2" t="s">
        <v>277</v>
      </c>
      <c r="F4967" s="2" t="s">
        <v>278</v>
      </c>
      <c r="G4967" s="2" t="s">
        <v>120</v>
      </c>
      <c r="H4967" s="2" t="s">
        <v>297</v>
      </c>
      <c r="I4967" s="2" t="s">
        <v>53</v>
      </c>
      <c r="J4967" s="2" t="s">
        <v>280</v>
      </c>
      <c r="K4967" s="2"/>
      <c r="L4967" s="2" t="s">
        <v>122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124</v>
      </c>
      <c r="X4967" s="2" t="s">
        <v>298</v>
      </c>
      <c r="Y4967" s="2" t="s">
        <v>310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271</v>
      </c>
      <c r="AF4967" s="2" t="s">
        <v>281</v>
      </c>
      <c r="AG4967" s="2" t="s">
        <v>431</v>
      </c>
      <c r="AH4967" s="2" t="s">
        <v>128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6216</v>
      </c>
      <c r="B4968" s="2" t="s">
        <v>6211</v>
      </c>
      <c r="C4968" s="2" t="s">
        <v>47</v>
      </c>
      <c r="D4968" s="2" t="s">
        <v>559</v>
      </c>
      <c r="E4968" s="2" t="s">
        <v>277</v>
      </c>
      <c r="F4968" s="2" t="s">
        <v>278</v>
      </c>
      <c r="G4968" s="2" t="s">
        <v>120</v>
      </c>
      <c r="H4968" s="2" t="s">
        <v>297</v>
      </c>
      <c r="I4968" s="2" t="s">
        <v>53</v>
      </c>
      <c r="J4968" s="2" t="s">
        <v>280</v>
      </c>
      <c r="K4968" s="2"/>
      <c r="L4968" s="2" t="s">
        <v>122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124</v>
      </c>
      <c r="X4968" s="2" t="s">
        <v>298</v>
      </c>
      <c r="Y4968" s="2" t="s">
        <v>312</v>
      </c>
      <c r="Z4968" s="2">
        <v>94.5</v>
      </c>
      <c r="AA4968" s="2"/>
      <c r="AB4968" s="2"/>
      <c r="AC4968" s="2"/>
      <c r="AD4968" s="2"/>
      <c r="AE4968" s="2" t="s">
        <v>271</v>
      </c>
      <c r="AF4968" s="2" t="s">
        <v>281</v>
      </c>
      <c r="AG4968" s="2" t="s">
        <v>431</v>
      </c>
      <c r="AH4968" s="2" t="s">
        <v>128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6217</v>
      </c>
      <c r="B4969" s="2" t="s">
        <v>6211</v>
      </c>
      <c r="C4969" s="2" t="s">
        <v>47</v>
      </c>
      <c r="D4969" s="2" t="s">
        <v>559</v>
      </c>
      <c r="E4969" s="2" t="s">
        <v>277</v>
      </c>
      <c r="F4969" s="2" t="s">
        <v>278</v>
      </c>
      <c r="G4969" s="2" t="s">
        <v>120</v>
      </c>
      <c r="H4969" s="2" t="s">
        <v>297</v>
      </c>
      <c r="I4969" s="2" t="s">
        <v>53</v>
      </c>
      <c r="J4969" s="2" t="s">
        <v>280</v>
      </c>
      <c r="K4969" s="2"/>
      <c r="L4969" s="2" t="s">
        <v>122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124</v>
      </c>
      <c r="X4969" s="2" t="s">
        <v>314</v>
      </c>
      <c r="Y4969" s="2" t="s">
        <v>315</v>
      </c>
      <c r="Z4969" s="2">
        <v>80</v>
      </c>
      <c r="AA4969" s="2"/>
      <c r="AB4969" s="2"/>
      <c r="AC4969" s="2"/>
      <c r="AD4969" s="2"/>
      <c r="AE4969" s="2" t="s">
        <v>271</v>
      </c>
      <c r="AF4969" s="2" t="s">
        <v>281</v>
      </c>
      <c r="AG4969" s="2" t="s">
        <v>435</v>
      </c>
      <c r="AH4969" s="2" t="s">
        <v>128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6218</v>
      </c>
      <c r="B4970" s="2" t="s">
        <v>6211</v>
      </c>
      <c r="C4970" s="2" t="s">
        <v>47</v>
      </c>
      <c r="D4970" s="2" t="s">
        <v>559</v>
      </c>
      <c r="E4970" s="2" t="s">
        <v>277</v>
      </c>
      <c r="F4970" s="2" t="s">
        <v>278</v>
      </c>
      <c r="G4970" s="2" t="s">
        <v>120</v>
      </c>
      <c r="H4970" s="2" t="s">
        <v>297</v>
      </c>
      <c r="I4970" s="2" t="s">
        <v>53</v>
      </c>
      <c r="J4970" s="2" t="s">
        <v>280</v>
      </c>
      <c r="K4970" s="2"/>
      <c r="L4970" s="2" t="s">
        <v>122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124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271</v>
      </c>
      <c r="AF4970" s="2" t="s">
        <v>281</v>
      </c>
      <c r="AG4970" s="2" t="s">
        <v>433</v>
      </c>
      <c r="AH4970" s="2" t="s">
        <v>128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6219</v>
      </c>
      <c r="B4971" s="2" t="s">
        <v>6211</v>
      </c>
      <c r="C4971" s="2" t="s">
        <v>47</v>
      </c>
      <c r="D4971" s="2" t="s">
        <v>559</v>
      </c>
      <c r="E4971" s="2" t="s">
        <v>277</v>
      </c>
      <c r="F4971" s="2" t="s">
        <v>278</v>
      </c>
      <c r="G4971" s="2" t="s">
        <v>120</v>
      </c>
      <c r="H4971" s="2" t="s">
        <v>297</v>
      </c>
      <c r="I4971" s="2" t="s">
        <v>198</v>
      </c>
      <c r="J4971" s="2" t="s">
        <v>357</v>
      </c>
      <c r="K4971" s="2" t="s">
        <v>357</v>
      </c>
      <c r="L4971" s="2" t="s">
        <v>200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358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298</v>
      </c>
      <c r="Y4971" s="2" t="s">
        <v>299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66</v>
      </c>
      <c r="AF4971" s="2" t="s">
        <v>67</v>
      </c>
      <c r="AG4971" s="2" t="s">
        <v>327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6220</v>
      </c>
      <c r="B4972" s="2" t="s">
        <v>6211</v>
      </c>
      <c r="C4972" s="2" t="s">
        <v>47</v>
      </c>
      <c r="D4972" s="2" t="s">
        <v>559</v>
      </c>
      <c r="E4972" s="2" t="s">
        <v>277</v>
      </c>
      <c r="F4972" s="2" t="s">
        <v>278</v>
      </c>
      <c r="G4972" s="2" t="s">
        <v>120</v>
      </c>
      <c r="H4972" s="2" t="s">
        <v>297</v>
      </c>
      <c r="I4972" s="2" t="s">
        <v>198</v>
      </c>
      <c r="J4972" s="2" t="s">
        <v>357</v>
      </c>
      <c r="K4972" s="2" t="s">
        <v>357</v>
      </c>
      <c r="L4972" s="2" t="s">
        <v>200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360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66</v>
      </c>
      <c r="AF4972" s="2" t="s">
        <v>67</v>
      </c>
      <c r="AG4972" s="2" t="s">
        <v>329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6221</v>
      </c>
      <c r="B4973" s="2" t="s">
        <v>6211</v>
      </c>
      <c r="C4973" s="2" t="s">
        <v>47</v>
      </c>
      <c r="D4973" s="2" t="s">
        <v>559</v>
      </c>
      <c r="E4973" s="2" t="s">
        <v>277</v>
      </c>
      <c r="F4973" s="2" t="s">
        <v>278</v>
      </c>
      <c r="G4973" s="2" t="s">
        <v>120</v>
      </c>
      <c r="H4973" s="2" t="s">
        <v>297</v>
      </c>
      <c r="I4973" s="2" t="s">
        <v>198</v>
      </c>
      <c r="J4973" s="2" t="s">
        <v>357</v>
      </c>
      <c r="K4973" s="2" t="s">
        <v>357</v>
      </c>
      <c r="L4973" s="2" t="s">
        <v>200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362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304</v>
      </c>
      <c r="Y4973" s="2" t="s">
        <v>305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66</v>
      </c>
      <c r="AF4973" s="2" t="s">
        <v>67</v>
      </c>
      <c r="AG4973" s="2" t="s">
        <v>167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6222</v>
      </c>
      <c r="B4974" s="2" t="s">
        <v>6211</v>
      </c>
      <c r="C4974" s="2" t="s">
        <v>47</v>
      </c>
      <c r="D4974" s="2" t="s">
        <v>559</v>
      </c>
      <c r="E4974" s="2" t="s">
        <v>277</v>
      </c>
      <c r="F4974" s="2" t="s">
        <v>278</v>
      </c>
      <c r="G4974" s="2" t="s">
        <v>120</v>
      </c>
      <c r="H4974" s="2" t="s">
        <v>297</v>
      </c>
      <c r="I4974" s="2" t="s">
        <v>198</v>
      </c>
      <c r="J4974" s="2" t="s">
        <v>357</v>
      </c>
      <c r="K4974" s="2" t="s">
        <v>357</v>
      </c>
      <c r="L4974" s="2" t="s">
        <v>200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364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298</v>
      </c>
      <c r="Y4974" s="2" t="s">
        <v>308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66</v>
      </c>
      <c r="AF4974" s="2" t="s">
        <v>67</v>
      </c>
      <c r="AG4974" s="2" t="s">
        <v>327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6223</v>
      </c>
      <c r="B4975" s="2" t="s">
        <v>6211</v>
      </c>
      <c r="C4975" s="2" t="s">
        <v>47</v>
      </c>
      <c r="D4975" s="2" t="s">
        <v>559</v>
      </c>
      <c r="E4975" s="2" t="s">
        <v>277</v>
      </c>
      <c r="F4975" s="2" t="s">
        <v>278</v>
      </c>
      <c r="G4975" s="2" t="s">
        <v>120</v>
      </c>
      <c r="H4975" s="2" t="s">
        <v>297</v>
      </c>
      <c r="I4975" s="2" t="s">
        <v>198</v>
      </c>
      <c r="J4975" s="2" t="s">
        <v>357</v>
      </c>
      <c r="K4975" s="2" t="s">
        <v>357</v>
      </c>
      <c r="L4975" s="2" t="s">
        <v>200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366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298</v>
      </c>
      <c r="Y4975" s="2" t="s">
        <v>310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66</v>
      </c>
      <c r="AF4975" s="2" t="s">
        <v>67</v>
      </c>
      <c r="AG4975" s="2" t="s">
        <v>327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6224</v>
      </c>
      <c r="B4976" s="2" t="s">
        <v>6211</v>
      </c>
      <c r="C4976" s="2" t="s">
        <v>47</v>
      </c>
      <c r="D4976" s="2" t="s">
        <v>559</v>
      </c>
      <c r="E4976" s="2" t="s">
        <v>277</v>
      </c>
      <c r="F4976" s="2" t="s">
        <v>278</v>
      </c>
      <c r="G4976" s="2" t="s">
        <v>120</v>
      </c>
      <c r="H4976" s="2" t="s">
        <v>297</v>
      </c>
      <c r="I4976" s="2" t="s">
        <v>198</v>
      </c>
      <c r="J4976" s="2" t="s">
        <v>357</v>
      </c>
      <c r="K4976" s="2" t="s">
        <v>357</v>
      </c>
      <c r="L4976" s="2" t="s">
        <v>200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368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298</v>
      </c>
      <c r="Y4976" s="2" t="s">
        <v>312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66</v>
      </c>
      <c r="AF4976" s="2" t="s">
        <v>67</v>
      </c>
      <c r="AG4976" s="2" t="s">
        <v>327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6225</v>
      </c>
      <c r="B4977" s="2" t="s">
        <v>6211</v>
      </c>
      <c r="C4977" s="2" t="s">
        <v>47</v>
      </c>
      <c r="D4977" s="2" t="s">
        <v>559</v>
      </c>
      <c r="E4977" s="2" t="s">
        <v>277</v>
      </c>
      <c r="F4977" s="2" t="s">
        <v>278</v>
      </c>
      <c r="G4977" s="2" t="s">
        <v>120</v>
      </c>
      <c r="H4977" s="2" t="s">
        <v>297</v>
      </c>
      <c r="I4977" s="2" t="s">
        <v>198</v>
      </c>
      <c r="J4977" s="2" t="s">
        <v>357</v>
      </c>
      <c r="K4977" s="2" t="s">
        <v>357</v>
      </c>
      <c r="L4977" s="2" t="s">
        <v>200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370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314</v>
      </c>
      <c r="Y4977" s="2" t="s">
        <v>315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66</v>
      </c>
      <c r="AF4977" s="2" t="s">
        <v>67</v>
      </c>
      <c r="AG4977" s="2" t="s">
        <v>167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6226</v>
      </c>
      <c r="B4978" s="2" t="s">
        <v>6211</v>
      </c>
      <c r="C4978" s="2" t="s">
        <v>47</v>
      </c>
      <c r="D4978" s="2" t="s">
        <v>559</v>
      </c>
      <c r="E4978" s="2" t="s">
        <v>277</v>
      </c>
      <c r="F4978" s="2" t="s">
        <v>278</v>
      </c>
      <c r="G4978" s="2" t="s">
        <v>120</v>
      </c>
      <c r="H4978" s="2" t="s">
        <v>297</v>
      </c>
      <c r="I4978" s="2" t="s">
        <v>198</v>
      </c>
      <c r="J4978" s="2" t="s">
        <v>357</v>
      </c>
      <c r="K4978" s="2" t="s">
        <v>357</v>
      </c>
      <c r="L4978" s="2" t="s">
        <v>200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372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66</v>
      </c>
      <c r="AF4978" s="2" t="s">
        <v>67</v>
      </c>
      <c r="AG4978" s="2" t="s">
        <v>329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6227</v>
      </c>
      <c r="B4979" s="2" t="s">
        <v>6211</v>
      </c>
      <c r="C4979" s="2" t="s">
        <v>47</v>
      </c>
      <c r="D4979" s="2" t="s">
        <v>559</v>
      </c>
      <c r="E4979" s="2" t="s">
        <v>277</v>
      </c>
      <c r="F4979" s="2" t="s">
        <v>278</v>
      </c>
      <c r="G4979" s="2" t="s">
        <v>120</v>
      </c>
      <c r="H4979" s="2" t="s">
        <v>297</v>
      </c>
      <c r="I4979" s="2"/>
      <c r="J4979" s="2"/>
      <c r="K4979" s="2" t="s">
        <v>55</v>
      </c>
      <c r="L4979" s="2" t="s">
        <v>318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319</v>
      </c>
      <c r="T4979" s="2" t="s">
        <v>165</v>
      </c>
      <c r="U4979" s="4">
        <f>0.17</f>
        <v>0.17</v>
      </c>
      <c r="V4979" s="2" t="s">
        <v>111</v>
      </c>
      <c r="W4979" s="2" t="s">
        <v>319</v>
      </c>
      <c r="X4979" s="2" t="s">
        <v>318</v>
      </c>
      <c r="Y4979" s="2" t="s">
        <v>320</v>
      </c>
      <c r="Z4979" s="2">
        <v>0</v>
      </c>
      <c r="AA4979" s="2"/>
      <c r="AB4979" s="2"/>
      <c r="AC4979" s="2"/>
      <c r="AD4979" s="2"/>
      <c r="AE4979" s="2" t="s">
        <v>271</v>
      </c>
      <c r="AF4979" s="2" t="s">
        <v>272</v>
      </c>
      <c r="AG4979" s="2" t="s">
        <v>273</v>
      </c>
      <c r="AH4979" s="2" t="s">
        <v>168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6228</v>
      </c>
      <c r="B4980" s="2" t="s">
        <v>6229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560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34.568354520899994</v>
      </c>
      <c r="AD4980" s="4">
        <f>AC4980*(1-Z4980/100)</f>
        <v>34.568354520899994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6230</v>
      </c>
      <c r="B4981" s="2" t="s">
        <v>6229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560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4">
        <f>P4981*U4981/1000000</f>
        <v>5448.12522</v>
      </c>
      <c r="AD4981" s="4">
        <f>AC4981*(1-Z4981/100)</f>
        <v>5448.12522</v>
      </c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6231</v>
      </c>
      <c r="B4982" s="2" t="s">
        <v>6229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560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4">
        <f>P4982*U4982/1000000</f>
        <v>19640.4914181</v>
      </c>
      <c r="AD4982" s="4">
        <f>AC4982*(1-Z4982/100)</f>
        <v>15319.583306118</v>
      </c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6232</v>
      </c>
      <c r="B4983" s="2" t="s">
        <v>6229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560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6233</v>
      </c>
      <c r="B4984" s="2" t="s">
        <v>6229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560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4">
        <f>P4984*U4984/1000000</f>
        <v>66256.012831725</v>
      </c>
      <c r="AD4984" s="4">
        <f>AC4985*(1-AA4984/100)+(AC4984-AC4985)*(1-AB4984/100)</f>
        <v>66256.012831725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6234</v>
      </c>
      <c r="B4985" s="2" t="s">
        <v>6229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560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17284.17726045</v>
      </c>
      <c r="AD4985" s="4">
        <f>AC4985*(1-Z4985/100)</f>
        <v>17284.17726045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6235</v>
      </c>
      <c r="B4986" s="2" t="s">
        <v>6229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560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32416.345059</v>
      </c>
      <c r="AD4986" s="4">
        <f>AC4986*(1-Z4986/100)</f>
        <v>32416.345059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6236</v>
      </c>
      <c r="B4987" s="2" t="s">
        <v>6229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560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108.9625044</v>
      </c>
      <c r="AD4987" s="4">
        <f>AC4987*(1-Z4987/100)</f>
        <v>108.9625044</v>
      </c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6237</v>
      </c>
      <c r="B4988" s="2" t="s">
        <v>6229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560</v>
      </c>
      <c r="I4988" s="2"/>
      <c r="J4988" s="2"/>
      <c r="K4988" s="2"/>
      <c r="L4988" s="2"/>
      <c r="M4988" s="2" t="s">
        <v>107</v>
      </c>
      <c r="N4988" s="3"/>
      <c r="O4988" s="3"/>
      <c r="P4988" s="4">
        <f>IF(O4988="吨",N4988*1000,IF(O4988="万立方米",N4988*10000,""))</f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113</v>
      </c>
      <c r="AH4988" s="2" t="s">
        <v>114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6238</v>
      </c>
      <c r="B4989" s="2" t="s">
        <v>6239</v>
      </c>
      <c r="C4989" s="2" t="s">
        <v>47</v>
      </c>
      <c r="D4989" s="2" t="s">
        <v>6240</v>
      </c>
      <c r="E4989" s="2" t="s">
        <v>984</v>
      </c>
      <c r="F4989" s="2" t="s">
        <v>119</v>
      </c>
      <c r="G4989" s="2" t="s">
        <v>120</v>
      </c>
      <c r="H4989" s="2" t="s">
        <v>52</v>
      </c>
      <c r="I4989" s="2" t="s">
        <v>53</v>
      </c>
      <c r="J4989" s="2" t="s">
        <v>121</v>
      </c>
      <c r="K4989" s="2"/>
      <c r="L4989" s="2" t="s">
        <v>122</v>
      </c>
      <c r="M4989" s="2" t="s">
        <v>57</v>
      </c>
      <c r="N4989" s="3">
        <v>678</v>
      </c>
      <c r="O4989" s="3" t="s">
        <v>123</v>
      </c>
      <c r="P4989" s="2"/>
      <c r="Q4989" s="2"/>
      <c r="R4989" s="2"/>
      <c r="S4989" s="2"/>
      <c r="T4989" s="2"/>
      <c r="U4989" s="2"/>
      <c r="V4989" s="2"/>
      <c r="W4989" s="2" t="s">
        <v>124</v>
      </c>
      <c r="X4989" s="2"/>
      <c r="Y4989" s="2" t="s">
        <v>65</v>
      </c>
      <c r="Z4989" s="2">
        <v>0</v>
      </c>
      <c r="AA4989" s="2"/>
      <c r="AB4989" s="2"/>
      <c r="AC4989" s="4">
        <f>P4989*U4989/1000000</f>
        <v>0.0</v>
      </c>
      <c r="AD4989" s="4">
        <f>AC4989*(1-Z4989/100)</f>
        <v>0.0</v>
      </c>
      <c r="AE4989" s="2" t="s">
        <v>125</v>
      </c>
      <c r="AF4989" s="2" t="s">
        <v>126</v>
      </c>
      <c r="AG4989" s="2" t="s">
        <v>127</v>
      </c>
      <c r="AH4989" s="2" t="s">
        <v>128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6241</v>
      </c>
      <c r="B4990" s="2" t="s">
        <v>6239</v>
      </c>
      <c r="C4990" s="2" t="s">
        <v>47</v>
      </c>
      <c r="D4990" s="2" t="s">
        <v>6240</v>
      </c>
      <c r="E4990" s="2" t="s">
        <v>984</v>
      </c>
      <c r="F4990" s="2" t="s">
        <v>119</v>
      </c>
      <c r="G4990" s="2" t="s">
        <v>120</v>
      </c>
      <c r="H4990" s="2" t="s">
        <v>52</v>
      </c>
      <c r="I4990" s="2" t="s">
        <v>53</v>
      </c>
      <c r="J4990" s="2" t="s">
        <v>121</v>
      </c>
      <c r="K4990" s="2"/>
      <c r="L4990" s="2" t="s">
        <v>122</v>
      </c>
      <c r="M4990" s="2" t="s">
        <v>73</v>
      </c>
      <c r="N4990" s="3">
        <v>678</v>
      </c>
      <c r="O4990" s="3" t="s">
        <v>123</v>
      </c>
      <c r="P4990" s="2"/>
      <c r="Q4990" s="2"/>
      <c r="R4990" s="2"/>
      <c r="S4990" s="2"/>
      <c r="T4990" s="2"/>
      <c r="U4990" s="2"/>
      <c r="V4990" s="2"/>
      <c r="W4990" s="2" t="s">
        <v>124</v>
      </c>
      <c r="X4990" s="2"/>
      <c r="Y4990" s="2" t="s">
        <v>65</v>
      </c>
      <c r="Z4990" s="2">
        <v>0</v>
      </c>
      <c r="AA4990" s="2"/>
      <c r="AB4990" s="2"/>
      <c r="AC4990" s="4">
        <f>P4990*U4990/1000000</f>
        <v>0.0</v>
      </c>
      <c r="AD4990" s="4">
        <f>AC4990*(1-Z4990/100)</f>
        <v>0.0</v>
      </c>
      <c r="AE4990" s="2" t="s">
        <v>125</v>
      </c>
      <c r="AF4990" s="2" t="s">
        <v>126</v>
      </c>
      <c r="AG4990" s="2" t="s">
        <v>130</v>
      </c>
      <c r="AH4990" s="2" t="s">
        <v>128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6242</v>
      </c>
      <c r="B4991" s="2" t="s">
        <v>6239</v>
      </c>
      <c r="C4991" s="2" t="s">
        <v>47</v>
      </c>
      <c r="D4991" s="2" t="s">
        <v>6240</v>
      </c>
      <c r="E4991" s="2" t="s">
        <v>984</v>
      </c>
      <c r="F4991" s="2" t="s">
        <v>119</v>
      </c>
      <c r="G4991" s="2" t="s">
        <v>120</v>
      </c>
      <c r="H4991" s="2" t="s">
        <v>52</v>
      </c>
      <c r="I4991" s="2" t="s">
        <v>53</v>
      </c>
      <c r="J4991" s="2" t="s">
        <v>121</v>
      </c>
      <c r="K4991" s="2"/>
      <c r="L4991" s="2" t="s">
        <v>122</v>
      </c>
      <c r="M4991" s="2" t="s">
        <v>79</v>
      </c>
      <c r="N4991" s="3">
        <v>678</v>
      </c>
      <c r="O4991" s="3" t="s">
        <v>123</v>
      </c>
      <c r="P4991" s="2"/>
      <c r="Q4991" s="2"/>
      <c r="R4991" s="2"/>
      <c r="S4991" s="2"/>
      <c r="T4991" s="2"/>
      <c r="U4991" s="2"/>
      <c r="V4991" s="2"/>
      <c r="W4991" s="2" t="s">
        <v>124</v>
      </c>
      <c r="X4991" s="2"/>
      <c r="Y4991" s="2" t="s">
        <v>65</v>
      </c>
      <c r="Z4991" s="2">
        <v>0</v>
      </c>
      <c r="AA4991" s="2"/>
      <c r="AB4991" s="2"/>
      <c r="AC4991" s="4">
        <f>P4991*U4991/1000000</f>
        <v>0.0</v>
      </c>
      <c r="AD4991" s="4">
        <f>AC4991*(1-Z4991/100)</f>
        <v>0.0</v>
      </c>
      <c r="AE4991" s="2" t="s">
        <v>125</v>
      </c>
      <c r="AF4991" s="2" t="s">
        <v>126</v>
      </c>
      <c r="AG4991" s="2" t="s">
        <v>127</v>
      </c>
      <c r="AH4991" s="2" t="s">
        <v>128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6243</v>
      </c>
      <c r="B4992" s="2" t="s">
        <v>6239</v>
      </c>
      <c r="C4992" s="2" t="s">
        <v>47</v>
      </c>
      <c r="D4992" s="2" t="s">
        <v>6240</v>
      </c>
      <c r="E4992" s="2" t="s">
        <v>984</v>
      </c>
      <c r="F4992" s="2" t="s">
        <v>119</v>
      </c>
      <c r="G4992" s="2" t="s">
        <v>120</v>
      </c>
      <c r="H4992" s="2" t="s">
        <v>52</v>
      </c>
      <c r="I4992" s="2" t="s">
        <v>53</v>
      </c>
      <c r="J4992" s="2" t="s">
        <v>121</v>
      </c>
      <c r="K4992" s="2"/>
      <c r="L4992" s="2" t="s">
        <v>122</v>
      </c>
      <c r="M4992" s="2" t="s">
        <v>87</v>
      </c>
      <c r="N4992" s="3">
        <v>678</v>
      </c>
      <c r="O4992" s="3" t="s">
        <v>123</v>
      </c>
      <c r="P4992" s="2"/>
      <c r="Q4992" s="2"/>
      <c r="R4992" s="2"/>
      <c r="S4992" s="2"/>
      <c r="T4992" s="2"/>
      <c r="U4992" s="2"/>
      <c r="V4992" s="2"/>
      <c r="W4992" s="2" t="s">
        <v>124</v>
      </c>
      <c r="X4992" s="2"/>
      <c r="Y4992" s="2" t="s">
        <v>65</v>
      </c>
      <c r="Z4992" s="2">
        <v>0</v>
      </c>
      <c r="AA4992" s="2"/>
      <c r="AB4992" s="2"/>
      <c r="AC4992" s="4">
        <f>P4992*U4992/1000000</f>
        <v>0.0</v>
      </c>
      <c r="AD4992" s="4">
        <f>AC4992*(1-Z4992/100)</f>
        <v>0.0</v>
      </c>
      <c r="AE4992" s="2" t="s">
        <v>125</v>
      </c>
      <c r="AF4992" s="2" t="s">
        <v>126</v>
      </c>
      <c r="AG4992" s="2" t="s">
        <v>127</v>
      </c>
      <c r="AH4992" s="2" t="s">
        <v>128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6244</v>
      </c>
      <c r="B4993" s="2" t="s">
        <v>6239</v>
      </c>
      <c r="C4993" s="2" t="s">
        <v>47</v>
      </c>
      <c r="D4993" s="2" t="s">
        <v>6240</v>
      </c>
      <c r="E4993" s="2" t="s">
        <v>984</v>
      </c>
      <c r="F4993" s="2" t="s">
        <v>119</v>
      </c>
      <c r="G4993" s="2" t="s">
        <v>120</v>
      </c>
      <c r="H4993" s="2" t="s">
        <v>52</v>
      </c>
      <c r="I4993" s="2" t="s">
        <v>53</v>
      </c>
      <c r="J4993" s="2" t="s">
        <v>121</v>
      </c>
      <c r="K4993" s="2"/>
      <c r="L4993" s="2" t="s">
        <v>122</v>
      </c>
      <c r="M4993" s="2" t="s">
        <v>91</v>
      </c>
      <c r="N4993" s="3">
        <v>678</v>
      </c>
      <c r="O4993" s="3" t="s">
        <v>123</v>
      </c>
      <c r="P4993" s="2"/>
      <c r="Q4993" s="2"/>
      <c r="R4993" s="2"/>
      <c r="S4993" s="2"/>
      <c r="T4993" s="2"/>
      <c r="U4993" s="2"/>
      <c r="V4993" s="2"/>
      <c r="W4993" s="2" t="s">
        <v>124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4">
        <f>P4993*U4993/1000000</f>
        <v>0.0</v>
      </c>
      <c r="AD4993" s="4">
        <f>AC4994*(1-AA4993/100)+(AC4993-AC4994)*(1-AB4993/100)</f>
        <v>0.0</v>
      </c>
      <c r="AE4993" s="2" t="s">
        <v>125</v>
      </c>
      <c r="AF4993" s="2" t="s">
        <v>126</v>
      </c>
      <c r="AG4993" s="2" t="s">
        <v>127</v>
      </c>
      <c r="AH4993" s="2" t="s">
        <v>128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6245</v>
      </c>
      <c r="B4994" s="2" t="s">
        <v>6239</v>
      </c>
      <c r="C4994" s="2" t="s">
        <v>47</v>
      </c>
      <c r="D4994" s="2" t="s">
        <v>6240</v>
      </c>
      <c r="E4994" s="2" t="s">
        <v>984</v>
      </c>
      <c r="F4994" s="2" t="s">
        <v>119</v>
      </c>
      <c r="G4994" s="2" t="s">
        <v>120</v>
      </c>
      <c r="H4994" s="2" t="s">
        <v>52</v>
      </c>
      <c r="I4994" s="2" t="s">
        <v>53</v>
      </c>
      <c r="J4994" s="2" t="s">
        <v>121</v>
      </c>
      <c r="K4994" s="2"/>
      <c r="L4994" s="2" t="s">
        <v>122</v>
      </c>
      <c r="M4994" s="2" t="s">
        <v>95</v>
      </c>
      <c r="N4994" s="3">
        <v>678</v>
      </c>
      <c r="O4994" s="3" t="s">
        <v>123</v>
      </c>
      <c r="P4994" s="2"/>
      <c r="Q4994" s="2"/>
      <c r="R4994" s="2"/>
      <c r="S4994" s="2"/>
      <c r="T4994" s="2"/>
      <c r="U4994" s="2"/>
      <c r="V4994" s="2"/>
      <c r="W4994" s="2" t="s">
        <v>124</v>
      </c>
      <c r="X4994" s="2"/>
      <c r="Y4994" s="2" t="s">
        <v>65</v>
      </c>
      <c r="Z4994" s="2">
        <v>0</v>
      </c>
      <c r="AA4994" s="2"/>
      <c r="AB4994" s="2"/>
      <c r="AC4994" s="4">
        <f>P4994*U4994/1000000</f>
        <v>0.0</v>
      </c>
      <c r="AD4994" s="4">
        <f>AC4994*(1-Z4994/100)</f>
        <v>0.0</v>
      </c>
      <c r="AE4994" s="2" t="s">
        <v>125</v>
      </c>
      <c r="AF4994" s="2" t="s">
        <v>126</v>
      </c>
      <c r="AG4994" s="2" t="s">
        <v>127</v>
      </c>
      <c r="AH4994" s="2" t="s">
        <v>128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6246</v>
      </c>
      <c r="B4995" s="2" t="s">
        <v>6239</v>
      </c>
      <c r="C4995" s="2" t="s">
        <v>47</v>
      </c>
      <c r="D4995" s="2" t="s">
        <v>6240</v>
      </c>
      <c r="E4995" s="2" t="s">
        <v>984</v>
      </c>
      <c r="F4995" s="2" t="s">
        <v>119</v>
      </c>
      <c r="G4995" s="2" t="s">
        <v>120</v>
      </c>
      <c r="H4995" s="2" t="s">
        <v>52</v>
      </c>
      <c r="I4995" s="2" t="s">
        <v>53</v>
      </c>
      <c r="J4995" s="2" t="s">
        <v>121</v>
      </c>
      <c r="K4995" s="2"/>
      <c r="L4995" s="2" t="s">
        <v>122</v>
      </c>
      <c r="M4995" s="2" t="s">
        <v>99</v>
      </c>
      <c r="N4995" s="3">
        <v>678</v>
      </c>
      <c r="O4995" s="3" t="s">
        <v>123</v>
      </c>
      <c r="P4995" s="2"/>
      <c r="Q4995" s="2"/>
      <c r="R4995" s="2"/>
      <c r="S4995" s="2"/>
      <c r="T4995" s="2"/>
      <c r="U4995" s="2"/>
      <c r="V4995" s="2"/>
      <c r="W4995" s="2" t="s">
        <v>124</v>
      </c>
      <c r="X4995" s="2"/>
      <c r="Y4995" s="2" t="s">
        <v>65</v>
      </c>
      <c r="Z4995" s="2">
        <v>0</v>
      </c>
      <c r="AA4995" s="2"/>
      <c r="AB4995" s="2"/>
      <c r="AC4995" s="4">
        <f>P4995*U4995/1000000</f>
        <v>0.0</v>
      </c>
      <c r="AD4995" s="4">
        <f>AC4995*(1-Z4995/100)</f>
        <v>0.0</v>
      </c>
      <c r="AE4995" s="2" t="s">
        <v>125</v>
      </c>
      <c r="AF4995" s="2" t="s">
        <v>126</v>
      </c>
      <c r="AG4995" s="2" t="s">
        <v>127</v>
      </c>
      <c r="AH4995" s="2" t="s">
        <v>128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6247</v>
      </c>
      <c r="B4996" s="2" t="s">
        <v>6239</v>
      </c>
      <c r="C4996" s="2" t="s">
        <v>47</v>
      </c>
      <c r="D4996" s="2" t="s">
        <v>6240</v>
      </c>
      <c r="E4996" s="2" t="s">
        <v>984</v>
      </c>
      <c r="F4996" s="2" t="s">
        <v>119</v>
      </c>
      <c r="G4996" s="2" t="s">
        <v>120</v>
      </c>
      <c r="H4996" s="2" t="s">
        <v>52</v>
      </c>
      <c r="I4996" s="2" t="s">
        <v>53</v>
      </c>
      <c r="J4996" s="2" t="s">
        <v>121</v>
      </c>
      <c r="K4996" s="2"/>
      <c r="L4996" s="2" t="s">
        <v>122</v>
      </c>
      <c r="M4996" s="2" t="s">
        <v>104</v>
      </c>
      <c r="N4996" s="3">
        <v>678</v>
      </c>
      <c r="O4996" s="3" t="s">
        <v>123</v>
      </c>
      <c r="P4996" s="2"/>
      <c r="Q4996" s="2"/>
      <c r="R4996" s="2"/>
      <c r="S4996" s="2"/>
      <c r="T4996" s="2"/>
      <c r="U4996" s="2"/>
      <c r="V4996" s="2"/>
      <c r="W4996" s="2" t="s">
        <v>124</v>
      </c>
      <c r="X4996" s="2"/>
      <c r="Y4996" s="2" t="s">
        <v>65</v>
      </c>
      <c r="Z4996" s="2">
        <v>0</v>
      </c>
      <c r="AA4996" s="2"/>
      <c r="AB4996" s="2"/>
      <c r="AC4996" s="4">
        <f>P4996*U4996/1000000</f>
        <v>0.0</v>
      </c>
      <c r="AD4996" s="4">
        <f>AC4996*(1-Z4996/100)</f>
        <v>0.0</v>
      </c>
      <c r="AE4996" s="2" t="s">
        <v>125</v>
      </c>
      <c r="AF4996" s="2" t="s">
        <v>126</v>
      </c>
      <c r="AG4996" s="2" t="s">
        <v>130</v>
      </c>
      <c r="AH4996" s="2" t="s">
        <v>128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6248</v>
      </c>
      <c r="B4997" s="2" t="s">
        <v>6239</v>
      </c>
      <c r="C4997" s="2" t="s">
        <v>47</v>
      </c>
      <c r="D4997" s="2" t="s">
        <v>6240</v>
      </c>
      <c r="E4997" s="2" t="s">
        <v>984</v>
      </c>
      <c r="F4997" s="2" t="s">
        <v>119</v>
      </c>
      <c r="G4997" s="2" t="s">
        <v>120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f>IF(O4997="吨",N4997*1000,IF(O4997="万立方米",N4997*10000,""))</f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138</v>
      </c>
      <c r="AH4997" s="2" t="s">
        <v>114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6249</v>
      </c>
      <c r="B4998" s="2" t="s">
        <v>6250</v>
      </c>
      <c r="C4998" s="2" t="s">
        <v>47</v>
      </c>
      <c r="D4998" s="2" t="s">
        <v>1051</v>
      </c>
      <c r="E4998" s="2" t="s">
        <v>491</v>
      </c>
      <c r="F4998" s="2" t="s">
        <v>50</v>
      </c>
      <c r="G4998" s="2" t="s">
        <v>227</v>
      </c>
      <c r="H4998" s="2" t="s">
        <v>52</v>
      </c>
      <c r="I4998" s="2" t="s">
        <v>53</v>
      </c>
      <c r="J4998" s="2" t="s">
        <v>226</v>
      </c>
      <c r="K4998" s="2" t="s">
        <v>226</v>
      </c>
      <c r="L4998" s="2" t="s">
        <v>227</v>
      </c>
      <c r="M4998" s="2" t="s">
        <v>57</v>
      </c>
      <c r="N4998" s="3">
        <v>3985.29</v>
      </c>
      <c r="O4998" s="3" t="s">
        <v>228</v>
      </c>
      <c r="P4998" s="4">
        <f>IF(O4998="吨",N4998*1000,IF(O4998="万立方米",N4998*10000,""))</f>
        <v>39852900.0</v>
      </c>
      <c r="Q4998" s="2" t="s">
        <v>229</v>
      </c>
      <c r="R4998" s="2" t="s">
        <v>230</v>
      </c>
      <c r="S4998" s="2" t="s">
        <v>231</v>
      </c>
      <c r="T4998" s="2" t="s">
        <v>75</v>
      </c>
      <c r="U4998" s="4">
        <f>0.0</f>
        <v>0.0</v>
      </c>
      <c r="V4998" s="2" t="s">
        <v>232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233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6251</v>
      </c>
      <c r="B4999" s="2" t="s">
        <v>6250</v>
      </c>
      <c r="C4999" s="2" t="s">
        <v>47</v>
      </c>
      <c r="D4999" s="2" t="s">
        <v>1051</v>
      </c>
      <c r="E4999" s="2" t="s">
        <v>491</v>
      </c>
      <c r="F4999" s="2" t="s">
        <v>50</v>
      </c>
      <c r="G4999" s="2" t="s">
        <v>227</v>
      </c>
      <c r="H4999" s="2" t="s">
        <v>52</v>
      </c>
      <c r="I4999" s="2" t="s">
        <v>53</v>
      </c>
      <c r="J4999" s="2" t="s">
        <v>226</v>
      </c>
      <c r="K4999" s="2" t="s">
        <v>226</v>
      </c>
      <c r="L4999" s="2" t="s">
        <v>227</v>
      </c>
      <c r="M4999" s="2" t="s">
        <v>73</v>
      </c>
      <c r="N4999" s="3">
        <v>3985.29</v>
      </c>
      <c r="O4999" s="3" t="s">
        <v>228</v>
      </c>
      <c r="P4999" s="4">
        <f>IF(O4999="吨",N4999*1000,IF(O4999="万立方米",N4999*10000,""))</f>
        <v>39852900.0</v>
      </c>
      <c r="Q4999" s="2" t="s">
        <v>229</v>
      </c>
      <c r="R4999" s="2" t="s">
        <v>230</v>
      </c>
      <c r="S4999" s="2" t="s">
        <v>235</v>
      </c>
      <c r="T4999" s="2" t="s">
        <v>75</v>
      </c>
      <c r="U4999" s="4">
        <f>1.3</f>
        <v>1.3</v>
      </c>
      <c r="V4999" s="2" t="s">
        <v>232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4">
        <f>P4999*U4999/1000000</f>
        <v>51.80877</v>
      </c>
      <c r="AD4999" s="4">
        <f>AC4999*(1-Z4999/100)</f>
        <v>51.80877</v>
      </c>
      <c r="AE4999" s="2" t="s">
        <v>66</v>
      </c>
      <c r="AF4999" s="2" t="s">
        <v>67</v>
      </c>
      <c r="AG4999" s="2" t="s">
        <v>236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6252</v>
      </c>
      <c r="B5000" s="2" t="s">
        <v>6250</v>
      </c>
      <c r="C5000" s="2" t="s">
        <v>47</v>
      </c>
      <c r="D5000" s="2" t="s">
        <v>1051</v>
      </c>
      <c r="E5000" s="2" t="s">
        <v>491</v>
      </c>
      <c r="F5000" s="2" t="s">
        <v>50</v>
      </c>
      <c r="G5000" s="2" t="s">
        <v>227</v>
      </c>
      <c r="H5000" s="2" t="s">
        <v>52</v>
      </c>
      <c r="I5000" s="2" t="s">
        <v>53</v>
      </c>
      <c r="J5000" s="2" t="s">
        <v>226</v>
      </c>
      <c r="K5000" s="2" t="s">
        <v>226</v>
      </c>
      <c r="L5000" s="2" t="s">
        <v>227</v>
      </c>
      <c r="M5000" s="2" t="s">
        <v>79</v>
      </c>
      <c r="N5000" s="3">
        <v>3985.29</v>
      </c>
      <c r="O5000" s="3" t="s">
        <v>228</v>
      </c>
      <c r="P5000" s="4">
        <f>IF(O5000="吨",N5000*1000,IF(O5000="万立方米",N5000*10000,""))</f>
        <v>39852900.0</v>
      </c>
      <c r="Q5000" s="2" t="s">
        <v>229</v>
      </c>
      <c r="R5000" s="2" t="s">
        <v>230</v>
      </c>
      <c r="S5000" s="2" t="s">
        <v>238</v>
      </c>
      <c r="T5000" s="2" t="s">
        <v>75</v>
      </c>
      <c r="U5000" s="4">
        <f>4.1</f>
        <v>4.1</v>
      </c>
      <c r="V5000" s="2" t="s">
        <v>232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4">
        <f>P5000*U5000/1000000</f>
        <v>163.39689</v>
      </c>
      <c r="AD5000" s="4">
        <f>AC5000*(1-Z5000/100)</f>
        <v>127.44957420000001</v>
      </c>
      <c r="AE5000" s="2" t="s">
        <v>66</v>
      </c>
      <c r="AF5000" s="2" t="s">
        <v>67</v>
      </c>
      <c r="AG5000" s="2" t="s">
        <v>239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6253</v>
      </c>
      <c r="B5001" s="2" t="s">
        <v>6250</v>
      </c>
      <c r="C5001" s="2" t="s">
        <v>47</v>
      </c>
      <c r="D5001" s="2" t="s">
        <v>1051</v>
      </c>
      <c r="E5001" s="2" t="s">
        <v>491</v>
      </c>
      <c r="F5001" s="2" t="s">
        <v>50</v>
      </c>
      <c r="G5001" s="2" t="s">
        <v>227</v>
      </c>
      <c r="H5001" s="2" t="s">
        <v>52</v>
      </c>
      <c r="I5001" s="2" t="s">
        <v>53</v>
      </c>
      <c r="J5001" s="2" t="s">
        <v>226</v>
      </c>
      <c r="K5001" s="2" t="s">
        <v>226</v>
      </c>
      <c r="L5001" s="2" t="s">
        <v>227</v>
      </c>
      <c r="M5001" s="2" t="s">
        <v>87</v>
      </c>
      <c r="N5001" s="3">
        <v>3985.29</v>
      </c>
      <c r="O5001" s="3" t="s">
        <v>228</v>
      </c>
      <c r="P5001" s="4">
        <f>IF(O5001="吨",N5001*1000,IF(O5001="万立方米",N5001*10000,""))</f>
        <v>39852900.0</v>
      </c>
      <c r="Q5001" s="2" t="s">
        <v>229</v>
      </c>
      <c r="R5001" s="2" t="s">
        <v>230</v>
      </c>
      <c r="S5001" s="2" t="s">
        <v>241</v>
      </c>
      <c r="T5001" s="2" t="s">
        <v>75</v>
      </c>
      <c r="U5001" s="4">
        <f>0.0</f>
        <v>0.0</v>
      </c>
      <c r="V5001" s="2" t="s">
        <v>232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233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6254</v>
      </c>
      <c r="B5002" s="2" t="s">
        <v>6250</v>
      </c>
      <c r="C5002" s="2" t="s">
        <v>47</v>
      </c>
      <c r="D5002" s="2" t="s">
        <v>1051</v>
      </c>
      <c r="E5002" s="2" t="s">
        <v>491</v>
      </c>
      <c r="F5002" s="2" t="s">
        <v>50</v>
      </c>
      <c r="G5002" s="2" t="s">
        <v>227</v>
      </c>
      <c r="H5002" s="2" t="s">
        <v>52</v>
      </c>
      <c r="I5002" s="2" t="s">
        <v>53</v>
      </c>
      <c r="J5002" s="2" t="s">
        <v>226</v>
      </c>
      <c r="K5002" s="2" t="s">
        <v>226</v>
      </c>
      <c r="L5002" s="2" t="s">
        <v>227</v>
      </c>
      <c r="M5002" s="2" t="s">
        <v>91</v>
      </c>
      <c r="N5002" s="3">
        <v>3985.29</v>
      </c>
      <c r="O5002" s="3" t="s">
        <v>228</v>
      </c>
      <c r="P5002" s="4">
        <f>IF(O5002="吨",N5002*1000,IF(O5002="万立方米",N5002*10000,""))</f>
        <v>39852900.0</v>
      </c>
      <c r="Q5002" s="2" t="s">
        <v>229</v>
      </c>
      <c r="R5002" s="2" t="s">
        <v>230</v>
      </c>
      <c r="S5002" s="2" t="s">
        <v>243</v>
      </c>
      <c r="T5002" s="2" t="s">
        <v>75</v>
      </c>
      <c r="U5002" s="4">
        <f>0.03</f>
        <v>0.03</v>
      </c>
      <c r="V5002" s="2" t="s">
        <v>232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4">
        <f>P5002*U5002/1000000</f>
        <v>1.195587</v>
      </c>
      <c r="AD5002" s="4">
        <f>AC5003*(1-AA5002/100)+(AC5002-AC5003)*(1-AB5002/100)</f>
        <v>1.195587</v>
      </c>
      <c r="AE5002" s="2" t="s">
        <v>66</v>
      </c>
      <c r="AF5002" s="2" t="s">
        <v>67</v>
      </c>
      <c r="AG5002" s="2" t="s">
        <v>233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6255</v>
      </c>
      <c r="B5003" s="2" t="s">
        <v>6250</v>
      </c>
      <c r="C5003" s="2" t="s">
        <v>47</v>
      </c>
      <c r="D5003" s="2" t="s">
        <v>1051</v>
      </c>
      <c r="E5003" s="2" t="s">
        <v>491</v>
      </c>
      <c r="F5003" s="2" t="s">
        <v>50</v>
      </c>
      <c r="G5003" s="2" t="s">
        <v>227</v>
      </c>
      <c r="H5003" s="2" t="s">
        <v>52</v>
      </c>
      <c r="I5003" s="2" t="s">
        <v>53</v>
      </c>
      <c r="J5003" s="2" t="s">
        <v>226</v>
      </c>
      <c r="K5003" s="2" t="s">
        <v>226</v>
      </c>
      <c r="L5003" s="2" t="s">
        <v>227</v>
      </c>
      <c r="M5003" s="2" t="s">
        <v>95</v>
      </c>
      <c r="N5003" s="3">
        <v>3985.29</v>
      </c>
      <c r="O5003" s="3" t="s">
        <v>228</v>
      </c>
      <c r="P5003" s="4">
        <f>IF(O5003="吨",N5003*1000,IF(O5003="万立方米",N5003*10000,""))</f>
        <v>39852900.0</v>
      </c>
      <c r="Q5003" s="2" t="s">
        <v>229</v>
      </c>
      <c r="R5003" s="2" t="s">
        <v>230</v>
      </c>
      <c r="S5003" s="2" t="s">
        <v>245</v>
      </c>
      <c r="T5003" s="2" t="s">
        <v>75</v>
      </c>
      <c r="U5003" s="4">
        <f>0.03</f>
        <v>0.03</v>
      </c>
      <c r="V5003" s="2" t="s">
        <v>232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1.195587</v>
      </c>
      <c r="AD5003" s="4">
        <f>AC5003*(1-Z5003/100)</f>
        <v>1.195587</v>
      </c>
      <c r="AE5003" s="2" t="s">
        <v>66</v>
      </c>
      <c r="AF5003" s="2" t="s">
        <v>67</v>
      </c>
      <c r="AG5003" s="2" t="s">
        <v>233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6256</v>
      </c>
      <c r="B5004" s="2" t="s">
        <v>6250</v>
      </c>
      <c r="C5004" s="2" t="s">
        <v>47</v>
      </c>
      <c r="D5004" s="2" t="s">
        <v>1051</v>
      </c>
      <c r="E5004" s="2" t="s">
        <v>491</v>
      </c>
      <c r="F5004" s="2" t="s">
        <v>50</v>
      </c>
      <c r="G5004" s="2" t="s">
        <v>227</v>
      </c>
      <c r="H5004" s="2" t="s">
        <v>52</v>
      </c>
      <c r="I5004" s="2" t="s">
        <v>53</v>
      </c>
      <c r="J5004" s="2" t="s">
        <v>226</v>
      </c>
      <c r="K5004" s="2" t="s">
        <v>226</v>
      </c>
      <c r="L5004" s="2" t="s">
        <v>227</v>
      </c>
      <c r="M5004" s="2" t="s">
        <v>99</v>
      </c>
      <c r="N5004" s="3">
        <v>3985.29</v>
      </c>
      <c r="O5004" s="3" t="s">
        <v>228</v>
      </c>
      <c r="P5004" s="4">
        <f>IF(O5004="吨",N5004*1000,IF(O5004="万立方米",N5004*10000,""))</f>
        <v>39852900.0</v>
      </c>
      <c r="Q5004" s="2" t="s">
        <v>229</v>
      </c>
      <c r="R5004" s="2" t="s">
        <v>230</v>
      </c>
      <c r="S5004" s="2" t="s">
        <v>247</v>
      </c>
      <c r="T5004" s="2" t="s">
        <v>75</v>
      </c>
      <c r="U5004" s="4">
        <f>0.0</f>
        <v>0.0</v>
      </c>
      <c r="V5004" s="2" t="s">
        <v>232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233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6257</v>
      </c>
      <c r="B5005" s="2" t="s">
        <v>6250</v>
      </c>
      <c r="C5005" s="2" t="s">
        <v>47</v>
      </c>
      <c r="D5005" s="2" t="s">
        <v>1051</v>
      </c>
      <c r="E5005" s="2" t="s">
        <v>491</v>
      </c>
      <c r="F5005" s="2" t="s">
        <v>50</v>
      </c>
      <c r="G5005" s="2" t="s">
        <v>227</v>
      </c>
      <c r="H5005" s="2" t="s">
        <v>52</v>
      </c>
      <c r="I5005" s="2" t="s">
        <v>53</v>
      </c>
      <c r="J5005" s="2" t="s">
        <v>226</v>
      </c>
      <c r="K5005" s="2" t="s">
        <v>226</v>
      </c>
      <c r="L5005" s="2" t="s">
        <v>227</v>
      </c>
      <c r="M5005" s="2" t="s">
        <v>104</v>
      </c>
      <c r="N5005" s="3">
        <v>3985.29</v>
      </c>
      <c r="O5005" s="3" t="s">
        <v>228</v>
      </c>
      <c r="P5005" s="4">
        <f>IF(O5005="吨",N5005*1000,IF(O5005="万立方米",N5005*10000,""))</f>
        <v>39852900.0</v>
      </c>
      <c r="Q5005" s="2" t="s">
        <v>229</v>
      </c>
      <c r="R5005" s="2" t="s">
        <v>230</v>
      </c>
      <c r="S5005" s="2" t="s">
        <v>249</v>
      </c>
      <c r="T5005" s="2" t="s">
        <v>75</v>
      </c>
      <c r="U5005" s="4">
        <f>0.02</f>
        <v>0.02</v>
      </c>
      <c r="V5005" s="2" t="s">
        <v>232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 t="s">
        <v>236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6258</v>
      </c>
      <c r="B5006" s="2" t="s">
        <v>6250</v>
      </c>
      <c r="C5006" s="2" t="s">
        <v>47</v>
      </c>
      <c r="D5006" s="2" t="s">
        <v>1051</v>
      </c>
      <c r="E5006" s="2" t="s">
        <v>491</v>
      </c>
      <c r="F5006" s="2" t="s">
        <v>50</v>
      </c>
      <c r="G5006" s="2" t="s">
        <v>227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f>IF(O5006="吨",N5006*1000,IF(O5006="万立方米",N5006*10000,""))</f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138</v>
      </c>
      <c r="AH5006" s="2" t="s">
        <v>114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6259</v>
      </c>
      <c r="B5007" s="2" t="s">
        <v>6260</v>
      </c>
      <c r="C5007" s="2" t="s">
        <v>47</v>
      </c>
      <c r="D5007" s="2" t="s">
        <v>1949</v>
      </c>
      <c r="E5007" s="2" t="s">
        <v>514</v>
      </c>
      <c r="F5007" s="2" t="s">
        <v>278</v>
      </c>
      <c r="G5007" s="2" t="s">
        <v>120</v>
      </c>
      <c r="H5007" s="2" t="s">
        <v>142</v>
      </c>
      <c r="I5007" s="2" t="s">
        <v>53</v>
      </c>
      <c r="J5007" s="2" t="s">
        <v>280</v>
      </c>
      <c r="K5007" s="2"/>
      <c r="L5007" s="2" t="s">
        <v>122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124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271</v>
      </c>
      <c r="AF5007" s="2" t="s">
        <v>281</v>
      </c>
      <c r="AG5007" s="2" t="s">
        <v>282</v>
      </c>
      <c r="AH5007" s="2" t="s">
        <v>128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6261</v>
      </c>
      <c r="B5008" s="2" t="s">
        <v>6260</v>
      </c>
      <c r="C5008" s="2" t="s">
        <v>47</v>
      </c>
      <c r="D5008" s="2" t="s">
        <v>1949</v>
      </c>
      <c r="E5008" s="2" t="s">
        <v>514</v>
      </c>
      <c r="F5008" s="2" t="s">
        <v>278</v>
      </c>
      <c r="G5008" s="2" t="s">
        <v>120</v>
      </c>
      <c r="H5008" s="2" t="s">
        <v>142</v>
      </c>
      <c r="I5008" s="2" t="s">
        <v>53</v>
      </c>
      <c r="J5008" s="2" t="s">
        <v>280</v>
      </c>
      <c r="K5008" s="2"/>
      <c r="L5008" s="2" t="s">
        <v>122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124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271</v>
      </c>
      <c r="AF5008" s="2" t="s">
        <v>281</v>
      </c>
      <c r="AG5008" s="2" t="s">
        <v>284</v>
      </c>
      <c r="AH5008" s="2" t="s">
        <v>128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6262</v>
      </c>
      <c r="B5009" s="2" t="s">
        <v>6260</v>
      </c>
      <c r="C5009" s="2" t="s">
        <v>47</v>
      </c>
      <c r="D5009" s="2" t="s">
        <v>1949</v>
      </c>
      <c r="E5009" s="2" t="s">
        <v>514</v>
      </c>
      <c r="F5009" s="2" t="s">
        <v>278</v>
      </c>
      <c r="G5009" s="2" t="s">
        <v>120</v>
      </c>
      <c r="H5009" s="2" t="s">
        <v>142</v>
      </c>
      <c r="I5009" s="2" t="s">
        <v>53</v>
      </c>
      <c r="J5009" s="2" t="s">
        <v>280</v>
      </c>
      <c r="K5009" s="2"/>
      <c r="L5009" s="2" t="s">
        <v>122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124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271</v>
      </c>
      <c r="AF5009" s="2" t="s">
        <v>281</v>
      </c>
      <c r="AG5009" s="2" t="s">
        <v>286</v>
      </c>
      <c r="AH5009" s="2" t="s">
        <v>128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6263</v>
      </c>
      <c r="B5010" s="2" t="s">
        <v>6260</v>
      </c>
      <c r="C5010" s="2" t="s">
        <v>47</v>
      </c>
      <c r="D5010" s="2" t="s">
        <v>1949</v>
      </c>
      <c r="E5010" s="2" t="s">
        <v>514</v>
      </c>
      <c r="F5010" s="2" t="s">
        <v>278</v>
      </c>
      <c r="G5010" s="2" t="s">
        <v>120</v>
      </c>
      <c r="H5010" s="2" t="s">
        <v>142</v>
      </c>
      <c r="I5010" s="2" t="s">
        <v>53</v>
      </c>
      <c r="J5010" s="2" t="s">
        <v>280</v>
      </c>
      <c r="K5010" s="2"/>
      <c r="L5010" s="2" t="s">
        <v>122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124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271</v>
      </c>
      <c r="AF5010" s="2" t="s">
        <v>281</v>
      </c>
      <c r="AG5010" s="2" t="s">
        <v>282</v>
      </c>
      <c r="AH5010" s="2" t="s">
        <v>128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6264</v>
      </c>
      <c r="B5011" s="2" t="s">
        <v>6260</v>
      </c>
      <c r="C5011" s="2" t="s">
        <v>47</v>
      </c>
      <c r="D5011" s="2" t="s">
        <v>1949</v>
      </c>
      <c r="E5011" s="2" t="s">
        <v>514</v>
      </c>
      <c r="F5011" s="2" t="s">
        <v>278</v>
      </c>
      <c r="G5011" s="2" t="s">
        <v>120</v>
      </c>
      <c r="H5011" s="2" t="s">
        <v>142</v>
      </c>
      <c r="I5011" s="2" t="s">
        <v>53</v>
      </c>
      <c r="J5011" s="2" t="s">
        <v>280</v>
      </c>
      <c r="K5011" s="2"/>
      <c r="L5011" s="2" t="s">
        <v>122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124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271</v>
      </c>
      <c r="AF5011" s="2" t="s">
        <v>281</v>
      </c>
      <c r="AG5011" s="2" t="s">
        <v>282</v>
      </c>
      <c r="AH5011" s="2" t="s">
        <v>128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6265</v>
      </c>
      <c r="B5012" s="2" t="s">
        <v>6260</v>
      </c>
      <c r="C5012" s="2" t="s">
        <v>47</v>
      </c>
      <c r="D5012" s="2" t="s">
        <v>1949</v>
      </c>
      <c r="E5012" s="2" t="s">
        <v>514</v>
      </c>
      <c r="F5012" s="2" t="s">
        <v>278</v>
      </c>
      <c r="G5012" s="2" t="s">
        <v>120</v>
      </c>
      <c r="H5012" s="2" t="s">
        <v>142</v>
      </c>
      <c r="I5012" s="2" t="s">
        <v>53</v>
      </c>
      <c r="J5012" s="2" t="s">
        <v>280</v>
      </c>
      <c r="K5012" s="2"/>
      <c r="L5012" s="2" t="s">
        <v>122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124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271</v>
      </c>
      <c r="AF5012" s="2" t="s">
        <v>281</v>
      </c>
      <c r="AG5012" s="2" t="s">
        <v>282</v>
      </c>
      <c r="AH5012" s="2" t="s">
        <v>128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6266</v>
      </c>
      <c r="B5013" s="2" t="s">
        <v>6260</v>
      </c>
      <c r="C5013" s="2" t="s">
        <v>47</v>
      </c>
      <c r="D5013" s="2" t="s">
        <v>1949</v>
      </c>
      <c r="E5013" s="2" t="s">
        <v>514</v>
      </c>
      <c r="F5013" s="2" t="s">
        <v>278</v>
      </c>
      <c r="G5013" s="2" t="s">
        <v>120</v>
      </c>
      <c r="H5013" s="2" t="s">
        <v>142</v>
      </c>
      <c r="I5013" s="2" t="s">
        <v>53</v>
      </c>
      <c r="J5013" s="2" t="s">
        <v>280</v>
      </c>
      <c r="K5013" s="2"/>
      <c r="L5013" s="2" t="s">
        <v>122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124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271</v>
      </c>
      <c r="AF5013" s="2" t="s">
        <v>281</v>
      </c>
      <c r="AG5013" s="2" t="s">
        <v>282</v>
      </c>
      <c r="AH5013" s="2" t="s">
        <v>128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6267</v>
      </c>
      <c r="B5014" s="2" t="s">
        <v>6260</v>
      </c>
      <c r="C5014" s="2" t="s">
        <v>47</v>
      </c>
      <c r="D5014" s="2" t="s">
        <v>1949</v>
      </c>
      <c r="E5014" s="2" t="s">
        <v>514</v>
      </c>
      <c r="F5014" s="2" t="s">
        <v>278</v>
      </c>
      <c r="G5014" s="2" t="s">
        <v>120</v>
      </c>
      <c r="H5014" s="2" t="s">
        <v>142</v>
      </c>
      <c r="I5014" s="2" t="s">
        <v>53</v>
      </c>
      <c r="J5014" s="2" t="s">
        <v>280</v>
      </c>
      <c r="K5014" s="2"/>
      <c r="L5014" s="2" t="s">
        <v>122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124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271</v>
      </c>
      <c r="AF5014" s="2" t="s">
        <v>281</v>
      </c>
      <c r="AG5014" s="2" t="s">
        <v>284</v>
      </c>
      <c r="AH5014" s="2" t="s">
        <v>128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6268</v>
      </c>
      <c r="B5015" s="2" t="s">
        <v>6260</v>
      </c>
      <c r="C5015" s="2" t="s">
        <v>47</v>
      </c>
      <c r="D5015" s="2" t="s">
        <v>1949</v>
      </c>
      <c r="E5015" s="2" t="s">
        <v>514</v>
      </c>
      <c r="F5015" s="2" t="s">
        <v>278</v>
      </c>
      <c r="G5015" s="2" t="s">
        <v>120</v>
      </c>
      <c r="H5015" s="2" t="s">
        <v>142</v>
      </c>
      <c r="I5015" s="2"/>
      <c r="J5015" s="2"/>
      <c r="K5015" s="2"/>
      <c r="L5015" s="2"/>
      <c r="M5015" s="2" t="s">
        <v>107</v>
      </c>
      <c r="N5015" s="3"/>
      <c r="O5015" s="3"/>
      <c r="P5015" s="4">
        <f>IF(O5015="吨",N5015*1000,IF(O5015="万立方米",N5015*10000,""))</f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138</v>
      </c>
      <c r="AH5015" s="2" t="s">
        <v>114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6269</v>
      </c>
      <c r="B5016" s="2" t="s">
        <v>6270</v>
      </c>
      <c r="C5016" s="2" t="s">
        <v>47</v>
      </c>
      <c r="D5016" s="2" t="s">
        <v>1040</v>
      </c>
      <c r="E5016" s="2" t="s">
        <v>172</v>
      </c>
      <c r="F5016" s="2" t="s">
        <v>278</v>
      </c>
      <c r="G5016" s="2" t="s">
        <v>120</v>
      </c>
      <c r="H5016" s="2" t="s">
        <v>142</v>
      </c>
      <c r="I5016" s="2" t="s">
        <v>53</v>
      </c>
      <c r="J5016" s="2" t="s">
        <v>280</v>
      </c>
      <c r="K5016" s="2"/>
      <c r="L5016" s="2" t="s">
        <v>122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124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271</v>
      </c>
      <c r="AF5016" s="2" t="s">
        <v>281</v>
      </c>
      <c r="AG5016" s="2" t="s">
        <v>880</v>
      </c>
      <c r="AH5016" s="2" t="s">
        <v>128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6271</v>
      </c>
      <c r="B5017" s="2" t="s">
        <v>6270</v>
      </c>
      <c r="C5017" s="2" t="s">
        <v>47</v>
      </c>
      <c r="D5017" s="2" t="s">
        <v>1040</v>
      </c>
      <c r="E5017" s="2" t="s">
        <v>172</v>
      </c>
      <c r="F5017" s="2" t="s">
        <v>278</v>
      </c>
      <c r="G5017" s="2" t="s">
        <v>120</v>
      </c>
      <c r="H5017" s="2" t="s">
        <v>142</v>
      </c>
      <c r="I5017" s="2" t="s">
        <v>53</v>
      </c>
      <c r="J5017" s="2" t="s">
        <v>280</v>
      </c>
      <c r="K5017" s="2"/>
      <c r="L5017" s="2" t="s">
        <v>122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124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271</v>
      </c>
      <c r="AF5017" s="2" t="s">
        <v>281</v>
      </c>
      <c r="AG5017" s="2" t="s">
        <v>882</v>
      </c>
      <c r="AH5017" s="2" t="s">
        <v>128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6272</v>
      </c>
      <c r="B5018" s="2" t="s">
        <v>6270</v>
      </c>
      <c r="C5018" s="2" t="s">
        <v>47</v>
      </c>
      <c r="D5018" s="2" t="s">
        <v>1040</v>
      </c>
      <c r="E5018" s="2" t="s">
        <v>172</v>
      </c>
      <c r="F5018" s="2" t="s">
        <v>278</v>
      </c>
      <c r="G5018" s="2" t="s">
        <v>120</v>
      </c>
      <c r="H5018" s="2" t="s">
        <v>142</v>
      </c>
      <c r="I5018" s="2" t="s">
        <v>53</v>
      </c>
      <c r="J5018" s="2" t="s">
        <v>280</v>
      </c>
      <c r="K5018" s="2"/>
      <c r="L5018" s="2" t="s">
        <v>122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124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271</v>
      </c>
      <c r="AF5018" s="2" t="s">
        <v>281</v>
      </c>
      <c r="AG5018" s="2" t="s">
        <v>880</v>
      </c>
      <c r="AH5018" s="2" t="s">
        <v>128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6273</v>
      </c>
      <c r="B5019" s="2" t="s">
        <v>6270</v>
      </c>
      <c r="C5019" s="2" t="s">
        <v>47</v>
      </c>
      <c r="D5019" s="2" t="s">
        <v>1040</v>
      </c>
      <c r="E5019" s="2" t="s">
        <v>172</v>
      </c>
      <c r="F5019" s="2" t="s">
        <v>278</v>
      </c>
      <c r="G5019" s="2" t="s">
        <v>120</v>
      </c>
      <c r="H5019" s="2" t="s">
        <v>142</v>
      </c>
      <c r="I5019" s="2" t="s">
        <v>53</v>
      </c>
      <c r="J5019" s="2" t="s">
        <v>280</v>
      </c>
      <c r="K5019" s="2"/>
      <c r="L5019" s="2" t="s">
        <v>122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124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271</v>
      </c>
      <c r="AF5019" s="2" t="s">
        <v>281</v>
      </c>
      <c r="AG5019" s="2" t="s">
        <v>880</v>
      </c>
      <c r="AH5019" s="2" t="s">
        <v>128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6274</v>
      </c>
      <c r="B5020" s="2" t="s">
        <v>6270</v>
      </c>
      <c r="C5020" s="2" t="s">
        <v>47</v>
      </c>
      <c r="D5020" s="2" t="s">
        <v>1040</v>
      </c>
      <c r="E5020" s="2" t="s">
        <v>172</v>
      </c>
      <c r="F5020" s="2" t="s">
        <v>278</v>
      </c>
      <c r="G5020" s="2" t="s">
        <v>120</v>
      </c>
      <c r="H5020" s="2" t="s">
        <v>142</v>
      </c>
      <c r="I5020" s="2" t="s">
        <v>53</v>
      </c>
      <c r="J5020" s="2" t="s">
        <v>280</v>
      </c>
      <c r="K5020" s="2"/>
      <c r="L5020" s="2" t="s">
        <v>122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124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271</v>
      </c>
      <c r="AF5020" s="2" t="s">
        <v>281</v>
      </c>
      <c r="AG5020" s="2" t="s">
        <v>880</v>
      </c>
      <c r="AH5020" s="2" t="s">
        <v>128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6275</v>
      </c>
      <c r="B5021" s="2" t="s">
        <v>6270</v>
      </c>
      <c r="C5021" s="2" t="s">
        <v>47</v>
      </c>
      <c r="D5021" s="2" t="s">
        <v>1040</v>
      </c>
      <c r="E5021" s="2" t="s">
        <v>172</v>
      </c>
      <c r="F5021" s="2" t="s">
        <v>278</v>
      </c>
      <c r="G5021" s="2" t="s">
        <v>120</v>
      </c>
      <c r="H5021" s="2" t="s">
        <v>142</v>
      </c>
      <c r="I5021" s="2" t="s">
        <v>53</v>
      </c>
      <c r="J5021" s="2" t="s">
        <v>280</v>
      </c>
      <c r="K5021" s="2"/>
      <c r="L5021" s="2" t="s">
        <v>122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124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271</v>
      </c>
      <c r="AF5021" s="2" t="s">
        <v>281</v>
      </c>
      <c r="AG5021" s="2" t="s">
        <v>880</v>
      </c>
      <c r="AH5021" s="2" t="s">
        <v>128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6276</v>
      </c>
      <c r="B5022" s="2" t="s">
        <v>6270</v>
      </c>
      <c r="C5022" s="2" t="s">
        <v>47</v>
      </c>
      <c r="D5022" s="2" t="s">
        <v>1040</v>
      </c>
      <c r="E5022" s="2" t="s">
        <v>172</v>
      </c>
      <c r="F5022" s="2" t="s">
        <v>278</v>
      </c>
      <c r="G5022" s="2" t="s">
        <v>120</v>
      </c>
      <c r="H5022" s="2" t="s">
        <v>142</v>
      </c>
      <c r="I5022" s="2" t="s">
        <v>53</v>
      </c>
      <c r="J5022" s="2" t="s">
        <v>280</v>
      </c>
      <c r="K5022" s="2"/>
      <c r="L5022" s="2" t="s">
        <v>122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124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271</v>
      </c>
      <c r="AF5022" s="2" t="s">
        <v>281</v>
      </c>
      <c r="AG5022" s="2" t="s">
        <v>880</v>
      </c>
      <c r="AH5022" s="2" t="s">
        <v>128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6277</v>
      </c>
      <c r="B5023" s="2" t="s">
        <v>6270</v>
      </c>
      <c r="C5023" s="2" t="s">
        <v>47</v>
      </c>
      <c r="D5023" s="2" t="s">
        <v>1040</v>
      </c>
      <c r="E5023" s="2" t="s">
        <v>172</v>
      </c>
      <c r="F5023" s="2" t="s">
        <v>278</v>
      </c>
      <c r="G5023" s="2" t="s">
        <v>120</v>
      </c>
      <c r="H5023" s="2" t="s">
        <v>142</v>
      </c>
      <c r="I5023" s="2" t="s">
        <v>53</v>
      </c>
      <c r="J5023" s="2" t="s">
        <v>280</v>
      </c>
      <c r="K5023" s="2"/>
      <c r="L5023" s="2" t="s">
        <v>122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124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271</v>
      </c>
      <c r="AF5023" s="2" t="s">
        <v>281</v>
      </c>
      <c r="AG5023" s="2" t="s">
        <v>882</v>
      </c>
      <c r="AH5023" s="2" t="s">
        <v>128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6278</v>
      </c>
      <c r="B5024" s="2" t="s">
        <v>6270</v>
      </c>
      <c r="C5024" s="2" t="s">
        <v>47</v>
      </c>
      <c r="D5024" s="2" t="s">
        <v>1040</v>
      </c>
      <c r="E5024" s="2" t="s">
        <v>172</v>
      </c>
      <c r="F5024" s="2" t="s">
        <v>278</v>
      </c>
      <c r="G5024" s="2" t="s">
        <v>120</v>
      </c>
      <c r="H5024" s="2" t="s">
        <v>142</v>
      </c>
      <c r="I5024" s="2"/>
      <c r="J5024" s="2"/>
      <c r="K5024" s="2"/>
      <c r="L5024" s="2"/>
      <c r="M5024" s="2" t="s">
        <v>107</v>
      </c>
      <c r="N5024" s="3"/>
      <c r="O5024" s="3"/>
      <c r="P5024" s="4">
        <f>IF(O5024="吨",N5024*1000,IF(O5024="万立方米",N5024*10000,""))</f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113</v>
      </c>
      <c r="AH5024" s="2" t="s">
        <v>114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6279</v>
      </c>
      <c r="B5025" s="2" t="s">
        <v>6280</v>
      </c>
      <c r="C5025" s="2" t="s">
        <v>47</v>
      </c>
      <c r="D5025" s="2" t="s">
        <v>6240</v>
      </c>
      <c r="E5025" s="2" t="s">
        <v>984</v>
      </c>
      <c r="F5025" s="2" t="s">
        <v>119</v>
      </c>
      <c r="G5025" s="2" t="s">
        <v>120</v>
      </c>
      <c r="H5025" s="2" t="s">
        <v>52</v>
      </c>
      <c r="I5025" s="2" t="s">
        <v>53</v>
      </c>
      <c r="J5025" s="2" t="s">
        <v>121</v>
      </c>
      <c r="K5025" s="2"/>
      <c r="L5025" s="2" t="s">
        <v>122</v>
      </c>
      <c r="M5025" s="2" t="s">
        <v>57</v>
      </c>
      <c r="N5025" s="3">
        <v>6095</v>
      </c>
      <c r="O5025" s="3" t="s">
        <v>123</v>
      </c>
      <c r="P5025" s="2"/>
      <c r="Q5025" s="2"/>
      <c r="R5025" s="2"/>
      <c r="S5025" s="2"/>
      <c r="T5025" s="2"/>
      <c r="U5025" s="2"/>
      <c r="V5025" s="2"/>
      <c r="W5025" s="2" t="s">
        <v>124</v>
      </c>
      <c r="X5025" s="2"/>
      <c r="Y5025" s="2" t="s">
        <v>65</v>
      </c>
      <c r="Z5025" s="2">
        <v>0</v>
      </c>
      <c r="AA5025" s="2"/>
      <c r="AB5025" s="2"/>
      <c r="AC5025" s="4">
        <f>P5025*U5025/1000000</f>
        <v>0.0</v>
      </c>
      <c r="AD5025" s="4">
        <f>AC5025*(1-Z5025/100)</f>
        <v>0.0</v>
      </c>
      <c r="AE5025" s="2" t="s">
        <v>125</v>
      </c>
      <c r="AF5025" s="2" t="s">
        <v>126</v>
      </c>
      <c r="AG5025" s="2" t="s">
        <v>127</v>
      </c>
      <c r="AH5025" s="2" t="s">
        <v>128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6281</v>
      </c>
      <c r="B5026" s="2" t="s">
        <v>6280</v>
      </c>
      <c r="C5026" s="2" t="s">
        <v>47</v>
      </c>
      <c r="D5026" s="2" t="s">
        <v>6240</v>
      </c>
      <c r="E5026" s="2" t="s">
        <v>984</v>
      </c>
      <c r="F5026" s="2" t="s">
        <v>119</v>
      </c>
      <c r="G5026" s="2" t="s">
        <v>120</v>
      </c>
      <c r="H5026" s="2" t="s">
        <v>52</v>
      </c>
      <c r="I5026" s="2" t="s">
        <v>53</v>
      </c>
      <c r="J5026" s="2" t="s">
        <v>121</v>
      </c>
      <c r="K5026" s="2"/>
      <c r="L5026" s="2" t="s">
        <v>122</v>
      </c>
      <c r="M5026" s="2" t="s">
        <v>73</v>
      </c>
      <c r="N5026" s="3">
        <v>6095</v>
      </c>
      <c r="O5026" s="3" t="s">
        <v>123</v>
      </c>
      <c r="P5026" s="2"/>
      <c r="Q5026" s="2"/>
      <c r="R5026" s="2"/>
      <c r="S5026" s="2"/>
      <c r="T5026" s="2"/>
      <c r="U5026" s="2"/>
      <c r="V5026" s="2"/>
      <c r="W5026" s="2" t="s">
        <v>124</v>
      </c>
      <c r="X5026" s="2"/>
      <c r="Y5026" s="2" t="s">
        <v>65</v>
      </c>
      <c r="Z5026" s="2">
        <v>0</v>
      </c>
      <c r="AA5026" s="2"/>
      <c r="AB5026" s="2"/>
      <c r="AC5026" s="4">
        <f>P5026*U5026/1000000</f>
        <v>0.0</v>
      </c>
      <c r="AD5026" s="4">
        <f>AC5026*(1-Z5026/100)</f>
        <v>0.0</v>
      </c>
      <c r="AE5026" s="2" t="s">
        <v>125</v>
      </c>
      <c r="AF5026" s="2" t="s">
        <v>126</v>
      </c>
      <c r="AG5026" s="2" t="s">
        <v>130</v>
      </c>
      <c r="AH5026" s="2" t="s">
        <v>128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6282</v>
      </c>
      <c r="B5027" s="2" t="s">
        <v>6280</v>
      </c>
      <c r="C5027" s="2" t="s">
        <v>47</v>
      </c>
      <c r="D5027" s="2" t="s">
        <v>6240</v>
      </c>
      <c r="E5027" s="2" t="s">
        <v>984</v>
      </c>
      <c r="F5027" s="2" t="s">
        <v>119</v>
      </c>
      <c r="G5027" s="2" t="s">
        <v>120</v>
      </c>
      <c r="H5027" s="2" t="s">
        <v>52</v>
      </c>
      <c r="I5027" s="2" t="s">
        <v>53</v>
      </c>
      <c r="J5027" s="2" t="s">
        <v>121</v>
      </c>
      <c r="K5027" s="2"/>
      <c r="L5027" s="2" t="s">
        <v>122</v>
      </c>
      <c r="M5027" s="2" t="s">
        <v>79</v>
      </c>
      <c r="N5027" s="3">
        <v>6095</v>
      </c>
      <c r="O5027" s="3" t="s">
        <v>123</v>
      </c>
      <c r="P5027" s="2"/>
      <c r="Q5027" s="2"/>
      <c r="R5027" s="2"/>
      <c r="S5027" s="2"/>
      <c r="T5027" s="2"/>
      <c r="U5027" s="2"/>
      <c r="V5027" s="2"/>
      <c r="W5027" s="2" t="s">
        <v>124</v>
      </c>
      <c r="X5027" s="2"/>
      <c r="Y5027" s="2" t="s">
        <v>65</v>
      </c>
      <c r="Z5027" s="2">
        <v>0</v>
      </c>
      <c r="AA5027" s="2"/>
      <c r="AB5027" s="2"/>
      <c r="AC5027" s="4">
        <f>P5027*U5027/1000000</f>
        <v>0.0</v>
      </c>
      <c r="AD5027" s="4">
        <f>AC5027*(1-Z5027/100)</f>
        <v>0.0</v>
      </c>
      <c r="AE5027" s="2" t="s">
        <v>125</v>
      </c>
      <c r="AF5027" s="2" t="s">
        <v>126</v>
      </c>
      <c r="AG5027" s="2" t="s">
        <v>127</v>
      </c>
      <c r="AH5027" s="2" t="s">
        <v>128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6283</v>
      </c>
      <c r="B5028" s="2" t="s">
        <v>6280</v>
      </c>
      <c r="C5028" s="2" t="s">
        <v>47</v>
      </c>
      <c r="D5028" s="2" t="s">
        <v>6240</v>
      </c>
      <c r="E5028" s="2" t="s">
        <v>984</v>
      </c>
      <c r="F5028" s="2" t="s">
        <v>119</v>
      </c>
      <c r="G5028" s="2" t="s">
        <v>120</v>
      </c>
      <c r="H5028" s="2" t="s">
        <v>52</v>
      </c>
      <c r="I5028" s="2" t="s">
        <v>53</v>
      </c>
      <c r="J5028" s="2" t="s">
        <v>121</v>
      </c>
      <c r="K5028" s="2"/>
      <c r="L5028" s="2" t="s">
        <v>122</v>
      </c>
      <c r="M5028" s="2" t="s">
        <v>87</v>
      </c>
      <c r="N5028" s="3">
        <v>6095</v>
      </c>
      <c r="O5028" s="3" t="s">
        <v>123</v>
      </c>
      <c r="P5028" s="2"/>
      <c r="Q5028" s="2"/>
      <c r="R5028" s="2"/>
      <c r="S5028" s="2"/>
      <c r="T5028" s="2"/>
      <c r="U5028" s="2"/>
      <c r="V5028" s="2"/>
      <c r="W5028" s="2" t="s">
        <v>124</v>
      </c>
      <c r="X5028" s="2"/>
      <c r="Y5028" s="2" t="s">
        <v>65</v>
      </c>
      <c r="Z5028" s="2">
        <v>0</v>
      </c>
      <c r="AA5028" s="2"/>
      <c r="AB5028" s="2"/>
      <c r="AC5028" s="4">
        <f>P5028*U5028/1000000</f>
        <v>0.0</v>
      </c>
      <c r="AD5028" s="4">
        <f>AC5028*(1-Z5028/100)</f>
        <v>0.0</v>
      </c>
      <c r="AE5028" s="2" t="s">
        <v>125</v>
      </c>
      <c r="AF5028" s="2" t="s">
        <v>126</v>
      </c>
      <c r="AG5028" s="2" t="s">
        <v>127</v>
      </c>
      <c r="AH5028" s="2" t="s">
        <v>128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6284</v>
      </c>
      <c r="B5029" s="2" t="s">
        <v>6280</v>
      </c>
      <c r="C5029" s="2" t="s">
        <v>47</v>
      </c>
      <c r="D5029" s="2" t="s">
        <v>6240</v>
      </c>
      <c r="E5029" s="2" t="s">
        <v>984</v>
      </c>
      <c r="F5029" s="2" t="s">
        <v>119</v>
      </c>
      <c r="G5029" s="2" t="s">
        <v>120</v>
      </c>
      <c r="H5029" s="2" t="s">
        <v>52</v>
      </c>
      <c r="I5029" s="2" t="s">
        <v>53</v>
      </c>
      <c r="J5029" s="2" t="s">
        <v>121</v>
      </c>
      <c r="K5029" s="2"/>
      <c r="L5029" s="2" t="s">
        <v>122</v>
      </c>
      <c r="M5029" s="2" t="s">
        <v>91</v>
      </c>
      <c r="N5029" s="3">
        <v>6095</v>
      </c>
      <c r="O5029" s="3" t="s">
        <v>123</v>
      </c>
      <c r="P5029" s="2"/>
      <c r="Q5029" s="2"/>
      <c r="R5029" s="2"/>
      <c r="S5029" s="2"/>
      <c r="T5029" s="2"/>
      <c r="U5029" s="2"/>
      <c r="V5029" s="2"/>
      <c r="W5029" s="2" t="s">
        <v>124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4">
        <f>P5029*U5029/1000000</f>
        <v>0.0</v>
      </c>
      <c r="AD5029" s="4">
        <f>AC5030*(1-AA5029/100)+(AC5029-AC5030)*(1-AB5029/100)</f>
        <v>0.0</v>
      </c>
      <c r="AE5029" s="2" t="s">
        <v>125</v>
      </c>
      <c r="AF5029" s="2" t="s">
        <v>126</v>
      </c>
      <c r="AG5029" s="2" t="s">
        <v>127</v>
      </c>
      <c r="AH5029" s="2" t="s">
        <v>128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6285</v>
      </c>
      <c r="B5030" s="2" t="s">
        <v>6280</v>
      </c>
      <c r="C5030" s="2" t="s">
        <v>47</v>
      </c>
      <c r="D5030" s="2" t="s">
        <v>6240</v>
      </c>
      <c r="E5030" s="2" t="s">
        <v>984</v>
      </c>
      <c r="F5030" s="2" t="s">
        <v>119</v>
      </c>
      <c r="G5030" s="2" t="s">
        <v>120</v>
      </c>
      <c r="H5030" s="2" t="s">
        <v>52</v>
      </c>
      <c r="I5030" s="2" t="s">
        <v>53</v>
      </c>
      <c r="J5030" s="2" t="s">
        <v>121</v>
      </c>
      <c r="K5030" s="2"/>
      <c r="L5030" s="2" t="s">
        <v>122</v>
      </c>
      <c r="M5030" s="2" t="s">
        <v>95</v>
      </c>
      <c r="N5030" s="3">
        <v>6095</v>
      </c>
      <c r="O5030" s="3" t="s">
        <v>123</v>
      </c>
      <c r="P5030" s="2"/>
      <c r="Q5030" s="2"/>
      <c r="R5030" s="2"/>
      <c r="S5030" s="2"/>
      <c r="T5030" s="2"/>
      <c r="U5030" s="2"/>
      <c r="V5030" s="2"/>
      <c r="W5030" s="2" t="s">
        <v>124</v>
      </c>
      <c r="X5030" s="2"/>
      <c r="Y5030" s="2" t="s">
        <v>65</v>
      </c>
      <c r="Z5030" s="2">
        <v>0</v>
      </c>
      <c r="AA5030" s="2"/>
      <c r="AB5030" s="2"/>
      <c r="AC5030" s="4">
        <f>P5030*U5030/1000000</f>
        <v>0.0</v>
      </c>
      <c r="AD5030" s="4">
        <f>AC5030*(1-Z5030/100)</f>
        <v>0.0</v>
      </c>
      <c r="AE5030" s="2" t="s">
        <v>125</v>
      </c>
      <c r="AF5030" s="2" t="s">
        <v>126</v>
      </c>
      <c r="AG5030" s="2" t="s">
        <v>127</v>
      </c>
      <c r="AH5030" s="2" t="s">
        <v>128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6286</v>
      </c>
      <c r="B5031" s="2" t="s">
        <v>6280</v>
      </c>
      <c r="C5031" s="2" t="s">
        <v>47</v>
      </c>
      <c r="D5031" s="2" t="s">
        <v>6240</v>
      </c>
      <c r="E5031" s="2" t="s">
        <v>984</v>
      </c>
      <c r="F5031" s="2" t="s">
        <v>119</v>
      </c>
      <c r="G5031" s="2" t="s">
        <v>120</v>
      </c>
      <c r="H5031" s="2" t="s">
        <v>52</v>
      </c>
      <c r="I5031" s="2" t="s">
        <v>53</v>
      </c>
      <c r="J5031" s="2" t="s">
        <v>121</v>
      </c>
      <c r="K5031" s="2"/>
      <c r="L5031" s="2" t="s">
        <v>122</v>
      </c>
      <c r="M5031" s="2" t="s">
        <v>99</v>
      </c>
      <c r="N5031" s="3">
        <v>6095</v>
      </c>
      <c r="O5031" s="3" t="s">
        <v>123</v>
      </c>
      <c r="P5031" s="2"/>
      <c r="Q5031" s="2"/>
      <c r="R5031" s="2"/>
      <c r="S5031" s="2"/>
      <c r="T5031" s="2"/>
      <c r="U5031" s="2"/>
      <c r="V5031" s="2"/>
      <c r="W5031" s="2" t="s">
        <v>124</v>
      </c>
      <c r="X5031" s="2"/>
      <c r="Y5031" s="2" t="s">
        <v>65</v>
      </c>
      <c r="Z5031" s="2">
        <v>0</v>
      </c>
      <c r="AA5031" s="2"/>
      <c r="AB5031" s="2"/>
      <c r="AC5031" s="4">
        <f>P5031*U5031/1000000</f>
        <v>0.0</v>
      </c>
      <c r="AD5031" s="4">
        <f>AC5031*(1-Z5031/100)</f>
        <v>0.0</v>
      </c>
      <c r="AE5031" s="2" t="s">
        <v>125</v>
      </c>
      <c r="AF5031" s="2" t="s">
        <v>126</v>
      </c>
      <c r="AG5031" s="2" t="s">
        <v>127</v>
      </c>
      <c r="AH5031" s="2" t="s">
        <v>128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6287</v>
      </c>
      <c r="B5032" s="2" t="s">
        <v>6280</v>
      </c>
      <c r="C5032" s="2" t="s">
        <v>47</v>
      </c>
      <c r="D5032" s="2" t="s">
        <v>6240</v>
      </c>
      <c r="E5032" s="2" t="s">
        <v>984</v>
      </c>
      <c r="F5032" s="2" t="s">
        <v>119</v>
      </c>
      <c r="G5032" s="2" t="s">
        <v>120</v>
      </c>
      <c r="H5032" s="2" t="s">
        <v>52</v>
      </c>
      <c r="I5032" s="2" t="s">
        <v>53</v>
      </c>
      <c r="J5032" s="2" t="s">
        <v>121</v>
      </c>
      <c r="K5032" s="2"/>
      <c r="L5032" s="2" t="s">
        <v>122</v>
      </c>
      <c r="M5032" s="2" t="s">
        <v>104</v>
      </c>
      <c r="N5032" s="3">
        <v>6095</v>
      </c>
      <c r="O5032" s="3" t="s">
        <v>123</v>
      </c>
      <c r="P5032" s="2"/>
      <c r="Q5032" s="2"/>
      <c r="R5032" s="2"/>
      <c r="S5032" s="2"/>
      <c r="T5032" s="2"/>
      <c r="U5032" s="2"/>
      <c r="V5032" s="2"/>
      <c r="W5032" s="2" t="s">
        <v>124</v>
      </c>
      <c r="X5032" s="2"/>
      <c r="Y5032" s="2" t="s">
        <v>65</v>
      </c>
      <c r="Z5032" s="2">
        <v>0</v>
      </c>
      <c r="AA5032" s="2"/>
      <c r="AB5032" s="2"/>
      <c r="AC5032" s="4">
        <f>P5032*U5032/1000000</f>
        <v>0.0</v>
      </c>
      <c r="AD5032" s="4">
        <f>AC5032*(1-Z5032/100)</f>
        <v>0.0</v>
      </c>
      <c r="AE5032" s="2" t="s">
        <v>125</v>
      </c>
      <c r="AF5032" s="2" t="s">
        <v>126</v>
      </c>
      <c r="AG5032" s="2" t="s">
        <v>130</v>
      </c>
      <c r="AH5032" s="2" t="s">
        <v>128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6288</v>
      </c>
      <c r="B5033" s="2" t="s">
        <v>6280</v>
      </c>
      <c r="C5033" s="2" t="s">
        <v>47</v>
      </c>
      <c r="D5033" s="2" t="s">
        <v>6240</v>
      </c>
      <c r="E5033" s="2" t="s">
        <v>984</v>
      </c>
      <c r="F5033" s="2" t="s">
        <v>119</v>
      </c>
      <c r="G5033" s="2" t="s">
        <v>120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f>IF(O5033="吨",N5033*1000,IF(O5033="万立方米",N5033*10000,""))</f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138</v>
      </c>
      <c r="AH5033" s="2" t="s">
        <v>114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6289</v>
      </c>
      <c r="B5034" s="2" t="s">
        <v>6290</v>
      </c>
      <c r="C5034" s="2" t="s">
        <v>47</v>
      </c>
      <c r="D5034" s="2" t="s">
        <v>1363</v>
      </c>
      <c r="E5034" s="2" t="s">
        <v>277</v>
      </c>
      <c r="F5034" s="2" t="s">
        <v>278</v>
      </c>
      <c r="G5034" s="2" t="s">
        <v>120</v>
      </c>
      <c r="H5034" s="2" t="s">
        <v>2474</v>
      </c>
      <c r="I5034" s="2" t="s">
        <v>53</v>
      </c>
      <c r="J5034" s="2" t="s">
        <v>691</v>
      </c>
      <c r="K5034" s="2"/>
      <c r="L5034" s="2" t="s">
        <v>122</v>
      </c>
      <c r="M5034" s="2" t="s">
        <v>57</v>
      </c>
      <c r="N5034" s="3">
        <v>2606.9</v>
      </c>
      <c r="O5034" s="3" t="s">
        <v>123</v>
      </c>
      <c r="P5034" s="2"/>
      <c r="Q5034" s="2"/>
      <c r="R5034" s="2"/>
      <c r="S5034" s="2"/>
      <c r="T5034" s="2"/>
      <c r="U5034" s="2"/>
      <c r="V5034" s="2"/>
      <c r="W5034" s="2" t="s">
        <v>124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271</v>
      </c>
      <c r="AF5034" s="2" t="s">
        <v>692</v>
      </c>
      <c r="AG5034" s="2" t="s">
        <v>693</v>
      </c>
      <c r="AH5034" s="2" t="s">
        <v>128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6291</v>
      </c>
      <c r="B5035" s="2" t="s">
        <v>6290</v>
      </c>
      <c r="C5035" s="2" t="s">
        <v>47</v>
      </c>
      <c r="D5035" s="2" t="s">
        <v>1363</v>
      </c>
      <c r="E5035" s="2" t="s">
        <v>277</v>
      </c>
      <c r="F5035" s="2" t="s">
        <v>278</v>
      </c>
      <c r="G5035" s="2" t="s">
        <v>120</v>
      </c>
      <c r="H5035" s="2" t="s">
        <v>2474</v>
      </c>
      <c r="I5035" s="2" t="s">
        <v>53</v>
      </c>
      <c r="J5035" s="2" t="s">
        <v>691</v>
      </c>
      <c r="K5035" s="2"/>
      <c r="L5035" s="2" t="s">
        <v>122</v>
      </c>
      <c r="M5035" s="2" t="s">
        <v>73</v>
      </c>
      <c r="N5035" s="3">
        <v>2606.9</v>
      </c>
      <c r="O5035" s="3" t="s">
        <v>123</v>
      </c>
      <c r="P5035" s="2"/>
      <c r="Q5035" s="2"/>
      <c r="R5035" s="2"/>
      <c r="S5035" s="2"/>
      <c r="T5035" s="2"/>
      <c r="U5035" s="2"/>
      <c r="V5035" s="2"/>
      <c r="W5035" s="2" t="s">
        <v>124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271</v>
      </c>
      <c r="AF5035" s="2" t="s">
        <v>692</v>
      </c>
      <c r="AG5035" s="2" t="s">
        <v>695</v>
      </c>
      <c r="AH5035" s="2" t="s">
        <v>128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6292</v>
      </c>
      <c r="B5036" s="2" t="s">
        <v>6290</v>
      </c>
      <c r="C5036" s="2" t="s">
        <v>47</v>
      </c>
      <c r="D5036" s="2" t="s">
        <v>1363</v>
      </c>
      <c r="E5036" s="2" t="s">
        <v>277</v>
      </c>
      <c r="F5036" s="2" t="s">
        <v>278</v>
      </c>
      <c r="G5036" s="2" t="s">
        <v>120</v>
      </c>
      <c r="H5036" s="2" t="s">
        <v>2474</v>
      </c>
      <c r="I5036" s="2" t="s">
        <v>53</v>
      </c>
      <c r="J5036" s="2" t="s">
        <v>691</v>
      </c>
      <c r="K5036" s="2"/>
      <c r="L5036" s="2" t="s">
        <v>122</v>
      </c>
      <c r="M5036" s="2" t="s">
        <v>79</v>
      </c>
      <c r="N5036" s="3">
        <v>2606.9</v>
      </c>
      <c r="O5036" s="3" t="s">
        <v>123</v>
      </c>
      <c r="P5036" s="2"/>
      <c r="Q5036" s="2"/>
      <c r="R5036" s="2"/>
      <c r="S5036" s="2"/>
      <c r="T5036" s="2"/>
      <c r="U5036" s="2"/>
      <c r="V5036" s="2"/>
      <c r="W5036" s="2" t="s">
        <v>124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271</v>
      </c>
      <c r="AF5036" s="2" t="s">
        <v>692</v>
      </c>
      <c r="AG5036" s="2" t="s">
        <v>693</v>
      </c>
      <c r="AH5036" s="2" t="s">
        <v>128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6293</v>
      </c>
      <c r="B5037" s="2" t="s">
        <v>6290</v>
      </c>
      <c r="C5037" s="2" t="s">
        <v>47</v>
      </c>
      <c r="D5037" s="2" t="s">
        <v>1363</v>
      </c>
      <c r="E5037" s="2" t="s">
        <v>277</v>
      </c>
      <c r="F5037" s="2" t="s">
        <v>278</v>
      </c>
      <c r="G5037" s="2" t="s">
        <v>120</v>
      </c>
      <c r="H5037" s="2" t="s">
        <v>2474</v>
      </c>
      <c r="I5037" s="2" t="s">
        <v>53</v>
      </c>
      <c r="J5037" s="2" t="s">
        <v>691</v>
      </c>
      <c r="K5037" s="2"/>
      <c r="L5037" s="2" t="s">
        <v>122</v>
      </c>
      <c r="M5037" s="2" t="s">
        <v>87</v>
      </c>
      <c r="N5037" s="3">
        <v>2606.9</v>
      </c>
      <c r="O5037" s="3" t="s">
        <v>123</v>
      </c>
      <c r="P5037" s="2"/>
      <c r="Q5037" s="2"/>
      <c r="R5037" s="2"/>
      <c r="S5037" s="2"/>
      <c r="T5037" s="2"/>
      <c r="U5037" s="2"/>
      <c r="V5037" s="2"/>
      <c r="W5037" s="2" t="s">
        <v>124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271</v>
      </c>
      <c r="AF5037" s="2" t="s">
        <v>692</v>
      </c>
      <c r="AG5037" s="2" t="s">
        <v>693</v>
      </c>
      <c r="AH5037" s="2" t="s">
        <v>128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6294</v>
      </c>
      <c r="B5038" s="2" t="s">
        <v>6290</v>
      </c>
      <c r="C5038" s="2" t="s">
        <v>47</v>
      </c>
      <c r="D5038" s="2" t="s">
        <v>1363</v>
      </c>
      <c r="E5038" s="2" t="s">
        <v>277</v>
      </c>
      <c r="F5038" s="2" t="s">
        <v>278</v>
      </c>
      <c r="G5038" s="2" t="s">
        <v>120</v>
      </c>
      <c r="H5038" s="2" t="s">
        <v>2474</v>
      </c>
      <c r="I5038" s="2" t="s">
        <v>53</v>
      </c>
      <c r="J5038" s="2" t="s">
        <v>691</v>
      </c>
      <c r="K5038" s="2"/>
      <c r="L5038" s="2" t="s">
        <v>122</v>
      </c>
      <c r="M5038" s="2" t="s">
        <v>91</v>
      </c>
      <c r="N5038" s="3">
        <v>2606.9</v>
      </c>
      <c r="O5038" s="3" t="s">
        <v>123</v>
      </c>
      <c r="P5038" s="2"/>
      <c r="Q5038" s="2"/>
      <c r="R5038" s="2"/>
      <c r="S5038" s="2"/>
      <c r="T5038" s="2"/>
      <c r="U5038" s="2"/>
      <c r="V5038" s="2"/>
      <c r="W5038" s="2" t="s">
        <v>124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271</v>
      </c>
      <c r="AF5038" s="2" t="s">
        <v>692</v>
      </c>
      <c r="AG5038" s="2" t="s">
        <v>693</v>
      </c>
      <c r="AH5038" s="2" t="s">
        <v>128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6295</v>
      </c>
      <c r="B5039" s="2" t="s">
        <v>6290</v>
      </c>
      <c r="C5039" s="2" t="s">
        <v>47</v>
      </c>
      <c r="D5039" s="2" t="s">
        <v>1363</v>
      </c>
      <c r="E5039" s="2" t="s">
        <v>277</v>
      </c>
      <c r="F5039" s="2" t="s">
        <v>278</v>
      </c>
      <c r="G5039" s="2" t="s">
        <v>120</v>
      </c>
      <c r="H5039" s="2" t="s">
        <v>2474</v>
      </c>
      <c r="I5039" s="2" t="s">
        <v>53</v>
      </c>
      <c r="J5039" s="2" t="s">
        <v>691</v>
      </c>
      <c r="K5039" s="2"/>
      <c r="L5039" s="2" t="s">
        <v>122</v>
      </c>
      <c r="M5039" s="2" t="s">
        <v>95</v>
      </c>
      <c r="N5039" s="3">
        <v>2606.9</v>
      </c>
      <c r="O5039" s="3" t="s">
        <v>123</v>
      </c>
      <c r="P5039" s="2"/>
      <c r="Q5039" s="2"/>
      <c r="R5039" s="2"/>
      <c r="S5039" s="2"/>
      <c r="T5039" s="2"/>
      <c r="U5039" s="2"/>
      <c r="V5039" s="2"/>
      <c r="W5039" s="2" t="s">
        <v>124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271</v>
      </c>
      <c r="AF5039" s="2" t="s">
        <v>692</v>
      </c>
      <c r="AG5039" s="2" t="s">
        <v>693</v>
      </c>
      <c r="AH5039" s="2" t="s">
        <v>128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6296</v>
      </c>
      <c r="B5040" s="2" t="s">
        <v>6290</v>
      </c>
      <c r="C5040" s="2" t="s">
        <v>47</v>
      </c>
      <c r="D5040" s="2" t="s">
        <v>1363</v>
      </c>
      <c r="E5040" s="2" t="s">
        <v>277</v>
      </c>
      <c r="F5040" s="2" t="s">
        <v>278</v>
      </c>
      <c r="G5040" s="2" t="s">
        <v>120</v>
      </c>
      <c r="H5040" s="2" t="s">
        <v>2474</v>
      </c>
      <c r="I5040" s="2" t="s">
        <v>53</v>
      </c>
      <c r="J5040" s="2" t="s">
        <v>691</v>
      </c>
      <c r="K5040" s="2"/>
      <c r="L5040" s="2" t="s">
        <v>122</v>
      </c>
      <c r="M5040" s="2" t="s">
        <v>99</v>
      </c>
      <c r="N5040" s="3">
        <v>2606.9</v>
      </c>
      <c r="O5040" s="3" t="s">
        <v>123</v>
      </c>
      <c r="P5040" s="2"/>
      <c r="Q5040" s="2"/>
      <c r="R5040" s="2"/>
      <c r="S5040" s="2"/>
      <c r="T5040" s="2"/>
      <c r="U5040" s="2"/>
      <c r="V5040" s="2"/>
      <c r="W5040" s="2" t="s">
        <v>124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271</v>
      </c>
      <c r="AF5040" s="2" t="s">
        <v>692</v>
      </c>
      <c r="AG5040" s="2" t="s">
        <v>693</v>
      </c>
      <c r="AH5040" s="2" t="s">
        <v>128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6297</v>
      </c>
      <c r="B5041" s="2" t="s">
        <v>6290</v>
      </c>
      <c r="C5041" s="2" t="s">
        <v>47</v>
      </c>
      <c r="D5041" s="2" t="s">
        <v>1363</v>
      </c>
      <c r="E5041" s="2" t="s">
        <v>277</v>
      </c>
      <c r="F5041" s="2" t="s">
        <v>278</v>
      </c>
      <c r="G5041" s="2" t="s">
        <v>120</v>
      </c>
      <c r="H5041" s="2" t="s">
        <v>2474</v>
      </c>
      <c r="I5041" s="2" t="s">
        <v>53</v>
      </c>
      <c r="J5041" s="2" t="s">
        <v>691</v>
      </c>
      <c r="K5041" s="2"/>
      <c r="L5041" s="2" t="s">
        <v>122</v>
      </c>
      <c r="M5041" s="2" t="s">
        <v>104</v>
      </c>
      <c r="N5041" s="3">
        <v>2606.9</v>
      </c>
      <c r="O5041" s="3" t="s">
        <v>123</v>
      </c>
      <c r="P5041" s="2"/>
      <c r="Q5041" s="2"/>
      <c r="R5041" s="2"/>
      <c r="S5041" s="2"/>
      <c r="T5041" s="2"/>
      <c r="U5041" s="2"/>
      <c r="V5041" s="2"/>
      <c r="W5041" s="2" t="s">
        <v>124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271</v>
      </c>
      <c r="AF5041" s="2" t="s">
        <v>692</v>
      </c>
      <c r="AG5041" s="2" t="s">
        <v>695</v>
      </c>
      <c r="AH5041" s="2" t="s">
        <v>128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6298</v>
      </c>
      <c r="B5042" s="2" t="s">
        <v>6290</v>
      </c>
      <c r="C5042" s="2" t="s">
        <v>47</v>
      </c>
      <c r="D5042" s="2" t="s">
        <v>1363</v>
      </c>
      <c r="E5042" s="2" t="s">
        <v>277</v>
      </c>
      <c r="F5042" s="2" t="s">
        <v>278</v>
      </c>
      <c r="G5042" s="2" t="s">
        <v>120</v>
      </c>
      <c r="H5042" s="2" t="s">
        <v>2474</v>
      </c>
      <c r="I5042" s="2"/>
      <c r="J5042" s="2"/>
      <c r="K5042" s="2"/>
      <c r="L5042" s="2"/>
      <c r="M5042" s="2" t="s">
        <v>107</v>
      </c>
      <c r="N5042" s="3"/>
      <c r="O5042" s="3"/>
      <c r="P5042" s="4">
        <f>IF(O5042="吨",N5042*1000,IF(O5042="万立方米",N5042*10000,""))</f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138</v>
      </c>
      <c r="AH5042" s="2" t="s">
        <v>114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6299</v>
      </c>
      <c r="B5043" s="2" t="s">
        <v>6300</v>
      </c>
      <c r="C5043" s="2" t="s">
        <v>47</v>
      </c>
      <c r="D5043" s="2" t="s">
        <v>797</v>
      </c>
      <c r="E5043" s="2" t="s">
        <v>514</v>
      </c>
      <c r="F5043" s="2" t="s">
        <v>224</v>
      </c>
      <c r="G5043" s="2" t="s">
        <v>225</v>
      </c>
      <c r="H5043" s="2" t="s">
        <v>2474</v>
      </c>
      <c r="I5043" s="2" t="s">
        <v>53</v>
      </c>
      <c r="J5043" s="2" t="s">
        <v>226</v>
      </c>
      <c r="K5043" s="2" t="s">
        <v>226</v>
      </c>
      <c r="L5043" s="2" t="s">
        <v>227</v>
      </c>
      <c r="M5043" s="2" t="s">
        <v>57</v>
      </c>
      <c r="N5043" s="3">
        <v>9292.028</v>
      </c>
      <c r="O5043" s="3" t="s">
        <v>228</v>
      </c>
      <c r="P5043" s="4">
        <f>IF(O5043="吨",N5043*1000,IF(O5043="万立方米",N5043*10000,""))</f>
        <v>92920280.0</v>
      </c>
      <c r="Q5043" s="2" t="s">
        <v>229</v>
      </c>
      <c r="R5043" s="2" t="s">
        <v>230</v>
      </c>
      <c r="S5043" s="2" t="s">
        <v>231</v>
      </c>
      <c r="T5043" s="2" t="s">
        <v>75</v>
      </c>
      <c r="U5043" s="4">
        <f>0.0</f>
        <v>0.0</v>
      </c>
      <c r="V5043" s="2" t="s">
        <v>232</v>
      </c>
      <c r="W5043" s="2" t="s">
        <v>76</v>
      </c>
      <c r="X5043" s="2" t="s">
        <v>255</v>
      </c>
      <c r="Y5043" s="2" t="s">
        <v>256</v>
      </c>
      <c r="Z5043" s="2">
        <v>57</v>
      </c>
      <c r="AA5043" s="2"/>
      <c r="AB5043" s="2"/>
      <c r="AC5043" s="4">
        <f>P5043*U5043/1000000</f>
        <v>0.0</v>
      </c>
      <c r="AD5043" s="4">
        <f>AC5043*(1-Z5043/100)</f>
        <v>0.0</v>
      </c>
      <c r="AE5043" s="2" t="s">
        <v>66</v>
      </c>
      <c r="AF5043" s="2" t="s">
        <v>67</v>
      </c>
      <c r="AG5043" s="2" t="s">
        <v>257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6301</v>
      </c>
      <c r="B5044" s="2" t="s">
        <v>6300</v>
      </c>
      <c r="C5044" s="2" t="s">
        <v>47</v>
      </c>
      <c r="D5044" s="2" t="s">
        <v>797</v>
      </c>
      <c r="E5044" s="2" t="s">
        <v>514</v>
      </c>
      <c r="F5044" s="2" t="s">
        <v>224</v>
      </c>
      <c r="G5044" s="2" t="s">
        <v>225</v>
      </c>
      <c r="H5044" s="2" t="s">
        <v>2474</v>
      </c>
      <c r="I5044" s="2" t="s">
        <v>53</v>
      </c>
      <c r="J5044" s="2" t="s">
        <v>226</v>
      </c>
      <c r="K5044" s="2" t="s">
        <v>226</v>
      </c>
      <c r="L5044" s="2" t="s">
        <v>227</v>
      </c>
      <c r="M5044" s="2" t="s">
        <v>73</v>
      </c>
      <c r="N5044" s="3">
        <v>9292.028</v>
      </c>
      <c r="O5044" s="3" t="s">
        <v>228</v>
      </c>
      <c r="P5044" s="4">
        <f>IF(O5044="吨",N5044*1000,IF(O5044="万立方米",N5044*10000,""))</f>
        <v>92920280.0</v>
      </c>
      <c r="Q5044" s="2" t="s">
        <v>229</v>
      </c>
      <c r="R5044" s="2" t="s">
        <v>230</v>
      </c>
      <c r="S5044" s="2" t="s">
        <v>235</v>
      </c>
      <c r="T5044" s="2" t="s">
        <v>75</v>
      </c>
      <c r="U5044" s="4">
        <f>1.3</f>
        <v>1.3</v>
      </c>
      <c r="V5044" s="2" t="s">
        <v>232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4">
        <f>P5044*U5044/1000000</f>
        <v>120.796364</v>
      </c>
      <c r="AD5044" s="4">
        <f>AC5044*(1-Z5044/100)</f>
        <v>120.796364</v>
      </c>
      <c r="AE5044" s="2" t="s">
        <v>66</v>
      </c>
      <c r="AF5044" s="2" t="s">
        <v>67</v>
      </c>
      <c r="AG5044" s="2" t="s">
        <v>259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6302</v>
      </c>
      <c r="B5045" s="2" t="s">
        <v>6300</v>
      </c>
      <c r="C5045" s="2" t="s">
        <v>47</v>
      </c>
      <c r="D5045" s="2" t="s">
        <v>797</v>
      </c>
      <c r="E5045" s="2" t="s">
        <v>514</v>
      </c>
      <c r="F5045" s="2" t="s">
        <v>224</v>
      </c>
      <c r="G5045" s="2" t="s">
        <v>225</v>
      </c>
      <c r="H5045" s="2" t="s">
        <v>2474</v>
      </c>
      <c r="I5045" s="2" t="s">
        <v>53</v>
      </c>
      <c r="J5045" s="2" t="s">
        <v>226</v>
      </c>
      <c r="K5045" s="2" t="s">
        <v>226</v>
      </c>
      <c r="L5045" s="2" t="s">
        <v>227</v>
      </c>
      <c r="M5045" s="2" t="s">
        <v>79</v>
      </c>
      <c r="N5045" s="3">
        <v>9292.028</v>
      </c>
      <c r="O5045" s="3" t="s">
        <v>228</v>
      </c>
      <c r="P5045" s="4">
        <f>IF(O5045="吨",N5045*1000,IF(O5045="万立方米",N5045*10000,""))</f>
        <v>92920280.0</v>
      </c>
      <c r="Q5045" s="2" t="s">
        <v>229</v>
      </c>
      <c r="R5045" s="2" t="s">
        <v>230</v>
      </c>
      <c r="S5045" s="2" t="s">
        <v>238</v>
      </c>
      <c r="T5045" s="2" t="s">
        <v>75</v>
      </c>
      <c r="U5045" s="4">
        <f>4.1</f>
        <v>4.1</v>
      </c>
      <c r="V5045" s="2" t="s">
        <v>232</v>
      </c>
      <c r="W5045" s="2" t="s">
        <v>76</v>
      </c>
      <c r="X5045" s="2" t="s">
        <v>149</v>
      </c>
      <c r="Y5045" s="2" t="s">
        <v>150</v>
      </c>
      <c r="Z5045" s="2">
        <v>64</v>
      </c>
      <c r="AA5045" s="2"/>
      <c r="AB5045" s="2"/>
      <c r="AC5045" s="4">
        <f>P5045*U5045/1000000</f>
        <v>380.9731479999999</v>
      </c>
      <c r="AD5045" s="4">
        <f>AC5045*(1-Z5045/100)</f>
        <v>137.15033327999996</v>
      </c>
      <c r="AE5045" s="2" t="s">
        <v>66</v>
      </c>
      <c r="AF5045" s="2" t="s">
        <v>67</v>
      </c>
      <c r="AG5045" s="2" t="s">
        <v>257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6303</v>
      </c>
      <c r="B5046" s="2" t="s">
        <v>6300</v>
      </c>
      <c r="C5046" s="2" t="s">
        <v>47</v>
      </c>
      <c r="D5046" s="2" t="s">
        <v>797</v>
      </c>
      <c r="E5046" s="2" t="s">
        <v>514</v>
      </c>
      <c r="F5046" s="2" t="s">
        <v>224</v>
      </c>
      <c r="G5046" s="2" t="s">
        <v>225</v>
      </c>
      <c r="H5046" s="2" t="s">
        <v>2474</v>
      </c>
      <c r="I5046" s="2" t="s">
        <v>53</v>
      </c>
      <c r="J5046" s="2" t="s">
        <v>226</v>
      </c>
      <c r="K5046" s="2" t="s">
        <v>226</v>
      </c>
      <c r="L5046" s="2" t="s">
        <v>227</v>
      </c>
      <c r="M5046" s="2" t="s">
        <v>87</v>
      </c>
      <c r="N5046" s="3">
        <v>9292.028</v>
      </c>
      <c r="O5046" s="3" t="s">
        <v>228</v>
      </c>
      <c r="P5046" s="4">
        <f>IF(O5046="吨",N5046*1000,IF(O5046="万立方米",N5046*10000,""))</f>
        <v>92920280.0</v>
      </c>
      <c r="Q5046" s="2" t="s">
        <v>229</v>
      </c>
      <c r="R5046" s="2" t="s">
        <v>230</v>
      </c>
      <c r="S5046" s="2" t="s">
        <v>241</v>
      </c>
      <c r="T5046" s="2" t="s">
        <v>75</v>
      </c>
      <c r="U5046" s="4">
        <f>0.0</f>
        <v>0.0</v>
      </c>
      <c r="V5046" s="2" t="s">
        <v>232</v>
      </c>
      <c r="W5046" s="2" t="s">
        <v>76</v>
      </c>
      <c r="X5046" s="2" t="s">
        <v>255</v>
      </c>
      <c r="Y5046" s="2" t="s">
        <v>262</v>
      </c>
      <c r="Z5046" s="2">
        <v>57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257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6304</v>
      </c>
      <c r="B5047" s="2" t="s">
        <v>6300</v>
      </c>
      <c r="C5047" s="2" t="s">
        <v>47</v>
      </c>
      <c r="D5047" s="2" t="s">
        <v>797</v>
      </c>
      <c r="E5047" s="2" t="s">
        <v>514</v>
      </c>
      <c r="F5047" s="2" t="s">
        <v>224</v>
      </c>
      <c r="G5047" s="2" t="s">
        <v>225</v>
      </c>
      <c r="H5047" s="2" t="s">
        <v>2474</v>
      </c>
      <c r="I5047" s="2" t="s">
        <v>53</v>
      </c>
      <c r="J5047" s="2" t="s">
        <v>226</v>
      </c>
      <c r="K5047" s="2" t="s">
        <v>226</v>
      </c>
      <c r="L5047" s="2" t="s">
        <v>227</v>
      </c>
      <c r="M5047" s="2" t="s">
        <v>91</v>
      </c>
      <c r="N5047" s="3">
        <v>9292.028</v>
      </c>
      <c r="O5047" s="3" t="s">
        <v>228</v>
      </c>
      <c r="P5047" s="4">
        <f>IF(O5047="吨",N5047*1000,IF(O5047="万立方米",N5047*10000,""))</f>
        <v>92920280.0</v>
      </c>
      <c r="Q5047" s="2" t="s">
        <v>229</v>
      </c>
      <c r="R5047" s="2" t="s">
        <v>230</v>
      </c>
      <c r="S5047" s="2" t="s">
        <v>243</v>
      </c>
      <c r="T5047" s="2" t="s">
        <v>75</v>
      </c>
      <c r="U5047" s="4">
        <f>0.03</f>
        <v>0.03</v>
      </c>
      <c r="V5047" s="2" t="s">
        <v>232</v>
      </c>
      <c r="W5047" s="2" t="s">
        <v>76</v>
      </c>
      <c r="X5047" s="2" t="s">
        <v>255</v>
      </c>
      <c r="Y5047" s="2" t="s">
        <v>264</v>
      </c>
      <c r="Z5047" s="2">
        <v>75</v>
      </c>
      <c r="AA5047" s="2">
        <v>57</v>
      </c>
      <c r="AB5047" s="2">
        <v>75</v>
      </c>
      <c r="AC5047" s="4">
        <f>P5047*U5047/1000000</f>
        <v>2.7876084</v>
      </c>
      <c r="AD5047" s="4">
        <f>AC5048*(1-AA5047/100)+(AC5047-AC5048)*(1-AB5047/100)</f>
        <v>1.198671612</v>
      </c>
      <c r="AE5047" s="2" t="s">
        <v>66</v>
      </c>
      <c r="AF5047" s="2" t="s">
        <v>67</v>
      </c>
      <c r="AG5047" s="2" t="s">
        <v>257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6305</v>
      </c>
      <c r="B5048" s="2" t="s">
        <v>6300</v>
      </c>
      <c r="C5048" s="2" t="s">
        <v>47</v>
      </c>
      <c r="D5048" s="2" t="s">
        <v>797</v>
      </c>
      <c r="E5048" s="2" t="s">
        <v>514</v>
      </c>
      <c r="F5048" s="2" t="s">
        <v>224</v>
      </c>
      <c r="G5048" s="2" t="s">
        <v>225</v>
      </c>
      <c r="H5048" s="2" t="s">
        <v>2474</v>
      </c>
      <c r="I5048" s="2" t="s">
        <v>53</v>
      </c>
      <c r="J5048" s="2" t="s">
        <v>226</v>
      </c>
      <c r="K5048" s="2" t="s">
        <v>226</v>
      </c>
      <c r="L5048" s="2" t="s">
        <v>227</v>
      </c>
      <c r="M5048" s="2" t="s">
        <v>95</v>
      </c>
      <c r="N5048" s="3">
        <v>9292.028</v>
      </c>
      <c r="O5048" s="3" t="s">
        <v>228</v>
      </c>
      <c r="P5048" s="4">
        <f>IF(O5048="吨",N5048*1000,IF(O5048="万立方米",N5048*10000,""))</f>
        <v>92920280.0</v>
      </c>
      <c r="Q5048" s="2" t="s">
        <v>229</v>
      </c>
      <c r="R5048" s="2" t="s">
        <v>230</v>
      </c>
      <c r="S5048" s="2" t="s">
        <v>245</v>
      </c>
      <c r="T5048" s="2" t="s">
        <v>75</v>
      </c>
      <c r="U5048" s="4">
        <f>0.03</f>
        <v>0.03</v>
      </c>
      <c r="V5048" s="2" t="s">
        <v>232</v>
      </c>
      <c r="W5048" s="2" t="s">
        <v>76</v>
      </c>
      <c r="X5048" s="2" t="s">
        <v>255</v>
      </c>
      <c r="Y5048" s="2" t="s">
        <v>266</v>
      </c>
      <c r="Z5048" s="2">
        <v>57</v>
      </c>
      <c r="AA5048" s="2"/>
      <c r="AB5048" s="2"/>
      <c r="AC5048" s="4">
        <f>P5048*U5048/1000000</f>
        <v>2.7876084</v>
      </c>
      <c r="AD5048" s="4">
        <f>AC5048*(1-Z5048/100)</f>
        <v>1.198671612</v>
      </c>
      <c r="AE5048" s="2" t="s">
        <v>66</v>
      </c>
      <c r="AF5048" s="2" t="s">
        <v>67</v>
      </c>
      <c r="AG5048" s="2" t="s">
        <v>257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6306</v>
      </c>
      <c r="B5049" s="2" t="s">
        <v>6300</v>
      </c>
      <c r="C5049" s="2" t="s">
        <v>47</v>
      </c>
      <c r="D5049" s="2" t="s">
        <v>797</v>
      </c>
      <c r="E5049" s="2" t="s">
        <v>514</v>
      </c>
      <c r="F5049" s="2" t="s">
        <v>224</v>
      </c>
      <c r="G5049" s="2" t="s">
        <v>225</v>
      </c>
      <c r="H5049" s="2" t="s">
        <v>2474</v>
      </c>
      <c r="I5049" s="2" t="s">
        <v>53</v>
      </c>
      <c r="J5049" s="2" t="s">
        <v>226</v>
      </c>
      <c r="K5049" s="2" t="s">
        <v>226</v>
      </c>
      <c r="L5049" s="2" t="s">
        <v>227</v>
      </c>
      <c r="M5049" s="2" t="s">
        <v>99</v>
      </c>
      <c r="N5049" s="3">
        <v>9292.028</v>
      </c>
      <c r="O5049" s="3" t="s">
        <v>228</v>
      </c>
      <c r="P5049" s="4">
        <f>IF(O5049="吨",N5049*1000,IF(O5049="万立方米",N5049*10000,""))</f>
        <v>92920280.0</v>
      </c>
      <c r="Q5049" s="2" t="s">
        <v>229</v>
      </c>
      <c r="R5049" s="2" t="s">
        <v>230</v>
      </c>
      <c r="S5049" s="2" t="s">
        <v>247</v>
      </c>
      <c r="T5049" s="2" t="s">
        <v>75</v>
      </c>
      <c r="U5049" s="4">
        <f>0.0</f>
        <v>0.0</v>
      </c>
      <c r="V5049" s="2" t="s">
        <v>232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268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6307</v>
      </c>
      <c r="B5050" s="2" t="s">
        <v>6300</v>
      </c>
      <c r="C5050" s="2" t="s">
        <v>47</v>
      </c>
      <c r="D5050" s="2" t="s">
        <v>797</v>
      </c>
      <c r="E5050" s="2" t="s">
        <v>514</v>
      </c>
      <c r="F5050" s="2" t="s">
        <v>224</v>
      </c>
      <c r="G5050" s="2" t="s">
        <v>225</v>
      </c>
      <c r="H5050" s="2" t="s">
        <v>2474</v>
      </c>
      <c r="I5050" s="2" t="s">
        <v>53</v>
      </c>
      <c r="J5050" s="2" t="s">
        <v>226</v>
      </c>
      <c r="K5050" s="2" t="s">
        <v>226</v>
      </c>
      <c r="L5050" s="2" t="s">
        <v>227</v>
      </c>
      <c r="M5050" s="2" t="s">
        <v>104</v>
      </c>
      <c r="N5050" s="3">
        <v>9292.028</v>
      </c>
      <c r="O5050" s="3" t="s">
        <v>228</v>
      </c>
      <c r="P5050" s="4">
        <f>IF(O5050="吨",N5050*1000,IF(O5050="万立方米",N5050*10000,""))</f>
        <v>92920280.0</v>
      </c>
      <c r="Q5050" s="2" t="s">
        <v>229</v>
      </c>
      <c r="R5050" s="2" t="s">
        <v>230</v>
      </c>
      <c r="S5050" s="2" t="s">
        <v>249</v>
      </c>
      <c r="T5050" s="2" t="s">
        <v>75</v>
      </c>
      <c r="U5050" s="4">
        <f>0.02</f>
        <v>0.02</v>
      </c>
      <c r="V5050" s="2" t="s">
        <v>232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259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6308</v>
      </c>
      <c r="B5051" s="2" t="s">
        <v>6300</v>
      </c>
      <c r="C5051" s="2" t="s">
        <v>47</v>
      </c>
      <c r="D5051" s="2" t="s">
        <v>797</v>
      </c>
      <c r="E5051" s="2" t="s">
        <v>514</v>
      </c>
      <c r="F5051" s="2" t="s">
        <v>224</v>
      </c>
      <c r="G5051" s="2" t="s">
        <v>225</v>
      </c>
      <c r="H5051" s="2" t="s">
        <v>2474</v>
      </c>
      <c r="I5051" s="2"/>
      <c r="J5051" s="2"/>
      <c r="K5051" s="2" t="s">
        <v>55</v>
      </c>
      <c r="L5051" s="2" t="s">
        <v>163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164</v>
      </c>
      <c r="T5051" s="2" t="s">
        <v>165</v>
      </c>
      <c r="U5051" s="4">
        <f>0.16</f>
        <v>0.16</v>
      </c>
      <c r="V5051" s="2" t="s">
        <v>111</v>
      </c>
      <c r="W5051" s="2" t="s">
        <v>164</v>
      </c>
      <c r="X5051" s="2" t="s">
        <v>163</v>
      </c>
      <c r="Y5051" s="2" t="s">
        <v>166</v>
      </c>
      <c r="Z5051" s="2">
        <v>0</v>
      </c>
      <c r="AA5051" s="2"/>
      <c r="AB5051" s="2"/>
      <c r="AC5051" s="2"/>
      <c r="AD5051" s="2"/>
      <c r="AE5051" s="2" t="s">
        <v>271</v>
      </c>
      <c r="AF5051" s="2" t="s">
        <v>272</v>
      </c>
      <c r="AG5051" s="2" t="s">
        <v>273</v>
      </c>
      <c r="AH5051" s="2" t="s">
        <v>168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6309</v>
      </c>
      <c r="B5052" s="2" t="s">
        <v>6310</v>
      </c>
      <c r="C5052" s="2" t="s">
        <v>47</v>
      </c>
      <c r="D5052" s="2" t="s">
        <v>222</v>
      </c>
      <c r="E5052" s="2" t="s">
        <v>223</v>
      </c>
      <c r="F5052" s="2" t="s">
        <v>224</v>
      </c>
      <c r="G5052" s="2" t="s">
        <v>225</v>
      </c>
      <c r="H5052" s="2" t="s">
        <v>142</v>
      </c>
      <c r="I5052" s="2" t="s">
        <v>53</v>
      </c>
      <c r="J5052" s="2" t="s">
        <v>226</v>
      </c>
      <c r="K5052" s="2" t="s">
        <v>226</v>
      </c>
      <c r="L5052" s="2" t="s">
        <v>227</v>
      </c>
      <c r="M5052" s="2" t="s">
        <v>57</v>
      </c>
      <c r="N5052" s="3">
        <v>8778.067999999999</v>
      </c>
      <c r="O5052" s="3" t="s">
        <v>228</v>
      </c>
      <c r="P5052" s="4">
        <f>IF(O5052="吨",N5052*1000,IF(O5052="万立方米",N5052*10000,""))</f>
        <v>87780680.0</v>
      </c>
      <c r="Q5052" s="2" t="s">
        <v>229</v>
      </c>
      <c r="R5052" s="2" t="s">
        <v>230</v>
      </c>
      <c r="S5052" s="2" t="s">
        <v>231</v>
      </c>
      <c r="T5052" s="2" t="s">
        <v>75</v>
      </c>
      <c r="U5052" s="4">
        <f>0.0</f>
        <v>0.0</v>
      </c>
      <c r="V5052" s="2" t="s">
        <v>232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233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6311</v>
      </c>
      <c r="B5053" s="2" t="s">
        <v>6310</v>
      </c>
      <c r="C5053" s="2" t="s">
        <v>47</v>
      </c>
      <c r="D5053" s="2" t="s">
        <v>222</v>
      </c>
      <c r="E5053" s="2" t="s">
        <v>223</v>
      </c>
      <c r="F5053" s="2" t="s">
        <v>224</v>
      </c>
      <c r="G5053" s="2" t="s">
        <v>225</v>
      </c>
      <c r="H5053" s="2" t="s">
        <v>142</v>
      </c>
      <c r="I5053" s="2" t="s">
        <v>53</v>
      </c>
      <c r="J5053" s="2" t="s">
        <v>226</v>
      </c>
      <c r="K5053" s="2" t="s">
        <v>226</v>
      </c>
      <c r="L5053" s="2" t="s">
        <v>227</v>
      </c>
      <c r="M5053" s="2" t="s">
        <v>73</v>
      </c>
      <c r="N5053" s="3">
        <v>8778.067999999999</v>
      </c>
      <c r="O5053" s="3" t="s">
        <v>228</v>
      </c>
      <c r="P5053" s="4">
        <f>IF(O5053="吨",N5053*1000,IF(O5053="万立方米",N5053*10000,""))</f>
        <v>87780680.0</v>
      </c>
      <c r="Q5053" s="2" t="s">
        <v>229</v>
      </c>
      <c r="R5053" s="2" t="s">
        <v>230</v>
      </c>
      <c r="S5053" s="2" t="s">
        <v>235</v>
      </c>
      <c r="T5053" s="2" t="s">
        <v>75</v>
      </c>
      <c r="U5053" s="4">
        <f>1.3</f>
        <v>1.3</v>
      </c>
      <c r="V5053" s="2" t="s">
        <v>232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4">
        <f>P5053*U5053/1000000</f>
        <v>114.114884</v>
      </c>
      <c r="AD5053" s="4">
        <f>AC5053*(1-Z5053/100)</f>
        <v>114.114884</v>
      </c>
      <c r="AE5053" s="2" t="s">
        <v>66</v>
      </c>
      <c r="AF5053" s="2" t="s">
        <v>67</v>
      </c>
      <c r="AG5053" s="2" t="s">
        <v>236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6312</v>
      </c>
      <c r="B5054" s="2" t="s">
        <v>6310</v>
      </c>
      <c r="C5054" s="2" t="s">
        <v>47</v>
      </c>
      <c r="D5054" s="2" t="s">
        <v>222</v>
      </c>
      <c r="E5054" s="2" t="s">
        <v>223</v>
      </c>
      <c r="F5054" s="2" t="s">
        <v>224</v>
      </c>
      <c r="G5054" s="2" t="s">
        <v>225</v>
      </c>
      <c r="H5054" s="2" t="s">
        <v>142</v>
      </c>
      <c r="I5054" s="2" t="s">
        <v>53</v>
      </c>
      <c r="J5054" s="2" t="s">
        <v>226</v>
      </c>
      <c r="K5054" s="2" t="s">
        <v>226</v>
      </c>
      <c r="L5054" s="2" t="s">
        <v>227</v>
      </c>
      <c r="M5054" s="2" t="s">
        <v>79</v>
      </c>
      <c r="N5054" s="3">
        <v>8778.067999999999</v>
      </c>
      <c r="O5054" s="3" t="s">
        <v>228</v>
      </c>
      <c r="P5054" s="4">
        <f>IF(O5054="吨",N5054*1000,IF(O5054="万立方米",N5054*10000,""))</f>
        <v>87780680.0</v>
      </c>
      <c r="Q5054" s="2" t="s">
        <v>229</v>
      </c>
      <c r="R5054" s="2" t="s">
        <v>230</v>
      </c>
      <c r="S5054" s="2" t="s">
        <v>238</v>
      </c>
      <c r="T5054" s="2" t="s">
        <v>75</v>
      </c>
      <c r="U5054" s="4">
        <f>4.1</f>
        <v>4.1</v>
      </c>
      <c r="V5054" s="2" t="s">
        <v>232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4">
        <f>P5054*U5054/1000000</f>
        <v>359.9007879999999</v>
      </c>
      <c r="AD5054" s="4">
        <f>AC5054*(1-Z5054/100)</f>
        <v>280.72261463999996</v>
      </c>
      <c r="AE5054" s="2" t="s">
        <v>66</v>
      </c>
      <c r="AF5054" s="2" t="s">
        <v>67</v>
      </c>
      <c r="AG5054" s="2" t="s">
        <v>239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6313</v>
      </c>
      <c r="B5055" s="2" t="s">
        <v>6310</v>
      </c>
      <c r="C5055" s="2" t="s">
        <v>47</v>
      </c>
      <c r="D5055" s="2" t="s">
        <v>222</v>
      </c>
      <c r="E5055" s="2" t="s">
        <v>223</v>
      </c>
      <c r="F5055" s="2" t="s">
        <v>224</v>
      </c>
      <c r="G5055" s="2" t="s">
        <v>225</v>
      </c>
      <c r="H5055" s="2" t="s">
        <v>142</v>
      </c>
      <c r="I5055" s="2" t="s">
        <v>53</v>
      </c>
      <c r="J5055" s="2" t="s">
        <v>226</v>
      </c>
      <c r="K5055" s="2" t="s">
        <v>226</v>
      </c>
      <c r="L5055" s="2" t="s">
        <v>227</v>
      </c>
      <c r="M5055" s="2" t="s">
        <v>87</v>
      </c>
      <c r="N5055" s="3">
        <v>8778.067999999999</v>
      </c>
      <c r="O5055" s="3" t="s">
        <v>228</v>
      </c>
      <c r="P5055" s="4">
        <f>IF(O5055="吨",N5055*1000,IF(O5055="万立方米",N5055*10000,""))</f>
        <v>87780680.0</v>
      </c>
      <c r="Q5055" s="2" t="s">
        <v>229</v>
      </c>
      <c r="R5055" s="2" t="s">
        <v>230</v>
      </c>
      <c r="S5055" s="2" t="s">
        <v>241</v>
      </c>
      <c r="T5055" s="2" t="s">
        <v>75</v>
      </c>
      <c r="U5055" s="4">
        <f>0.0</f>
        <v>0.0</v>
      </c>
      <c r="V5055" s="2" t="s">
        <v>232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233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6314</v>
      </c>
      <c r="B5056" s="2" t="s">
        <v>6310</v>
      </c>
      <c r="C5056" s="2" t="s">
        <v>47</v>
      </c>
      <c r="D5056" s="2" t="s">
        <v>222</v>
      </c>
      <c r="E5056" s="2" t="s">
        <v>223</v>
      </c>
      <c r="F5056" s="2" t="s">
        <v>224</v>
      </c>
      <c r="G5056" s="2" t="s">
        <v>225</v>
      </c>
      <c r="H5056" s="2" t="s">
        <v>142</v>
      </c>
      <c r="I5056" s="2" t="s">
        <v>53</v>
      </c>
      <c r="J5056" s="2" t="s">
        <v>226</v>
      </c>
      <c r="K5056" s="2" t="s">
        <v>226</v>
      </c>
      <c r="L5056" s="2" t="s">
        <v>227</v>
      </c>
      <c r="M5056" s="2" t="s">
        <v>91</v>
      </c>
      <c r="N5056" s="3">
        <v>8778.067999999999</v>
      </c>
      <c r="O5056" s="3" t="s">
        <v>228</v>
      </c>
      <c r="P5056" s="4">
        <f>IF(O5056="吨",N5056*1000,IF(O5056="万立方米",N5056*10000,""))</f>
        <v>87780680.0</v>
      </c>
      <c r="Q5056" s="2" t="s">
        <v>229</v>
      </c>
      <c r="R5056" s="2" t="s">
        <v>230</v>
      </c>
      <c r="S5056" s="2" t="s">
        <v>243</v>
      </c>
      <c r="T5056" s="2" t="s">
        <v>75</v>
      </c>
      <c r="U5056" s="4">
        <f>0.03</f>
        <v>0.03</v>
      </c>
      <c r="V5056" s="2" t="s">
        <v>232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4">
        <f>P5056*U5056/1000000</f>
        <v>2.6334204</v>
      </c>
      <c r="AD5056" s="4">
        <f>AC5057*(1-AA5056/100)+(AC5056-AC5057)*(1-AB5056/100)</f>
        <v>2.6334204</v>
      </c>
      <c r="AE5056" s="2" t="s">
        <v>66</v>
      </c>
      <c r="AF5056" s="2" t="s">
        <v>67</v>
      </c>
      <c r="AG5056" s="2" t="s">
        <v>233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6315</v>
      </c>
      <c r="B5057" s="2" t="s">
        <v>6310</v>
      </c>
      <c r="C5057" s="2" t="s">
        <v>47</v>
      </c>
      <c r="D5057" s="2" t="s">
        <v>222</v>
      </c>
      <c r="E5057" s="2" t="s">
        <v>223</v>
      </c>
      <c r="F5057" s="2" t="s">
        <v>224</v>
      </c>
      <c r="G5057" s="2" t="s">
        <v>225</v>
      </c>
      <c r="H5057" s="2" t="s">
        <v>142</v>
      </c>
      <c r="I5057" s="2" t="s">
        <v>53</v>
      </c>
      <c r="J5057" s="2" t="s">
        <v>226</v>
      </c>
      <c r="K5057" s="2" t="s">
        <v>226</v>
      </c>
      <c r="L5057" s="2" t="s">
        <v>227</v>
      </c>
      <c r="M5057" s="2" t="s">
        <v>95</v>
      </c>
      <c r="N5057" s="3">
        <v>8778.067999999999</v>
      </c>
      <c r="O5057" s="3" t="s">
        <v>228</v>
      </c>
      <c r="P5057" s="4">
        <f>IF(O5057="吨",N5057*1000,IF(O5057="万立方米",N5057*10000,""))</f>
        <v>87780680.0</v>
      </c>
      <c r="Q5057" s="2" t="s">
        <v>229</v>
      </c>
      <c r="R5057" s="2" t="s">
        <v>230</v>
      </c>
      <c r="S5057" s="2" t="s">
        <v>245</v>
      </c>
      <c r="T5057" s="2" t="s">
        <v>75</v>
      </c>
      <c r="U5057" s="4">
        <f>0.03</f>
        <v>0.03</v>
      </c>
      <c r="V5057" s="2" t="s">
        <v>232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2.6334204</v>
      </c>
      <c r="AD5057" s="4">
        <f>AC5057*(1-Z5057/100)</f>
        <v>2.6334204</v>
      </c>
      <c r="AE5057" s="2" t="s">
        <v>66</v>
      </c>
      <c r="AF5057" s="2" t="s">
        <v>67</v>
      </c>
      <c r="AG5057" s="2" t="s">
        <v>233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6316</v>
      </c>
      <c r="B5058" s="2" t="s">
        <v>6310</v>
      </c>
      <c r="C5058" s="2" t="s">
        <v>47</v>
      </c>
      <c r="D5058" s="2" t="s">
        <v>222</v>
      </c>
      <c r="E5058" s="2" t="s">
        <v>223</v>
      </c>
      <c r="F5058" s="2" t="s">
        <v>224</v>
      </c>
      <c r="G5058" s="2" t="s">
        <v>225</v>
      </c>
      <c r="H5058" s="2" t="s">
        <v>142</v>
      </c>
      <c r="I5058" s="2" t="s">
        <v>53</v>
      </c>
      <c r="J5058" s="2" t="s">
        <v>226</v>
      </c>
      <c r="K5058" s="2" t="s">
        <v>226</v>
      </c>
      <c r="L5058" s="2" t="s">
        <v>227</v>
      </c>
      <c r="M5058" s="2" t="s">
        <v>99</v>
      </c>
      <c r="N5058" s="3">
        <v>8778.067999999999</v>
      </c>
      <c r="O5058" s="3" t="s">
        <v>228</v>
      </c>
      <c r="P5058" s="4">
        <f>IF(O5058="吨",N5058*1000,IF(O5058="万立方米",N5058*10000,""))</f>
        <v>87780680.0</v>
      </c>
      <c r="Q5058" s="2" t="s">
        <v>229</v>
      </c>
      <c r="R5058" s="2" t="s">
        <v>230</v>
      </c>
      <c r="S5058" s="2" t="s">
        <v>247</v>
      </c>
      <c r="T5058" s="2" t="s">
        <v>75</v>
      </c>
      <c r="U5058" s="4">
        <f>0.0</f>
        <v>0.0</v>
      </c>
      <c r="V5058" s="2" t="s">
        <v>232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233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6317</v>
      </c>
      <c r="B5059" s="2" t="s">
        <v>6310</v>
      </c>
      <c r="C5059" s="2" t="s">
        <v>47</v>
      </c>
      <c r="D5059" s="2" t="s">
        <v>222</v>
      </c>
      <c r="E5059" s="2" t="s">
        <v>223</v>
      </c>
      <c r="F5059" s="2" t="s">
        <v>224</v>
      </c>
      <c r="G5059" s="2" t="s">
        <v>225</v>
      </c>
      <c r="H5059" s="2" t="s">
        <v>142</v>
      </c>
      <c r="I5059" s="2" t="s">
        <v>53</v>
      </c>
      <c r="J5059" s="2" t="s">
        <v>226</v>
      </c>
      <c r="K5059" s="2" t="s">
        <v>226</v>
      </c>
      <c r="L5059" s="2" t="s">
        <v>227</v>
      </c>
      <c r="M5059" s="2" t="s">
        <v>104</v>
      </c>
      <c r="N5059" s="3">
        <v>8778.067999999999</v>
      </c>
      <c r="O5059" s="3" t="s">
        <v>228</v>
      </c>
      <c r="P5059" s="4">
        <f>IF(O5059="吨",N5059*1000,IF(O5059="万立方米",N5059*10000,""))</f>
        <v>87780680.0</v>
      </c>
      <c r="Q5059" s="2" t="s">
        <v>229</v>
      </c>
      <c r="R5059" s="2" t="s">
        <v>230</v>
      </c>
      <c r="S5059" s="2" t="s">
        <v>249</v>
      </c>
      <c r="T5059" s="2" t="s">
        <v>75</v>
      </c>
      <c r="U5059" s="4">
        <f>0.02</f>
        <v>0.02</v>
      </c>
      <c r="V5059" s="2" t="s">
        <v>232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 t="s">
        <v>236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6318</v>
      </c>
      <c r="B5060" s="2" t="s">
        <v>6310</v>
      </c>
      <c r="C5060" s="2" t="s">
        <v>47</v>
      </c>
      <c r="D5060" s="2" t="s">
        <v>222</v>
      </c>
      <c r="E5060" s="2" t="s">
        <v>223</v>
      </c>
      <c r="F5060" s="2" t="s">
        <v>224</v>
      </c>
      <c r="G5060" s="2" t="s">
        <v>225</v>
      </c>
      <c r="H5060" s="2" t="s">
        <v>142</v>
      </c>
      <c r="I5060" s="2"/>
      <c r="J5060" s="2"/>
      <c r="K5060" s="2"/>
      <c r="L5060" s="2"/>
      <c r="M5060" s="2" t="s">
        <v>107</v>
      </c>
      <c r="N5060" s="3"/>
      <c r="O5060" s="3"/>
      <c r="P5060" s="4">
        <f>IF(O5060="吨",N5060*1000,IF(O5060="万立方米",N5060*10000,""))</f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138</v>
      </c>
      <c r="AH5060" s="2" t="s">
        <v>114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6319</v>
      </c>
      <c r="B5061" s="2" t="s">
        <v>6320</v>
      </c>
      <c r="C5061" s="2" t="s">
        <v>47</v>
      </c>
      <c r="D5061" s="2" t="s">
        <v>3046</v>
      </c>
      <c r="E5061" s="2" t="s">
        <v>296</v>
      </c>
      <c r="F5061" s="2" t="s">
        <v>50</v>
      </c>
      <c r="G5061" s="2" t="s">
        <v>51</v>
      </c>
      <c r="H5061" s="2" t="s">
        <v>418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175</v>
      </c>
      <c r="Y5061" s="2" t="s">
        <v>3047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66</v>
      </c>
      <c r="AF5061" s="2" t="s">
        <v>67</v>
      </c>
      <c r="AG5061" s="2" t="s">
        <v>327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6321</v>
      </c>
      <c r="B5062" s="2" t="s">
        <v>6320</v>
      </c>
      <c r="C5062" s="2" t="s">
        <v>47</v>
      </c>
      <c r="D5062" s="2" t="s">
        <v>3046</v>
      </c>
      <c r="E5062" s="2" t="s">
        <v>296</v>
      </c>
      <c r="F5062" s="2" t="s">
        <v>50</v>
      </c>
      <c r="G5062" s="2" t="s">
        <v>51</v>
      </c>
      <c r="H5062" s="2" t="s">
        <v>418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66</v>
      </c>
      <c r="AF5062" s="2" t="s">
        <v>67</v>
      </c>
      <c r="AG5062" s="2" t="s">
        <v>329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6322</v>
      </c>
      <c r="B5063" s="2" t="s">
        <v>6320</v>
      </c>
      <c r="C5063" s="2" t="s">
        <v>47</v>
      </c>
      <c r="D5063" s="2" t="s">
        <v>3046</v>
      </c>
      <c r="E5063" s="2" t="s">
        <v>296</v>
      </c>
      <c r="F5063" s="2" t="s">
        <v>50</v>
      </c>
      <c r="G5063" s="2" t="s">
        <v>51</v>
      </c>
      <c r="H5063" s="2" t="s">
        <v>418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149</v>
      </c>
      <c r="Y5063" s="2" t="s">
        <v>150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66</v>
      </c>
      <c r="AF5063" s="2" t="s">
        <v>67</v>
      </c>
      <c r="AG5063" s="2" t="s">
        <v>167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6323</v>
      </c>
      <c r="B5064" s="2" t="s">
        <v>6320</v>
      </c>
      <c r="C5064" s="2" t="s">
        <v>47</v>
      </c>
      <c r="D5064" s="2" t="s">
        <v>3046</v>
      </c>
      <c r="E5064" s="2" t="s">
        <v>296</v>
      </c>
      <c r="F5064" s="2" t="s">
        <v>50</v>
      </c>
      <c r="G5064" s="2" t="s">
        <v>51</v>
      </c>
      <c r="H5064" s="2" t="s">
        <v>418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175</v>
      </c>
      <c r="Y5064" s="2" t="s">
        <v>3051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327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6324</v>
      </c>
      <c r="B5065" s="2" t="s">
        <v>6320</v>
      </c>
      <c r="C5065" s="2" t="s">
        <v>47</v>
      </c>
      <c r="D5065" s="2" t="s">
        <v>3046</v>
      </c>
      <c r="E5065" s="2" t="s">
        <v>296</v>
      </c>
      <c r="F5065" s="2" t="s">
        <v>50</v>
      </c>
      <c r="G5065" s="2" t="s">
        <v>51</v>
      </c>
      <c r="H5065" s="2" t="s">
        <v>418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175</v>
      </c>
      <c r="Y5065" s="2" t="s">
        <v>3053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66</v>
      </c>
      <c r="AF5065" s="2" t="s">
        <v>67</v>
      </c>
      <c r="AG5065" s="2" t="s">
        <v>327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6325</v>
      </c>
      <c r="B5066" s="2" t="s">
        <v>6320</v>
      </c>
      <c r="C5066" s="2" t="s">
        <v>47</v>
      </c>
      <c r="D5066" s="2" t="s">
        <v>3046</v>
      </c>
      <c r="E5066" s="2" t="s">
        <v>296</v>
      </c>
      <c r="F5066" s="2" t="s">
        <v>50</v>
      </c>
      <c r="G5066" s="2" t="s">
        <v>51</v>
      </c>
      <c r="H5066" s="2" t="s">
        <v>418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175</v>
      </c>
      <c r="Y5066" s="2" t="s">
        <v>3055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66</v>
      </c>
      <c r="AF5066" s="2" t="s">
        <v>67</v>
      </c>
      <c r="AG5066" s="2" t="s">
        <v>327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6326</v>
      </c>
      <c r="B5067" s="2" t="s">
        <v>6320</v>
      </c>
      <c r="C5067" s="2" t="s">
        <v>47</v>
      </c>
      <c r="D5067" s="2" t="s">
        <v>3046</v>
      </c>
      <c r="E5067" s="2" t="s">
        <v>296</v>
      </c>
      <c r="F5067" s="2" t="s">
        <v>50</v>
      </c>
      <c r="G5067" s="2" t="s">
        <v>51</v>
      </c>
      <c r="H5067" s="2" t="s">
        <v>418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3057</v>
      </c>
      <c r="Y5067" s="2" t="s">
        <v>3058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66</v>
      </c>
      <c r="AF5067" s="2" t="s">
        <v>67</v>
      </c>
      <c r="AG5067" s="2" t="s">
        <v>167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6327</v>
      </c>
      <c r="B5068" s="2" t="s">
        <v>6320</v>
      </c>
      <c r="C5068" s="2" t="s">
        <v>47</v>
      </c>
      <c r="D5068" s="2" t="s">
        <v>3046</v>
      </c>
      <c r="E5068" s="2" t="s">
        <v>296</v>
      </c>
      <c r="F5068" s="2" t="s">
        <v>50</v>
      </c>
      <c r="G5068" s="2" t="s">
        <v>51</v>
      </c>
      <c r="H5068" s="2" t="s">
        <v>418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66</v>
      </c>
      <c r="AF5068" s="2" t="s">
        <v>67</v>
      </c>
      <c r="AG5068" s="2" t="s">
        <v>329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6328</v>
      </c>
      <c r="B5069" s="2" t="s">
        <v>6320</v>
      </c>
      <c r="C5069" s="2" t="s">
        <v>47</v>
      </c>
      <c r="D5069" s="2" t="s">
        <v>3046</v>
      </c>
      <c r="E5069" s="2" t="s">
        <v>296</v>
      </c>
      <c r="F5069" s="2" t="s">
        <v>50</v>
      </c>
      <c r="G5069" s="2" t="s">
        <v>51</v>
      </c>
      <c r="H5069" s="2" t="s">
        <v>418</v>
      </c>
      <c r="I5069" s="2"/>
      <c r="J5069" s="2"/>
      <c r="K5069" s="2" t="s">
        <v>55</v>
      </c>
      <c r="L5069" s="2" t="s">
        <v>163</v>
      </c>
      <c r="M5069" s="2" t="s">
        <v>107</v>
      </c>
      <c r="N5069" s="3"/>
      <c r="O5069" s="3"/>
      <c r="P5069" s="4">
        <f>IF(O5069="吨",N5069*1000,IF(O5069="万立方米",N5069*10000,""))</f>
        <v>2986885190.0</v>
      </c>
      <c r="Q5069" s="2" t="s">
        <v>108</v>
      </c>
      <c r="R5069" s="2" t="s">
        <v>109</v>
      </c>
      <c r="S5069" s="2" t="s">
        <v>164</v>
      </c>
      <c r="T5069" s="2" t="s">
        <v>165</v>
      </c>
      <c r="U5069" s="4">
        <f>0.16</f>
        <v>0.16</v>
      </c>
      <c r="V5069" s="2" t="s">
        <v>111</v>
      </c>
      <c r="W5069" s="2" t="s">
        <v>164</v>
      </c>
      <c r="X5069" s="2" t="s">
        <v>163</v>
      </c>
      <c r="Y5069" s="2" t="s">
        <v>166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66</v>
      </c>
      <c r="AF5069" s="2" t="s">
        <v>67</v>
      </c>
      <c r="AG5069" s="2" t="s">
        <v>167</v>
      </c>
      <c r="AH5069" s="2" t="s">
        <v>168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6329</v>
      </c>
      <c r="B5070" s="2" t="s">
        <v>6330</v>
      </c>
      <c r="C5070" s="2" t="s">
        <v>47</v>
      </c>
      <c r="D5070" s="2" t="s">
        <v>4117</v>
      </c>
      <c r="E5070" s="2" t="s">
        <v>325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343</v>
      </c>
      <c r="K5070" s="2" t="s">
        <v>55</v>
      </c>
      <c r="L5070" s="2" t="s">
        <v>173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174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3.3022338149091204</v>
      </c>
      <c r="AD5070" s="4">
        <f>AC5070*(1-Z5070/100)</f>
        <v>3.3022338149091204</v>
      </c>
      <c r="AE5070" s="2" t="s">
        <v>66</v>
      </c>
      <c r="AF5070" s="2" t="s">
        <v>67</v>
      </c>
      <c r="AG5070" s="2" t="s">
        <v>233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6331</v>
      </c>
      <c r="B5071" s="2" t="s">
        <v>6330</v>
      </c>
      <c r="C5071" s="2" t="s">
        <v>47</v>
      </c>
      <c r="D5071" s="2" t="s">
        <v>4117</v>
      </c>
      <c r="E5071" s="2" t="s">
        <v>325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343</v>
      </c>
      <c r="K5071" s="2" t="s">
        <v>55</v>
      </c>
      <c r="L5071" s="2" t="s">
        <v>173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179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4">
        <f>P5071*U5071/1000000</f>
        <v>164.725574</v>
      </c>
      <c r="AD5071" s="4">
        <f>AC5071*(1-Z5071/100)</f>
        <v>164.725574</v>
      </c>
      <c r="AE5071" s="2" t="s">
        <v>66</v>
      </c>
      <c r="AF5071" s="2" t="s">
        <v>67</v>
      </c>
      <c r="AG5071" s="2" t="s">
        <v>236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6332</v>
      </c>
      <c r="B5072" s="2" t="s">
        <v>6330</v>
      </c>
      <c r="C5072" s="2" t="s">
        <v>47</v>
      </c>
      <c r="D5072" s="2" t="s">
        <v>4117</v>
      </c>
      <c r="E5072" s="2" t="s">
        <v>325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343</v>
      </c>
      <c r="K5072" s="2" t="s">
        <v>55</v>
      </c>
      <c r="L5072" s="2" t="s">
        <v>173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182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737.9705715200001</v>
      </c>
      <c r="AD5072" s="4">
        <f>AC5072*(1-Z5072/100)</f>
        <v>737.9705715200001</v>
      </c>
      <c r="AE5072" s="2" t="s">
        <v>66</v>
      </c>
      <c r="AF5072" s="2" t="s">
        <v>67</v>
      </c>
      <c r="AG5072" s="2" t="s">
        <v>233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6333</v>
      </c>
      <c r="B5073" s="2" t="s">
        <v>6330</v>
      </c>
      <c r="C5073" s="2" t="s">
        <v>47</v>
      </c>
      <c r="D5073" s="2" t="s">
        <v>4117</v>
      </c>
      <c r="E5073" s="2" t="s">
        <v>325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343</v>
      </c>
      <c r="K5073" s="2" t="s">
        <v>55</v>
      </c>
      <c r="L5073" s="2" t="s">
        <v>173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185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233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6334</v>
      </c>
      <c r="B5074" s="2" t="s">
        <v>6330</v>
      </c>
      <c r="C5074" s="2" t="s">
        <v>47</v>
      </c>
      <c r="D5074" s="2" t="s">
        <v>4117</v>
      </c>
      <c r="E5074" s="2" t="s">
        <v>325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343</v>
      </c>
      <c r="K5074" s="2" t="s">
        <v>55</v>
      </c>
      <c r="L5074" s="2" t="s">
        <v>173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188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4">
        <f>P5074*U5074/1000000</f>
        <v>6840.34147374032</v>
      </c>
      <c r="AD5074" s="4">
        <f>AC5075*(1-AA5074/100)+(AC5074-AC5075)*(1-AB5074/100)</f>
        <v>6840.34147374032</v>
      </c>
      <c r="AE5074" s="2" t="s">
        <v>66</v>
      </c>
      <c r="AF5074" s="2" t="s">
        <v>67</v>
      </c>
      <c r="AG5074" s="2" t="s">
        <v>233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6335</v>
      </c>
      <c r="B5075" s="2" t="s">
        <v>6330</v>
      </c>
      <c r="C5075" s="2" t="s">
        <v>47</v>
      </c>
      <c r="D5075" s="2" t="s">
        <v>4117</v>
      </c>
      <c r="E5075" s="2" t="s">
        <v>325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343</v>
      </c>
      <c r="K5075" s="2" t="s">
        <v>55</v>
      </c>
      <c r="L5075" s="2" t="s">
        <v>173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191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1651.11690745456</v>
      </c>
      <c r="AD5075" s="4">
        <f>AC5075*(1-Z5075/100)</f>
        <v>1651.11690745456</v>
      </c>
      <c r="AE5075" s="2" t="s">
        <v>66</v>
      </c>
      <c r="AF5075" s="2" t="s">
        <v>67</v>
      </c>
      <c r="AG5075" s="2" t="s">
        <v>233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6336</v>
      </c>
      <c r="B5076" s="2" t="s">
        <v>6330</v>
      </c>
      <c r="C5076" s="2" t="s">
        <v>47</v>
      </c>
      <c r="D5076" s="2" t="s">
        <v>4117</v>
      </c>
      <c r="E5076" s="2" t="s">
        <v>325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343</v>
      </c>
      <c r="K5076" s="2" t="s">
        <v>55</v>
      </c>
      <c r="L5076" s="2" t="s">
        <v>173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194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4">
        <f>P5076*U5076/1000000</f>
        <v>2212.26445882</v>
      </c>
      <c r="AD5076" s="4">
        <f>AC5076*(1-Z5076/100)</f>
        <v>2212.26445882</v>
      </c>
      <c r="AE5076" s="2" t="s">
        <v>66</v>
      </c>
      <c r="AF5076" s="2" t="s">
        <v>67</v>
      </c>
      <c r="AG5076" s="2" t="s">
        <v>233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6337</v>
      </c>
      <c r="B5077" s="2" t="s">
        <v>6330</v>
      </c>
      <c r="C5077" s="2" t="s">
        <v>47</v>
      </c>
      <c r="D5077" s="2" t="s">
        <v>4117</v>
      </c>
      <c r="E5077" s="2" t="s">
        <v>325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343</v>
      </c>
      <c r="K5077" s="2" t="s">
        <v>55</v>
      </c>
      <c r="L5077" s="2" t="s">
        <v>173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196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4">
        <f>P5077*U5077/1000000</f>
        <v>3.29451148</v>
      </c>
      <c r="AD5077" s="4">
        <f>AC5077*(1-Z5077/100)</f>
        <v>3.29451148</v>
      </c>
      <c r="AE5077" s="2" t="s">
        <v>66</v>
      </c>
      <c r="AF5077" s="2" t="s">
        <v>67</v>
      </c>
      <c r="AG5077" s="2" t="s">
        <v>236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6338</v>
      </c>
      <c r="B5078" s="2" t="s">
        <v>6330</v>
      </c>
      <c r="C5078" s="2" t="s">
        <v>47</v>
      </c>
      <c r="D5078" s="2" t="s">
        <v>4117</v>
      </c>
      <c r="E5078" s="2" t="s">
        <v>325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f>IF(O5078="吨",N5078*1000,IF(O5078="万立方米",N5078*10000,""))</f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138</v>
      </c>
      <c r="AH5078" s="2" t="s">
        <v>114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6339</v>
      </c>
      <c r="B5079" s="2" t="s">
        <v>6340</v>
      </c>
      <c r="C5079" s="2" t="s">
        <v>47</v>
      </c>
      <c r="D5079" s="2" t="s">
        <v>661</v>
      </c>
      <c r="E5079" s="2" t="s">
        <v>254</v>
      </c>
      <c r="F5079" s="2" t="s">
        <v>224</v>
      </c>
      <c r="G5079" s="2" t="s">
        <v>225</v>
      </c>
      <c r="H5079" s="2" t="s">
        <v>418</v>
      </c>
      <c r="I5079" s="2" t="s">
        <v>53</v>
      </c>
      <c r="J5079" s="2" t="s">
        <v>226</v>
      </c>
      <c r="K5079" s="2" t="s">
        <v>226</v>
      </c>
      <c r="L5079" s="2" t="s">
        <v>227</v>
      </c>
      <c r="M5079" s="2" t="s">
        <v>57</v>
      </c>
      <c r="N5079" s="3">
        <v>29136.473</v>
      </c>
      <c r="O5079" s="3" t="s">
        <v>228</v>
      </c>
      <c r="P5079" s="4">
        <f>IF(O5079="吨",N5079*1000,IF(O5079="万立方米",N5079*10000,""))</f>
        <v>291364730.0</v>
      </c>
      <c r="Q5079" s="2" t="s">
        <v>229</v>
      </c>
      <c r="R5079" s="2" t="s">
        <v>230</v>
      </c>
      <c r="S5079" s="2" t="s">
        <v>231</v>
      </c>
      <c r="T5079" s="2" t="s">
        <v>75</v>
      </c>
      <c r="U5079" s="4">
        <f>0.0</f>
        <v>0.0</v>
      </c>
      <c r="V5079" s="2" t="s">
        <v>232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4">
        <f>P5079*U5079/1000000</f>
        <v>0.0</v>
      </c>
      <c r="AD5079" s="4">
        <f>AC5079*(1-Z5079/100)</f>
        <v>0.0</v>
      </c>
      <c r="AE5079" s="2" t="s">
        <v>66</v>
      </c>
      <c r="AF5079" s="2" t="s">
        <v>67</v>
      </c>
      <c r="AG5079" s="2" t="s">
        <v>233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6341</v>
      </c>
      <c r="B5080" s="2" t="s">
        <v>6340</v>
      </c>
      <c r="C5080" s="2" t="s">
        <v>47</v>
      </c>
      <c r="D5080" s="2" t="s">
        <v>661</v>
      </c>
      <c r="E5080" s="2" t="s">
        <v>254</v>
      </c>
      <c r="F5080" s="2" t="s">
        <v>224</v>
      </c>
      <c r="G5080" s="2" t="s">
        <v>225</v>
      </c>
      <c r="H5080" s="2" t="s">
        <v>418</v>
      </c>
      <c r="I5080" s="2" t="s">
        <v>53</v>
      </c>
      <c r="J5080" s="2" t="s">
        <v>226</v>
      </c>
      <c r="K5080" s="2" t="s">
        <v>226</v>
      </c>
      <c r="L5080" s="2" t="s">
        <v>227</v>
      </c>
      <c r="M5080" s="2" t="s">
        <v>73</v>
      </c>
      <c r="N5080" s="3">
        <v>29136.473</v>
      </c>
      <c r="O5080" s="3" t="s">
        <v>228</v>
      </c>
      <c r="P5080" s="4">
        <f>IF(O5080="吨",N5080*1000,IF(O5080="万立方米",N5080*10000,""))</f>
        <v>291364730.0</v>
      </c>
      <c r="Q5080" s="2" t="s">
        <v>229</v>
      </c>
      <c r="R5080" s="2" t="s">
        <v>230</v>
      </c>
      <c r="S5080" s="2" t="s">
        <v>235</v>
      </c>
      <c r="T5080" s="2" t="s">
        <v>75</v>
      </c>
      <c r="U5080" s="4">
        <f>1.3</f>
        <v>1.3</v>
      </c>
      <c r="V5080" s="2" t="s">
        <v>232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4">
        <f>P5080*U5080/1000000</f>
        <v>378.774149</v>
      </c>
      <c r="AD5080" s="4">
        <f>AC5080*(1-Z5080/100)</f>
        <v>378.774149</v>
      </c>
      <c r="AE5080" s="2" t="s">
        <v>66</v>
      </c>
      <c r="AF5080" s="2" t="s">
        <v>67</v>
      </c>
      <c r="AG5080" s="2" t="s">
        <v>236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6342</v>
      </c>
      <c r="B5081" s="2" t="s">
        <v>6340</v>
      </c>
      <c r="C5081" s="2" t="s">
        <v>47</v>
      </c>
      <c r="D5081" s="2" t="s">
        <v>661</v>
      </c>
      <c r="E5081" s="2" t="s">
        <v>254</v>
      </c>
      <c r="F5081" s="2" t="s">
        <v>224</v>
      </c>
      <c r="G5081" s="2" t="s">
        <v>225</v>
      </c>
      <c r="H5081" s="2" t="s">
        <v>418</v>
      </c>
      <c r="I5081" s="2" t="s">
        <v>53</v>
      </c>
      <c r="J5081" s="2" t="s">
        <v>226</v>
      </c>
      <c r="K5081" s="2" t="s">
        <v>226</v>
      </c>
      <c r="L5081" s="2" t="s">
        <v>227</v>
      </c>
      <c r="M5081" s="2" t="s">
        <v>79</v>
      </c>
      <c r="N5081" s="3">
        <v>29136.473</v>
      </c>
      <c r="O5081" s="3" t="s">
        <v>228</v>
      </c>
      <c r="P5081" s="4">
        <f>IF(O5081="吨",N5081*1000,IF(O5081="万立方米",N5081*10000,""))</f>
        <v>291364730.0</v>
      </c>
      <c r="Q5081" s="2" t="s">
        <v>229</v>
      </c>
      <c r="R5081" s="2" t="s">
        <v>230</v>
      </c>
      <c r="S5081" s="2" t="s">
        <v>238</v>
      </c>
      <c r="T5081" s="2" t="s">
        <v>75</v>
      </c>
      <c r="U5081" s="4">
        <f>4.1</f>
        <v>4.1</v>
      </c>
      <c r="V5081" s="2" t="s">
        <v>232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4">
        <f>P5081*U5081/1000000</f>
        <v>1194.595393</v>
      </c>
      <c r="AD5081" s="4">
        <f>AC5081*(1-Z5081/100)</f>
        <v>931.7844065400001</v>
      </c>
      <c r="AE5081" s="2" t="s">
        <v>66</v>
      </c>
      <c r="AF5081" s="2" t="s">
        <v>67</v>
      </c>
      <c r="AG5081" s="2" t="s">
        <v>239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6343</v>
      </c>
      <c r="B5082" s="2" t="s">
        <v>6340</v>
      </c>
      <c r="C5082" s="2" t="s">
        <v>47</v>
      </c>
      <c r="D5082" s="2" t="s">
        <v>661</v>
      </c>
      <c r="E5082" s="2" t="s">
        <v>254</v>
      </c>
      <c r="F5082" s="2" t="s">
        <v>224</v>
      </c>
      <c r="G5082" s="2" t="s">
        <v>225</v>
      </c>
      <c r="H5082" s="2" t="s">
        <v>418</v>
      </c>
      <c r="I5082" s="2" t="s">
        <v>53</v>
      </c>
      <c r="J5082" s="2" t="s">
        <v>226</v>
      </c>
      <c r="K5082" s="2" t="s">
        <v>226</v>
      </c>
      <c r="L5082" s="2" t="s">
        <v>227</v>
      </c>
      <c r="M5082" s="2" t="s">
        <v>87</v>
      </c>
      <c r="N5082" s="3">
        <v>29136.473</v>
      </c>
      <c r="O5082" s="3" t="s">
        <v>228</v>
      </c>
      <c r="P5082" s="4">
        <f>IF(O5082="吨",N5082*1000,IF(O5082="万立方米",N5082*10000,""))</f>
        <v>291364730.0</v>
      </c>
      <c r="Q5082" s="2" t="s">
        <v>229</v>
      </c>
      <c r="R5082" s="2" t="s">
        <v>230</v>
      </c>
      <c r="S5082" s="2" t="s">
        <v>241</v>
      </c>
      <c r="T5082" s="2" t="s">
        <v>75</v>
      </c>
      <c r="U5082" s="4">
        <f>0.0</f>
        <v>0.0</v>
      </c>
      <c r="V5082" s="2" t="s">
        <v>232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4">
        <f>P5082*U5082/1000000</f>
        <v>0.0</v>
      </c>
      <c r="AD5082" s="4">
        <f>AC5082*(1-Z5082/100)</f>
        <v>0.0</v>
      </c>
      <c r="AE5082" s="2" t="s">
        <v>66</v>
      </c>
      <c r="AF5082" s="2" t="s">
        <v>67</v>
      </c>
      <c r="AG5082" s="2" t="s">
        <v>233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6344</v>
      </c>
      <c r="B5083" s="2" t="s">
        <v>6340</v>
      </c>
      <c r="C5083" s="2" t="s">
        <v>47</v>
      </c>
      <c r="D5083" s="2" t="s">
        <v>661</v>
      </c>
      <c r="E5083" s="2" t="s">
        <v>254</v>
      </c>
      <c r="F5083" s="2" t="s">
        <v>224</v>
      </c>
      <c r="G5083" s="2" t="s">
        <v>225</v>
      </c>
      <c r="H5083" s="2" t="s">
        <v>418</v>
      </c>
      <c r="I5083" s="2" t="s">
        <v>53</v>
      </c>
      <c r="J5083" s="2" t="s">
        <v>226</v>
      </c>
      <c r="K5083" s="2" t="s">
        <v>226</v>
      </c>
      <c r="L5083" s="2" t="s">
        <v>227</v>
      </c>
      <c r="M5083" s="2" t="s">
        <v>91</v>
      </c>
      <c r="N5083" s="3">
        <v>29136.473</v>
      </c>
      <c r="O5083" s="3" t="s">
        <v>228</v>
      </c>
      <c r="P5083" s="4">
        <f>IF(O5083="吨",N5083*1000,IF(O5083="万立方米",N5083*10000,""))</f>
        <v>291364730.0</v>
      </c>
      <c r="Q5083" s="2" t="s">
        <v>229</v>
      </c>
      <c r="R5083" s="2" t="s">
        <v>230</v>
      </c>
      <c r="S5083" s="2" t="s">
        <v>243</v>
      </c>
      <c r="T5083" s="2" t="s">
        <v>75</v>
      </c>
      <c r="U5083" s="4">
        <f>0.03</f>
        <v>0.03</v>
      </c>
      <c r="V5083" s="2" t="s">
        <v>232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4">
        <f>P5083*U5083/1000000</f>
        <v>8.740941900000001</v>
      </c>
      <c r="AD5083" s="4">
        <f>AC5084*(1-AA5083/100)+(AC5083-AC5084)*(1-AB5083/100)</f>
        <v>8.740941900000001</v>
      </c>
      <c r="AE5083" s="2" t="s">
        <v>66</v>
      </c>
      <c r="AF5083" s="2" t="s">
        <v>67</v>
      </c>
      <c r="AG5083" s="2" t="s">
        <v>233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6345</v>
      </c>
      <c r="B5084" s="2" t="s">
        <v>6340</v>
      </c>
      <c r="C5084" s="2" t="s">
        <v>47</v>
      </c>
      <c r="D5084" s="2" t="s">
        <v>661</v>
      </c>
      <c r="E5084" s="2" t="s">
        <v>254</v>
      </c>
      <c r="F5084" s="2" t="s">
        <v>224</v>
      </c>
      <c r="G5084" s="2" t="s">
        <v>225</v>
      </c>
      <c r="H5084" s="2" t="s">
        <v>418</v>
      </c>
      <c r="I5084" s="2" t="s">
        <v>53</v>
      </c>
      <c r="J5084" s="2" t="s">
        <v>226</v>
      </c>
      <c r="K5084" s="2" t="s">
        <v>226</v>
      </c>
      <c r="L5084" s="2" t="s">
        <v>227</v>
      </c>
      <c r="M5084" s="2" t="s">
        <v>95</v>
      </c>
      <c r="N5084" s="3">
        <v>29136.473</v>
      </c>
      <c r="O5084" s="3" t="s">
        <v>228</v>
      </c>
      <c r="P5084" s="4">
        <f>IF(O5084="吨",N5084*1000,IF(O5084="万立方米",N5084*10000,""))</f>
        <v>291364730.0</v>
      </c>
      <c r="Q5084" s="2" t="s">
        <v>229</v>
      </c>
      <c r="R5084" s="2" t="s">
        <v>230</v>
      </c>
      <c r="S5084" s="2" t="s">
        <v>245</v>
      </c>
      <c r="T5084" s="2" t="s">
        <v>75</v>
      </c>
      <c r="U5084" s="4">
        <f>0.03</f>
        <v>0.03</v>
      </c>
      <c r="V5084" s="2" t="s">
        <v>232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8.740941900000001</v>
      </c>
      <c r="AD5084" s="4">
        <f>AC5084*(1-Z5084/100)</f>
        <v>8.740941900000001</v>
      </c>
      <c r="AE5084" s="2" t="s">
        <v>66</v>
      </c>
      <c r="AF5084" s="2" t="s">
        <v>67</v>
      </c>
      <c r="AG5084" s="2" t="s">
        <v>233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6346</v>
      </c>
      <c r="B5085" s="2" t="s">
        <v>6340</v>
      </c>
      <c r="C5085" s="2" t="s">
        <v>47</v>
      </c>
      <c r="D5085" s="2" t="s">
        <v>661</v>
      </c>
      <c r="E5085" s="2" t="s">
        <v>254</v>
      </c>
      <c r="F5085" s="2" t="s">
        <v>224</v>
      </c>
      <c r="G5085" s="2" t="s">
        <v>225</v>
      </c>
      <c r="H5085" s="2" t="s">
        <v>418</v>
      </c>
      <c r="I5085" s="2" t="s">
        <v>53</v>
      </c>
      <c r="J5085" s="2" t="s">
        <v>226</v>
      </c>
      <c r="K5085" s="2" t="s">
        <v>226</v>
      </c>
      <c r="L5085" s="2" t="s">
        <v>227</v>
      </c>
      <c r="M5085" s="2" t="s">
        <v>99</v>
      </c>
      <c r="N5085" s="3">
        <v>29136.473</v>
      </c>
      <c r="O5085" s="3" t="s">
        <v>228</v>
      </c>
      <c r="P5085" s="4">
        <f>IF(O5085="吨",N5085*1000,IF(O5085="万立方米",N5085*10000,""))</f>
        <v>291364730.0</v>
      </c>
      <c r="Q5085" s="2" t="s">
        <v>229</v>
      </c>
      <c r="R5085" s="2" t="s">
        <v>230</v>
      </c>
      <c r="S5085" s="2" t="s">
        <v>247</v>
      </c>
      <c r="T5085" s="2" t="s">
        <v>75</v>
      </c>
      <c r="U5085" s="4">
        <f>0.0</f>
        <v>0.0</v>
      </c>
      <c r="V5085" s="2" t="s">
        <v>232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233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6347</v>
      </c>
      <c r="B5086" s="2" t="s">
        <v>6340</v>
      </c>
      <c r="C5086" s="2" t="s">
        <v>47</v>
      </c>
      <c r="D5086" s="2" t="s">
        <v>661</v>
      </c>
      <c r="E5086" s="2" t="s">
        <v>254</v>
      </c>
      <c r="F5086" s="2" t="s">
        <v>224</v>
      </c>
      <c r="G5086" s="2" t="s">
        <v>225</v>
      </c>
      <c r="H5086" s="2" t="s">
        <v>418</v>
      </c>
      <c r="I5086" s="2" t="s">
        <v>53</v>
      </c>
      <c r="J5086" s="2" t="s">
        <v>226</v>
      </c>
      <c r="K5086" s="2" t="s">
        <v>226</v>
      </c>
      <c r="L5086" s="2" t="s">
        <v>227</v>
      </c>
      <c r="M5086" s="2" t="s">
        <v>104</v>
      </c>
      <c r="N5086" s="3">
        <v>29136.473</v>
      </c>
      <c r="O5086" s="3" t="s">
        <v>228</v>
      </c>
      <c r="P5086" s="4">
        <f>IF(O5086="吨",N5086*1000,IF(O5086="万立方米",N5086*10000,""))</f>
        <v>291364730.0</v>
      </c>
      <c r="Q5086" s="2" t="s">
        <v>229</v>
      </c>
      <c r="R5086" s="2" t="s">
        <v>230</v>
      </c>
      <c r="S5086" s="2" t="s">
        <v>249</v>
      </c>
      <c r="T5086" s="2" t="s">
        <v>75</v>
      </c>
      <c r="U5086" s="4">
        <f>0.02</f>
        <v>0.02</v>
      </c>
      <c r="V5086" s="2" t="s">
        <v>232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 t="s">
        <v>236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6348</v>
      </c>
      <c r="B5087" s="2" t="s">
        <v>6340</v>
      </c>
      <c r="C5087" s="2" t="s">
        <v>47</v>
      </c>
      <c r="D5087" s="2" t="s">
        <v>661</v>
      </c>
      <c r="E5087" s="2" t="s">
        <v>254</v>
      </c>
      <c r="F5087" s="2" t="s">
        <v>224</v>
      </c>
      <c r="G5087" s="2" t="s">
        <v>225</v>
      </c>
      <c r="H5087" s="2" t="s">
        <v>418</v>
      </c>
      <c r="I5087" s="2"/>
      <c r="J5087" s="2"/>
      <c r="K5087" s="2"/>
      <c r="L5087" s="2"/>
      <c r="M5087" s="2" t="s">
        <v>107</v>
      </c>
      <c r="N5087" s="3"/>
      <c r="O5087" s="3"/>
      <c r="P5087" s="4">
        <f>IF(O5087="吨",N5087*1000,IF(O5087="万立方米",N5087*10000,""))</f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138</v>
      </c>
      <c r="AH5087" s="2" t="s">
        <v>114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6349</v>
      </c>
      <c r="B5088" s="2" t="s">
        <v>6350</v>
      </c>
      <c r="C5088" s="2" t="s">
        <v>47</v>
      </c>
      <c r="D5088" s="2" t="s">
        <v>1960</v>
      </c>
      <c r="E5088" s="2" t="s">
        <v>1106</v>
      </c>
      <c r="F5088" s="2" t="s">
        <v>278</v>
      </c>
      <c r="G5088" s="2" t="s">
        <v>225</v>
      </c>
      <c r="H5088" s="2" t="s">
        <v>142</v>
      </c>
      <c r="I5088" s="2" t="s">
        <v>53</v>
      </c>
      <c r="J5088" s="2" t="s">
        <v>121</v>
      </c>
      <c r="K5088" s="2"/>
      <c r="L5088" s="2" t="s">
        <v>122</v>
      </c>
      <c r="M5088" s="2" t="s">
        <v>57</v>
      </c>
      <c r="N5088" s="3">
        <v>51.4</v>
      </c>
      <c r="O5088" s="3" t="s">
        <v>123</v>
      </c>
      <c r="P5088" s="2"/>
      <c r="Q5088" s="2"/>
      <c r="R5088" s="2"/>
      <c r="S5088" s="2"/>
      <c r="T5088" s="2"/>
      <c r="U5088" s="2"/>
      <c r="V5088" s="2"/>
      <c r="W5088" s="2" t="s">
        <v>124</v>
      </c>
      <c r="X5088" s="2"/>
      <c r="Y5088" s="2" t="s">
        <v>65</v>
      </c>
      <c r="Z5088" s="2">
        <v>0</v>
      </c>
      <c r="AA5088" s="2"/>
      <c r="AB5088" s="2"/>
      <c r="AC5088" s="4">
        <f>P5088*U5088/1000000</f>
        <v>0.0</v>
      </c>
      <c r="AD5088" s="4">
        <f>AC5088*(1-Z5088/100)</f>
        <v>0.0</v>
      </c>
      <c r="AE5088" s="2" t="s">
        <v>125</v>
      </c>
      <c r="AF5088" s="2" t="s">
        <v>126</v>
      </c>
      <c r="AG5088" s="2" t="s">
        <v>127</v>
      </c>
      <c r="AH5088" s="2" t="s">
        <v>128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6351</v>
      </c>
      <c r="B5089" s="2" t="s">
        <v>6350</v>
      </c>
      <c r="C5089" s="2" t="s">
        <v>47</v>
      </c>
      <c r="D5089" s="2" t="s">
        <v>1960</v>
      </c>
      <c r="E5089" s="2" t="s">
        <v>1106</v>
      </c>
      <c r="F5089" s="2" t="s">
        <v>278</v>
      </c>
      <c r="G5089" s="2" t="s">
        <v>225</v>
      </c>
      <c r="H5089" s="2" t="s">
        <v>142</v>
      </c>
      <c r="I5089" s="2" t="s">
        <v>53</v>
      </c>
      <c r="J5089" s="2" t="s">
        <v>121</v>
      </c>
      <c r="K5089" s="2"/>
      <c r="L5089" s="2" t="s">
        <v>122</v>
      </c>
      <c r="M5089" s="2" t="s">
        <v>73</v>
      </c>
      <c r="N5089" s="3">
        <v>51.4</v>
      </c>
      <c r="O5089" s="3" t="s">
        <v>123</v>
      </c>
      <c r="P5089" s="2"/>
      <c r="Q5089" s="2"/>
      <c r="R5089" s="2"/>
      <c r="S5089" s="2"/>
      <c r="T5089" s="2"/>
      <c r="U5089" s="2"/>
      <c r="V5089" s="2"/>
      <c r="W5089" s="2" t="s">
        <v>124</v>
      </c>
      <c r="X5089" s="2"/>
      <c r="Y5089" s="2" t="s">
        <v>65</v>
      </c>
      <c r="Z5089" s="2">
        <v>0</v>
      </c>
      <c r="AA5089" s="2"/>
      <c r="AB5089" s="2"/>
      <c r="AC5089" s="4">
        <f>P5089*U5089/1000000</f>
        <v>0.0</v>
      </c>
      <c r="AD5089" s="4">
        <f>AC5089*(1-Z5089/100)</f>
        <v>0.0</v>
      </c>
      <c r="AE5089" s="2" t="s">
        <v>125</v>
      </c>
      <c r="AF5089" s="2" t="s">
        <v>126</v>
      </c>
      <c r="AG5089" s="2" t="s">
        <v>130</v>
      </c>
      <c r="AH5089" s="2" t="s">
        <v>128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6352</v>
      </c>
      <c r="B5090" s="2" t="s">
        <v>6350</v>
      </c>
      <c r="C5090" s="2" t="s">
        <v>47</v>
      </c>
      <c r="D5090" s="2" t="s">
        <v>1960</v>
      </c>
      <c r="E5090" s="2" t="s">
        <v>1106</v>
      </c>
      <c r="F5090" s="2" t="s">
        <v>278</v>
      </c>
      <c r="G5090" s="2" t="s">
        <v>225</v>
      </c>
      <c r="H5090" s="2" t="s">
        <v>142</v>
      </c>
      <c r="I5090" s="2" t="s">
        <v>53</v>
      </c>
      <c r="J5090" s="2" t="s">
        <v>121</v>
      </c>
      <c r="K5090" s="2"/>
      <c r="L5090" s="2" t="s">
        <v>122</v>
      </c>
      <c r="M5090" s="2" t="s">
        <v>79</v>
      </c>
      <c r="N5090" s="3">
        <v>51.4</v>
      </c>
      <c r="O5090" s="3" t="s">
        <v>123</v>
      </c>
      <c r="P5090" s="2"/>
      <c r="Q5090" s="2"/>
      <c r="R5090" s="2"/>
      <c r="S5090" s="2"/>
      <c r="T5090" s="2"/>
      <c r="U5090" s="2"/>
      <c r="V5090" s="2"/>
      <c r="W5090" s="2" t="s">
        <v>124</v>
      </c>
      <c r="X5090" s="2"/>
      <c r="Y5090" s="2" t="s">
        <v>65</v>
      </c>
      <c r="Z5090" s="2">
        <v>0</v>
      </c>
      <c r="AA5090" s="2"/>
      <c r="AB5090" s="2"/>
      <c r="AC5090" s="4">
        <f>P5090*U5090/1000000</f>
        <v>0.0</v>
      </c>
      <c r="AD5090" s="4">
        <f>AC5090*(1-Z5090/100)</f>
        <v>0.0</v>
      </c>
      <c r="AE5090" s="2" t="s">
        <v>125</v>
      </c>
      <c r="AF5090" s="2" t="s">
        <v>126</v>
      </c>
      <c r="AG5090" s="2" t="s">
        <v>127</v>
      </c>
      <c r="AH5090" s="2" t="s">
        <v>128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6353</v>
      </c>
      <c r="B5091" s="2" t="s">
        <v>6350</v>
      </c>
      <c r="C5091" s="2" t="s">
        <v>47</v>
      </c>
      <c r="D5091" s="2" t="s">
        <v>1960</v>
      </c>
      <c r="E5091" s="2" t="s">
        <v>1106</v>
      </c>
      <c r="F5091" s="2" t="s">
        <v>278</v>
      </c>
      <c r="G5091" s="2" t="s">
        <v>225</v>
      </c>
      <c r="H5091" s="2" t="s">
        <v>142</v>
      </c>
      <c r="I5091" s="2" t="s">
        <v>53</v>
      </c>
      <c r="J5091" s="2" t="s">
        <v>121</v>
      </c>
      <c r="K5091" s="2"/>
      <c r="L5091" s="2" t="s">
        <v>122</v>
      </c>
      <c r="M5091" s="2" t="s">
        <v>87</v>
      </c>
      <c r="N5091" s="3">
        <v>51.4</v>
      </c>
      <c r="O5091" s="3" t="s">
        <v>123</v>
      </c>
      <c r="P5091" s="2"/>
      <c r="Q5091" s="2"/>
      <c r="R5091" s="2"/>
      <c r="S5091" s="2"/>
      <c r="T5091" s="2"/>
      <c r="U5091" s="2"/>
      <c r="V5091" s="2"/>
      <c r="W5091" s="2" t="s">
        <v>124</v>
      </c>
      <c r="X5091" s="2"/>
      <c r="Y5091" s="2" t="s">
        <v>65</v>
      </c>
      <c r="Z5091" s="2">
        <v>0</v>
      </c>
      <c r="AA5091" s="2"/>
      <c r="AB5091" s="2"/>
      <c r="AC5091" s="4">
        <f>P5091*U5091/1000000</f>
        <v>0.0</v>
      </c>
      <c r="AD5091" s="4">
        <f>AC5091*(1-Z5091/100)</f>
        <v>0.0</v>
      </c>
      <c r="AE5091" s="2" t="s">
        <v>125</v>
      </c>
      <c r="AF5091" s="2" t="s">
        <v>126</v>
      </c>
      <c r="AG5091" s="2" t="s">
        <v>127</v>
      </c>
      <c r="AH5091" s="2" t="s">
        <v>128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6354</v>
      </c>
      <c r="B5092" s="2" t="s">
        <v>6350</v>
      </c>
      <c r="C5092" s="2" t="s">
        <v>47</v>
      </c>
      <c r="D5092" s="2" t="s">
        <v>1960</v>
      </c>
      <c r="E5092" s="2" t="s">
        <v>1106</v>
      </c>
      <c r="F5092" s="2" t="s">
        <v>278</v>
      </c>
      <c r="G5092" s="2" t="s">
        <v>225</v>
      </c>
      <c r="H5092" s="2" t="s">
        <v>142</v>
      </c>
      <c r="I5092" s="2" t="s">
        <v>53</v>
      </c>
      <c r="J5092" s="2" t="s">
        <v>121</v>
      </c>
      <c r="K5092" s="2"/>
      <c r="L5092" s="2" t="s">
        <v>122</v>
      </c>
      <c r="M5092" s="2" t="s">
        <v>91</v>
      </c>
      <c r="N5092" s="3">
        <v>51.4</v>
      </c>
      <c r="O5092" s="3" t="s">
        <v>123</v>
      </c>
      <c r="P5092" s="2"/>
      <c r="Q5092" s="2"/>
      <c r="R5092" s="2"/>
      <c r="S5092" s="2"/>
      <c r="T5092" s="2"/>
      <c r="U5092" s="2"/>
      <c r="V5092" s="2"/>
      <c r="W5092" s="2" t="s">
        <v>124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4">
        <f>P5092*U5092/1000000</f>
        <v>0.0</v>
      </c>
      <c r="AD5092" s="4">
        <f>AC5093*(1-AA5092/100)+(AC5092-AC5093)*(1-AB5092/100)</f>
        <v>0.0</v>
      </c>
      <c r="AE5092" s="2" t="s">
        <v>125</v>
      </c>
      <c r="AF5092" s="2" t="s">
        <v>126</v>
      </c>
      <c r="AG5092" s="2" t="s">
        <v>127</v>
      </c>
      <c r="AH5092" s="2" t="s">
        <v>128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6355</v>
      </c>
      <c r="B5093" s="2" t="s">
        <v>6350</v>
      </c>
      <c r="C5093" s="2" t="s">
        <v>47</v>
      </c>
      <c r="D5093" s="2" t="s">
        <v>1960</v>
      </c>
      <c r="E5093" s="2" t="s">
        <v>1106</v>
      </c>
      <c r="F5093" s="2" t="s">
        <v>278</v>
      </c>
      <c r="G5093" s="2" t="s">
        <v>225</v>
      </c>
      <c r="H5093" s="2" t="s">
        <v>142</v>
      </c>
      <c r="I5093" s="2" t="s">
        <v>53</v>
      </c>
      <c r="J5093" s="2" t="s">
        <v>121</v>
      </c>
      <c r="K5093" s="2"/>
      <c r="L5093" s="2" t="s">
        <v>122</v>
      </c>
      <c r="M5093" s="2" t="s">
        <v>95</v>
      </c>
      <c r="N5093" s="3">
        <v>51.4</v>
      </c>
      <c r="O5093" s="3" t="s">
        <v>123</v>
      </c>
      <c r="P5093" s="2"/>
      <c r="Q5093" s="2"/>
      <c r="R5093" s="2"/>
      <c r="S5093" s="2"/>
      <c r="T5093" s="2"/>
      <c r="U5093" s="2"/>
      <c r="V5093" s="2"/>
      <c r="W5093" s="2" t="s">
        <v>124</v>
      </c>
      <c r="X5093" s="2"/>
      <c r="Y5093" s="2" t="s">
        <v>65</v>
      </c>
      <c r="Z5093" s="2">
        <v>0</v>
      </c>
      <c r="AA5093" s="2"/>
      <c r="AB5093" s="2"/>
      <c r="AC5093" s="4">
        <f>P5093*U5093/1000000</f>
        <v>0.0</v>
      </c>
      <c r="AD5093" s="4">
        <f>AC5093*(1-Z5093/100)</f>
        <v>0.0</v>
      </c>
      <c r="AE5093" s="2" t="s">
        <v>125</v>
      </c>
      <c r="AF5093" s="2" t="s">
        <v>126</v>
      </c>
      <c r="AG5093" s="2" t="s">
        <v>127</v>
      </c>
      <c r="AH5093" s="2" t="s">
        <v>128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6356</v>
      </c>
      <c r="B5094" s="2" t="s">
        <v>6350</v>
      </c>
      <c r="C5094" s="2" t="s">
        <v>47</v>
      </c>
      <c r="D5094" s="2" t="s">
        <v>1960</v>
      </c>
      <c r="E5094" s="2" t="s">
        <v>1106</v>
      </c>
      <c r="F5094" s="2" t="s">
        <v>278</v>
      </c>
      <c r="G5094" s="2" t="s">
        <v>225</v>
      </c>
      <c r="H5094" s="2" t="s">
        <v>142</v>
      </c>
      <c r="I5094" s="2" t="s">
        <v>53</v>
      </c>
      <c r="J5094" s="2" t="s">
        <v>121</v>
      </c>
      <c r="K5094" s="2"/>
      <c r="L5094" s="2" t="s">
        <v>122</v>
      </c>
      <c r="M5094" s="2" t="s">
        <v>99</v>
      </c>
      <c r="N5094" s="3">
        <v>51.4</v>
      </c>
      <c r="O5094" s="3" t="s">
        <v>123</v>
      </c>
      <c r="P5094" s="2"/>
      <c r="Q5094" s="2"/>
      <c r="R5094" s="2"/>
      <c r="S5094" s="2"/>
      <c r="T5094" s="2"/>
      <c r="U5094" s="2"/>
      <c r="V5094" s="2"/>
      <c r="W5094" s="2" t="s">
        <v>124</v>
      </c>
      <c r="X5094" s="2"/>
      <c r="Y5094" s="2" t="s">
        <v>65</v>
      </c>
      <c r="Z5094" s="2">
        <v>0</v>
      </c>
      <c r="AA5094" s="2"/>
      <c r="AB5094" s="2"/>
      <c r="AC5094" s="4">
        <f>P5094*U5094/1000000</f>
        <v>0.0</v>
      </c>
      <c r="AD5094" s="4">
        <f>AC5094*(1-Z5094/100)</f>
        <v>0.0</v>
      </c>
      <c r="AE5094" s="2" t="s">
        <v>125</v>
      </c>
      <c r="AF5094" s="2" t="s">
        <v>126</v>
      </c>
      <c r="AG5094" s="2" t="s">
        <v>127</v>
      </c>
      <c r="AH5094" s="2" t="s">
        <v>128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6357</v>
      </c>
      <c r="B5095" s="2" t="s">
        <v>6350</v>
      </c>
      <c r="C5095" s="2" t="s">
        <v>47</v>
      </c>
      <c r="D5095" s="2" t="s">
        <v>1960</v>
      </c>
      <c r="E5095" s="2" t="s">
        <v>1106</v>
      </c>
      <c r="F5095" s="2" t="s">
        <v>278</v>
      </c>
      <c r="G5095" s="2" t="s">
        <v>225</v>
      </c>
      <c r="H5095" s="2" t="s">
        <v>142</v>
      </c>
      <c r="I5095" s="2" t="s">
        <v>53</v>
      </c>
      <c r="J5095" s="2" t="s">
        <v>121</v>
      </c>
      <c r="K5095" s="2"/>
      <c r="L5095" s="2" t="s">
        <v>122</v>
      </c>
      <c r="M5095" s="2" t="s">
        <v>104</v>
      </c>
      <c r="N5095" s="3">
        <v>51.4</v>
      </c>
      <c r="O5095" s="3" t="s">
        <v>123</v>
      </c>
      <c r="P5095" s="2"/>
      <c r="Q5095" s="2"/>
      <c r="R5095" s="2"/>
      <c r="S5095" s="2"/>
      <c r="T5095" s="2"/>
      <c r="U5095" s="2"/>
      <c r="V5095" s="2"/>
      <c r="W5095" s="2" t="s">
        <v>124</v>
      </c>
      <c r="X5095" s="2"/>
      <c r="Y5095" s="2" t="s">
        <v>65</v>
      </c>
      <c r="Z5095" s="2">
        <v>0</v>
      </c>
      <c r="AA5095" s="2"/>
      <c r="AB5095" s="2"/>
      <c r="AC5095" s="4">
        <f>P5095*U5095/1000000</f>
        <v>0.0</v>
      </c>
      <c r="AD5095" s="4">
        <f>AC5095*(1-Z5095/100)</f>
        <v>0.0</v>
      </c>
      <c r="AE5095" s="2" t="s">
        <v>125</v>
      </c>
      <c r="AF5095" s="2" t="s">
        <v>126</v>
      </c>
      <c r="AG5095" s="2" t="s">
        <v>130</v>
      </c>
      <c r="AH5095" s="2" t="s">
        <v>128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6358</v>
      </c>
      <c r="B5096" s="2" t="s">
        <v>6350</v>
      </c>
      <c r="C5096" s="2" t="s">
        <v>47</v>
      </c>
      <c r="D5096" s="2" t="s">
        <v>1960</v>
      </c>
      <c r="E5096" s="2" t="s">
        <v>1106</v>
      </c>
      <c r="F5096" s="2" t="s">
        <v>278</v>
      </c>
      <c r="G5096" s="2" t="s">
        <v>225</v>
      </c>
      <c r="H5096" s="2" t="s">
        <v>142</v>
      </c>
      <c r="I5096" s="2"/>
      <c r="J5096" s="2"/>
      <c r="K5096" s="2"/>
      <c r="L5096" s="2"/>
      <c r="M5096" s="2" t="s">
        <v>107</v>
      </c>
      <c r="N5096" s="3"/>
      <c r="O5096" s="3"/>
      <c r="P5096" s="4">
        <f>IF(O5096="吨",N5096*1000,IF(O5096="万立方米",N5096*10000,""))</f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138</v>
      </c>
      <c r="AH5096" s="2" t="s">
        <v>114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6359</v>
      </c>
      <c r="B5097" s="2" t="s">
        <v>6360</v>
      </c>
      <c r="C5097" s="2" t="s">
        <v>47</v>
      </c>
      <c r="D5097" s="2" t="s">
        <v>6361</v>
      </c>
      <c r="E5097" s="2" t="s">
        <v>1541</v>
      </c>
      <c r="F5097" s="2" t="s">
        <v>278</v>
      </c>
      <c r="G5097" s="2" t="s">
        <v>120</v>
      </c>
      <c r="H5097" s="2" t="s">
        <v>52</v>
      </c>
      <c r="I5097" s="2" t="s">
        <v>53</v>
      </c>
      <c r="J5097" s="2" t="s">
        <v>280</v>
      </c>
      <c r="K5097" s="2"/>
      <c r="L5097" s="2" t="s">
        <v>122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124</v>
      </c>
      <c r="X5097" s="2" t="s">
        <v>298</v>
      </c>
      <c r="Y5097" s="2" t="s">
        <v>299</v>
      </c>
      <c r="Z5097" s="2">
        <v>94.5</v>
      </c>
      <c r="AA5097" s="2"/>
      <c r="AB5097" s="2"/>
      <c r="AC5097" s="2"/>
      <c r="AD5097" s="2"/>
      <c r="AE5097" s="2" t="s">
        <v>271</v>
      </c>
      <c r="AF5097" s="2" t="s">
        <v>281</v>
      </c>
      <c r="AG5097" s="2" t="s">
        <v>431</v>
      </c>
      <c r="AH5097" s="2" t="s">
        <v>128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6362</v>
      </c>
      <c r="B5098" s="2" t="s">
        <v>6360</v>
      </c>
      <c r="C5098" s="2" t="s">
        <v>47</v>
      </c>
      <c r="D5098" s="2" t="s">
        <v>6361</v>
      </c>
      <c r="E5098" s="2" t="s">
        <v>1541</v>
      </c>
      <c r="F5098" s="2" t="s">
        <v>278</v>
      </c>
      <c r="G5098" s="2" t="s">
        <v>120</v>
      </c>
      <c r="H5098" s="2" t="s">
        <v>52</v>
      </c>
      <c r="I5098" s="2" t="s">
        <v>53</v>
      </c>
      <c r="J5098" s="2" t="s">
        <v>280</v>
      </c>
      <c r="K5098" s="2"/>
      <c r="L5098" s="2" t="s">
        <v>122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124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271</v>
      </c>
      <c r="AF5098" s="2" t="s">
        <v>281</v>
      </c>
      <c r="AG5098" s="2" t="s">
        <v>433</v>
      </c>
      <c r="AH5098" s="2" t="s">
        <v>128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6363</v>
      </c>
      <c r="B5099" s="2" t="s">
        <v>6360</v>
      </c>
      <c r="C5099" s="2" t="s">
        <v>47</v>
      </c>
      <c r="D5099" s="2" t="s">
        <v>6361</v>
      </c>
      <c r="E5099" s="2" t="s">
        <v>1541</v>
      </c>
      <c r="F5099" s="2" t="s">
        <v>278</v>
      </c>
      <c r="G5099" s="2" t="s">
        <v>120</v>
      </c>
      <c r="H5099" s="2" t="s">
        <v>52</v>
      </c>
      <c r="I5099" s="2" t="s">
        <v>53</v>
      </c>
      <c r="J5099" s="2" t="s">
        <v>280</v>
      </c>
      <c r="K5099" s="2"/>
      <c r="L5099" s="2" t="s">
        <v>122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124</v>
      </c>
      <c r="X5099" s="2" t="s">
        <v>1778</v>
      </c>
      <c r="Y5099" s="2" t="s">
        <v>1779</v>
      </c>
      <c r="Z5099" s="2">
        <v>52</v>
      </c>
      <c r="AA5099" s="2"/>
      <c r="AB5099" s="2"/>
      <c r="AC5099" s="2"/>
      <c r="AD5099" s="2"/>
      <c r="AE5099" s="2" t="s">
        <v>271</v>
      </c>
      <c r="AF5099" s="2" t="s">
        <v>281</v>
      </c>
      <c r="AG5099" s="2" t="s">
        <v>435</v>
      </c>
      <c r="AH5099" s="2" t="s">
        <v>128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6364</v>
      </c>
      <c r="B5100" s="2" t="s">
        <v>6360</v>
      </c>
      <c r="C5100" s="2" t="s">
        <v>47</v>
      </c>
      <c r="D5100" s="2" t="s">
        <v>6361</v>
      </c>
      <c r="E5100" s="2" t="s">
        <v>1541</v>
      </c>
      <c r="F5100" s="2" t="s">
        <v>278</v>
      </c>
      <c r="G5100" s="2" t="s">
        <v>120</v>
      </c>
      <c r="H5100" s="2" t="s">
        <v>52</v>
      </c>
      <c r="I5100" s="2" t="s">
        <v>53</v>
      </c>
      <c r="J5100" s="2" t="s">
        <v>280</v>
      </c>
      <c r="K5100" s="2"/>
      <c r="L5100" s="2" t="s">
        <v>122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124</v>
      </c>
      <c r="X5100" s="2" t="s">
        <v>298</v>
      </c>
      <c r="Y5100" s="2" t="s">
        <v>308</v>
      </c>
      <c r="Z5100" s="2">
        <v>94.5</v>
      </c>
      <c r="AA5100" s="2"/>
      <c r="AB5100" s="2"/>
      <c r="AC5100" s="2"/>
      <c r="AD5100" s="2"/>
      <c r="AE5100" s="2" t="s">
        <v>271</v>
      </c>
      <c r="AF5100" s="2" t="s">
        <v>281</v>
      </c>
      <c r="AG5100" s="2" t="s">
        <v>431</v>
      </c>
      <c r="AH5100" s="2" t="s">
        <v>128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6365</v>
      </c>
      <c r="B5101" s="2" t="s">
        <v>6360</v>
      </c>
      <c r="C5101" s="2" t="s">
        <v>47</v>
      </c>
      <c r="D5101" s="2" t="s">
        <v>6361</v>
      </c>
      <c r="E5101" s="2" t="s">
        <v>1541</v>
      </c>
      <c r="F5101" s="2" t="s">
        <v>278</v>
      </c>
      <c r="G5101" s="2" t="s">
        <v>120</v>
      </c>
      <c r="H5101" s="2" t="s">
        <v>52</v>
      </c>
      <c r="I5101" s="2" t="s">
        <v>53</v>
      </c>
      <c r="J5101" s="2" t="s">
        <v>280</v>
      </c>
      <c r="K5101" s="2"/>
      <c r="L5101" s="2" t="s">
        <v>122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124</v>
      </c>
      <c r="X5101" s="2" t="s">
        <v>298</v>
      </c>
      <c r="Y5101" s="2" t="s">
        <v>310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271</v>
      </c>
      <c r="AF5101" s="2" t="s">
        <v>281</v>
      </c>
      <c r="AG5101" s="2" t="s">
        <v>431</v>
      </c>
      <c r="AH5101" s="2" t="s">
        <v>128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6366</v>
      </c>
      <c r="B5102" s="2" t="s">
        <v>6360</v>
      </c>
      <c r="C5102" s="2" t="s">
        <v>47</v>
      </c>
      <c r="D5102" s="2" t="s">
        <v>6361</v>
      </c>
      <c r="E5102" s="2" t="s">
        <v>1541</v>
      </c>
      <c r="F5102" s="2" t="s">
        <v>278</v>
      </c>
      <c r="G5102" s="2" t="s">
        <v>120</v>
      </c>
      <c r="H5102" s="2" t="s">
        <v>52</v>
      </c>
      <c r="I5102" s="2" t="s">
        <v>53</v>
      </c>
      <c r="J5102" s="2" t="s">
        <v>280</v>
      </c>
      <c r="K5102" s="2"/>
      <c r="L5102" s="2" t="s">
        <v>122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124</v>
      </c>
      <c r="X5102" s="2" t="s">
        <v>298</v>
      </c>
      <c r="Y5102" s="2" t="s">
        <v>312</v>
      </c>
      <c r="Z5102" s="2">
        <v>94.5</v>
      </c>
      <c r="AA5102" s="2"/>
      <c r="AB5102" s="2"/>
      <c r="AC5102" s="2"/>
      <c r="AD5102" s="2"/>
      <c r="AE5102" s="2" t="s">
        <v>271</v>
      </c>
      <c r="AF5102" s="2" t="s">
        <v>281</v>
      </c>
      <c r="AG5102" s="2" t="s">
        <v>431</v>
      </c>
      <c r="AH5102" s="2" t="s">
        <v>128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6367</v>
      </c>
      <c r="B5103" s="2" t="s">
        <v>6360</v>
      </c>
      <c r="C5103" s="2" t="s">
        <v>47</v>
      </c>
      <c r="D5103" s="2" t="s">
        <v>6361</v>
      </c>
      <c r="E5103" s="2" t="s">
        <v>1541</v>
      </c>
      <c r="F5103" s="2" t="s">
        <v>278</v>
      </c>
      <c r="G5103" s="2" t="s">
        <v>120</v>
      </c>
      <c r="H5103" s="2" t="s">
        <v>52</v>
      </c>
      <c r="I5103" s="2" t="s">
        <v>53</v>
      </c>
      <c r="J5103" s="2" t="s">
        <v>280</v>
      </c>
      <c r="K5103" s="2"/>
      <c r="L5103" s="2" t="s">
        <v>122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124</v>
      </c>
      <c r="X5103" s="2" t="s">
        <v>314</v>
      </c>
      <c r="Y5103" s="2" t="s">
        <v>315</v>
      </c>
      <c r="Z5103" s="2">
        <v>80</v>
      </c>
      <c r="AA5103" s="2"/>
      <c r="AB5103" s="2"/>
      <c r="AC5103" s="2"/>
      <c r="AD5103" s="2"/>
      <c r="AE5103" s="2" t="s">
        <v>271</v>
      </c>
      <c r="AF5103" s="2" t="s">
        <v>281</v>
      </c>
      <c r="AG5103" s="2" t="s">
        <v>435</v>
      </c>
      <c r="AH5103" s="2" t="s">
        <v>128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6368</v>
      </c>
      <c r="B5104" s="2" t="s">
        <v>6360</v>
      </c>
      <c r="C5104" s="2" t="s">
        <v>47</v>
      </c>
      <c r="D5104" s="2" t="s">
        <v>6361</v>
      </c>
      <c r="E5104" s="2" t="s">
        <v>1541</v>
      </c>
      <c r="F5104" s="2" t="s">
        <v>278</v>
      </c>
      <c r="G5104" s="2" t="s">
        <v>120</v>
      </c>
      <c r="H5104" s="2" t="s">
        <v>52</v>
      </c>
      <c r="I5104" s="2" t="s">
        <v>53</v>
      </c>
      <c r="J5104" s="2" t="s">
        <v>280</v>
      </c>
      <c r="K5104" s="2"/>
      <c r="L5104" s="2" t="s">
        <v>122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124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271</v>
      </c>
      <c r="AF5104" s="2" t="s">
        <v>281</v>
      </c>
      <c r="AG5104" s="2" t="s">
        <v>433</v>
      </c>
      <c r="AH5104" s="2" t="s">
        <v>128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6369</v>
      </c>
      <c r="B5105" s="2" t="s">
        <v>6360</v>
      </c>
      <c r="C5105" s="2" t="s">
        <v>47</v>
      </c>
      <c r="D5105" s="2" t="s">
        <v>6361</v>
      </c>
      <c r="E5105" s="2" t="s">
        <v>1541</v>
      </c>
      <c r="F5105" s="2" t="s">
        <v>278</v>
      </c>
      <c r="G5105" s="2" t="s">
        <v>120</v>
      </c>
      <c r="H5105" s="2" t="s">
        <v>52</v>
      </c>
      <c r="I5105" s="2"/>
      <c r="J5105" s="2"/>
      <c r="K5105" s="2" t="s">
        <v>55</v>
      </c>
      <c r="L5105" s="2" t="s">
        <v>318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319</v>
      </c>
      <c r="T5105" s="2" t="s">
        <v>165</v>
      </c>
      <c r="U5105" s="4">
        <f>0.17</f>
        <v>0.17</v>
      </c>
      <c r="V5105" s="2" t="s">
        <v>111</v>
      </c>
      <c r="W5105" s="2" t="s">
        <v>319</v>
      </c>
      <c r="X5105" s="2" t="s">
        <v>318</v>
      </c>
      <c r="Y5105" s="2" t="s">
        <v>320</v>
      </c>
      <c r="Z5105" s="2">
        <v>0</v>
      </c>
      <c r="AA5105" s="2"/>
      <c r="AB5105" s="2"/>
      <c r="AC5105" s="2"/>
      <c r="AD5105" s="2"/>
      <c r="AE5105" s="2" t="s">
        <v>271</v>
      </c>
      <c r="AF5105" s="2" t="s">
        <v>272</v>
      </c>
      <c r="AG5105" s="2" t="s">
        <v>273</v>
      </c>
      <c r="AH5105" s="2" t="s">
        <v>168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6370</v>
      </c>
      <c r="B5106" s="2" t="s">
        <v>6371</v>
      </c>
      <c r="C5106" s="2" t="s">
        <v>47</v>
      </c>
      <c r="D5106" s="2" t="s">
        <v>2225</v>
      </c>
      <c r="E5106" s="2" t="s">
        <v>924</v>
      </c>
      <c r="F5106" s="2" t="s">
        <v>119</v>
      </c>
      <c r="G5106" s="2" t="s">
        <v>227</v>
      </c>
      <c r="H5106" s="2" t="s">
        <v>142</v>
      </c>
      <c r="I5106" s="2" t="s">
        <v>53</v>
      </c>
      <c r="J5106" s="2" t="s">
        <v>226</v>
      </c>
      <c r="K5106" s="2" t="s">
        <v>226</v>
      </c>
      <c r="L5106" s="2" t="s">
        <v>227</v>
      </c>
      <c r="M5106" s="2" t="s">
        <v>57</v>
      </c>
      <c r="N5106" s="3">
        <v>69.54000000000001</v>
      </c>
      <c r="O5106" s="3" t="s">
        <v>228</v>
      </c>
      <c r="P5106" s="4">
        <f>IF(O5106="吨",N5106*1000,IF(O5106="万立方米",N5106*10000,""))</f>
        <v>695400.0000000001</v>
      </c>
      <c r="Q5106" s="2" t="s">
        <v>229</v>
      </c>
      <c r="R5106" s="2" t="s">
        <v>230</v>
      </c>
      <c r="S5106" s="2" t="s">
        <v>448</v>
      </c>
      <c r="T5106" s="2" t="s">
        <v>75</v>
      </c>
      <c r="U5106" s="4">
        <f>0.0</f>
        <v>0.0</v>
      </c>
      <c r="V5106" s="2" t="s">
        <v>232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233</v>
      </c>
      <c r="AH5106" s="2" t="s">
        <v>449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6372</v>
      </c>
      <c r="B5107" s="2" t="s">
        <v>6371</v>
      </c>
      <c r="C5107" s="2" t="s">
        <v>47</v>
      </c>
      <c r="D5107" s="2" t="s">
        <v>2225</v>
      </c>
      <c r="E5107" s="2" t="s">
        <v>924</v>
      </c>
      <c r="F5107" s="2" t="s">
        <v>119</v>
      </c>
      <c r="G5107" s="2" t="s">
        <v>227</v>
      </c>
      <c r="H5107" s="2" t="s">
        <v>142</v>
      </c>
      <c r="I5107" s="2" t="s">
        <v>53</v>
      </c>
      <c r="J5107" s="2" t="s">
        <v>226</v>
      </c>
      <c r="K5107" s="2" t="s">
        <v>226</v>
      </c>
      <c r="L5107" s="2" t="s">
        <v>227</v>
      </c>
      <c r="M5107" s="2" t="s">
        <v>73</v>
      </c>
      <c r="N5107" s="3">
        <v>69.54000000000001</v>
      </c>
      <c r="O5107" s="3" t="s">
        <v>228</v>
      </c>
      <c r="P5107" s="4">
        <f>IF(O5107="吨",N5107*1000,IF(O5107="万立方米",N5107*10000,""))</f>
        <v>695400.0000000001</v>
      </c>
      <c r="Q5107" s="2" t="s">
        <v>229</v>
      </c>
      <c r="R5107" s="2" t="s">
        <v>230</v>
      </c>
      <c r="S5107" s="2" t="s">
        <v>451</v>
      </c>
      <c r="T5107" s="2" t="s">
        <v>75</v>
      </c>
      <c r="U5107" s="4">
        <f>1.3</f>
        <v>1.3</v>
      </c>
      <c r="V5107" s="2" t="s">
        <v>232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4">
        <f>P5107*U5107/1000000</f>
        <v>0.9040200000000003</v>
      </c>
      <c r="AD5107" s="4">
        <f>AC5107*(1-Z5107/100)</f>
        <v>0.9040200000000003</v>
      </c>
      <c r="AE5107" s="2" t="s">
        <v>66</v>
      </c>
      <c r="AF5107" s="2" t="s">
        <v>67</v>
      </c>
      <c r="AG5107" s="2" t="s">
        <v>236</v>
      </c>
      <c r="AH5107" s="2" t="s">
        <v>449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6373</v>
      </c>
      <c r="B5108" s="2" t="s">
        <v>6371</v>
      </c>
      <c r="C5108" s="2" t="s">
        <v>47</v>
      </c>
      <c r="D5108" s="2" t="s">
        <v>2225</v>
      </c>
      <c r="E5108" s="2" t="s">
        <v>924</v>
      </c>
      <c r="F5108" s="2" t="s">
        <v>119</v>
      </c>
      <c r="G5108" s="2" t="s">
        <v>227</v>
      </c>
      <c r="H5108" s="2" t="s">
        <v>142</v>
      </c>
      <c r="I5108" s="2" t="s">
        <v>53</v>
      </c>
      <c r="J5108" s="2" t="s">
        <v>226</v>
      </c>
      <c r="K5108" s="2" t="s">
        <v>226</v>
      </c>
      <c r="L5108" s="2" t="s">
        <v>227</v>
      </c>
      <c r="M5108" s="2" t="s">
        <v>79</v>
      </c>
      <c r="N5108" s="3">
        <v>69.54000000000001</v>
      </c>
      <c r="O5108" s="3" t="s">
        <v>228</v>
      </c>
      <c r="P5108" s="4">
        <f>IF(O5108="吨",N5108*1000,IF(O5108="万立方米",N5108*10000,""))</f>
        <v>695400.0000000001</v>
      </c>
      <c r="Q5108" s="2" t="s">
        <v>229</v>
      </c>
      <c r="R5108" s="2" t="s">
        <v>230</v>
      </c>
      <c r="S5108" s="2" t="s">
        <v>453</v>
      </c>
      <c r="T5108" s="2" t="s">
        <v>75</v>
      </c>
      <c r="U5108" s="4">
        <f>4.1</f>
        <v>4.1</v>
      </c>
      <c r="V5108" s="2" t="s">
        <v>232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4">
        <f>P5108*U5108/1000000</f>
        <v>2.85114</v>
      </c>
      <c r="AD5108" s="4">
        <f>AC5108*(1-Z5108/100)</f>
        <v>2.2238892</v>
      </c>
      <c r="AE5108" s="2" t="s">
        <v>66</v>
      </c>
      <c r="AF5108" s="2" t="s">
        <v>67</v>
      </c>
      <c r="AG5108" s="2" t="s">
        <v>239</v>
      </c>
      <c r="AH5108" s="2" t="s">
        <v>449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6374</v>
      </c>
      <c r="B5109" s="2" t="s">
        <v>6371</v>
      </c>
      <c r="C5109" s="2" t="s">
        <v>47</v>
      </c>
      <c r="D5109" s="2" t="s">
        <v>2225</v>
      </c>
      <c r="E5109" s="2" t="s">
        <v>924</v>
      </c>
      <c r="F5109" s="2" t="s">
        <v>119</v>
      </c>
      <c r="G5109" s="2" t="s">
        <v>227</v>
      </c>
      <c r="H5109" s="2" t="s">
        <v>142</v>
      </c>
      <c r="I5109" s="2" t="s">
        <v>53</v>
      </c>
      <c r="J5109" s="2" t="s">
        <v>226</v>
      </c>
      <c r="K5109" s="2" t="s">
        <v>226</v>
      </c>
      <c r="L5109" s="2" t="s">
        <v>227</v>
      </c>
      <c r="M5109" s="2" t="s">
        <v>87</v>
      </c>
      <c r="N5109" s="3">
        <v>69.54000000000001</v>
      </c>
      <c r="O5109" s="3" t="s">
        <v>228</v>
      </c>
      <c r="P5109" s="4">
        <f>IF(O5109="吨",N5109*1000,IF(O5109="万立方米",N5109*10000,""))</f>
        <v>695400.0000000001</v>
      </c>
      <c r="Q5109" s="2" t="s">
        <v>229</v>
      </c>
      <c r="R5109" s="2" t="s">
        <v>230</v>
      </c>
      <c r="S5109" s="2" t="s">
        <v>455</v>
      </c>
      <c r="T5109" s="2" t="s">
        <v>75</v>
      </c>
      <c r="U5109" s="4">
        <f>0.0</f>
        <v>0.0</v>
      </c>
      <c r="V5109" s="2" t="s">
        <v>232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233</v>
      </c>
      <c r="AH5109" s="2" t="s">
        <v>449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6375</v>
      </c>
      <c r="B5110" s="2" t="s">
        <v>6371</v>
      </c>
      <c r="C5110" s="2" t="s">
        <v>47</v>
      </c>
      <c r="D5110" s="2" t="s">
        <v>2225</v>
      </c>
      <c r="E5110" s="2" t="s">
        <v>924</v>
      </c>
      <c r="F5110" s="2" t="s">
        <v>119</v>
      </c>
      <c r="G5110" s="2" t="s">
        <v>227</v>
      </c>
      <c r="H5110" s="2" t="s">
        <v>142</v>
      </c>
      <c r="I5110" s="2" t="s">
        <v>53</v>
      </c>
      <c r="J5110" s="2" t="s">
        <v>226</v>
      </c>
      <c r="K5110" s="2" t="s">
        <v>226</v>
      </c>
      <c r="L5110" s="2" t="s">
        <v>227</v>
      </c>
      <c r="M5110" s="2" t="s">
        <v>91</v>
      </c>
      <c r="N5110" s="3">
        <v>69.54000000000001</v>
      </c>
      <c r="O5110" s="3" t="s">
        <v>228</v>
      </c>
      <c r="P5110" s="4">
        <f>IF(O5110="吨",N5110*1000,IF(O5110="万立方米",N5110*10000,""))</f>
        <v>695400.0000000001</v>
      </c>
      <c r="Q5110" s="2" t="s">
        <v>229</v>
      </c>
      <c r="R5110" s="2" t="s">
        <v>230</v>
      </c>
      <c r="S5110" s="2" t="s">
        <v>457</v>
      </c>
      <c r="T5110" s="2" t="s">
        <v>75</v>
      </c>
      <c r="U5110" s="4">
        <f>0.03</f>
        <v>0.03</v>
      </c>
      <c r="V5110" s="2" t="s">
        <v>232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4">
        <f>P5110*U5110/1000000</f>
        <v>0.020862000000000002</v>
      </c>
      <c r="AD5110" s="4">
        <f>AC5111*(1-AA5110/100)+(AC5110-AC5111)*(1-AB5110/100)</f>
        <v>0.020862000000000002</v>
      </c>
      <c r="AE5110" s="2" t="s">
        <v>66</v>
      </c>
      <c r="AF5110" s="2" t="s">
        <v>67</v>
      </c>
      <c r="AG5110" s="2" t="s">
        <v>233</v>
      </c>
      <c r="AH5110" s="2" t="s">
        <v>449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6376</v>
      </c>
      <c r="B5111" s="2" t="s">
        <v>6371</v>
      </c>
      <c r="C5111" s="2" t="s">
        <v>47</v>
      </c>
      <c r="D5111" s="2" t="s">
        <v>2225</v>
      </c>
      <c r="E5111" s="2" t="s">
        <v>924</v>
      </c>
      <c r="F5111" s="2" t="s">
        <v>119</v>
      </c>
      <c r="G5111" s="2" t="s">
        <v>227</v>
      </c>
      <c r="H5111" s="2" t="s">
        <v>142</v>
      </c>
      <c r="I5111" s="2" t="s">
        <v>53</v>
      </c>
      <c r="J5111" s="2" t="s">
        <v>226</v>
      </c>
      <c r="K5111" s="2" t="s">
        <v>226</v>
      </c>
      <c r="L5111" s="2" t="s">
        <v>227</v>
      </c>
      <c r="M5111" s="2" t="s">
        <v>95</v>
      </c>
      <c r="N5111" s="3">
        <v>69.54000000000001</v>
      </c>
      <c r="O5111" s="3" t="s">
        <v>228</v>
      </c>
      <c r="P5111" s="4">
        <f>IF(O5111="吨",N5111*1000,IF(O5111="万立方米",N5111*10000,""))</f>
        <v>695400.0000000001</v>
      </c>
      <c r="Q5111" s="2" t="s">
        <v>229</v>
      </c>
      <c r="R5111" s="2" t="s">
        <v>230</v>
      </c>
      <c r="S5111" s="2" t="s">
        <v>459</v>
      </c>
      <c r="T5111" s="2" t="s">
        <v>75</v>
      </c>
      <c r="U5111" s="4">
        <f>0.03</f>
        <v>0.03</v>
      </c>
      <c r="V5111" s="2" t="s">
        <v>232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0.020862000000000002</v>
      </c>
      <c r="AD5111" s="4">
        <f>AC5111*(1-Z5111/100)</f>
        <v>0.020862000000000002</v>
      </c>
      <c r="AE5111" s="2" t="s">
        <v>66</v>
      </c>
      <c r="AF5111" s="2" t="s">
        <v>67</v>
      </c>
      <c r="AG5111" s="2" t="s">
        <v>233</v>
      </c>
      <c r="AH5111" s="2" t="s">
        <v>449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6377</v>
      </c>
      <c r="B5112" s="2" t="s">
        <v>6371</v>
      </c>
      <c r="C5112" s="2" t="s">
        <v>47</v>
      </c>
      <c r="D5112" s="2" t="s">
        <v>2225</v>
      </c>
      <c r="E5112" s="2" t="s">
        <v>924</v>
      </c>
      <c r="F5112" s="2" t="s">
        <v>119</v>
      </c>
      <c r="G5112" s="2" t="s">
        <v>227</v>
      </c>
      <c r="H5112" s="2" t="s">
        <v>142</v>
      </c>
      <c r="I5112" s="2" t="s">
        <v>53</v>
      </c>
      <c r="J5112" s="2" t="s">
        <v>226</v>
      </c>
      <c r="K5112" s="2" t="s">
        <v>226</v>
      </c>
      <c r="L5112" s="2" t="s">
        <v>227</v>
      </c>
      <c r="M5112" s="2" t="s">
        <v>99</v>
      </c>
      <c r="N5112" s="3">
        <v>69.54000000000001</v>
      </c>
      <c r="O5112" s="3" t="s">
        <v>228</v>
      </c>
      <c r="P5112" s="4">
        <f>IF(O5112="吨",N5112*1000,IF(O5112="万立方米",N5112*10000,""))</f>
        <v>695400.0000000001</v>
      </c>
      <c r="Q5112" s="2" t="s">
        <v>229</v>
      </c>
      <c r="R5112" s="2" t="s">
        <v>230</v>
      </c>
      <c r="S5112" s="2" t="s">
        <v>461</v>
      </c>
      <c r="T5112" s="2" t="s">
        <v>75</v>
      </c>
      <c r="U5112" s="4">
        <f>0.0</f>
        <v>0.0</v>
      </c>
      <c r="V5112" s="2" t="s">
        <v>232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233</v>
      </c>
      <c r="AH5112" s="2" t="s">
        <v>449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6378</v>
      </c>
      <c r="B5113" s="2" t="s">
        <v>6371</v>
      </c>
      <c r="C5113" s="2" t="s">
        <v>47</v>
      </c>
      <c r="D5113" s="2" t="s">
        <v>2225</v>
      </c>
      <c r="E5113" s="2" t="s">
        <v>924</v>
      </c>
      <c r="F5113" s="2" t="s">
        <v>119</v>
      </c>
      <c r="G5113" s="2" t="s">
        <v>227</v>
      </c>
      <c r="H5113" s="2" t="s">
        <v>142</v>
      </c>
      <c r="I5113" s="2" t="s">
        <v>53</v>
      </c>
      <c r="J5113" s="2" t="s">
        <v>226</v>
      </c>
      <c r="K5113" s="2" t="s">
        <v>226</v>
      </c>
      <c r="L5113" s="2" t="s">
        <v>227</v>
      </c>
      <c r="M5113" s="2" t="s">
        <v>104</v>
      </c>
      <c r="N5113" s="3">
        <v>69.54000000000001</v>
      </c>
      <c r="O5113" s="3" t="s">
        <v>228</v>
      </c>
      <c r="P5113" s="4">
        <f>IF(O5113="吨",N5113*1000,IF(O5113="万立方米",N5113*10000,""))</f>
        <v>695400.0000000001</v>
      </c>
      <c r="Q5113" s="2" t="s">
        <v>229</v>
      </c>
      <c r="R5113" s="2" t="s">
        <v>230</v>
      </c>
      <c r="S5113" s="2" t="s">
        <v>463</v>
      </c>
      <c r="T5113" s="2" t="s">
        <v>75</v>
      </c>
      <c r="U5113" s="4">
        <f>0.02</f>
        <v>0.02</v>
      </c>
      <c r="V5113" s="2" t="s">
        <v>232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 t="s">
        <v>236</v>
      </c>
      <c r="AH5113" s="2" t="s">
        <v>449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6379</v>
      </c>
      <c r="B5114" s="2" t="s">
        <v>6371</v>
      </c>
      <c r="C5114" s="2" t="s">
        <v>47</v>
      </c>
      <c r="D5114" s="2" t="s">
        <v>2225</v>
      </c>
      <c r="E5114" s="2" t="s">
        <v>924</v>
      </c>
      <c r="F5114" s="2" t="s">
        <v>119</v>
      </c>
      <c r="G5114" s="2" t="s">
        <v>227</v>
      </c>
      <c r="H5114" s="2" t="s">
        <v>142</v>
      </c>
      <c r="I5114" s="2"/>
      <c r="J5114" s="2"/>
      <c r="K5114" s="2"/>
      <c r="L5114" s="2"/>
      <c r="M5114" s="2" t="s">
        <v>107</v>
      </c>
      <c r="N5114" s="3"/>
      <c r="O5114" s="3"/>
      <c r="P5114" s="4">
        <f>IF(O5114="吨",N5114*1000,IF(O5114="万立方米",N5114*10000,""))</f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138</v>
      </c>
      <c r="AH5114" s="2" t="s">
        <v>114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6380</v>
      </c>
      <c r="B5115" s="2" t="s">
        <v>6381</v>
      </c>
      <c r="C5115" s="2" t="s">
        <v>47</v>
      </c>
      <c r="D5115" s="2" t="s">
        <v>3199</v>
      </c>
      <c r="E5115" s="2" t="s">
        <v>526</v>
      </c>
      <c r="F5115" s="2" t="s">
        <v>278</v>
      </c>
      <c r="G5115" s="2" t="s">
        <v>120</v>
      </c>
      <c r="H5115" s="2" t="s">
        <v>52</v>
      </c>
      <c r="I5115" s="2" t="s">
        <v>53</v>
      </c>
      <c r="J5115" s="2" t="s">
        <v>280</v>
      </c>
      <c r="K5115" s="2"/>
      <c r="L5115" s="2" t="s">
        <v>122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124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271</v>
      </c>
      <c r="AF5115" s="2" t="s">
        <v>281</v>
      </c>
      <c r="AG5115" s="2" t="s">
        <v>282</v>
      </c>
      <c r="AH5115" s="2" t="s">
        <v>128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6382</v>
      </c>
      <c r="B5116" s="2" t="s">
        <v>6381</v>
      </c>
      <c r="C5116" s="2" t="s">
        <v>47</v>
      </c>
      <c r="D5116" s="2" t="s">
        <v>3199</v>
      </c>
      <c r="E5116" s="2" t="s">
        <v>526</v>
      </c>
      <c r="F5116" s="2" t="s">
        <v>278</v>
      </c>
      <c r="G5116" s="2" t="s">
        <v>120</v>
      </c>
      <c r="H5116" s="2" t="s">
        <v>52</v>
      </c>
      <c r="I5116" s="2" t="s">
        <v>53</v>
      </c>
      <c r="J5116" s="2" t="s">
        <v>280</v>
      </c>
      <c r="K5116" s="2"/>
      <c r="L5116" s="2" t="s">
        <v>122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124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271</v>
      </c>
      <c r="AF5116" s="2" t="s">
        <v>281</v>
      </c>
      <c r="AG5116" s="2" t="s">
        <v>284</v>
      </c>
      <c r="AH5116" s="2" t="s">
        <v>128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6383</v>
      </c>
      <c r="B5117" s="2" t="s">
        <v>6381</v>
      </c>
      <c r="C5117" s="2" t="s">
        <v>47</v>
      </c>
      <c r="D5117" s="2" t="s">
        <v>3199</v>
      </c>
      <c r="E5117" s="2" t="s">
        <v>526</v>
      </c>
      <c r="F5117" s="2" t="s">
        <v>278</v>
      </c>
      <c r="G5117" s="2" t="s">
        <v>120</v>
      </c>
      <c r="H5117" s="2" t="s">
        <v>52</v>
      </c>
      <c r="I5117" s="2" t="s">
        <v>53</v>
      </c>
      <c r="J5117" s="2" t="s">
        <v>280</v>
      </c>
      <c r="K5117" s="2"/>
      <c r="L5117" s="2" t="s">
        <v>122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124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271</v>
      </c>
      <c r="AF5117" s="2" t="s">
        <v>281</v>
      </c>
      <c r="AG5117" s="2" t="s">
        <v>282</v>
      </c>
      <c r="AH5117" s="2" t="s">
        <v>128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6384</v>
      </c>
      <c r="B5118" s="2" t="s">
        <v>6381</v>
      </c>
      <c r="C5118" s="2" t="s">
        <v>47</v>
      </c>
      <c r="D5118" s="2" t="s">
        <v>3199</v>
      </c>
      <c r="E5118" s="2" t="s">
        <v>526</v>
      </c>
      <c r="F5118" s="2" t="s">
        <v>278</v>
      </c>
      <c r="G5118" s="2" t="s">
        <v>120</v>
      </c>
      <c r="H5118" s="2" t="s">
        <v>52</v>
      </c>
      <c r="I5118" s="2" t="s">
        <v>53</v>
      </c>
      <c r="J5118" s="2" t="s">
        <v>280</v>
      </c>
      <c r="K5118" s="2"/>
      <c r="L5118" s="2" t="s">
        <v>122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124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271</v>
      </c>
      <c r="AF5118" s="2" t="s">
        <v>281</v>
      </c>
      <c r="AG5118" s="2" t="s">
        <v>282</v>
      </c>
      <c r="AH5118" s="2" t="s">
        <v>128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6385</v>
      </c>
      <c r="B5119" s="2" t="s">
        <v>6381</v>
      </c>
      <c r="C5119" s="2" t="s">
        <v>47</v>
      </c>
      <c r="D5119" s="2" t="s">
        <v>3199</v>
      </c>
      <c r="E5119" s="2" t="s">
        <v>526</v>
      </c>
      <c r="F5119" s="2" t="s">
        <v>278</v>
      </c>
      <c r="G5119" s="2" t="s">
        <v>120</v>
      </c>
      <c r="H5119" s="2" t="s">
        <v>52</v>
      </c>
      <c r="I5119" s="2" t="s">
        <v>53</v>
      </c>
      <c r="J5119" s="2" t="s">
        <v>280</v>
      </c>
      <c r="K5119" s="2"/>
      <c r="L5119" s="2" t="s">
        <v>122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124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271</v>
      </c>
      <c r="AF5119" s="2" t="s">
        <v>281</v>
      </c>
      <c r="AG5119" s="2" t="s">
        <v>282</v>
      </c>
      <c r="AH5119" s="2" t="s">
        <v>128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6386</v>
      </c>
      <c r="B5120" s="2" t="s">
        <v>6381</v>
      </c>
      <c r="C5120" s="2" t="s">
        <v>47</v>
      </c>
      <c r="D5120" s="2" t="s">
        <v>3199</v>
      </c>
      <c r="E5120" s="2" t="s">
        <v>526</v>
      </c>
      <c r="F5120" s="2" t="s">
        <v>278</v>
      </c>
      <c r="G5120" s="2" t="s">
        <v>120</v>
      </c>
      <c r="H5120" s="2" t="s">
        <v>52</v>
      </c>
      <c r="I5120" s="2" t="s">
        <v>53</v>
      </c>
      <c r="J5120" s="2" t="s">
        <v>280</v>
      </c>
      <c r="K5120" s="2"/>
      <c r="L5120" s="2" t="s">
        <v>122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124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271</v>
      </c>
      <c r="AF5120" s="2" t="s">
        <v>281</v>
      </c>
      <c r="AG5120" s="2" t="s">
        <v>282</v>
      </c>
      <c r="AH5120" s="2" t="s">
        <v>128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6387</v>
      </c>
      <c r="B5121" s="2" t="s">
        <v>6381</v>
      </c>
      <c r="C5121" s="2" t="s">
        <v>47</v>
      </c>
      <c r="D5121" s="2" t="s">
        <v>3199</v>
      </c>
      <c r="E5121" s="2" t="s">
        <v>526</v>
      </c>
      <c r="F5121" s="2" t="s">
        <v>278</v>
      </c>
      <c r="G5121" s="2" t="s">
        <v>120</v>
      </c>
      <c r="H5121" s="2" t="s">
        <v>52</v>
      </c>
      <c r="I5121" s="2" t="s">
        <v>53</v>
      </c>
      <c r="J5121" s="2" t="s">
        <v>280</v>
      </c>
      <c r="K5121" s="2"/>
      <c r="L5121" s="2" t="s">
        <v>122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124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271</v>
      </c>
      <c r="AF5121" s="2" t="s">
        <v>281</v>
      </c>
      <c r="AG5121" s="2" t="s">
        <v>282</v>
      </c>
      <c r="AH5121" s="2" t="s">
        <v>128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6388</v>
      </c>
      <c r="B5122" s="2" t="s">
        <v>6381</v>
      </c>
      <c r="C5122" s="2" t="s">
        <v>47</v>
      </c>
      <c r="D5122" s="2" t="s">
        <v>3199</v>
      </c>
      <c r="E5122" s="2" t="s">
        <v>526</v>
      </c>
      <c r="F5122" s="2" t="s">
        <v>278</v>
      </c>
      <c r="G5122" s="2" t="s">
        <v>120</v>
      </c>
      <c r="H5122" s="2" t="s">
        <v>52</v>
      </c>
      <c r="I5122" s="2" t="s">
        <v>53</v>
      </c>
      <c r="J5122" s="2" t="s">
        <v>280</v>
      </c>
      <c r="K5122" s="2"/>
      <c r="L5122" s="2" t="s">
        <v>122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124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271</v>
      </c>
      <c r="AF5122" s="2" t="s">
        <v>281</v>
      </c>
      <c r="AG5122" s="2" t="s">
        <v>284</v>
      </c>
      <c r="AH5122" s="2" t="s">
        <v>128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6389</v>
      </c>
      <c r="B5123" s="2" t="s">
        <v>6381</v>
      </c>
      <c r="C5123" s="2" t="s">
        <v>47</v>
      </c>
      <c r="D5123" s="2" t="s">
        <v>3199</v>
      </c>
      <c r="E5123" s="2" t="s">
        <v>526</v>
      </c>
      <c r="F5123" s="2" t="s">
        <v>278</v>
      </c>
      <c r="G5123" s="2" t="s">
        <v>120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f>IF(O5123="吨",N5123*1000,IF(O5123="万立方米",N5123*10000,""))</f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138</v>
      </c>
      <c r="AH5123" s="2" t="s">
        <v>114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6390</v>
      </c>
      <c r="B5124" s="2" t="s">
        <v>6391</v>
      </c>
      <c r="C5124" s="2" t="s">
        <v>47</v>
      </c>
      <c r="D5124" s="2" t="s">
        <v>1093</v>
      </c>
      <c r="E5124" s="2" t="s">
        <v>491</v>
      </c>
      <c r="F5124" s="2" t="s">
        <v>278</v>
      </c>
      <c r="G5124" s="2" t="s">
        <v>227</v>
      </c>
      <c r="H5124" s="2" t="s">
        <v>6392</v>
      </c>
      <c r="I5124" s="2" t="s">
        <v>53</v>
      </c>
      <c r="J5124" s="2" t="s">
        <v>121</v>
      </c>
      <c r="K5124" s="2"/>
      <c r="L5124" s="2" t="s">
        <v>122</v>
      </c>
      <c r="M5124" s="2" t="s">
        <v>57</v>
      </c>
      <c r="N5124" s="3">
        <v>3602.344</v>
      </c>
      <c r="O5124" s="3" t="s">
        <v>123</v>
      </c>
      <c r="P5124" s="2"/>
      <c r="Q5124" s="2"/>
      <c r="R5124" s="2"/>
      <c r="S5124" s="2"/>
      <c r="T5124" s="2"/>
      <c r="U5124" s="2"/>
      <c r="V5124" s="2"/>
      <c r="W5124" s="2" t="s">
        <v>124</v>
      </c>
      <c r="X5124" s="2"/>
      <c r="Y5124" s="2" t="s">
        <v>65</v>
      </c>
      <c r="Z5124" s="2">
        <v>0</v>
      </c>
      <c r="AA5124" s="2"/>
      <c r="AB5124" s="2"/>
      <c r="AC5124" s="4">
        <f>P5124*U5124/1000000</f>
        <v>0.0</v>
      </c>
      <c r="AD5124" s="4">
        <f>AC5124*(1-Z5124/100)</f>
        <v>0.0</v>
      </c>
      <c r="AE5124" s="2" t="s">
        <v>125</v>
      </c>
      <c r="AF5124" s="2" t="s">
        <v>126</v>
      </c>
      <c r="AG5124" s="2" t="s">
        <v>127</v>
      </c>
      <c r="AH5124" s="2" t="s">
        <v>128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6393</v>
      </c>
      <c r="B5125" s="2" t="s">
        <v>6391</v>
      </c>
      <c r="C5125" s="2" t="s">
        <v>47</v>
      </c>
      <c r="D5125" s="2" t="s">
        <v>1093</v>
      </c>
      <c r="E5125" s="2" t="s">
        <v>491</v>
      </c>
      <c r="F5125" s="2" t="s">
        <v>278</v>
      </c>
      <c r="G5125" s="2" t="s">
        <v>227</v>
      </c>
      <c r="H5125" s="2" t="s">
        <v>6392</v>
      </c>
      <c r="I5125" s="2" t="s">
        <v>53</v>
      </c>
      <c r="J5125" s="2" t="s">
        <v>121</v>
      </c>
      <c r="K5125" s="2"/>
      <c r="L5125" s="2" t="s">
        <v>122</v>
      </c>
      <c r="M5125" s="2" t="s">
        <v>73</v>
      </c>
      <c r="N5125" s="3">
        <v>3602.344</v>
      </c>
      <c r="O5125" s="3" t="s">
        <v>123</v>
      </c>
      <c r="P5125" s="2"/>
      <c r="Q5125" s="2"/>
      <c r="R5125" s="2"/>
      <c r="S5125" s="2"/>
      <c r="T5125" s="2"/>
      <c r="U5125" s="2"/>
      <c r="V5125" s="2"/>
      <c r="W5125" s="2" t="s">
        <v>124</v>
      </c>
      <c r="X5125" s="2"/>
      <c r="Y5125" s="2" t="s">
        <v>65</v>
      </c>
      <c r="Z5125" s="2">
        <v>0</v>
      </c>
      <c r="AA5125" s="2"/>
      <c r="AB5125" s="2"/>
      <c r="AC5125" s="4">
        <f>P5125*U5125/1000000</f>
        <v>0.0</v>
      </c>
      <c r="AD5125" s="4">
        <f>AC5125*(1-Z5125/100)</f>
        <v>0.0</v>
      </c>
      <c r="AE5125" s="2" t="s">
        <v>125</v>
      </c>
      <c r="AF5125" s="2" t="s">
        <v>126</v>
      </c>
      <c r="AG5125" s="2" t="s">
        <v>130</v>
      </c>
      <c r="AH5125" s="2" t="s">
        <v>128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6394</v>
      </c>
      <c r="B5126" s="2" t="s">
        <v>6391</v>
      </c>
      <c r="C5126" s="2" t="s">
        <v>47</v>
      </c>
      <c r="D5126" s="2" t="s">
        <v>1093</v>
      </c>
      <c r="E5126" s="2" t="s">
        <v>491</v>
      </c>
      <c r="F5126" s="2" t="s">
        <v>278</v>
      </c>
      <c r="G5126" s="2" t="s">
        <v>227</v>
      </c>
      <c r="H5126" s="2" t="s">
        <v>6392</v>
      </c>
      <c r="I5126" s="2" t="s">
        <v>53</v>
      </c>
      <c r="J5126" s="2" t="s">
        <v>121</v>
      </c>
      <c r="K5126" s="2"/>
      <c r="L5126" s="2" t="s">
        <v>122</v>
      </c>
      <c r="M5126" s="2" t="s">
        <v>79</v>
      </c>
      <c r="N5126" s="3">
        <v>3602.344</v>
      </c>
      <c r="O5126" s="3" t="s">
        <v>123</v>
      </c>
      <c r="P5126" s="2"/>
      <c r="Q5126" s="2"/>
      <c r="R5126" s="2"/>
      <c r="S5126" s="2"/>
      <c r="T5126" s="2"/>
      <c r="U5126" s="2"/>
      <c r="V5126" s="2"/>
      <c r="W5126" s="2" t="s">
        <v>124</v>
      </c>
      <c r="X5126" s="2" t="s">
        <v>83</v>
      </c>
      <c r="Y5126" s="2" t="s">
        <v>84</v>
      </c>
      <c r="Z5126" s="2">
        <v>22</v>
      </c>
      <c r="AA5126" s="2"/>
      <c r="AB5126" s="2"/>
      <c r="AC5126" s="4">
        <f>P5126*U5126/1000000</f>
        <v>0.0</v>
      </c>
      <c r="AD5126" s="4">
        <f>AC5126*(1-Z5126/100)</f>
        <v>0.0</v>
      </c>
      <c r="AE5126" s="2" t="s">
        <v>125</v>
      </c>
      <c r="AF5126" s="2" t="s">
        <v>126</v>
      </c>
      <c r="AG5126" s="2" t="s">
        <v>1096</v>
      </c>
      <c r="AH5126" s="2" t="s">
        <v>128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6395</v>
      </c>
      <c r="B5127" s="2" t="s">
        <v>6391</v>
      </c>
      <c r="C5127" s="2" t="s">
        <v>47</v>
      </c>
      <c r="D5127" s="2" t="s">
        <v>1093</v>
      </c>
      <c r="E5127" s="2" t="s">
        <v>491</v>
      </c>
      <c r="F5127" s="2" t="s">
        <v>278</v>
      </c>
      <c r="G5127" s="2" t="s">
        <v>227</v>
      </c>
      <c r="H5127" s="2" t="s">
        <v>6392</v>
      </c>
      <c r="I5127" s="2" t="s">
        <v>53</v>
      </c>
      <c r="J5127" s="2" t="s">
        <v>121</v>
      </c>
      <c r="K5127" s="2"/>
      <c r="L5127" s="2" t="s">
        <v>122</v>
      </c>
      <c r="M5127" s="2" t="s">
        <v>87</v>
      </c>
      <c r="N5127" s="3">
        <v>3602.344</v>
      </c>
      <c r="O5127" s="3" t="s">
        <v>123</v>
      </c>
      <c r="P5127" s="2"/>
      <c r="Q5127" s="2"/>
      <c r="R5127" s="2"/>
      <c r="S5127" s="2"/>
      <c r="T5127" s="2"/>
      <c r="U5127" s="2"/>
      <c r="V5127" s="2"/>
      <c r="W5127" s="2" t="s">
        <v>124</v>
      </c>
      <c r="X5127" s="2"/>
      <c r="Y5127" s="2" t="s">
        <v>65</v>
      </c>
      <c r="Z5127" s="2">
        <v>0</v>
      </c>
      <c r="AA5127" s="2"/>
      <c r="AB5127" s="2"/>
      <c r="AC5127" s="4">
        <f>P5127*U5127/1000000</f>
        <v>0.0</v>
      </c>
      <c r="AD5127" s="4">
        <f>AC5127*(1-Z5127/100)</f>
        <v>0.0</v>
      </c>
      <c r="AE5127" s="2" t="s">
        <v>125</v>
      </c>
      <c r="AF5127" s="2" t="s">
        <v>126</v>
      </c>
      <c r="AG5127" s="2" t="s">
        <v>127</v>
      </c>
      <c r="AH5127" s="2" t="s">
        <v>128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6396</v>
      </c>
      <c r="B5128" s="2" t="s">
        <v>6391</v>
      </c>
      <c r="C5128" s="2" t="s">
        <v>47</v>
      </c>
      <c r="D5128" s="2" t="s">
        <v>1093</v>
      </c>
      <c r="E5128" s="2" t="s">
        <v>491</v>
      </c>
      <c r="F5128" s="2" t="s">
        <v>278</v>
      </c>
      <c r="G5128" s="2" t="s">
        <v>227</v>
      </c>
      <c r="H5128" s="2" t="s">
        <v>6392</v>
      </c>
      <c r="I5128" s="2" t="s">
        <v>53</v>
      </c>
      <c r="J5128" s="2" t="s">
        <v>121</v>
      </c>
      <c r="K5128" s="2"/>
      <c r="L5128" s="2" t="s">
        <v>122</v>
      </c>
      <c r="M5128" s="2" t="s">
        <v>91</v>
      </c>
      <c r="N5128" s="3">
        <v>3602.344</v>
      </c>
      <c r="O5128" s="3" t="s">
        <v>123</v>
      </c>
      <c r="P5128" s="2"/>
      <c r="Q5128" s="2"/>
      <c r="R5128" s="2"/>
      <c r="S5128" s="2"/>
      <c r="T5128" s="2"/>
      <c r="U5128" s="2"/>
      <c r="V5128" s="2"/>
      <c r="W5128" s="2" t="s">
        <v>124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4">
        <f>P5128*U5128/1000000</f>
        <v>0.0</v>
      </c>
      <c r="AD5128" s="4">
        <f>AC5129*(1-AA5128/100)+(AC5128-AC5129)*(1-AB5128/100)</f>
        <v>0.0</v>
      </c>
      <c r="AE5128" s="2" t="s">
        <v>125</v>
      </c>
      <c r="AF5128" s="2" t="s">
        <v>126</v>
      </c>
      <c r="AG5128" s="2" t="s">
        <v>127</v>
      </c>
      <c r="AH5128" s="2" t="s">
        <v>128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6397</v>
      </c>
      <c r="B5129" s="2" t="s">
        <v>6391</v>
      </c>
      <c r="C5129" s="2" t="s">
        <v>47</v>
      </c>
      <c r="D5129" s="2" t="s">
        <v>1093</v>
      </c>
      <c r="E5129" s="2" t="s">
        <v>491</v>
      </c>
      <c r="F5129" s="2" t="s">
        <v>278</v>
      </c>
      <c r="G5129" s="2" t="s">
        <v>227</v>
      </c>
      <c r="H5129" s="2" t="s">
        <v>6392</v>
      </c>
      <c r="I5129" s="2" t="s">
        <v>53</v>
      </c>
      <c r="J5129" s="2" t="s">
        <v>121</v>
      </c>
      <c r="K5129" s="2"/>
      <c r="L5129" s="2" t="s">
        <v>122</v>
      </c>
      <c r="M5129" s="2" t="s">
        <v>95</v>
      </c>
      <c r="N5129" s="3">
        <v>3602.344</v>
      </c>
      <c r="O5129" s="3" t="s">
        <v>123</v>
      </c>
      <c r="P5129" s="2"/>
      <c r="Q5129" s="2"/>
      <c r="R5129" s="2"/>
      <c r="S5129" s="2"/>
      <c r="T5129" s="2"/>
      <c r="U5129" s="2"/>
      <c r="V5129" s="2"/>
      <c r="W5129" s="2" t="s">
        <v>124</v>
      </c>
      <c r="X5129" s="2"/>
      <c r="Y5129" s="2" t="s">
        <v>65</v>
      </c>
      <c r="Z5129" s="2">
        <v>0</v>
      </c>
      <c r="AA5129" s="2"/>
      <c r="AB5129" s="2"/>
      <c r="AC5129" s="4">
        <f>P5129*U5129/1000000</f>
        <v>0.0</v>
      </c>
      <c r="AD5129" s="4">
        <f>AC5129*(1-Z5129/100)</f>
        <v>0.0</v>
      </c>
      <c r="AE5129" s="2" t="s">
        <v>125</v>
      </c>
      <c r="AF5129" s="2" t="s">
        <v>126</v>
      </c>
      <c r="AG5129" s="2" t="s">
        <v>127</v>
      </c>
      <c r="AH5129" s="2" t="s">
        <v>128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6398</v>
      </c>
      <c r="B5130" s="2" t="s">
        <v>6391</v>
      </c>
      <c r="C5130" s="2" t="s">
        <v>47</v>
      </c>
      <c r="D5130" s="2" t="s">
        <v>1093</v>
      </c>
      <c r="E5130" s="2" t="s">
        <v>491</v>
      </c>
      <c r="F5130" s="2" t="s">
        <v>278</v>
      </c>
      <c r="G5130" s="2" t="s">
        <v>227</v>
      </c>
      <c r="H5130" s="2" t="s">
        <v>6392</v>
      </c>
      <c r="I5130" s="2" t="s">
        <v>53</v>
      </c>
      <c r="J5130" s="2" t="s">
        <v>121</v>
      </c>
      <c r="K5130" s="2"/>
      <c r="L5130" s="2" t="s">
        <v>122</v>
      </c>
      <c r="M5130" s="2" t="s">
        <v>99</v>
      </c>
      <c r="N5130" s="3">
        <v>3602.344</v>
      </c>
      <c r="O5130" s="3" t="s">
        <v>123</v>
      </c>
      <c r="P5130" s="2"/>
      <c r="Q5130" s="2"/>
      <c r="R5130" s="2"/>
      <c r="S5130" s="2"/>
      <c r="T5130" s="2"/>
      <c r="U5130" s="2"/>
      <c r="V5130" s="2"/>
      <c r="W5130" s="2" t="s">
        <v>124</v>
      </c>
      <c r="X5130" s="2"/>
      <c r="Y5130" s="2" t="s">
        <v>65</v>
      </c>
      <c r="Z5130" s="2">
        <v>0</v>
      </c>
      <c r="AA5130" s="2"/>
      <c r="AB5130" s="2"/>
      <c r="AC5130" s="4">
        <f>P5130*U5130/1000000</f>
        <v>0.0</v>
      </c>
      <c r="AD5130" s="4">
        <f>AC5130*(1-Z5130/100)</f>
        <v>0.0</v>
      </c>
      <c r="AE5130" s="2" t="s">
        <v>125</v>
      </c>
      <c r="AF5130" s="2" t="s">
        <v>126</v>
      </c>
      <c r="AG5130" s="2" t="s">
        <v>127</v>
      </c>
      <c r="AH5130" s="2" t="s">
        <v>128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6399</v>
      </c>
      <c r="B5131" s="2" t="s">
        <v>6391</v>
      </c>
      <c r="C5131" s="2" t="s">
        <v>47</v>
      </c>
      <c r="D5131" s="2" t="s">
        <v>1093</v>
      </c>
      <c r="E5131" s="2" t="s">
        <v>491</v>
      </c>
      <c r="F5131" s="2" t="s">
        <v>278</v>
      </c>
      <c r="G5131" s="2" t="s">
        <v>227</v>
      </c>
      <c r="H5131" s="2" t="s">
        <v>6392</v>
      </c>
      <c r="I5131" s="2" t="s">
        <v>53</v>
      </c>
      <c r="J5131" s="2" t="s">
        <v>121</v>
      </c>
      <c r="K5131" s="2"/>
      <c r="L5131" s="2" t="s">
        <v>122</v>
      </c>
      <c r="M5131" s="2" t="s">
        <v>104</v>
      </c>
      <c r="N5131" s="3">
        <v>3602.344</v>
      </c>
      <c r="O5131" s="3" t="s">
        <v>123</v>
      </c>
      <c r="P5131" s="2"/>
      <c r="Q5131" s="2"/>
      <c r="R5131" s="2"/>
      <c r="S5131" s="2"/>
      <c r="T5131" s="2"/>
      <c r="U5131" s="2"/>
      <c r="V5131" s="2"/>
      <c r="W5131" s="2" t="s">
        <v>124</v>
      </c>
      <c r="X5131" s="2"/>
      <c r="Y5131" s="2" t="s">
        <v>65</v>
      </c>
      <c r="Z5131" s="2">
        <v>0</v>
      </c>
      <c r="AA5131" s="2"/>
      <c r="AB5131" s="2"/>
      <c r="AC5131" s="4">
        <f>P5131*U5131/1000000</f>
        <v>0.0</v>
      </c>
      <c r="AD5131" s="4">
        <f>AC5131*(1-Z5131/100)</f>
        <v>0.0</v>
      </c>
      <c r="AE5131" s="2" t="s">
        <v>125</v>
      </c>
      <c r="AF5131" s="2" t="s">
        <v>126</v>
      </c>
      <c r="AG5131" s="2" t="s">
        <v>130</v>
      </c>
      <c r="AH5131" s="2" t="s">
        <v>128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6400</v>
      </c>
      <c r="B5132" s="2" t="s">
        <v>6391</v>
      </c>
      <c r="C5132" s="2" t="s">
        <v>47</v>
      </c>
      <c r="D5132" s="2" t="s">
        <v>1093</v>
      </c>
      <c r="E5132" s="2" t="s">
        <v>491</v>
      </c>
      <c r="F5132" s="2" t="s">
        <v>278</v>
      </c>
      <c r="G5132" s="2" t="s">
        <v>227</v>
      </c>
      <c r="H5132" s="2" t="s">
        <v>6392</v>
      </c>
      <c r="I5132" s="2"/>
      <c r="J5132" s="2"/>
      <c r="K5132" s="2"/>
      <c r="L5132" s="2"/>
      <c r="M5132" s="2" t="s">
        <v>107</v>
      </c>
      <c r="N5132" s="3"/>
      <c r="O5132" s="3"/>
      <c r="P5132" s="4">
        <f>IF(O5132="吨",N5132*1000,IF(O5132="万立方米",N5132*10000,""))</f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138</v>
      </c>
      <c r="AH5132" s="2" t="s">
        <v>114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6401</v>
      </c>
      <c r="B5133" s="2" t="s">
        <v>6402</v>
      </c>
      <c r="C5133" s="2" t="s">
        <v>47</v>
      </c>
      <c r="D5133" s="2" t="s">
        <v>2618</v>
      </c>
      <c r="E5133" s="2" t="s">
        <v>491</v>
      </c>
      <c r="F5133" s="2" t="s">
        <v>278</v>
      </c>
      <c r="G5133" s="2" t="s">
        <v>120</v>
      </c>
      <c r="H5133" s="2" t="s">
        <v>279</v>
      </c>
      <c r="I5133" s="2" t="s">
        <v>53</v>
      </c>
      <c r="J5133" s="2" t="s">
        <v>280</v>
      </c>
      <c r="K5133" s="2"/>
      <c r="L5133" s="2" t="s">
        <v>122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124</v>
      </c>
      <c r="X5133" s="2" t="s">
        <v>298</v>
      </c>
      <c r="Y5133" s="2" t="s">
        <v>2619</v>
      </c>
      <c r="Z5133" s="2">
        <v>94.5</v>
      </c>
      <c r="AA5133" s="2"/>
      <c r="AB5133" s="2"/>
      <c r="AC5133" s="2"/>
      <c r="AD5133" s="2"/>
      <c r="AE5133" s="2" t="s">
        <v>271</v>
      </c>
      <c r="AF5133" s="2" t="s">
        <v>281</v>
      </c>
      <c r="AG5133" s="2" t="s">
        <v>1915</v>
      </c>
      <c r="AH5133" s="2" t="s">
        <v>128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6403</v>
      </c>
      <c r="B5134" s="2" t="s">
        <v>6402</v>
      </c>
      <c r="C5134" s="2" t="s">
        <v>47</v>
      </c>
      <c r="D5134" s="2" t="s">
        <v>2618</v>
      </c>
      <c r="E5134" s="2" t="s">
        <v>491</v>
      </c>
      <c r="F5134" s="2" t="s">
        <v>278</v>
      </c>
      <c r="G5134" s="2" t="s">
        <v>120</v>
      </c>
      <c r="H5134" s="2" t="s">
        <v>279</v>
      </c>
      <c r="I5134" s="2" t="s">
        <v>53</v>
      </c>
      <c r="J5134" s="2" t="s">
        <v>280</v>
      </c>
      <c r="K5134" s="2"/>
      <c r="L5134" s="2" t="s">
        <v>122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124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271</v>
      </c>
      <c r="AF5134" s="2" t="s">
        <v>281</v>
      </c>
      <c r="AG5134" s="2" t="s">
        <v>1917</v>
      </c>
      <c r="AH5134" s="2" t="s">
        <v>128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6404</v>
      </c>
      <c r="B5135" s="2" t="s">
        <v>6402</v>
      </c>
      <c r="C5135" s="2" t="s">
        <v>47</v>
      </c>
      <c r="D5135" s="2" t="s">
        <v>2618</v>
      </c>
      <c r="E5135" s="2" t="s">
        <v>491</v>
      </c>
      <c r="F5135" s="2" t="s">
        <v>278</v>
      </c>
      <c r="G5135" s="2" t="s">
        <v>120</v>
      </c>
      <c r="H5135" s="2" t="s">
        <v>279</v>
      </c>
      <c r="I5135" s="2" t="s">
        <v>53</v>
      </c>
      <c r="J5135" s="2" t="s">
        <v>280</v>
      </c>
      <c r="K5135" s="2"/>
      <c r="L5135" s="2" t="s">
        <v>122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124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271</v>
      </c>
      <c r="AF5135" s="2" t="s">
        <v>281</v>
      </c>
      <c r="AG5135" s="2" t="s">
        <v>1919</v>
      </c>
      <c r="AH5135" s="2" t="s">
        <v>128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6405</v>
      </c>
      <c r="B5136" s="2" t="s">
        <v>6402</v>
      </c>
      <c r="C5136" s="2" t="s">
        <v>47</v>
      </c>
      <c r="D5136" s="2" t="s">
        <v>2618</v>
      </c>
      <c r="E5136" s="2" t="s">
        <v>491</v>
      </c>
      <c r="F5136" s="2" t="s">
        <v>278</v>
      </c>
      <c r="G5136" s="2" t="s">
        <v>120</v>
      </c>
      <c r="H5136" s="2" t="s">
        <v>279</v>
      </c>
      <c r="I5136" s="2" t="s">
        <v>53</v>
      </c>
      <c r="J5136" s="2" t="s">
        <v>280</v>
      </c>
      <c r="K5136" s="2"/>
      <c r="L5136" s="2" t="s">
        <v>122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124</v>
      </c>
      <c r="X5136" s="2" t="s">
        <v>298</v>
      </c>
      <c r="Y5136" s="2" t="s">
        <v>2623</v>
      </c>
      <c r="Z5136" s="2">
        <v>94.5</v>
      </c>
      <c r="AA5136" s="2"/>
      <c r="AB5136" s="2"/>
      <c r="AC5136" s="2"/>
      <c r="AD5136" s="2"/>
      <c r="AE5136" s="2" t="s">
        <v>271</v>
      </c>
      <c r="AF5136" s="2" t="s">
        <v>281</v>
      </c>
      <c r="AG5136" s="2" t="s">
        <v>1915</v>
      </c>
      <c r="AH5136" s="2" t="s">
        <v>128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6406</v>
      </c>
      <c r="B5137" s="2" t="s">
        <v>6402</v>
      </c>
      <c r="C5137" s="2" t="s">
        <v>47</v>
      </c>
      <c r="D5137" s="2" t="s">
        <v>2618</v>
      </c>
      <c r="E5137" s="2" t="s">
        <v>491</v>
      </c>
      <c r="F5137" s="2" t="s">
        <v>278</v>
      </c>
      <c r="G5137" s="2" t="s">
        <v>120</v>
      </c>
      <c r="H5137" s="2" t="s">
        <v>279</v>
      </c>
      <c r="I5137" s="2" t="s">
        <v>53</v>
      </c>
      <c r="J5137" s="2" t="s">
        <v>280</v>
      </c>
      <c r="K5137" s="2"/>
      <c r="L5137" s="2" t="s">
        <v>122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124</v>
      </c>
      <c r="X5137" s="2" t="s">
        <v>298</v>
      </c>
      <c r="Y5137" s="2" t="s">
        <v>1923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271</v>
      </c>
      <c r="AF5137" s="2" t="s">
        <v>281</v>
      </c>
      <c r="AG5137" s="2" t="s">
        <v>1915</v>
      </c>
      <c r="AH5137" s="2" t="s">
        <v>128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6407</v>
      </c>
      <c r="B5138" s="2" t="s">
        <v>6402</v>
      </c>
      <c r="C5138" s="2" t="s">
        <v>47</v>
      </c>
      <c r="D5138" s="2" t="s">
        <v>2618</v>
      </c>
      <c r="E5138" s="2" t="s">
        <v>491</v>
      </c>
      <c r="F5138" s="2" t="s">
        <v>278</v>
      </c>
      <c r="G5138" s="2" t="s">
        <v>120</v>
      </c>
      <c r="H5138" s="2" t="s">
        <v>279</v>
      </c>
      <c r="I5138" s="2" t="s">
        <v>53</v>
      </c>
      <c r="J5138" s="2" t="s">
        <v>280</v>
      </c>
      <c r="K5138" s="2"/>
      <c r="L5138" s="2" t="s">
        <v>122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124</v>
      </c>
      <c r="X5138" s="2" t="s">
        <v>298</v>
      </c>
      <c r="Y5138" s="2" t="s">
        <v>2626</v>
      </c>
      <c r="Z5138" s="2">
        <v>94.5</v>
      </c>
      <c r="AA5138" s="2"/>
      <c r="AB5138" s="2"/>
      <c r="AC5138" s="2"/>
      <c r="AD5138" s="2"/>
      <c r="AE5138" s="2" t="s">
        <v>271</v>
      </c>
      <c r="AF5138" s="2" t="s">
        <v>281</v>
      </c>
      <c r="AG5138" s="2" t="s">
        <v>1915</v>
      </c>
      <c r="AH5138" s="2" t="s">
        <v>128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6408</v>
      </c>
      <c r="B5139" s="2" t="s">
        <v>6402</v>
      </c>
      <c r="C5139" s="2" t="s">
        <v>47</v>
      </c>
      <c r="D5139" s="2" t="s">
        <v>2618</v>
      </c>
      <c r="E5139" s="2" t="s">
        <v>491</v>
      </c>
      <c r="F5139" s="2" t="s">
        <v>278</v>
      </c>
      <c r="G5139" s="2" t="s">
        <v>120</v>
      </c>
      <c r="H5139" s="2" t="s">
        <v>279</v>
      </c>
      <c r="I5139" s="2" t="s">
        <v>53</v>
      </c>
      <c r="J5139" s="2" t="s">
        <v>280</v>
      </c>
      <c r="K5139" s="2"/>
      <c r="L5139" s="2" t="s">
        <v>122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124</v>
      </c>
      <c r="X5139" s="2" t="s">
        <v>314</v>
      </c>
      <c r="Y5139" s="2" t="s">
        <v>315</v>
      </c>
      <c r="Z5139" s="2">
        <v>80</v>
      </c>
      <c r="AA5139" s="2"/>
      <c r="AB5139" s="2"/>
      <c r="AC5139" s="2"/>
      <c r="AD5139" s="2"/>
      <c r="AE5139" s="2" t="s">
        <v>271</v>
      </c>
      <c r="AF5139" s="2" t="s">
        <v>281</v>
      </c>
      <c r="AG5139" s="2" t="s">
        <v>1919</v>
      </c>
      <c r="AH5139" s="2" t="s">
        <v>128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6409</v>
      </c>
      <c r="B5140" s="2" t="s">
        <v>6402</v>
      </c>
      <c r="C5140" s="2" t="s">
        <v>47</v>
      </c>
      <c r="D5140" s="2" t="s">
        <v>2618</v>
      </c>
      <c r="E5140" s="2" t="s">
        <v>491</v>
      </c>
      <c r="F5140" s="2" t="s">
        <v>278</v>
      </c>
      <c r="G5140" s="2" t="s">
        <v>120</v>
      </c>
      <c r="H5140" s="2" t="s">
        <v>279</v>
      </c>
      <c r="I5140" s="2" t="s">
        <v>53</v>
      </c>
      <c r="J5140" s="2" t="s">
        <v>280</v>
      </c>
      <c r="K5140" s="2"/>
      <c r="L5140" s="2" t="s">
        <v>122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124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271</v>
      </c>
      <c r="AF5140" s="2" t="s">
        <v>281</v>
      </c>
      <c r="AG5140" s="2" t="s">
        <v>1917</v>
      </c>
      <c r="AH5140" s="2" t="s">
        <v>128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6410</v>
      </c>
      <c r="B5141" s="2" t="s">
        <v>6402</v>
      </c>
      <c r="C5141" s="2" t="s">
        <v>47</v>
      </c>
      <c r="D5141" s="2" t="s">
        <v>2618</v>
      </c>
      <c r="E5141" s="2" t="s">
        <v>491</v>
      </c>
      <c r="F5141" s="2" t="s">
        <v>278</v>
      </c>
      <c r="G5141" s="2" t="s">
        <v>120</v>
      </c>
      <c r="H5141" s="2" t="s">
        <v>279</v>
      </c>
      <c r="I5141" s="2"/>
      <c r="J5141" s="2"/>
      <c r="K5141" s="2" t="s">
        <v>55</v>
      </c>
      <c r="L5141" s="2" t="s">
        <v>551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552</v>
      </c>
      <c r="T5141" s="2" t="s">
        <v>165</v>
      </c>
      <c r="U5141" s="2"/>
      <c r="V5141" s="2" t="s">
        <v>111</v>
      </c>
      <c r="W5141" s="2" t="s">
        <v>553</v>
      </c>
      <c r="X5141" s="2" t="s">
        <v>551</v>
      </c>
      <c r="Y5141" s="2" t="s">
        <v>554</v>
      </c>
      <c r="Z5141" s="2">
        <v>0</v>
      </c>
      <c r="AA5141" s="2"/>
      <c r="AB5141" s="2"/>
      <c r="AC5141" s="2"/>
      <c r="AD5141" s="2"/>
      <c r="AE5141" s="2" t="s">
        <v>271</v>
      </c>
      <c r="AF5141" s="2" t="s">
        <v>555</v>
      </c>
      <c r="AG5141" s="2" t="s">
        <v>556</v>
      </c>
      <c r="AH5141" s="2" t="s">
        <v>168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6411</v>
      </c>
      <c r="B5142" s="2" t="s">
        <v>6412</v>
      </c>
      <c r="C5142" s="2" t="s">
        <v>47</v>
      </c>
      <c r="D5142" s="2" t="s">
        <v>6413</v>
      </c>
      <c r="E5142" s="2" t="s">
        <v>526</v>
      </c>
      <c r="F5142" s="2" t="s">
        <v>50</v>
      </c>
      <c r="G5142" s="2" t="s">
        <v>51</v>
      </c>
      <c r="H5142" s="2" t="s">
        <v>142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344</v>
      </c>
      <c r="Y5142" s="2" t="s">
        <v>6414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66</v>
      </c>
      <c r="AF5142" s="2" t="s">
        <v>67</v>
      </c>
      <c r="AG5142" s="2" t="s">
        <v>327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6415</v>
      </c>
      <c r="B5143" s="2" t="s">
        <v>6412</v>
      </c>
      <c r="C5143" s="2" t="s">
        <v>47</v>
      </c>
      <c r="D5143" s="2" t="s">
        <v>6413</v>
      </c>
      <c r="E5143" s="2" t="s">
        <v>526</v>
      </c>
      <c r="F5143" s="2" t="s">
        <v>50</v>
      </c>
      <c r="G5143" s="2" t="s">
        <v>51</v>
      </c>
      <c r="H5143" s="2" t="s">
        <v>142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66</v>
      </c>
      <c r="AF5143" s="2" t="s">
        <v>67</v>
      </c>
      <c r="AG5143" s="2" t="s">
        <v>329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6416</v>
      </c>
      <c r="B5144" s="2" t="s">
        <v>6412</v>
      </c>
      <c r="C5144" s="2" t="s">
        <v>47</v>
      </c>
      <c r="D5144" s="2" t="s">
        <v>6413</v>
      </c>
      <c r="E5144" s="2" t="s">
        <v>526</v>
      </c>
      <c r="F5144" s="2" t="s">
        <v>50</v>
      </c>
      <c r="G5144" s="2" t="s">
        <v>51</v>
      </c>
      <c r="H5144" s="2" t="s">
        <v>142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149</v>
      </c>
      <c r="Y5144" s="2" t="s">
        <v>150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66</v>
      </c>
      <c r="AF5144" s="2" t="s">
        <v>67</v>
      </c>
      <c r="AG5144" s="2" t="s">
        <v>167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6417</v>
      </c>
      <c r="B5145" s="2" t="s">
        <v>6412</v>
      </c>
      <c r="C5145" s="2" t="s">
        <v>47</v>
      </c>
      <c r="D5145" s="2" t="s">
        <v>6413</v>
      </c>
      <c r="E5145" s="2" t="s">
        <v>526</v>
      </c>
      <c r="F5145" s="2" t="s">
        <v>50</v>
      </c>
      <c r="G5145" s="2" t="s">
        <v>51</v>
      </c>
      <c r="H5145" s="2" t="s">
        <v>142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344</v>
      </c>
      <c r="Y5145" s="2" t="s">
        <v>6418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66</v>
      </c>
      <c r="AF5145" s="2" t="s">
        <v>67</v>
      </c>
      <c r="AG5145" s="2" t="s">
        <v>327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6419</v>
      </c>
      <c r="B5146" s="2" t="s">
        <v>6412</v>
      </c>
      <c r="C5146" s="2" t="s">
        <v>47</v>
      </c>
      <c r="D5146" s="2" t="s">
        <v>6413</v>
      </c>
      <c r="E5146" s="2" t="s">
        <v>526</v>
      </c>
      <c r="F5146" s="2" t="s">
        <v>50</v>
      </c>
      <c r="G5146" s="2" t="s">
        <v>51</v>
      </c>
      <c r="H5146" s="2" t="s">
        <v>142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344</v>
      </c>
      <c r="Y5146" s="2" t="s">
        <v>586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66</v>
      </c>
      <c r="AF5146" s="2" t="s">
        <v>67</v>
      </c>
      <c r="AG5146" s="2" t="s">
        <v>327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6420</v>
      </c>
      <c r="B5147" s="2" t="s">
        <v>6412</v>
      </c>
      <c r="C5147" s="2" t="s">
        <v>47</v>
      </c>
      <c r="D5147" s="2" t="s">
        <v>6413</v>
      </c>
      <c r="E5147" s="2" t="s">
        <v>526</v>
      </c>
      <c r="F5147" s="2" t="s">
        <v>50</v>
      </c>
      <c r="G5147" s="2" t="s">
        <v>51</v>
      </c>
      <c r="H5147" s="2" t="s">
        <v>142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344</v>
      </c>
      <c r="Y5147" s="2" t="s">
        <v>6421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66</v>
      </c>
      <c r="AF5147" s="2" t="s">
        <v>67</v>
      </c>
      <c r="AG5147" s="2" t="s">
        <v>327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6422</v>
      </c>
      <c r="B5148" s="2" t="s">
        <v>6412</v>
      </c>
      <c r="C5148" s="2" t="s">
        <v>47</v>
      </c>
      <c r="D5148" s="2" t="s">
        <v>6413</v>
      </c>
      <c r="E5148" s="2" t="s">
        <v>526</v>
      </c>
      <c r="F5148" s="2" t="s">
        <v>50</v>
      </c>
      <c r="G5148" s="2" t="s">
        <v>51</v>
      </c>
      <c r="H5148" s="2" t="s">
        <v>142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314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66</v>
      </c>
      <c r="AF5148" s="2" t="s">
        <v>67</v>
      </c>
      <c r="AG5148" s="2" t="s">
        <v>327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6423</v>
      </c>
      <c r="B5149" s="2" t="s">
        <v>6412</v>
      </c>
      <c r="C5149" s="2" t="s">
        <v>47</v>
      </c>
      <c r="D5149" s="2" t="s">
        <v>6413</v>
      </c>
      <c r="E5149" s="2" t="s">
        <v>526</v>
      </c>
      <c r="F5149" s="2" t="s">
        <v>50</v>
      </c>
      <c r="G5149" s="2" t="s">
        <v>51</v>
      </c>
      <c r="H5149" s="2" t="s">
        <v>142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66</v>
      </c>
      <c r="AF5149" s="2" t="s">
        <v>67</v>
      </c>
      <c r="AG5149" s="2" t="s">
        <v>329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6424</v>
      </c>
      <c r="B5150" s="2" t="s">
        <v>6412</v>
      </c>
      <c r="C5150" s="2" t="s">
        <v>47</v>
      </c>
      <c r="D5150" s="2" t="s">
        <v>6413</v>
      </c>
      <c r="E5150" s="2" t="s">
        <v>526</v>
      </c>
      <c r="F5150" s="2" t="s">
        <v>50</v>
      </c>
      <c r="G5150" s="2" t="s">
        <v>51</v>
      </c>
      <c r="H5150" s="2" t="s">
        <v>142</v>
      </c>
      <c r="I5150" s="2"/>
      <c r="J5150" s="2"/>
      <c r="K5150" s="2" t="s">
        <v>55</v>
      </c>
      <c r="L5150" s="2" t="s">
        <v>163</v>
      </c>
      <c r="M5150" s="2" t="s">
        <v>107</v>
      </c>
      <c r="N5150" s="3"/>
      <c r="O5150" s="3"/>
      <c r="P5150" s="4">
        <f>IF(O5150="吨",N5150*1000,IF(O5150="万立方米",N5150*10000,""))</f>
        <v>846066000.0</v>
      </c>
      <c r="Q5150" s="2" t="s">
        <v>108</v>
      </c>
      <c r="R5150" s="2" t="s">
        <v>109</v>
      </c>
      <c r="S5150" s="2" t="s">
        <v>164</v>
      </c>
      <c r="T5150" s="2" t="s">
        <v>165</v>
      </c>
      <c r="U5150" s="4">
        <f>0.16</f>
        <v>0.16</v>
      </c>
      <c r="V5150" s="2" t="s">
        <v>111</v>
      </c>
      <c r="W5150" s="2" t="s">
        <v>164</v>
      </c>
      <c r="X5150" s="2" t="s">
        <v>163</v>
      </c>
      <c r="Y5150" s="2" t="s">
        <v>166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66</v>
      </c>
      <c r="AF5150" s="2" t="s">
        <v>67</v>
      </c>
      <c r="AG5150" s="2" t="s">
        <v>167</v>
      </c>
      <c r="AH5150" s="2" t="s">
        <v>168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6425</v>
      </c>
      <c r="B5151" s="2" t="s">
        <v>6426</v>
      </c>
      <c r="C5151" s="2" t="s">
        <v>47</v>
      </c>
      <c r="D5151" s="2" t="s">
        <v>6427</v>
      </c>
      <c r="E5151" s="2" t="s">
        <v>526</v>
      </c>
      <c r="F5151" s="2" t="s">
        <v>119</v>
      </c>
      <c r="G5151" s="2" t="s">
        <v>227</v>
      </c>
      <c r="H5151" s="2" t="s">
        <v>297</v>
      </c>
      <c r="I5151" s="2" t="s">
        <v>53</v>
      </c>
      <c r="J5151" s="2" t="s">
        <v>226</v>
      </c>
      <c r="K5151" s="2" t="s">
        <v>226</v>
      </c>
      <c r="L5151" s="2" t="s">
        <v>227</v>
      </c>
      <c r="M5151" s="2" t="s">
        <v>57</v>
      </c>
      <c r="N5151" s="3">
        <v>1</v>
      </c>
      <c r="O5151" s="3" t="s">
        <v>228</v>
      </c>
      <c r="P5151" s="4">
        <f>IF(O5151="吨",N5151*1000,IF(O5151="万立方米",N5151*10000,""))</f>
        <v>10000.0</v>
      </c>
      <c r="Q5151" s="2" t="s">
        <v>229</v>
      </c>
      <c r="R5151" s="2" t="s">
        <v>230</v>
      </c>
      <c r="S5151" s="2" t="s">
        <v>448</v>
      </c>
      <c r="T5151" s="2" t="s">
        <v>75</v>
      </c>
      <c r="U5151" s="4">
        <f>0.0</f>
        <v>0.0</v>
      </c>
      <c r="V5151" s="2" t="s">
        <v>232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233</v>
      </c>
      <c r="AH5151" s="2" t="s">
        <v>449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6428</v>
      </c>
      <c r="B5152" s="2" t="s">
        <v>6426</v>
      </c>
      <c r="C5152" s="2" t="s">
        <v>47</v>
      </c>
      <c r="D5152" s="2" t="s">
        <v>6427</v>
      </c>
      <c r="E5152" s="2" t="s">
        <v>526</v>
      </c>
      <c r="F5152" s="2" t="s">
        <v>119</v>
      </c>
      <c r="G5152" s="2" t="s">
        <v>227</v>
      </c>
      <c r="H5152" s="2" t="s">
        <v>297</v>
      </c>
      <c r="I5152" s="2" t="s">
        <v>53</v>
      </c>
      <c r="J5152" s="2" t="s">
        <v>226</v>
      </c>
      <c r="K5152" s="2" t="s">
        <v>226</v>
      </c>
      <c r="L5152" s="2" t="s">
        <v>227</v>
      </c>
      <c r="M5152" s="2" t="s">
        <v>73</v>
      </c>
      <c r="N5152" s="3">
        <v>1</v>
      </c>
      <c r="O5152" s="3" t="s">
        <v>228</v>
      </c>
      <c r="P5152" s="4">
        <f>IF(O5152="吨",N5152*1000,IF(O5152="万立方米",N5152*10000,""))</f>
        <v>10000.0</v>
      </c>
      <c r="Q5152" s="2" t="s">
        <v>229</v>
      </c>
      <c r="R5152" s="2" t="s">
        <v>230</v>
      </c>
      <c r="S5152" s="2" t="s">
        <v>451</v>
      </c>
      <c r="T5152" s="2" t="s">
        <v>75</v>
      </c>
      <c r="U5152" s="4">
        <f>1.3</f>
        <v>1.3</v>
      </c>
      <c r="V5152" s="2" t="s">
        <v>232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4">
        <f>P5152*U5152/1000000</f>
        <v>0.013</v>
      </c>
      <c r="AD5152" s="4">
        <f>AC5152*(1-Z5152/100)</f>
        <v>0.013</v>
      </c>
      <c r="AE5152" s="2" t="s">
        <v>66</v>
      </c>
      <c r="AF5152" s="2" t="s">
        <v>67</v>
      </c>
      <c r="AG5152" s="2" t="s">
        <v>236</v>
      </c>
      <c r="AH5152" s="2" t="s">
        <v>449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6429</v>
      </c>
      <c r="B5153" s="2" t="s">
        <v>6426</v>
      </c>
      <c r="C5153" s="2" t="s">
        <v>47</v>
      </c>
      <c r="D5153" s="2" t="s">
        <v>6427</v>
      </c>
      <c r="E5153" s="2" t="s">
        <v>526</v>
      </c>
      <c r="F5153" s="2" t="s">
        <v>119</v>
      </c>
      <c r="G5153" s="2" t="s">
        <v>227</v>
      </c>
      <c r="H5153" s="2" t="s">
        <v>297</v>
      </c>
      <c r="I5153" s="2" t="s">
        <v>53</v>
      </c>
      <c r="J5153" s="2" t="s">
        <v>226</v>
      </c>
      <c r="K5153" s="2" t="s">
        <v>226</v>
      </c>
      <c r="L5153" s="2" t="s">
        <v>227</v>
      </c>
      <c r="M5153" s="2" t="s">
        <v>79</v>
      </c>
      <c r="N5153" s="3">
        <v>1</v>
      </c>
      <c r="O5153" s="3" t="s">
        <v>228</v>
      </c>
      <c r="P5153" s="4">
        <f>IF(O5153="吨",N5153*1000,IF(O5153="万立方米",N5153*10000,""))</f>
        <v>10000.0</v>
      </c>
      <c r="Q5153" s="2" t="s">
        <v>229</v>
      </c>
      <c r="R5153" s="2" t="s">
        <v>230</v>
      </c>
      <c r="S5153" s="2" t="s">
        <v>453</v>
      </c>
      <c r="T5153" s="2" t="s">
        <v>75</v>
      </c>
      <c r="U5153" s="4">
        <f>4.1</f>
        <v>4.1</v>
      </c>
      <c r="V5153" s="2" t="s">
        <v>232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4">
        <f>P5153*U5153/1000000</f>
        <v>0.041</v>
      </c>
      <c r="AD5153" s="4">
        <f>AC5153*(1-Z5153/100)</f>
        <v>0.03198</v>
      </c>
      <c r="AE5153" s="2" t="s">
        <v>66</v>
      </c>
      <c r="AF5153" s="2" t="s">
        <v>67</v>
      </c>
      <c r="AG5153" s="2" t="s">
        <v>239</v>
      </c>
      <c r="AH5153" s="2" t="s">
        <v>449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6430</v>
      </c>
      <c r="B5154" s="2" t="s">
        <v>6426</v>
      </c>
      <c r="C5154" s="2" t="s">
        <v>47</v>
      </c>
      <c r="D5154" s="2" t="s">
        <v>6427</v>
      </c>
      <c r="E5154" s="2" t="s">
        <v>526</v>
      </c>
      <c r="F5154" s="2" t="s">
        <v>119</v>
      </c>
      <c r="G5154" s="2" t="s">
        <v>227</v>
      </c>
      <c r="H5154" s="2" t="s">
        <v>297</v>
      </c>
      <c r="I5154" s="2" t="s">
        <v>53</v>
      </c>
      <c r="J5154" s="2" t="s">
        <v>226</v>
      </c>
      <c r="K5154" s="2" t="s">
        <v>226</v>
      </c>
      <c r="L5154" s="2" t="s">
        <v>227</v>
      </c>
      <c r="M5154" s="2" t="s">
        <v>87</v>
      </c>
      <c r="N5154" s="3">
        <v>1</v>
      </c>
      <c r="O5154" s="3" t="s">
        <v>228</v>
      </c>
      <c r="P5154" s="4">
        <f>IF(O5154="吨",N5154*1000,IF(O5154="万立方米",N5154*10000,""))</f>
        <v>10000.0</v>
      </c>
      <c r="Q5154" s="2" t="s">
        <v>229</v>
      </c>
      <c r="R5154" s="2" t="s">
        <v>230</v>
      </c>
      <c r="S5154" s="2" t="s">
        <v>455</v>
      </c>
      <c r="T5154" s="2" t="s">
        <v>75</v>
      </c>
      <c r="U5154" s="4">
        <f>0.0</f>
        <v>0.0</v>
      </c>
      <c r="V5154" s="2" t="s">
        <v>232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233</v>
      </c>
      <c r="AH5154" s="2" t="s">
        <v>449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6431</v>
      </c>
      <c r="B5155" s="2" t="s">
        <v>6426</v>
      </c>
      <c r="C5155" s="2" t="s">
        <v>47</v>
      </c>
      <c r="D5155" s="2" t="s">
        <v>6427</v>
      </c>
      <c r="E5155" s="2" t="s">
        <v>526</v>
      </c>
      <c r="F5155" s="2" t="s">
        <v>119</v>
      </c>
      <c r="G5155" s="2" t="s">
        <v>227</v>
      </c>
      <c r="H5155" s="2" t="s">
        <v>297</v>
      </c>
      <c r="I5155" s="2" t="s">
        <v>53</v>
      </c>
      <c r="J5155" s="2" t="s">
        <v>226</v>
      </c>
      <c r="K5155" s="2" t="s">
        <v>226</v>
      </c>
      <c r="L5155" s="2" t="s">
        <v>227</v>
      </c>
      <c r="M5155" s="2" t="s">
        <v>91</v>
      </c>
      <c r="N5155" s="3">
        <v>1</v>
      </c>
      <c r="O5155" s="3" t="s">
        <v>228</v>
      </c>
      <c r="P5155" s="4">
        <f>IF(O5155="吨",N5155*1000,IF(O5155="万立方米",N5155*10000,""))</f>
        <v>10000.0</v>
      </c>
      <c r="Q5155" s="2" t="s">
        <v>229</v>
      </c>
      <c r="R5155" s="2" t="s">
        <v>230</v>
      </c>
      <c r="S5155" s="2" t="s">
        <v>457</v>
      </c>
      <c r="T5155" s="2" t="s">
        <v>75</v>
      </c>
      <c r="U5155" s="4">
        <f>0.03</f>
        <v>0.03</v>
      </c>
      <c r="V5155" s="2" t="s">
        <v>232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4">
        <f>P5155*U5155/1000000</f>
        <v>0.0003</v>
      </c>
      <c r="AD5155" s="4">
        <f>AC5156*(1-AA5155/100)+(AC5155-AC5156)*(1-AB5155/100)</f>
        <v>0.0003</v>
      </c>
      <c r="AE5155" s="2" t="s">
        <v>66</v>
      </c>
      <c r="AF5155" s="2" t="s">
        <v>67</v>
      </c>
      <c r="AG5155" s="2" t="s">
        <v>233</v>
      </c>
      <c r="AH5155" s="2" t="s">
        <v>449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6432</v>
      </c>
      <c r="B5156" s="2" t="s">
        <v>6426</v>
      </c>
      <c r="C5156" s="2" t="s">
        <v>47</v>
      </c>
      <c r="D5156" s="2" t="s">
        <v>6427</v>
      </c>
      <c r="E5156" s="2" t="s">
        <v>526</v>
      </c>
      <c r="F5156" s="2" t="s">
        <v>119</v>
      </c>
      <c r="G5156" s="2" t="s">
        <v>227</v>
      </c>
      <c r="H5156" s="2" t="s">
        <v>297</v>
      </c>
      <c r="I5156" s="2" t="s">
        <v>53</v>
      </c>
      <c r="J5156" s="2" t="s">
        <v>226</v>
      </c>
      <c r="K5156" s="2" t="s">
        <v>226</v>
      </c>
      <c r="L5156" s="2" t="s">
        <v>227</v>
      </c>
      <c r="M5156" s="2" t="s">
        <v>95</v>
      </c>
      <c r="N5156" s="3">
        <v>1</v>
      </c>
      <c r="O5156" s="3" t="s">
        <v>228</v>
      </c>
      <c r="P5156" s="4">
        <f>IF(O5156="吨",N5156*1000,IF(O5156="万立方米",N5156*10000,""))</f>
        <v>10000.0</v>
      </c>
      <c r="Q5156" s="2" t="s">
        <v>229</v>
      </c>
      <c r="R5156" s="2" t="s">
        <v>230</v>
      </c>
      <c r="S5156" s="2" t="s">
        <v>459</v>
      </c>
      <c r="T5156" s="2" t="s">
        <v>75</v>
      </c>
      <c r="U5156" s="4">
        <f>0.03</f>
        <v>0.03</v>
      </c>
      <c r="V5156" s="2" t="s">
        <v>232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0.0003</v>
      </c>
      <c r="AD5156" s="4">
        <f>AC5156*(1-Z5156/100)</f>
        <v>0.0003</v>
      </c>
      <c r="AE5156" s="2" t="s">
        <v>66</v>
      </c>
      <c r="AF5156" s="2" t="s">
        <v>67</v>
      </c>
      <c r="AG5156" s="2" t="s">
        <v>233</v>
      </c>
      <c r="AH5156" s="2" t="s">
        <v>449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6433</v>
      </c>
      <c r="B5157" s="2" t="s">
        <v>6426</v>
      </c>
      <c r="C5157" s="2" t="s">
        <v>47</v>
      </c>
      <c r="D5157" s="2" t="s">
        <v>6427</v>
      </c>
      <c r="E5157" s="2" t="s">
        <v>526</v>
      </c>
      <c r="F5157" s="2" t="s">
        <v>119</v>
      </c>
      <c r="G5157" s="2" t="s">
        <v>227</v>
      </c>
      <c r="H5157" s="2" t="s">
        <v>297</v>
      </c>
      <c r="I5157" s="2" t="s">
        <v>53</v>
      </c>
      <c r="J5157" s="2" t="s">
        <v>226</v>
      </c>
      <c r="K5157" s="2" t="s">
        <v>226</v>
      </c>
      <c r="L5157" s="2" t="s">
        <v>227</v>
      </c>
      <c r="M5157" s="2" t="s">
        <v>99</v>
      </c>
      <c r="N5157" s="3">
        <v>1</v>
      </c>
      <c r="O5157" s="3" t="s">
        <v>228</v>
      </c>
      <c r="P5157" s="4">
        <f>IF(O5157="吨",N5157*1000,IF(O5157="万立方米",N5157*10000,""))</f>
        <v>10000.0</v>
      </c>
      <c r="Q5157" s="2" t="s">
        <v>229</v>
      </c>
      <c r="R5157" s="2" t="s">
        <v>230</v>
      </c>
      <c r="S5157" s="2" t="s">
        <v>461</v>
      </c>
      <c r="T5157" s="2" t="s">
        <v>75</v>
      </c>
      <c r="U5157" s="4">
        <f>0.0</f>
        <v>0.0</v>
      </c>
      <c r="V5157" s="2" t="s">
        <v>232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</v>
      </c>
      <c r="AD5157" s="4">
        <f>AC5157*(1-Z5157/100)</f>
        <v>0.0</v>
      </c>
      <c r="AE5157" s="2" t="s">
        <v>66</v>
      </c>
      <c r="AF5157" s="2" t="s">
        <v>67</v>
      </c>
      <c r="AG5157" s="2" t="s">
        <v>233</v>
      </c>
      <c r="AH5157" s="2" t="s">
        <v>449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6434</v>
      </c>
      <c r="B5158" s="2" t="s">
        <v>6426</v>
      </c>
      <c r="C5158" s="2" t="s">
        <v>47</v>
      </c>
      <c r="D5158" s="2" t="s">
        <v>6427</v>
      </c>
      <c r="E5158" s="2" t="s">
        <v>526</v>
      </c>
      <c r="F5158" s="2" t="s">
        <v>119</v>
      </c>
      <c r="G5158" s="2" t="s">
        <v>227</v>
      </c>
      <c r="H5158" s="2" t="s">
        <v>297</v>
      </c>
      <c r="I5158" s="2" t="s">
        <v>53</v>
      </c>
      <c r="J5158" s="2" t="s">
        <v>226</v>
      </c>
      <c r="K5158" s="2" t="s">
        <v>226</v>
      </c>
      <c r="L5158" s="2" t="s">
        <v>227</v>
      </c>
      <c r="M5158" s="2" t="s">
        <v>104</v>
      </c>
      <c r="N5158" s="3">
        <v>1</v>
      </c>
      <c r="O5158" s="3" t="s">
        <v>228</v>
      </c>
      <c r="P5158" s="4">
        <f>IF(O5158="吨",N5158*1000,IF(O5158="万立方米",N5158*10000,""))</f>
        <v>10000.0</v>
      </c>
      <c r="Q5158" s="2" t="s">
        <v>229</v>
      </c>
      <c r="R5158" s="2" t="s">
        <v>230</v>
      </c>
      <c r="S5158" s="2" t="s">
        <v>463</v>
      </c>
      <c r="T5158" s="2" t="s">
        <v>75</v>
      </c>
      <c r="U5158" s="4">
        <f>0.02</f>
        <v>0.02</v>
      </c>
      <c r="V5158" s="2" t="s">
        <v>232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 t="s">
        <v>236</v>
      </c>
      <c r="AH5158" s="2" t="s">
        <v>449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6435</v>
      </c>
      <c r="B5159" s="2" t="s">
        <v>6426</v>
      </c>
      <c r="C5159" s="2" t="s">
        <v>47</v>
      </c>
      <c r="D5159" s="2" t="s">
        <v>6427</v>
      </c>
      <c r="E5159" s="2" t="s">
        <v>526</v>
      </c>
      <c r="F5159" s="2" t="s">
        <v>119</v>
      </c>
      <c r="G5159" s="2" t="s">
        <v>227</v>
      </c>
      <c r="H5159" s="2" t="s">
        <v>297</v>
      </c>
      <c r="I5159" s="2"/>
      <c r="J5159" s="2"/>
      <c r="K5159" s="2"/>
      <c r="L5159" s="2"/>
      <c r="M5159" s="2" t="s">
        <v>107</v>
      </c>
      <c r="N5159" s="3"/>
      <c r="O5159" s="3"/>
      <c r="P5159" s="4">
        <f>IF(O5159="吨",N5159*1000,IF(O5159="万立方米",N5159*10000,""))</f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138</v>
      </c>
      <c r="AH5159" s="2" t="s">
        <v>114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6436</v>
      </c>
      <c r="B5160" s="2" t="s">
        <v>6437</v>
      </c>
      <c r="C5160" s="2" t="s">
        <v>47</v>
      </c>
      <c r="D5160" s="2" t="s">
        <v>4701</v>
      </c>
      <c r="E5160" s="2" t="s">
        <v>514</v>
      </c>
      <c r="F5160" s="2" t="s">
        <v>278</v>
      </c>
      <c r="G5160" s="2" t="s">
        <v>120</v>
      </c>
      <c r="H5160" s="2" t="s">
        <v>52</v>
      </c>
      <c r="I5160" s="2" t="s">
        <v>53</v>
      </c>
      <c r="J5160" s="2" t="s">
        <v>280</v>
      </c>
      <c r="K5160" s="2"/>
      <c r="L5160" s="2" t="s">
        <v>122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124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271</v>
      </c>
      <c r="AF5160" s="2" t="s">
        <v>281</v>
      </c>
      <c r="AG5160" s="2" t="s">
        <v>282</v>
      </c>
      <c r="AH5160" s="2" t="s">
        <v>128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6438</v>
      </c>
      <c r="B5161" s="2" t="s">
        <v>6437</v>
      </c>
      <c r="C5161" s="2" t="s">
        <v>47</v>
      </c>
      <c r="D5161" s="2" t="s">
        <v>4701</v>
      </c>
      <c r="E5161" s="2" t="s">
        <v>514</v>
      </c>
      <c r="F5161" s="2" t="s">
        <v>278</v>
      </c>
      <c r="G5161" s="2" t="s">
        <v>120</v>
      </c>
      <c r="H5161" s="2" t="s">
        <v>52</v>
      </c>
      <c r="I5161" s="2" t="s">
        <v>53</v>
      </c>
      <c r="J5161" s="2" t="s">
        <v>280</v>
      </c>
      <c r="K5161" s="2"/>
      <c r="L5161" s="2" t="s">
        <v>122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124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271</v>
      </c>
      <c r="AF5161" s="2" t="s">
        <v>281</v>
      </c>
      <c r="AG5161" s="2" t="s">
        <v>284</v>
      </c>
      <c r="AH5161" s="2" t="s">
        <v>128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6439</v>
      </c>
      <c r="B5162" s="2" t="s">
        <v>6437</v>
      </c>
      <c r="C5162" s="2" t="s">
        <v>47</v>
      </c>
      <c r="D5162" s="2" t="s">
        <v>4701</v>
      </c>
      <c r="E5162" s="2" t="s">
        <v>514</v>
      </c>
      <c r="F5162" s="2" t="s">
        <v>278</v>
      </c>
      <c r="G5162" s="2" t="s">
        <v>120</v>
      </c>
      <c r="H5162" s="2" t="s">
        <v>52</v>
      </c>
      <c r="I5162" s="2" t="s">
        <v>53</v>
      </c>
      <c r="J5162" s="2" t="s">
        <v>280</v>
      </c>
      <c r="K5162" s="2"/>
      <c r="L5162" s="2" t="s">
        <v>122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124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271</v>
      </c>
      <c r="AF5162" s="2" t="s">
        <v>281</v>
      </c>
      <c r="AG5162" s="2" t="s">
        <v>286</v>
      </c>
      <c r="AH5162" s="2" t="s">
        <v>128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6440</v>
      </c>
      <c r="B5163" s="2" t="s">
        <v>6437</v>
      </c>
      <c r="C5163" s="2" t="s">
        <v>47</v>
      </c>
      <c r="D5163" s="2" t="s">
        <v>4701</v>
      </c>
      <c r="E5163" s="2" t="s">
        <v>514</v>
      </c>
      <c r="F5163" s="2" t="s">
        <v>278</v>
      </c>
      <c r="G5163" s="2" t="s">
        <v>120</v>
      </c>
      <c r="H5163" s="2" t="s">
        <v>52</v>
      </c>
      <c r="I5163" s="2" t="s">
        <v>53</v>
      </c>
      <c r="J5163" s="2" t="s">
        <v>280</v>
      </c>
      <c r="K5163" s="2"/>
      <c r="L5163" s="2" t="s">
        <v>122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124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271</v>
      </c>
      <c r="AF5163" s="2" t="s">
        <v>281</v>
      </c>
      <c r="AG5163" s="2" t="s">
        <v>282</v>
      </c>
      <c r="AH5163" s="2" t="s">
        <v>128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6441</v>
      </c>
      <c r="B5164" s="2" t="s">
        <v>6437</v>
      </c>
      <c r="C5164" s="2" t="s">
        <v>47</v>
      </c>
      <c r="D5164" s="2" t="s">
        <v>4701</v>
      </c>
      <c r="E5164" s="2" t="s">
        <v>514</v>
      </c>
      <c r="F5164" s="2" t="s">
        <v>278</v>
      </c>
      <c r="G5164" s="2" t="s">
        <v>120</v>
      </c>
      <c r="H5164" s="2" t="s">
        <v>52</v>
      </c>
      <c r="I5164" s="2" t="s">
        <v>53</v>
      </c>
      <c r="J5164" s="2" t="s">
        <v>280</v>
      </c>
      <c r="K5164" s="2"/>
      <c r="L5164" s="2" t="s">
        <v>122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124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271</v>
      </c>
      <c r="AF5164" s="2" t="s">
        <v>281</v>
      </c>
      <c r="AG5164" s="2" t="s">
        <v>282</v>
      </c>
      <c r="AH5164" s="2" t="s">
        <v>128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6442</v>
      </c>
      <c r="B5165" s="2" t="s">
        <v>6437</v>
      </c>
      <c r="C5165" s="2" t="s">
        <v>47</v>
      </c>
      <c r="D5165" s="2" t="s">
        <v>4701</v>
      </c>
      <c r="E5165" s="2" t="s">
        <v>514</v>
      </c>
      <c r="F5165" s="2" t="s">
        <v>278</v>
      </c>
      <c r="G5165" s="2" t="s">
        <v>120</v>
      </c>
      <c r="H5165" s="2" t="s">
        <v>52</v>
      </c>
      <c r="I5165" s="2" t="s">
        <v>53</v>
      </c>
      <c r="J5165" s="2" t="s">
        <v>280</v>
      </c>
      <c r="K5165" s="2"/>
      <c r="L5165" s="2" t="s">
        <v>122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124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271</v>
      </c>
      <c r="AF5165" s="2" t="s">
        <v>281</v>
      </c>
      <c r="AG5165" s="2" t="s">
        <v>282</v>
      </c>
      <c r="AH5165" s="2" t="s">
        <v>128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6443</v>
      </c>
      <c r="B5166" s="2" t="s">
        <v>6437</v>
      </c>
      <c r="C5166" s="2" t="s">
        <v>47</v>
      </c>
      <c r="D5166" s="2" t="s">
        <v>4701</v>
      </c>
      <c r="E5166" s="2" t="s">
        <v>514</v>
      </c>
      <c r="F5166" s="2" t="s">
        <v>278</v>
      </c>
      <c r="G5166" s="2" t="s">
        <v>120</v>
      </c>
      <c r="H5166" s="2" t="s">
        <v>52</v>
      </c>
      <c r="I5166" s="2" t="s">
        <v>53</v>
      </c>
      <c r="J5166" s="2" t="s">
        <v>280</v>
      </c>
      <c r="K5166" s="2"/>
      <c r="L5166" s="2" t="s">
        <v>122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124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271</v>
      </c>
      <c r="AF5166" s="2" t="s">
        <v>281</v>
      </c>
      <c r="AG5166" s="2" t="s">
        <v>282</v>
      </c>
      <c r="AH5166" s="2" t="s">
        <v>128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6444</v>
      </c>
      <c r="B5167" s="2" t="s">
        <v>6437</v>
      </c>
      <c r="C5167" s="2" t="s">
        <v>47</v>
      </c>
      <c r="D5167" s="2" t="s">
        <v>4701</v>
      </c>
      <c r="E5167" s="2" t="s">
        <v>514</v>
      </c>
      <c r="F5167" s="2" t="s">
        <v>278</v>
      </c>
      <c r="G5167" s="2" t="s">
        <v>120</v>
      </c>
      <c r="H5167" s="2" t="s">
        <v>52</v>
      </c>
      <c r="I5167" s="2" t="s">
        <v>53</v>
      </c>
      <c r="J5167" s="2" t="s">
        <v>280</v>
      </c>
      <c r="K5167" s="2"/>
      <c r="L5167" s="2" t="s">
        <v>122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124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271</v>
      </c>
      <c r="AF5167" s="2" t="s">
        <v>281</v>
      </c>
      <c r="AG5167" s="2" t="s">
        <v>284</v>
      </c>
      <c r="AH5167" s="2" t="s">
        <v>128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6445</v>
      </c>
      <c r="B5168" s="2" t="s">
        <v>6437</v>
      </c>
      <c r="C5168" s="2" t="s">
        <v>47</v>
      </c>
      <c r="D5168" s="2" t="s">
        <v>4701</v>
      </c>
      <c r="E5168" s="2" t="s">
        <v>514</v>
      </c>
      <c r="F5168" s="2" t="s">
        <v>278</v>
      </c>
      <c r="G5168" s="2" t="s">
        <v>120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f>IF(O5168="吨",N5168*1000,IF(O5168="万立方米",N5168*10000,""))</f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138</v>
      </c>
      <c r="AH5168" s="2" t="s">
        <v>114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6446</v>
      </c>
      <c r="B5169" s="2" t="s">
        <v>6447</v>
      </c>
      <c r="C5169" s="2" t="s">
        <v>47</v>
      </c>
      <c r="D5169" s="2" t="s">
        <v>1855</v>
      </c>
      <c r="E5169" s="2" t="s">
        <v>924</v>
      </c>
      <c r="F5169" s="2" t="s">
        <v>278</v>
      </c>
      <c r="G5169" s="2" t="s">
        <v>120</v>
      </c>
      <c r="H5169" s="2" t="s">
        <v>142</v>
      </c>
      <c r="I5169" s="2" t="s">
        <v>53</v>
      </c>
      <c r="J5169" s="2" t="s">
        <v>280</v>
      </c>
      <c r="K5169" s="2"/>
      <c r="L5169" s="2" t="s">
        <v>122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124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271</v>
      </c>
      <c r="AF5169" s="2" t="s">
        <v>281</v>
      </c>
      <c r="AG5169" s="2" t="s">
        <v>880</v>
      </c>
      <c r="AH5169" s="2" t="s">
        <v>128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6448</v>
      </c>
      <c r="B5170" s="2" t="s">
        <v>6447</v>
      </c>
      <c r="C5170" s="2" t="s">
        <v>47</v>
      </c>
      <c r="D5170" s="2" t="s">
        <v>1855</v>
      </c>
      <c r="E5170" s="2" t="s">
        <v>924</v>
      </c>
      <c r="F5170" s="2" t="s">
        <v>278</v>
      </c>
      <c r="G5170" s="2" t="s">
        <v>120</v>
      </c>
      <c r="H5170" s="2" t="s">
        <v>142</v>
      </c>
      <c r="I5170" s="2" t="s">
        <v>53</v>
      </c>
      <c r="J5170" s="2" t="s">
        <v>280</v>
      </c>
      <c r="K5170" s="2"/>
      <c r="L5170" s="2" t="s">
        <v>122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124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271</v>
      </c>
      <c r="AF5170" s="2" t="s">
        <v>281</v>
      </c>
      <c r="AG5170" s="2" t="s">
        <v>882</v>
      </c>
      <c r="AH5170" s="2" t="s">
        <v>128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6449</v>
      </c>
      <c r="B5171" s="2" t="s">
        <v>6447</v>
      </c>
      <c r="C5171" s="2" t="s">
        <v>47</v>
      </c>
      <c r="D5171" s="2" t="s">
        <v>1855</v>
      </c>
      <c r="E5171" s="2" t="s">
        <v>924</v>
      </c>
      <c r="F5171" s="2" t="s">
        <v>278</v>
      </c>
      <c r="G5171" s="2" t="s">
        <v>120</v>
      </c>
      <c r="H5171" s="2" t="s">
        <v>142</v>
      </c>
      <c r="I5171" s="2" t="s">
        <v>53</v>
      </c>
      <c r="J5171" s="2" t="s">
        <v>280</v>
      </c>
      <c r="K5171" s="2"/>
      <c r="L5171" s="2" t="s">
        <v>122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124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271</v>
      </c>
      <c r="AF5171" s="2" t="s">
        <v>281</v>
      </c>
      <c r="AG5171" s="2" t="s">
        <v>1320</v>
      </c>
      <c r="AH5171" s="2" t="s">
        <v>128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6450</v>
      </c>
      <c r="B5172" s="2" t="s">
        <v>6447</v>
      </c>
      <c r="C5172" s="2" t="s">
        <v>47</v>
      </c>
      <c r="D5172" s="2" t="s">
        <v>1855</v>
      </c>
      <c r="E5172" s="2" t="s">
        <v>924</v>
      </c>
      <c r="F5172" s="2" t="s">
        <v>278</v>
      </c>
      <c r="G5172" s="2" t="s">
        <v>120</v>
      </c>
      <c r="H5172" s="2" t="s">
        <v>142</v>
      </c>
      <c r="I5172" s="2" t="s">
        <v>53</v>
      </c>
      <c r="J5172" s="2" t="s">
        <v>280</v>
      </c>
      <c r="K5172" s="2"/>
      <c r="L5172" s="2" t="s">
        <v>122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124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271</v>
      </c>
      <c r="AF5172" s="2" t="s">
        <v>281</v>
      </c>
      <c r="AG5172" s="2" t="s">
        <v>880</v>
      </c>
      <c r="AH5172" s="2" t="s">
        <v>128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6451</v>
      </c>
      <c r="B5173" s="2" t="s">
        <v>6447</v>
      </c>
      <c r="C5173" s="2" t="s">
        <v>47</v>
      </c>
      <c r="D5173" s="2" t="s">
        <v>1855</v>
      </c>
      <c r="E5173" s="2" t="s">
        <v>924</v>
      </c>
      <c r="F5173" s="2" t="s">
        <v>278</v>
      </c>
      <c r="G5173" s="2" t="s">
        <v>120</v>
      </c>
      <c r="H5173" s="2" t="s">
        <v>142</v>
      </c>
      <c r="I5173" s="2" t="s">
        <v>53</v>
      </c>
      <c r="J5173" s="2" t="s">
        <v>280</v>
      </c>
      <c r="K5173" s="2"/>
      <c r="L5173" s="2" t="s">
        <v>122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124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271</v>
      </c>
      <c r="AF5173" s="2" t="s">
        <v>281</v>
      </c>
      <c r="AG5173" s="2" t="s">
        <v>880</v>
      </c>
      <c r="AH5173" s="2" t="s">
        <v>128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6452</v>
      </c>
      <c r="B5174" s="2" t="s">
        <v>6447</v>
      </c>
      <c r="C5174" s="2" t="s">
        <v>47</v>
      </c>
      <c r="D5174" s="2" t="s">
        <v>1855</v>
      </c>
      <c r="E5174" s="2" t="s">
        <v>924</v>
      </c>
      <c r="F5174" s="2" t="s">
        <v>278</v>
      </c>
      <c r="G5174" s="2" t="s">
        <v>120</v>
      </c>
      <c r="H5174" s="2" t="s">
        <v>142</v>
      </c>
      <c r="I5174" s="2" t="s">
        <v>53</v>
      </c>
      <c r="J5174" s="2" t="s">
        <v>280</v>
      </c>
      <c r="K5174" s="2"/>
      <c r="L5174" s="2" t="s">
        <v>122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124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271</v>
      </c>
      <c r="AF5174" s="2" t="s">
        <v>281</v>
      </c>
      <c r="AG5174" s="2" t="s">
        <v>880</v>
      </c>
      <c r="AH5174" s="2" t="s">
        <v>128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6453</v>
      </c>
      <c r="B5175" s="2" t="s">
        <v>6447</v>
      </c>
      <c r="C5175" s="2" t="s">
        <v>47</v>
      </c>
      <c r="D5175" s="2" t="s">
        <v>1855</v>
      </c>
      <c r="E5175" s="2" t="s">
        <v>924</v>
      </c>
      <c r="F5175" s="2" t="s">
        <v>278</v>
      </c>
      <c r="G5175" s="2" t="s">
        <v>120</v>
      </c>
      <c r="H5175" s="2" t="s">
        <v>142</v>
      </c>
      <c r="I5175" s="2" t="s">
        <v>53</v>
      </c>
      <c r="J5175" s="2" t="s">
        <v>280</v>
      </c>
      <c r="K5175" s="2"/>
      <c r="L5175" s="2" t="s">
        <v>122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124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271</v>
      </c>
      <c r="AF5175" s="2" t="s">
        <v>281</v>
      </c>
      <c r="AG5175" s="2" t="s">
        <v>880</v>
      </c>
      <c r="AH5175" s="2" t="s">
        <v>128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6454</v>
      </c>
      <c r="B5176" s="2" t="s">
        <v>6447</v>
      </c>
      <c r="C5176" s="2" t="s">
        <v>47</v>
      </c>
      <c r="D5176" s="2" t="s">
        <v>1855</v>
      </c>
      <c r="E5176" s="2" t="s">
        <v>924</v>
      </c>
      <c r="F5176" s="2" t="s">
        <v>278</v>
      </c>
      <c r="G5176" s="2" t="s">
        <v>120</v>
      </c>
      <c r="H5176" s="2" t="s">
        <v>142</v>
      </c>
      <c r="I5176" s="2" t="s">
        <v>53</v>
      </c>
      <c r="J5176" s="2" t="s">
        <v>280</v>
      </c>
      <c r="K5176" s="2"/>
      <c r="L5176" s="2" t="s">
        <v>122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124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271</v>
      </c>
      <c r="AF5176" s="2" t="s">
        <v>281</v>
      </c>
      <c r="AG5176" s="2" t="s">
        <v>882</v>
      </c>
      <c r="AH5176" s="2" t="s">
        <v>128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6455</v>
      </c>
      <c r="B5177" s="2" t="s">
        <v>6447</v>
      </c>
      <c r="C5177" s="2" t="s">
        <v>47</v>
      </c>
      <c r="D5177" s="2" t="s">
        <v>1855</v>
      </c>
      <c r="E5177" s="2" t="s">
        <v>924</v>
      </c>
      <c r="F5177" s="2" t="s">
        <v>278</v>
      </c>
      <c r="G5177" s="2" t="s">
        <v>120</v>
      </c>
      <c r="H5177" s="2" t="s">
        <v>142</v>
      </c>
      <c r="I5177" s="2" t="s">
        <v>198</v>
      </c>
      <c r="J5177" s="2" t="s">
        <v>226</v>
      </c>
      <c r="K5177" s="2" t="s">
        <v>226</v>
      </c>
      <c r="L5177" s="2" t="s">
        <v>227</v>
      </c>
      <c r="M5177" s="2" t="s">
        <v>57</v>
      </c>
      <c r="N5177" s="3">
        <v>50.031</v>
      </c>
      <c r="O5177" s="3" t="s">
        <v>228</v>
      </c>
      <c r="P5177" s="4">
        <f>IF(O5177="吨",N5177*1000,IF(O5177="万立方米",N5177*10000,""))</f>
        <v>500310.0</v>
      </c>
      <c r="Q5177" s="2" t="s">
        <v>229</v>
      </c>
      <c r="R5177" s="2" t="s">
        <v>230</v>
      </c>
      <c r="S5177" s="2" t="s">
        <v>231</v>
      </c>
      <c r="T5177" s="2" t="s">
        <v>75</v>
      </c>
      <c r="U5177" s="4">
        <f>0.0</f>
        <v>0.0</v>
      </c>
      <c r="V5177" s="2" t="s">
        <v>232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0.0</v>
      </c>
      <c r="AD5177" s="4">
        <f>AC5177*(1-Z5177/100)</f>
        <v>0.0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6456</v>
      </c>
      <c r="B5178" s="2" t="s">
        <v>6447</v>
      </c>
      <c r="C5178" s="2" t="s">
        <v>47</v>
      </c>
      <c r="D5178" s="2" t="s">
        <v>1855</v>
      </c>
      <c r="E5178" s="2" t="s">
        <v>924</v>
      </c>
      <c r="F5178" s="2" t="s">
        <v>278</v>
      </c>
      <c r="G5178" s="2" t="s">
        <v>120</v>
      </c>
      <c r="H5178" s="2" t="s">
        <v>142</v>
      </c>
      <c r="I5178" s="2" t="s">
        <v>198</v>
      </c>
      <c r="J5178" s="2" t="s">
        <v>226</v>
      </c>
      <c r="K5178" s="2" t="s">
        <v>226</v>
      </c>
      <c r="L5178" s="2" t="s">
        <v>227</v>
      </c>
      <c r="M5178" s="2" t="s">
        <v>73</v>
      </c>
      <c r="N5178" s="3">
        <v>50.031</v>
      </c>
      <c r="O5178" s="3" t="s">
        <v>228</v>
      </c>
      <c r="P5178" s="4">
        <f>IF(O5178="吨",N5178*1000,IF(O5178="万立方米",N5178*10000,""))</f>
        <v>500310.0</v>
      </c>
      <c r="Q5178" s="2" t="s">
        <v>229</v>
      </c>
      <c r="R5178" s="2" t="s">
        <v>230</v>
      </c>
      <c r="S5178" s="2" t="s">
        <v>235</v>
      </c>
      <c r="T5178" s="2" t="s">
        <v>75</v>
      </c>
      <c r="U5178" s="4">
        <f>1.3</f>
        <v>1.3</v>
      </c>
      <c r="V5178" s="2" t="s">
        <v>232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0.650403</v>
      </c>
      <c r="AD5178" s="4">
        <f>AC5178*(1-Z5178/100)</f>
        <v>0.650403</v>
      </c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6457</v>
      </c>
      <c r="B5179" s="2" t="s">
        <v>6447</v>
      </c>
      <c r="C5179" s="2" t="s">
        <v>47</v>
      </c>
      <c r="D5179" s="2" t="s">
        <v>1855</v>
      </c>
      <c r="E5179" s="2" t="s">
        <v>924</v>
      </c>
      <c r="F5179" s="2" t="s">
        <v>278</v>
      </c>
      <c r="G5179" s="2" t="s">
        <v>120</v>
      </c>
      <c r="H5179" s="2" t="s">
        <v>142</v>
      </c>
      <c r="I5179" s="2" t="s">
        <v>198</v>
      </c>
      <c r="J5179" s="2" t="s">
        <v>226</v>
      </c>
      <c r="K5179" s="2" t="s">
        <v>226</v>
      </c>
      <c r="L5179" s="2" t="s">
        <v>227</v>
      </c>
      <c r="M5179" s="2" t="s">
        <v>79</v>
      </c>
      <c r="N5179" s="3">
        <v>50.031</v>
      </c>
      <c r="O5179" s="3" t="s">
        <v>228</v>
      </c>
      <c r="P5179" s="4">
        <f>IF(O5179="吨",N5179*1000,IF(O5179="万立方米",N5179*10000,""))</f>
        <v>500310.0</v>
      </c>
      <c r="Q5179" s="2" t="s">
        <v>229</v>
      </c>
      <c r="R5179" s="2" t="s">
        <v>230</v>
      </c>
      <c r="S5179" s="2" t="s">
        <v>238</v>
      </c>
      <c r="T5179" s="2" t="s">
        <v>75</v>
      </c>
      <c r="U5179" s="4">
        <f>4.1</f>
        <v>4.1</v>
      </c>
      <c r="V5179" s="2" t="s">
        <v>232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4">
        <f>P5179*U5179/1000000</f>
        <v>2.051271</v>
      </c>
      <c r="AD5179" s="4">
        <f>AC5179*(1-Z5179/100)</f>
        <v>1.5999913799999999</v>
      </c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6458</v>
      </c>
      <c r="B5180" s="2" t="s">
        <v>6447</v>
      </c>
      <c r="C5180" s="2" t="s">
        <v>47</v>
      </c>
      <c r="D5180" s="2" t="s">
        <v>1855</v>
      </c>
      <c r="E5180" s="2" t="s">
        <v>924</v>
      </c>
      <c r="F5180" s="2" t="s">
        <v>278</v>
      </c>
      <c r="G5180" s="2" t="s">
        <v>120</v>
      </c>
      <c r="H5180" s="2" t="s">
        <v>142</v>
      </c>
      <c r="I5180" s="2" t="s">
        <v>198</v>
      </c>
      <c r="J5180" s="2" t="s">
        <v>226</v>
      </c>
      <c r="K5180" s="2" t="s">
        <v>226</v>
      </c>
      <c r="L5180" s="2" t="s">
        <v>227</v>
      </c>
      <c r="M5180" s="2" t="s">
        <v>87</v>
      </c>
      <c r="N5180" s="3">
        <v>50.031</v>
      </c>
      <c r="O5180" s="3" t="s">
        <v>228</v>
      </c>
      <c r="P5180" s="4">
        <f>IF(O5180="吨",N5180*1000,IF(O5180="万立方米",N5180*10000,""))</f>
        <v>500310.0</v>
      </c>
      <c r="Q5180" s="2" t="s">
        <v>229</v>
      </c>
      <c r="R5180" s="2" t="s">
        <v>230</v>
      </c>
      <c r="S5180" s="2" t="s">
        <v>241</v>
      </c>
      <c r="T5180" s="2" t="s">
        <v>75</v>
      </c>
      <c r="U5180" s="4">
        <f>0.0</f>
        <v>0.0</v>
      </c>
      <c r="V5180" s="2" t="s">
        <v>232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</v>
      </c>
      <c r="AD5180" s="4">
        <f>AC5180*(1-Z5180/100)</f>
        <v>0.0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6459</v>
      </c>
      <c r="B5181" s="2" t="s">
        <v>6447</v>
      </c>
      <c r="C5181" s="2" t="s">
        <v>47</v>
      </c>
      <c r="D5181" s="2" t="s">
        <v>1855</v>
      </c>
      <c r="E5181" s="2" t="s">
        <v>924</v>
      </c>
      <c r="F5181" s="2" t="s">
        <v>278</v>
      </c>
      <c r="G5181" s="2" t="s">
        <v>120</v>
      </c>
      <c r="H5181" s="2" t="s">
        <v>142</v>
      </c>
      <c r="I5181" s="2" t="s">
        <v>198</v>
      </c>
      <c r="J5181" s="2" t="s">
        <v>226</v>
      </c>
      <c r="K5181" s="2" t="s">
        <v>226</v>
      </c>
      <c r="L5181" s="2" t="s">
        <v>227</v>
      </c>
      <c r="M5181" s="2" t="s">
        <v>91</v>
      </c>
      <c r="N5181" s="3">
        <v>50.031</v>
      </c>
      <c r="O5181" s="3" t="s">
        <v>228</v>
      </c>
      <c r="P5181" s="4">
        <f>IF(O5181="吨",N5181*1000,IF(O5181="万立方米",N5181*10000,""))</f>
        <v>500310.0</v>
      </c>
      <c r="Q5181" s="2" t="s">
        <v>229</v>
      </c>
      <c r="R5181" s="2" t="s">
        <v>230</v>
      </c>
      <c r="S5181" s="2" t="s">
        <v>243</v>
      </c>
      <c r="T5181" s="2" t="s">
        <v>75</v>
      </c>
      <c r="U5181" s="4">
        <f>0.03</f>
        <v>0.03</v>
      </c>
      <c r="V5181" s="2" t="s">
        <v>232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4">
        <f>P5181*U5181/1000000</f>
        <v>0.0150093</v>
      </c>
      <c r="AD5181" s="4">
        <f>AC5182*(1-AA5181/100)+(AC5181-AC5182)*(1-AB5181/100)</f>
        <v>0.0150093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6460</v>
      </c>
      <c r="B5182" s="2" t="s">
        <v>6447</v>
      </c>
      <c r="C5182" s="2" t="s">
        <v>47</v>
      </c>
      <c r="D5182" s="2" t="s">
        <v>1855</v>
      </c>
      <c r="E5182" s="2" t="s">
        <v>924</v>
      </c>
      <c r="F5182" s="2" t="s">
        <v>278</v>
      </c>
      <c r="G5182" s="2" t="s">
        <v>120</v>
      </c>
      <c r="H5182" s="2" t="s">
        <v>142</v>
      </c>
      <c r="I5182" s="2" t="s">
        <v>198</v>
      </c>
      <c r="J5182" s="2" t="s">
        <v>226</v>
      </c>
      <c r="K5182" s="2" t="s">
        <v>226</v>
      </c>
      <c r="L5182" s="2" t="s">
        <v>227</v>
      </c>
      <c r="M5182" s="2" t="s">
        <v>95</v>
      </c>
      <c r="N5182" s="3">
        <v>50.031</v>
      </c>
      <c r="O5182" s="3" t="s">
        <v>228</v>
      </c>
      <c r="P5182" s="4">
        <f>IF(O5182="吨",N5182*1000,IF(O5182="万立方米",N5182*10000,""))</f>
        <v>500310.0</v>
      </c>
      <c r="Q5182" s="2" t="s">
        <v>229</v>
      </c>
      <c r="R5182" s="2" t="s">
        <v>230</v>
      </c>
      <c r="S5182" s="2" t="s">
        <v>245</v>
      </c>
      <c r="T5182" s="2" t="s">
        <v>75</v>
      </c>
      <c r="U5182" s="4">
        <f>0.03</f>
        <v>0.03</v>
      </c>
      <c r="V5182" s="2" t="s">
        <v>232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0.0150093</v>
      </c>
      <c r="AD5182" s="4">
        <f>AC5182*(1-Z5182/100)</f>
        <v>0.0150093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6461</v>
      </c>
      <c r="B5183" s="2" t="s">
        <v>6447</v>
      </c>
      <c r="C5183" s="2" t="s">
        <v>47</v>
      </c>
      <c r="D5183" s="2" t="s">
        <v>1855</v>
      </c>
      <c r="E5183" s="2" t="s">
        <v>924</v>
      </c>
      <c r="F5183" s="2" t="s">
        <v>278</v>
      </c>
      <c r="G5183" s="2" t="s">
        <v>120</v>
      </c>
      <c r="H5183" s="2" t="s">
        <v>142</v>
      </c>
      <c r="I5183" s="2" t="s">
        <v>198</v>
      </c>
      <c r="J5183" s="2" t="s">
        <v>226</v>
      </c>
      <c r="K5183" s="2" t="s">
        <v>226</v>
      </c>
      <c r="L5183" s="2" t="s">
        <v>227</v>
      </c>
      <c r="M5183" s="2" t="s">
        <v>99</v>
      </c>
      <c r="N5183" s="3">
        <v>50.031</v>
      </c>
      <c r="O5183" s="3" t="s">
        <v>228</v>
      </c>
      <c r="P5183" s="4">
        <f>IF(O5183="吨",N5183*1000,IF(O5183="万立方米",N5183*10000,""))</f>
        <v>500310.0</v>
      </c>
      <c r="Q5183" s="2" t="s">
        <v>229</v>
      </c>
      <c r="R5183" s="2" t="s">
        <v>230</v>
      </c>
      <c r="S5183" s="2" t="s">
        <v>247</v>
      </c>
      <c r="T5183" s="2" t="s">
        <v>75</v>
      </c>
      <c r="U5183" s="4">
        <f>0.0</f>
        <v>0.0</v>
      </c>
      <c r="V5183" s="2" t="s">
        <v>232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6462</v>
      </c>
      <c r="B5184" s="2" t="s">
        <v>6447</v>
      </c>
      <c r="C5184" s="2" t="s">
        <v>47</v>
      </c>
      <c r="D5184" s="2" t="s">
        <v>1855</v>
      </c>
      <c r="E5184" s="2" t="s">
        <v>924</v>
      </c>
      <c r="F5184" s="2" t="s">
        <v>278</v>
      </c>
      <c r="G5184" s="2" t="s">
        <v>120</v>
      </c>
      <c r="H5184" s="2" t="s">
        <v>142</v>
      </c>
      <c r="I5184" s="2" t="s">
        <v>198</v>
      </c>
      <c r="J5184" s="2" t="s">
        <v>226</v>
      </c>
      <c r="K5184" s="2" t="s">
        <v>226</v>
      </c>
      <c r="L5184" s="2" t="s">
        <v>227</v>
      </c>
      <c r="M5184" s="2" t="s">
        <v>104</v>
      </c>
      <c r="N5184" s="3">
        <v>50.031</v>
      </c>
      <c r="O5184" s="3" t="s">
        <v>228</v>
      </c>
      <c r="P5184" s="4">
        <f>IF(O5184="吨",N5184*1000,IF(O5184="万立方米",N5184*10000,""))</f>
        <v>500310.0</v>
      </c>
      <c r="Q5184" s="2" t="s">
        <v>229</v>
      </c>
      <c r="R5184" s="2" t="s">
        <v>230</v>
      </c>
      <c r="S5184" s="2" t="s">
        <v>249</v>
      </c>
      <c r="T5184" s="2" t="s">
        <v>75</v>
      </c>
      <c r="U5184" s="4">
        <f>0.02</f>
        <v>0.02</v>
      </c>
      <c r="V5184" s="2" t="s">
        <v>232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6463</v>
      </c>
      <c r="B5185" s="2" t="s">
        <v>6447</v>
      </c>
      <c r="C5185" s="2" t="s">
        <v>47</v>
      </c>
      <c r="D5185" s="2" t="s">
        <v>1855</v>
      </c>
      <c r="E5185" s="2" t="s">
        <v>924</v>
      </c>
      <c r="F5185" s="2" t="s">
        <v>278</v>
      </c>
      <c r="G5185" s="2" t="s">
        <v>120</v>
      </c>
      <c r="H5185" s="2" t="s">
        <v>142</v>
      </c>
      <c r="I5185" s="2"/>
      <c r="J5185" s="2"/>
      <c r="K5185" s="2"/>
      <c r="L5185" s="2"/>
      <c r="M5185" s="2" t="s">
        <v>107</v>
      </c>
      <c r="N5185" s="3"/>
      <c r="O5185" s="3"/>
      <c r="P5185" s="4">
        <f>IF(O5185="吨",N5185*1000,IF(O5185="万立方米",N5185*10000,""))</f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113</v>
      </c>
      <c r="AH5185" s="2" t="s">
        <v>114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6464</v>
      </c>
      <c r="B5186" s="2" t="s">
        <v>6465</v>
      </c>
      <c r="C5186" s="2" t="s">
        <v>47</v>
      </c>
      <c r="D5186" s="2" t="s">
        <v>1596</v>
      </c>
      <c r="E5186" s="2" t="s">
        <v>924</v>
      </c>
      <c r="F5186" s="2" t="s">
        <v>278</v>
      </c>
      <c r="G5186" s="2" t="s">
        <v>120</v>
      </c>
      <c r="H5186" s="2" t="s">
        <v>1019</v>
      </c>
      <c r="I5186" s="2" t="s">
        <v>53</v>
      </c>
      <c r="J5186" s="2" t="s">
        <v>280</v>
      </c>
      <c r="K5186" s="2"/>
      <c r="L5186" s="2" t="s">
        <v>122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124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271</v>
      </c>
      <c r="AF5186" s="2" t="s">
        <v>281</v>
      </c>
      <c r="AG5186" s="2" t="s">
        <v>880</v>
      </c>
      <c r="AH5186" s="2" t="s">
        <v>128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6466</v>
      </c>
      <c r="B5187" s="2" t="s">
        <v>6465</v>
      </c>
      <c r="C5187" s="2" t="s">
        <v>47</v>
      </c>
      <c r="D5187" s="2" t="s">
        <v>1596</v>
      </c>
      <c r="E5187" s="2" t="s">
        <v>924</v>
      </c>
      <c r="F5187" s="2" t="s">
        <v>278</v>
      </c>
      <c r="G5187" s="2" t="s">
        <v>120</v>
      </c>
      <c r="H5187" s="2" t="s">
        <v>1019</v>
      </c>
      <c r="I5187" s="2" t="s">
        <v>53</v>
      </c>
      <c r="J5187" s="2" t="s">
        <v>280</v>
      </c>
      <c r="K5187" s="2"/>
      <c r="L5187" s="2" t="s">
        <v>122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124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271</v>
      </c>
      <c r="AF5187" s="2" t="s">
        <v>281</v>
      </c>
      <c r="AG5187" s="2" t="s">
        <v>882</v>
      </c>
      <c r="AH5187" s="2" t="s">
        <v>128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6467</v>
      </c>
      <c r="B5188" s="2" t="s">
        <v>6465</v>
      </c>
      <c r="C5188" s="2" t="s">
        <v>47</v>
      </c>
      <c r="D5188" s="2" t="s">
        <v>1596</v>
      </c>
      <c r="E5188" s="2" t="s">
        <v>924</v>
      </c>
      <c r="F5188" s="2" t="s">
        <v>278</v>
      </c>
      <c r="G5188" s="2" t="s">
        <v>120</v>
      </c>
      <c r="H5188" s="2" t="s">
        <v>1019</v>
      </c>
      <c r="I5188" s="2" t="s">
        <v>53</v>
      </c>
      <c r="J5188" s="2" t="s">
        <v>280</v>
      </c>
      <c r="K5188" s="2"/>
      <c r="L5188" s="2" t="s">
        <v>122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124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271</v>
      </c>
      <c r="AF5188" s="2" t="s">
        <v>281</v>
      </c>
      <c r="AG5188" s="2" t="s">
        <v>1320</v>
      </c>
      <c r="AH5188" s="2" t="s">
        <v>128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6468</v>
      </c>
      <c r="B5189" s="2" t="s">
        <v>6465</v>
      </c>
      <c r="C5189" s="2" t="s">
        <v>47</v>
      </c>
      <c r="D5189" s="2" t="s">
        <v>1596</v>
      </c>
      <c r="E5189" s="2" t="s">
        <v>924</v>
      </c>
      <c r="F5189" s="2" t="s">
        <v>278</v>
      </c>
      <c r="G5189" s="2" t="s">
        <v>120</v>
      </c>
      <c r="H5189" s="2" t="s">
        <v>1019</v>
      </c>
      <c r="I5189" s="2" t="s">
        <v>53</v>
      </c>
      <c r="J5189" s="2" t="s">
        <v>280</v>
      </c>
      <c r="K5189" s="2"/>
      <c r="L5189" s="2" t="s">
        <v>122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124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271</v>
      </c>
      <c r="AF5189" s="2" t="s">
        <v>281</v>
      </c>
      <c r="AG5189" s="2" t="s">
        <v>880</v>
      </c>
      <c r="AH5189" s="2" t="s">
        <v>128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6469</v>
      </c>
      <c r="B5190" s="2" t="s">
        <v>6465</v>
      </c>
      <c r="C5190" s="2" t="s">
        <v>47</v>
      </c>
      <c r="D5190" s="2" t="s">
        <v>1596</v>
      </c>
      <c r="E5190" s="2" t="s">
        <v>924</v>
      </c>
      <c r="F5190" s="2" t="s">
        <v>278</v>
      </c>
      <c r="G5190" s="2" t="s">
        <v>120</v>
      </c>
      <c r="H5190" s="2" t="s">
        <v>1019</v>
      </c>
      <c r="I5190" s="2" t="s">
        <v>53</v>
      </c>
      <c r="J5190" s="2" t="s">
        <v>280</v>
      </c>
      <c r="K5190" s="2"/>
      <c r="L5190" s="2" t="s">
        <v>122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124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271</v>
      </c>
      <c r="AF5190" s="2" t="s">
        <v>281</v>
      </c>
      <c r="AG5190" s="2" t="s">
        <v>880</v>
      </c>
      <c r="AH5190" s="2" t="s">
        <v>128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6470</v>
      </c>
      <c r="B5191" s="2" t="s">
        <v>6465</v>
      </c>
      <c r="C5191" s="2" t="s">
        <v>47</v>
      </c>
      <c r="D5191" s="2" t="s">
        <v>1596</v>
      </c>
      <c r="E5191" s="2" t="s">
        <v>924</v>
      </c>
      <c r="F5191" s="2" t="s">
        <v>278</v>
      </c>
      <c r="G5191" s="2" t="s">
        <v>120</v>
      </c>
      <c r="H5191" s="2" t="s">
        <v>1019</v>
      </c>
      <c r="I5191" s="2" t="s">
        <v>53</v>
      </c>
      <c r="J5191" s="2" t="s">
        <v>280</v>
      </c>
      <c r="K5191" s="2"/>
      <c r="L5191" s="2" t="s">
        <v>122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124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271</v>
      </c>
      <c r="AF5191" s="2" t="s">
        <v>281</v>
      </c>
      <c r="AG5191" s="2" t="s">
        <v>880</v>
      </c>
      <c r="AH5191" s="2" t="s">
        <v>128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6471</v>
      </c>
      <c r="B5192" s="2" t="s">
        <v>6465</v>
      </c>
      <c r="C5192" s="2" t="s">
        <v>47</v>
      </c>
      <c r="D5192" s="2" t="s">
        <v>1596</v>
      </c>
      <c r="E5192" s="2" t="s">
        <v>924</v>
      </c>
      <c r="F5192" s="2" t="s">
        <v>278</v>
      </c>
      <c r="G5192" s="2" t="s">
        <v>120</v>
      </c>
      <c r="H5192" s="2" t="s">
        <v>1019</v>
      </c>
      <c r="I5192" s="2" t="s">
        <v>53</v>
      </c>
      <c r="J5192" s="2" t="s">
        <v>280</v>
      </c>
      <c r="K5192" s="2"/>
      <c r="L5192" s="2" t="s">
        <v>122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124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271</v>
      </c>
      <c r="AF5192" s="2" t="s">
        <v>281</v>
      </c>
      <c r="AG5192" s="2" t="s">
        <v>880</v>
      </c>
      <c r="AH5192" s="2" t="s">
        <v>128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6472</v>
      </c>
      <c r="B5193" s="2" t="s">
        <v>6465</v>
      </c>
      <c r="C5193" s="2" t="s">
        <v>47</v>
      </c>
      <c r="D5193" s="2" t="s">
        <v>1596</v>
      </c>
      <c r="E5193" s="2" t="s">
        <v>924</v>
      </c>
      <c r="F5193" s="2" t="s">
        <v>278</v>
      </c>
      <c r="G5193" s="2" t="s">
        <v>120</v>
      </c>
      <c r="H5193" s="2" t="s">
        <v>1019</v>
      </c>
      <c r="I5193" s="2" t="s">
        <v>53</v>
      </c>
      <c r="J5193" s="2" t="s">
        <v>280</v>
      </c>
      <c r="K5193" s="2"/>
      <c r="L5193" s="2" t="s">
        <v>122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124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271</v>
      </c>
      <c r="AF5193" s="2" t="s">
        <v>281</v>
      </c>
      <c r="AG5193" s="2" t="s">
        <v>882</v>
      </c>
      <c r="AH5193" s="2" t="s">
        <v>128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6473</v>
      </c>
      <c r="B5194" s="2" t="s">
        <v>6465</v>
      </c>
      <c r="C5194" s="2" t="s">
        <v>47</v>
      </c>
      <c r="D5194" s="2" t="s">
        <v>1596</v>
      </c>
      <c r="E5194" s="2" t="s">
        <v>924</v>
      </c>
      <c r="F5194" s="2" t="s">
        <v>278</v>
      </c>
      <c r="G5194" s="2" t="s">
        <v>120</v>
      </c>
      <c r="H5194" s="2" t="s">
        <v>1019</v>
      </c>
      <c r="I5194" s="2" t="s">
        <v>198</v>
      </c>
      <c r="J5194" s="2" t="s">
        <v>226</v>
      </c>
      <c r="K5194" s="2" t="s">
        <v>226</v>
      </c>
      <c r="L5194" s="2" t="s">
        <v>227</v>
      </c>
      <c r="M5194" s="2" t="s">
        <v>57</v>
      </c>
      <c r="N5194" s="3">
        <v>16.55</v>
      </c>
      <c r="O5194" s="3" t="s">
        <v>228</v>
      </c>
      <c r="P5194" s="4">
        <f>IF(O5194="吨",N5194*1000,IF(O5194="万立方米",N5194*10000,""))</f>
        <v>165500.0</v>
      </c>
      <c r="Q5194" s="2" t="s">
        <v>229</v>
      </c>
      <c r="R5194" s="2" t="s">
        <v>230</v>
      </c>
      <c r="S5194" s="2" t="s">
        <v>231</v>
      </c>
      <c r="T5194" s="2" t="s">
        <v>75</v>
      </c>
      <c r="U5194" s="4">
        <f>0.0</f>
        <v>0.0</v>
      </c>
      <c r="V5194" s="2" t="s">
        <v>232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0.0</v>
      </c>
      <c r="AD5194" s="4">
        <f>AC5194*(1-Z5194/100)</f>
        <v>0.0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6474</v>
      </c>
      <c r="B5195" s="2" t="s">
        <v>6465</v>
      </c>
      <c r="C5195" s="2" t="s">
        <v>47</v>
      </c>
      <c r="D5195" s="2" t="s">
        <v>1596</v>
      </c>
      <c r="E5195" s="2" t="s">
        <v>924</v>
      </c>
      <c r="F5195" s="2" t="s">
        <v>278</v>
      </c>
      <c r="G5195" s="2" t="s">
        <v>120</v>
      </c>
      <c r="H5195" s="2" t="s">
        <v>1019</v>
      </c>
      <c r="I5195" s="2" t="s">
        <v>198</v>
      </c>
      <c r="J5195" s="2" t="s">
        <v>226</v>
      </c>
      <c r="K5195" s="2" t="s">
        <v>226</v>
      </c>
      <c r="L5195" s="2" t="s">
        <v>227</v>
      </c>
      <c r="M5195" s="2" t="s">
        <v>73</v>
      </c>
      <c r="N5195" s="3">
        <v>16.55</v>
      </c>
      <c r="O5195" s="3" t="s">
        <v>228</v>
      </c>
      <c r="P5195" s="4">
        <f>IF(O5195="吨",N5195*1000,IF(O5195="万立方米",N5195*10000,""))</f>
        <v>165500.0</v>
      </c>
      <c r="Q5195" s="2" t="s">
        <v>229</v>
      </c>
      <c r="R5195" s="2" t="s">
        <v>230</v>
      </c>
      <c r="S5195" s="2" t="s">
        <v>235</v>
      </c>
      <c r="T5195" s="2" t="s">
        <v>75</v>
      </c>
      <c r="U5195" s="4">
        <f>1.3</f>
        <v>1.3</v>
      </c>
      <c r="V5195" s="2" t="s">
        <v>232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4">
        <f>P5195*U5195/1000000</f>
        <v>0.21515</v>
      </c>
      <c r="AD5195" s="4">
        <f>AC5195*(1-Z5195/100)</f>
        <v>0.21515</v>
      </c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6475</v>
      </c>
      <c r="B5196" s="2" t="s">
        <v>6465</v>
      </c>
      <c r="C5196" s="2" t="s">
        <v>47</v>
      </c>
      <c r="D5196" s="2" t="s">
        <v>1596</v>
      </c>
      <c r="E5196" s="2" t="s">
        <v>924</v>
      </c>
      <c r="F5196" s="2" t="s">
        <v>278</v>
      </c>
      <c r="G5196" s="2" t="s">
        <v>120</v>
      </c>
      <c r="H5196" s="2" t="s">
        <v>1019</v>
      </c>
      <c r="I5196" s="2" t="s">
        <v>198</v>
      </c>
      <c r="J5196" s="2" t="s">
        <v>226</v>
      </c>
      <c r="K5196" s="2" t="s">
        <v>226</v>
      </c>
      <c r="L5196" s="2" t="s">
        <v>227</v>
      </c>
      <c r="M5196" s="2" t="s">
        <v>79</v>
      </c>
      <c r="N5196" s="3">
        <v>16.55</v>
      </c>
      <c r="O5196" s="3" t="s">
        <v>228</v>
      </c>
      <c r="P5196" s="4">
        <f>IF(O5196="吨",N5196*1000,IF(O5196="万立方米",N5196*10000,""))</f>
        <v>165500.0</v>
      </c>
      <c r="Q5196" s="2" t="s">
        <v>229</v>
      </c>
      <c r="R5196" s="2" t="s">
        <v>230</v>
      </c>
      <c r="S5196" s="2" t="s">
        <v>238</v>
      </c>
      <c r="T5196" s="2" t="s">
        <v>75</v>
      </c>
      <c r="U5196" s="4">
        <f>4.1</f>
        <v>4.1</v>
      </c>
      <c r="V5196" s="2" t="s">
        <v>232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4">
        <f>P5196*U5196/1000000</f>
        <v>0.6785499999999999</v>
      </c>
      <c r="AD5196" s="4">
        <f>AC5196*(1-Z5196/100)</f>
        <v>0.5292689999999999</v>
      </c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6476</v>
      </c>
      <c r="B5197" s="2" t="s">
        <v>6465</v>
      </c>
      <c r="C5197" s="2" t="s">
        <v>47</v>
      </c>
      <c r="D5197" s="2" t="s">
        <v>1596</v>
      </c>
      <c r="E5197" s="2" t="s">
        <v>924</v>
      </c>
      <c r="F5197" s="2" t="s">
        <v>278</v>
      </c>
      <c r="G5197" s="2" t="s">
        <v>120</v>
      </c>
      <c r="H5197" s="2" t="s">
        <v>1019</v>
      </c>
      <c r="I5197" s="2" t="s">
        <v>198</v>
      </c>
      <c r="J5197" s="2" t="s">
        <v>226</v>
      </c>
      <c r="K5197" s="2" t="s">
        <v>226</v>
      </c>
      <c r="L5197" s="2" t="s">
        <v>227</v>
      </c>
      <c r="M5197" s="2" t="s">
        <v>87</v>
      </c>
      <c r="N5197" s="3">
        <v>16.55</v>
      </c>
      <c r="O5197" s="3" t="s">
        <v>228</v>
      </c>
      <c r="P5197" s="4">
        <f>IF(O5197="吨",N5197*1000,IF(O5197="万立方米",N5197*10000,""))</f>
        <v>165500.0</v>
      </c>
      <c r="Q5197" s="2" t="s">
        <v>229</v>
      </c>
      <c r="R5197" s="2" t="s">
        <v>230</v>
      </c>
      <c r="S5197" s="2" t="s">
        <v>241</v>
      </c>
      <c r="T5197" s="2" t="s">
        <v>75</v>
      </c>
      <c r="U5197" s="4">
        <f>0.0</f>
        <v>0.0</v>
      </c>
      <c r="V5197" s="2" t="s">
        <v>232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6477</v>
      </c>
      <c r="B5198" s="2" t="s">
        <v>6465</v>
      </c>
      <c r="C5198" s="2" t="s">
        <v>47</v>
      </c>
      <c r="D5198" s="2" t="s">
        <v>1596</v>
      </c>
      <c r="E5198" s="2" t="s">
        <v>924</v>
      </c>
      <c r="F5198" s="2" t="s">
        <v>278</v>
      </c>
      <c r="G5198" s="2" t="s">
        <v>120</v>
      </c>
      <c r="H5198" s="2" t="s">
        <v>1019</v>
      </c>
      <c r="I5198" s="2" t="s">
        <v>198</v>
      </c>
      <c r="J5198" s="2" t="s">
        <v>226</v>
      </c>
      <c r="K5198" s="2" t="s">
        <v>226</v>
      </c>
      <c r="L5198" s="2" t="s">
        <v>227</v>
      </c>
      <c r="M5198" s="2" t="s">
        <v>91</v>
      </c>
      <c r="N5198" s="3">
        <v>16.55</v>
      </c>
      <c r="O5198" s="3" t="s">
        <v>228</v>
      </c>
      <c r="P5198" s="4">
        <f>IF(O5198="吨",N5198*1000,IF(O5198="万立方米",N5198*10000,""))</f>
        <v>165500.0</v>
      </c>
      <c r="Q5198" s="2" t="s">
        <v>229</v>
      </c>
      <c r="R5198" s="2" t="s">
        <v>230</v>
      </c>
      <c r="S5198" s="2" t="s">
        <v>243</v>
      </c>
      <c r="T5198" s="2" t="s">
        <v>75</v>
      </c>
      <c r="U5198" s="4">
        <f>0.03</f>
        <v>0.03</v>
      </c>
      <c r="V5198" s="2" t="s">
        <v>232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4">
        <f>P5198*U5198/1000000</f>
        <v>0.004965</v>
      </c>
      <c r="AD5198" s="4">
        <f>AC5199*(1-AA5198/100)+(AC5198-AC5199)*(1-AB5198/100)</f>
        <v>0.004965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6478</v>
      </c>
      <c r="B5199" s="2" t="s">
        <v>6465</v>
      </c>
      <c r="C5199" s="2" t="s">
        <v>47</v>
      </c>
      <c r="D5199" s="2" t="s">
        <v>1596</v>
      </c>
      <c r="E5199" s="2" t="s">
        <v>924</v>
      </c>
      <c r="F5199" s="2" t="s">
        <v>278</v>
      </c>
      <c r="G5199" s="2" t="s">
        <v>120</v>
      </c>
      <c r="H5199" s="2" t="s">
        <v>1019</v>
      </c>
      <c r="I5199" s="2" t="s">
        <v>198</v>
      </c>
      <c r="J5199" s="2" t="s">
        <v>226</v>
      </c>
      <c r="K5199" s="2" t="s">
        <v>226</v>
      </c>
      <c r="L5199" s="2" t="s">
        <v>227</v>
      </c>
      <c r="M5199" s="2" t="s">
        <v>95</v>
      </c>
      <c r="N5199" s="3">
        <v>16.55</v>
      </c>
      <c r="O5199" s="3" t="s">
        <v>228</v>
      </c>
      <c r="P5199" s="4">
        <f>IF(O5199="吨",N5199*1000,IF(O5199="万立方米",N5199*10000,""))</f>
        <v>165500.0</v>
      </c>
      <c r="Q5199" s="2" t="s">
        <v>229</v>
      </c>
      <c r="R5199" s="2" t="s">
        <v>230</v>
      </c>
      <c r="S5199" s="2" t="s">
        <v>245</v>
      </c>
      <c r="T5199" s="2" t="s">
        <v>75</v>
      </c>
      <c r="U5199" s="4">
        <f>0.03</f>
        <v>0.03</v>
      </c>
      <c r="V5199" s="2" t="s">
        <v>232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0.004965</v>
      </c>
      <c r="AD5199" s="4">
        <f>AC5199*(1-Z5199/100)</f>
        <v>0.004965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6479</v>
      </c>
      <c r="B5200" s="2" t="s">
        <v>6465</v>
      </c>
      <c r="C5200" s="2" t="s">
        <v>47</v>
      </c>
      <c r="D5200" s="2" t="s">
        <v>1596</v>
      </c>
      <c r="E5200" s="2" t="s">
        <v>924</v>
      </c>
      <c r="F5200" s="2" t="s">
        <v>278</v>
      </c>
      <c r="G5200" s="2" t="s">
        <v>120</v>
      </c>
      <c r="H5200" s="2" t="s">
        <v>1019</v>
      </c>
      <c r="I5200" s="2" t="s">
        <v>198</v>
      </c>
      <c r="J5200" s="2" t="s">
        <v>226</v>
      </c>
      <c r="K5200" s="2" t="s">
        <v>226</v>
      </c>
      <c r="L5200" s="2" t="s">
        <v>227</v>
      </c>
      <c r="M5200" s="2" t="s">
        <v>99</v>
      </c>
      <c r="N5200" s="3">
        <v>16.55</v>
      </c>
      <c r="O5200" s="3" t="s">
        <v>228</v>
      </c>
      <c r="P5200" s="4">
        <f>IF(O5200="吨",N5200*1000,IF(O5200="万立方米",N5200*10000,""))</f>
        <v>165500.0</v>
      </c>
      <c r="Q5200" s="2" t="s">
        <v>229</v>
      </c>
      <c r="R5200" s="2" t="s">
        <v>230</v>
      </c>
      <c r="S5200" s="2" t="s">
        <v>247</v>
      </c>
      <c r="T5200" s="2" t="s">
        <v>75</v>
      </c>
      <c r="U5200" s="4">
        <f>0.0</f>
        <v>0.0</v>
      </c>
      <c r="V5200" s="2" t="s">
        <v>232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</v>
      </c>
      <c r="AD5200" s="4">
        <f>AC5200*(1-Z5200/100)</f>
        <v>0.0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6480</v>
      </c>
      <c r="B5201" s="2" t="s">
        <v>6465</v>
      </c>
      <c r="C5201" s="2" t="s">
        <v>47</v>
      </c>
      <c r="D5201" s="2" t="s">
        <v>1596</v>
      </c>
      <c r="E5201" s="2" t="s">
        <v>924</v>
      </c>
      <c r="F5201" s="2" t="s">
        <v>278</v>
      </c>
      <c r="G5201" s="2" t="s">
        <v>120</v>
      </c>
      <c r="H5201" s="2" t="s">
        <v>1019</v>
      </c>
      <c r="I5201" s="2" t="s">
        <v>198</v>
      </c>
      <c r="J5201" s="2" t="s">
        <v>226</v>
      </c>
      <c r="K5201" s="2" t="s">
        <v>226</v>
      </c>
      <c r="L5201" s="2" t="s">
        <v>227</v>
      </c>
      <c r="M5201" s="2" t="s">
        <v>104</v>
      </c>
      <c r="N5201" s="3">
        <v>16.55</v>
      </c>
      <c r="O5201" s="3" t="s">
        <v>228</v>
      </c>
      <c r="P5201" s="4">
        <f>IF(O5201="吨",N5201*1000,IF(O5201="万立方米",N5201*10000,""))</f>
        <v>165500.0</v>
      </c>
      <c r="Q5201" s="2" t="s">
        <v>229</v>
      </c>
      <c r="R5201" s="2" t="s">
        <v>230</v>
      </c>
      <c r="S5201" s="2" t="s">
        <v>249</v>
      </c>
      <c r="T5201" s="2" t="s">
        <v>75</v>
      </c>
      <c r="U5201" s="4">
        <f>0.02</f>
        <v>0.02</v>
      </c>
      <c r="V5201" s="2" t="s">
        <v>232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6481</v>
      </c>
      <c r="B5202" s="2" t="s">
        <v>6465</v>
      </c>
      <c r="C5202" s="2" t="s">
        <v>47</v>
      </c>
      <c r="D5202" s="2" t="s">
        <v>1596</v>
      </c>
      <c r="E5202" s="2" t="s">
        <v>924</v>
      </c>
      <c r="F5202" s="2" t="s">
        <v>278</v>
      </c>
      <c r="G5202" s="2" t="s">
        <v>120</v>
      </c>
      <c r="H5202" s="2" t="s">
        <v>1019</v>
      </c>
      <c r="I5202" s="2"/>
      <c r="J5202" s="2"/>
      <c r="K5202" s="2"/>
      <c r="L5202" s="2"/>
      <c r="M5202" s="2" t="s">
        <v>107</v>
      </c>
      <c r="N5202" s="3"/>
      <c r="O5202" s="3"/>
      <c r="P5202" s="4">
        <f>IF(O5202="吨",N5202*1000,IF(O5202="万立方米",N5202*10000,""))</f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113</v>
      </c>
      <c r="AH5202" s="2" t="s">
        <v>114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6482</v>
      </c>
      <c r="B5203" s="2" t="s">
        <v>6483</v>
      </c>
      <c r="C5203" s="2" t="s">
        <v>47</v>
      </c>
      <c r="D5203" s="2" t="s">
        <v>2618</v>
      </c>
      <c r="E5203" s="2" t="s">
        <v>491</v>
      </c>
      <c r="F5203" s="2" t="s">
        <v>278</v>
      </c>
      <c r="G5203" s="2" t="s">
        <v>120</v>
      </c>
      <c r="H5203" s="2" t="s">
        <v>418</v>
      </c>
      <c r="I5203" s="2" t="s">
        <v>53</v>
      </c>
      <c r="J5203" s="2" t="s">
        <v>280</v>
      </c>
      <c r="K5203" s="2"/>
      <c r="L5203" s="2" t="s">
        <v>122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124</v>
      </c>
      <c r="X5203" s="2" t="s">
        <v>298</v>
      </c>
      <c r="Y5203" s="2" t="s">
        <v>2619</v>
      </c>
      <c r="Z5203" s="2">
        <v>94.5</v>
      </c>
      <c r="AA5203" s="2"/>
      <c r="AB5203" s="2"/>
      <c r="AC5203" s="2"/>
      <c r="AD5203" s="2"/>
      <c r="AE5203" s="2" t="s">
        <v>271</v>
      </c>
      <c r="AF5203" s="2" t="s">
        <v>281</v>
      </c>
      <c r="AG5203" s="2" t="s">
        <v>1915</v>
      </c>
      <c r="AH5203" s="2" t="s">
        <v>128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6484</v>
      </c>
      <c r="B5204" s="2" t="s">
        <v>6483</v>
      </c>
      <c r="C5204" s="2" t="s">
        <v>47</v>
      </c>
      <c r="D5204" s="2" t="s">
        <v>2618</v>
      </c>
      <c r="E5204" s="2" t="s">
        <v>491</v>
      </c>
      <c r="F5204" s="2" t="s">
        <v>278</v>
      </c>
      <c r="G5204" s="2" t="s">
        <v>120</v>
      </c>
      <c r="H5204" s="2" t="s">
        <v>418</v>
      </c>
      <c r="I5204" s="2" t="s">
        <v>53</v>
      </c>
      <c r="J5204" s="2" t="s">
        <v>280</v>
      </c>
      <c r="K5204" s="2"/>
      <c r="L5204" s="2" t="s">
        <v>122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124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271</v>
      </c>
      <c r="AF5204" s="2" t="s">
        <v>281</v>
      </c>
      <c r="AG5204" s="2" t="s">
        <v>1917</v>
      </c>
      <c r="AH5204" s="2" t="s">
        <v>128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6485</v>
      </c>
      <c r="B5205" s="2" t="s">
        <v>6483</v>
      </c>
      <c r="C5205" s="2" t="s">
        <v>47</v>
      </c>
      <c r="D5205" s="2" t="s">
        <v>2618</v>
      </c>
      <c r="E5205" s="2" t="s">
        <v>491</v>
      </c>
      <c r="F5205" s="2" t="s">
        <v>278</v>
      </c>
      <c r="G5205" s="2" t="s">
        <v>120</v>
      </c>
      <c r="H5205" s="2" t="s">
        <v>418</v>
      </c>
      <c r="I5205" s="2" t="s">
        <v>53</v>
      </c>
      <c r="J5205" s="2" t="s">
        <v>280</v>
      </c>
      <c r="K5205" s="2"/>
      <c r="L5205" s="2" t="s">
        <v>122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124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271</v>
      </c>
      <c r="AF5205" s="2" t="s">
        <v>281</v>
      </c>
      <c r="AG5205" s="2" t="s">
        <v>1919</v>
      </c>
      <c r="AH5205" s="2" t="s">
        <v>128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6486</v>
      </c>
      <c r="B5206" s="2" t="s">
        <v>6483</v>
      </c>
      <c r="C5206" s="2" t="s">
        <v>47</v>
      </c>
      <c r="D5206" s="2" t="s">
        <v>2618</v>
      </c>
      <c r="E5206" s="2" t="s">
        <v>491</v>
      </c>
      <c r="F5206" s="2" t="s">
        <v>278</v>
      </c>
      <c r="G5206" s="2" t="s">
        <v>120</v>
      </c>
      <c r="H5206" s="2" t="s">
        <v>418</v>
      </c>
      <c r="I5206" s="2" t="s">
        <v>53</v>
      </c>
      <c r="J5206" s="2" t="s">
        <v>280</v>
      </c>
      <c r="K5206" s="2"/>
      <c r="L5206" s="2" t="s">
        <v>122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124</v>
      </c>
      <c r="X5206" s="2" t="s">
        <v>298</v>
      </c>
      <c r="Y5206" s="2" t="s">
        <v>2623</v>
      </c>
      <c r="Z5206" s="2">
        <v>94.5</v>
      </c>
      <c r="AA5206" s="2"/>
      <c r="AB5206" s="2"/>
      <c r="AC5206" s="2"/>
      <c r="AD5206" s="2"/>
      <c r="AE5206" s="2" t="s">
        <v>271</v>
      </c>
      <c r="AF5206" s="2" t="s">
        <v>281</v>
      </c>
      <c r="AG5206" s="2" t="s">
        <v>1915</v>
      </c>
      <c r="AH5206" s="2" t="s">
        <v>128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6487</v>
      </c>
      <c r="B5207" s="2" t="s">
        <v>6483</v>
      </c>
      <c r="C5207" s="2" t="s">
        <v>47</v>
      </c>
      <c r="D5207" s="2" t="s">
        <v>2618</v>
      </c>
      <c r="E5207" s="2" t="s">
        <v>491</v>
      </c>
      <c r="F5207" s="2" t="s">
        <v>278</v>
      </c>
      <c r="G5207" s="2" t="s">
        <v>120</v>
      </c>
      <c r="H5207" s="2" t="s">
        <v>418</v>
      </c>
      <c r="I5207" s="2" t="s">
        <v>53</v>
      </c>
      <c r="J5207" s="2" t="s">
        <v>280</v>
      </c>
      <c r="K5207" s="2"/>
      <c r="L5207" s="2" t="s">
        <v>122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124</v>
      </c>
      <c r="X5207" s="2" t="s">
        <v>298</v>
      </c>
      <c r="Y5207" s="2" t="s">
        <v>1923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271</v>
      </c>
      <c r="AF5207" s="2" t="s">
        <v>281</v>
      </c>
      <c r="AG5207" s="2" t="s">
        <v>1915</v>
      </c>
      <c r="AH5207" s="2" t="s">
        <v>128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6488</v>
      </c>
      <c r="B5208" s="2" t="s">
        <v>6483</v>
      </c>
      <c r="C5208" s="2" t="s">
        <v>47</v>
      </c>
      <c r="D5208" s="2" t="s">
        <v>2618</v>
      </c>
      <c r="E5208" s="2" t="s">
        <v>491</v>
      </c>
      <c r="F5208" s="2" t="s">
        <v>278</v>
      </c>
      <c r="G5208" s="2" t="s">
        <v>120</v>
      </c>
      <c r="H5208" s="2" t="s">
        <v>418</v>
      </c>
      <c r="I5208" s="2" t="s">
        <v>53</v>
      </c>
      <c r="J5208" s="2" t="s">
        <v>280</v>
      </c>
      <c r="K5208" s="2"/>
      <c r="L5208" s="2" t="s">
        <v>122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124</v>
      </c>
      <c r="X5208" s="2" t="s">
        <v>298</v>
      </c>
      <c r="Y5208" s="2" t="s">
        <v>2626</v>
      </c>
      <c r="Z5208" s="2">
        <v>94.5</v>
      </c>
      <c r="AA5208" s="2"/>
      <c r="AB5208" s="2"/>
      <c r="AC5208" s="2"/>
      <c r="AD5208" s="2"/>
      <c r="AE5208" s="2" t="s">
        <v>271</v>
      </c>
      <c r="AF5208" s="2" t="s">
        <v>281</v>
      </c>
      <c r="AG5208" s="2" t="s">
        <v>1915</v>
      </c>
      <c r="AH5208" s="2" t="s">
        <v>128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6489</v>
      </c>
      <c r="B5209" s="2" t="s">
        <v>6483</v>
      </c>
      <c r="C5209" s="2" t="s">
        <v>47</v>
      </c>
      <c r="D5209" s="2" t="s">
        <v>2618</v>
      </c>
      <c r="E5209" s="2" t="s">
        <v>491</v>
      </c>
      <c r="F5209" s="2" t="s">
        <v>278</v>
      </c>
      <c r="G5209" s="2" t="s">
        <v>120</v>
      </c>
      <c r="H5209" s="2" t="s">
        <v>418</v>
      </c>
      <c r="I5209" s="2" t="s">
        <v>53</v>
      </c>
      <c r="J5209" s="2" t="s">
        <v>280</v>
      </c>
      <c r="K5209" s="2"/>
      <c r="L5209" s="2" t="s">
        <v>122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124</v>
      </c>
      <c r="X5209" s="2" t="s">
        <v>314</v>
      </c>
      <c r="Y5209" s="2" t="s">
        <v>315</v>
      </c>
      <c r="Z5209" s="2">
        <v>80</v>
      </c>
      <c r="AA5209" s="2"/>
      <c r="AB5209" s="2"/>
      <c r="AC5209" s="2"/>
      <c r="AD5209" s="2"/>
      <c r="AE5209" s="2" t="s">
        <v>271</v>
      </c>
      <c r="AF5209" s="2" t="s">
        <v>281</v>
      </c>
      <c r="AG5209" s="2" t="s">
        <v>1919</v>
      </c>
      <c r="AH5209" s="2" t="s">
        <v>128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6490</v>
      </c>
      <c r="B5210" s="2" t="s">
        <v>6483</v>
      </c>
      <c r="C5210" s="2" t="s">
        <v>47</v>
      </c>
      <c r="D5210" s="2" t="s">
        <v>2618</v>
      </c>
      <c r="E5210" s="2" t="s">
        <v>491</v>
      </c>
      <c r="F5210" s="2" t="s">
        <v>278</v>
      </c>
      <c r="G5210" s="2" t="s">
        <v>120</v>
      </c>
      <c r="H5210" s="2" t="s">
        <v>418</v>
      </c>
      <c r="I5210" s="2" t="s">
        <v>53</v>
      </c>
      <c r="J5210" s="2" t="s">
        <v>280</v>
      </c>
      <c r="K5210" s="2"/>
      <c r="L5210" s="2" t="s">
        <v>122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124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271</v>
      </c>
      <c r="AF5210" s="2" t="s">
        <v>281</v>
      </c>
      <c r="AG5210" s="2" t="s">
        <v>1917</v>
      </c>
      <c r="AH5210" s="2" t="s">
        <v>128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6491</v>
      </c>
      <c r="B5211" s="2" t="s">
        <v>6483</v>
      </c>
      <c r="C5211" s="2" t="s">
        <v>47</v>
      </c>
      <c r="D5211" s="2" t="s">
        <v>2618</v>
      </c>
      <c r="E5211" s="2" t="s">
        <v>491</v>
      </c>
      <c r="F5211" s="2" t="s">
        <v>278</v>
      </c>
      <c r="G5211" s="2" t="s">
        <v>120</v>
      </c>
      <c r="H5211" s="2" t="s">
        <v>418</v>
      </c>
      <c r="I5211" s="2"/>
      <c r="J5211" s="2"/>
      <c r="K5211" s="2" t="s">
        <v>55</v>
      </c>
      <c r="L5211" s="2" t="s">
        <v>551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552</v>
      </c>
      <c r="T5211" s="2" t="s">
        <v>165</v>
      </c>
      <c r="U5211" s="2"/>
      <c r="V5211" s="2" t="s">
        <v>111</v>
      </c>
      <c r="W5211" s="2" t="s">
        <v>553</v>
      </c>
      <c r="X5211" s="2" t="s">
        <v>551</v>
      </c>
      <c r="Y5211" s="2" t="s">
        <v>554</v>
      </c>
      <c r="Z5211" s="2">
        <v>0</v>
      </c>
      <c r="AA5211" s="2"/>
      <c r="AB5211" s="2"/>
      <c r="AC5211" s="2"/>
      <c r="AD5211" s="2"/>
      <c r="AE5211" s="2" t="s">
        <v>271</v>
      </c>
      <c r="AF5211" s="2" t="s">
        <v>555</v>
      </c>
      <c r="AG5211" s="2" t="s">
        <v>556</v>
      </c>
      <c r="AH5211" s="2" t="s">
        <v>168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6492</v>
      </c>
      <c r="B5212" s="2" t="s">
        <v>6493</v>
      </c>
      <c r="C5212" s="2" t="s">
        <v>47</v>
      </c>
      <c r="D5212" s="2" t="s">
        <v>4569</v>
      </c>
      <c r="E5212" s="2" t="s">
        <v>1754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343</v>
      </c>
      <c r="K5212" s="2" t="s">
        <v>55</v>
      </c>
      <c r="L5212" s="2" t="s">
        <v>173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174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5.472874758400002</v>
      </c>
      <c r="AD5212" s="4">
        <f>AC5212*(1-Z5212/100)</f>
        <v>5.472874758400002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6494</v>
      </c>
      <c r="B5213" s="2" t="s">
        <v>6493</v>
      </c>
      <c r="C5213" s="2" t="s">
        <v>47</v>
      </c>
      <c r="D5213" s="2" t="s">
        <v>4569</v>
      </c>
      <c r="E5213" s="2" t="s">
        <v>1754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343</v>
      </c>
      <c r="K5213" s="2" t="s">
        <v>55</v>
      </c>
      <c r="L5213" s="2" t="s">
        <v>173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179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1666.04</v>
      </c>
      <c r="AD5213" s="4">
        <f>AC5213*(1-Z5213/100)</f>
        <v>1666.04</v>
      </c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6495</v>
      </c>
      <c r="B5214" s="2" t="s">
        <v>6493</v>
      </c>
      <c r="C5214" s="2" t="s">
        <v>47</v>
      </c>
      <c r="D5214" s="2" t="s">
        <v>4569</v>
      </c>
      <c r="E5214" s="2" t="s">
        <v>1754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343</v>
      </c>
      <c r="K5214" s="2" t="s">
        <v>55</v>
      </c>
      <c r="L5214" s="2" t="s">
        <v>173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182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4">
        <f>P5214*U5214/1000000</f>
        <v>6006.0742</v>
      </c>
      <c r="AD5214" s="4">
        <f>AC5214*(1-Z5214/100)</f>
        <v>4684.737876</v>
      </c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6496</v>
      </c>
      <c r="B5215" s="2" t="s">
        <v>6493</v>
      </c>
      <c r="C5215" s="2" t="s">
        <v>47</v>
      </c>
      <c r="D5215" s="2" t="s">
        <v>4569</v>
      </c>
      <c r="E5215" s="2" t="s">
        <v>1754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343</v>
      </c>
      <c r="K5215" s="2" t="s">
        <v>55</v>
      </c>
      <c r="L5215" s="2" t="s">
        <v>173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185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6497</v>
      </c>
      <c r="B5216" s="2" t="s">
        <v>6493</v>
      </c>
      <c r="C5216" s="2" t="s">
        <v>47</v>
      </c>
      <c r="D5216" s="2" t="s">
        <v>4569</v>
      </c>
      <c r="E5216" s="2" t="s">
        <v>1754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343</v>
      </c>
      <c r="K5216" s="2" t="s">
        <v>55</v>
      </c>
      <c r="L5216" s="2" t="s">
        <v>173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188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4">
        <f>P5216*U5216/1000000</f>
        <v>11336.669142400002</v>
      </c>
      <c r="AD5216" s="4">
        <f>AC5217*(1-AA5216/100)+(AC5216-AC5217)*(1-AB5216/100)</f>
        <v>11336.669142400002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6498</v>
      </c>
      <c r="B5217" s="2" t="s">
        <v>6493</v>
      </c>
      <c r="C5217" s="2" t="s">
        <v>47</v>
      </c>
      <c r="D5217" s="2" t="s">
        <v>4569</v>
      </c>
      <c r="E5217" s="2" t="s">
        <v>1754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343</v>
      </c>
      <c r="K5217" s="2" t="s">
        <v>55</v>
      </c>
      <c r="L5217" s="2" t="s">
        <v>173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191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2736.437379200001</v>
      </c>
      <c r="AD5217" s="4">
        <f>AC5217*(1-Z5217/100)</f>
        <v>2736.437379200001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6499</v>
      </c>
      <c r="B5218" s="2" t="s">
        <v>6493</v>
      </c>
      <c r="C5218" s="2" t="s">
        <v>47</v>
      </c>
      <c r="D5218" s="2" t="s">
        <v>4569</v>
      </c>
      <c r="E5218" s="2" t="s">
        <v>1754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343</v>
      </c>
      <c r="K5218" s="2" t="s">
        <v>55</v>
      </c>
      <c r="L5218" s="2" t="s">
        <v>173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194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5664.536</v>
      </c>
      <c r="AD5218" s="4">
        <f>AC5218*(1-Z5218/100)</f>
        <v>5664.536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6500</v>
      </c>
      <c r="B5219" s="2" t="s">
        <v>6493</v>
      </c>
      <c r="C5219" s="2" t="s">
        <v>47</v>
      </c>
      <c r="D5219" s="2" t="s">
        <v>4569</v>
      </c>
      <c r="E5219" s="2" t="s">
        <v>1754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343</v>
      </c>
      <c r="K5219" s="2" t="s">
        <v>55</v>
      </c>
      <c r="L5219" s="2" t="s">
        <v>173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196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33.3208</v>
      </c>
      <c r="AD5219" s="4">
        <f>AC5219*(1-Z5219/100)</f>
        <v>33.3208</v>
      </c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6501</v>
      </c>
      <c r="B5220" s="2" t="s">
        <v>6493</v>
      </c>
      <c r="C5220" s="2" t="s">
        <v>47</v>
      </c>
      <c r="D5220" s="2" t="s">
        <v>4569</v>
      </c>
      <c r="E5220" s="2" t="s">
        <v>1754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f>IF(O5220="吨",N5220*1000,IF(O5220="万立方米",N5220*10000,""))</f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113</v>
      </c>
      <c r="AH5220" s="2" t="s">
        <v>114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6502</v>
      </c>
      <c r="B5221" s="2" t="s">
        <v>6503</v>
      </c>
      <c r="C5221" s="2" t="s">
        <v>47</v>
      </c>
      <c r="D5221" s="2" t="s">
        <v>3873</v>
      </c>
      <c r="E5221" s="2" t="s">
        <v>325</v>
      </c>
      <c r="F5221" s="2" t="s">
        <v>50</v>
      </c>
      <c r="G5221" s="2" t="s">
        <v>51</v>
      </c>
      <c r="H5221" s="2" t="s">
        <v>142</v>
      </c>
      <c r="I5221" s="2" t="s">
        <v>53</v>
      </c>
      <c r="J5221" s="2" t="s">
        <v>595</v>
      </c>
      <c r="K5221" s="2" t="s">
        <v>55</v>
      </c>
      <c r="L5221" s="2" t="s">
        <v>173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174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6.5433980640000025</v>
      </c>
      <c r="AD5221" s="4">
        <f>AC5221*(1-Z5221/100)</f>
        <v>6.5433980640000025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6504</v>
      </c>
      <c r="B5222" s="2" t="s">
        <v>6503</v>
      </c>
      <c r="C5222" s="2" t="s">
        <v>47</v>
      </c>
      <c r="D5222" s="2" t="s">
        <v>3873</v>
      </c>
      <c r="E5222" s="2" t="s">
        <v>325</v>
      </c>
      <c r="F5222" s="2" t="s">
        <v>50</v>
      </c>
      <c r="G5222" s="2" t="s">
        <v>51</v>
      </c>
      <c r="H5222" s="2" t="s">
        <v>142</v>
      </c>
      <c r="I5222" s="2" t="s">
        <v>53</v>
      </c>
      <c r="J5222" s="2" t="s">
        <v>595</v>
      </c>
      <c r="K5222" s="2" t="s">
        <v>55</v>
      </c>
      <c r="L5222" s="2" t="s">
        <v>173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179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4">
        <f>P5222*U5222/1000000</f>
        <v>1151.196</v>
      </c>
      <c r="AD5222" s="4">
        <f>AC5222*(1-Z5222/100)</f>
        <v>1151.196</v>
      </c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6505</v>
      </c>
      <c r="B5223" s="2" t="s">
        <v>6503</v>
      </c>
      <c r="C5223" s="2" t="s">
        <v>47</v>
      </c>
      <c r="D5223" s="2" t="s">
        <v>3873</v>
      </c>
      <c r="E5223" s="2" t="s">
        <v>325</v>
      </c>
      <c r="F5223" s="2" t="s">
        <v>50</v>
      </c>
      <c r="G5223" s="2" t="s">
        <v>51</v>
      </c>
      <c r="H5223" s="2" t="s">
        <v>142</v>
      </c>
      <c r="I5223" s="2" t="s">
        <v>53</v>
      </c>
      <c r="J5223" s="2" t="s">
        <v>595</v>
      </c>
      <c r="K5223" s="2" t="s">
        <v>55</v>
      </c>
      <c r="L5223" s="2" t="s">
        <v>173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182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4">
        <f>P5223*U5223/1000000</f>
        <v>4150.06158</v>
      </c>
      <c r="AD5223" s="4">
        <f>AC5223*(1-Z5223/100)</f>
        <v>3237.0480324</v>
      </c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6506</v>
      </c>
      <c r="B5224" s="2" t="s">
        <v>6503</v>
      </c>
      <c r="C5224" s="2" t="s">
        <v>47</v>
      </c>
      <c r="D5224" s="2" t="s">
        <v>3873</v>
      </c>
      <c r="E5224" s="2" t="s">
        <v>325</v>
      </c>
      <c r="F5224" s="2" t="s">
        <v>50</v>
      </c>
      <c r="G5224" s="2" t="s">
        <v>51</v>
      </c>
      <c r="H5224" s="2" t="s">
        <v>142</v>
      </c>
      <c r="I5224" s="2" t="s">
        <v>53</v>
      </c>
      <c r="J5224" s="2" t="s">
        <v>595</v>
      </c>
      <c r="K5224" s="2" t="s">
        <v>55</v>
      </c>
      <c r="L5224" s="2" t="s">
        <v>173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185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6507</v>
      </c>
      <c r="B5225" s="2" t="s">
        <v>6503</v>
      </c>
      <c r="C5225" s="2" t="s">
        <v>47</v>
      </c>
      <c r="D5225" s="2" t="s">
        <v>3873</v>
      </c>
      <c r="E5225" s="2" t="s">
        <v>325</v>
      </c>
      <c r="F5225" s="2" t="s">
        <v>50</v>
      </c>
      <c r="G5225" s="2" t="s">
        <v>51</v>
      </c>
      <c r="H5225" s="2" t="s">
        <v>142</v>
      </c>
      <c r="I5225" s="2" t="s">
        <v>53</v>
      </c>
      <c r="J5225" s="2" t="s">
        <v>595</v>
      </c>
      <c r="K5225" s="2" t="s">
        <v>55</v>
      </c>
      <c r="L5225" s="2" t="s">
        <v>173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188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4">
        <f>P5225*U5225/1000000</f>
        <v>13554.181703999999</v>
      </c>
      <c r="AD5225" s="4">
        <f>AC5226*(1-AA5225/100)+(AC5225-AC5226)*(1-AB5225/100)</f>
        <v>13554.181703999999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6508</v>
      </c>
      <c r="B5226" s="2" t="s">
        <v>6503</v>
      </c>
      <c r="C5226" s="2" t="s">
        <v>47</v>
      </c>
      <c r="D5226" s="2" t="s">
        <v>3873</v>
      </c>
      <c r="E5226" s="2" t="s">
        <v>325</v>
      </c>
      <c r="F5226" s="2" t="s">
        <v>50</v>
      </c>
      <c r="G5226" s="2" t="s">
        <v>51</v>
      </c>
      <c r="H5226" s="2" t="s">
        <v>142</v>
      </c>
      <c r="I5226" s="2" t="s">
        <v>53</v>
      </c>
      <c r="J5226" s="2" t="s">
        <v>595</v>
      </c>
      <c r="K5226" s="2" t="s">
        <v>55</v>
      </c>
      <c r="L5226" s="2" t="s">
        <v>173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191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3271.6990320000004</v>
      </c>
      <c r="AD5226" s="4">
        <f>AC5226*(1-Z5226/100)</f>
        <v>3271.6990320000004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6509</v>
      </c>
      <c r="B5227" s="2" t="s">
        <v>6503</v>
      </c>
      <c r="C5227" s="2" t="s">
        <v>47</v>
      </c>
      <c r="D5227" s="2" t="s">
        <v>3873</v>
      </c>
      <c r="E5227" s="2" t="s">
        <v>325</v>
      </c>
      <c r="F5227" s="2" t="s">
        <v>50</v>
      </c>
      <c r="G5227" s="2" t="s">
        <v>51</v>
      </c>
      <c r="H5227" s="2" t="s">
        <v>142</v>
      </c>
      <c r="I5227" s="2" t="s">
        <v>53</v>
      </c>
      <c r="J5227" s="2" t="s">
        <v>595</v>
      </c>
      <c r="K5227" s="2" t="s">
        <v>55</v>
      </c>
      <c r="L5227" s="2" t="s">
        <v>173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194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5088.28632</v>
      </c>
      <c r="AD5227" s="4">
        <f>AC5227*(1-Z5227/100)</f>
        <v>5088.28632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6510</v>
      </c>
      <c r="B5228" s="2" t="s">
        <v>6503</v>
      </c>
      <c r="C5228" s="2" t="s">
        <v>47</v>
      </c>
      <c r="D5228" s="2" t="s">
        <v>3873</v>
      </c>
      <c r="E5228" s="2" t="s">
        <v>325</v>
      </c>
      <c r="F5228" s="2" t="s">
        <v>50</v>
      </c>
      <c r="G5228" s="2" t="s">
        <v>51</v>
      </c>
      <c r="H5228" s="2" t="s">
        <v>142</v>
      </c>
      <c r="I5228" s="2" t="s">
        <v>53</v>
      </c>
      <c r="J5228" s="2" t="s">
        <v>595</v>
      </c>
      <c r="K5228" s="2" t="s">
        <v>55</v>
      </c>
      <c r="L5228" s="2" t="s">
        <v>173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196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23.02392</v>
      </c>
      <c r="AD5228" s="4">
        <f>AC5228*(1-Z5228/100)</f>
        <v>23.02392</v>
      </c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6511</v>
      </c>
      <c r="B5229" s="2" t="s">
        <v>6503</v>
      </c>
      <c r="C5229" s="2" t="s">
        <v>47</v>
      </c>
      <c r="D5229" s="2" t="s">
        <v>3873</v>
      </c>
      <c r="E5229" s="2" t="s">
        <v>325</v>
      </c>
      <c r="F5229" s="2" t="s">
        <v>50</v>
      </c>
      <c r="G5229" s="2" t="s">
        <v>51</v>
      </c>
      <c r="H5229" s="2" t="s">
        <v>142</v>
      </c>
      <c r="I5229" s="2" t="s">
        <v>198</v>
      </c>
      <c r="J5229" s="2" t="s">
        <v>357</v>
      </c>
      <c r="K5229" s="2" t="s">
        <v>357</v>
      </c>
      <c r="L5229" s="2" t="s">
        <v>200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358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0.00155</v>
      </c>
      <c r="AD5229" s="4">
        <f>AC5229*(1-Z5229/100)</f>
        <v>0.00155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6512</v>
      </c>
      <c r="B5230" s="2" t="s">
        <v>6503</v>
      </c>
      <c r="C5230" s="2" t="s">
        <v>47</v>
      </c>
      <c r="D5230" s="2" t="s">
        <v>3873</v>
      </c>
      <c r="E5230" s="2" t="s">
        <v>325</v>
      </c>
      <c r="F5230" s="2" t="s">
        <v>50</v>
      </c>
      <c r="G5230" s="2" t="s">
        <v>51</v>
      </c>
      <c r="H5230" s="2" t="s">
        <v>142</v>
      </c>
      <c r="I5230" s="2" t="s">
        <v>198</v>
      </c>
      <c r="J5230" s="2" t="s">
        <v>357</v>
      </c>
      <c r="K5230" s="2" t="s">
        <v>357</v>
      </c>
      <c r="L5230" s="2" t="s">
        <v>200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360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0.093</v>
      </c>
      <c r="AD5230" s="4">
        <f>AC5230*(1-Z5230/100)</f>
        <v>0.093</v>
      </c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6513</v>
      </c>
      <c r="B5231" s="2" t="s">
        <v>6503</v>
      </c>
      <c r="C5231" s="2" t="s">
        <v>47</v>
      </c>
      <c r="D5231" s="2" t="s">
        <v>3873</v>
      </c>
      <c r="E5231" s="2" t="s">
        <v>325</v>
      </c>
      <c r="F5231" s="2" t="s">
        <v>50</v>
      </c>
      <c r="G5231" s="2" t="s">
        <v>51</v>
      </c>
      <c r="H5231" s="2" t="s">
        <v>142</v>
      </c>
      <c r="I5231" s="2" t="s">
        <v>198</v>
      </c>
      <c r="J5231" s="2" t="s">
        <v>357</v>
      </c>
      <c r="K5231" s="2" t="s">
        <v>357</v>
      </c>
      <c r="L5231" s="2" t="s">
        <v>200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362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4">
        <f>P5231*U5231/1000000</f>
        <v>1.147</v>
      </c>
      <c r="AD5231" s="4">
        <f>AC5231*(1-Z5231/100)</f>
        <v>0.89466</v>
      </c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6514</v>
      </c>
      <c r="B5232" s="2" t="s">
        <v>6503</v>
      </c>
      <c r="C5232" s="2" t="s">
        <v>47</v>
      </c>
      <c r="D5232" s="2" t="s">
        <v>3873</v>
      </c>
      <c r="E5232" s="2" t="s">
        <v>325</v>
      </c>
      <c r="F5232" s="2" t="s">
        <v>50</v>
      </c>
      <c r="G5232" s="2" t="s">
        <v>51</v>
      </c>
      <c r="H5232" s="2" t="s">
        <v>142</v>
      </c>
      <c r="I5232" s="2" t="s">
        <v>198</v>
      </c>
      <c r="J5232" s="2" t="s">
        <v>357</v>
      </c>
      <c r="K5232" s="2" t="s">
        <v>357</v>
      </c>
      <c r="L5232" s="2" t="s">
        <v>200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364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0.0062</v>
      </c>
      <c r="AD5232" s="4">
        <f>AC5232*(1-Z5232/100)</f>
        <v>0.0062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6515</v>
      </c>
      <c r="B5233" s="2" t="s">
        <v>6503</v>
      </c>
      <c r="C5233" s="2" t="s">
        <v>47</v>
      </c>
      <c r="D5233" s="2" t="s">
        <v>3873</v>
      </c>
      <c r="E5233" s="2" t="s">
        <v>325</v>
      </c>
      <c r="F5233" s="2" t="s">
        <v>50</v>
      </c>
      <c r="G5233" s="2" t="s">
        <v>51</v>
      </c>
      <c r="H5233" s="2" t="s">
        <v>142</v>
      </c>
      <c r="I5233" s="2" t="s">
        <v>198</v>
      </c>
      <c r="J5233" s="2" t="s">
        <v>357</v>
      </c>
      <c r="K5233" s="2" t="s">
        <v>357</v>
      </c>
      <c r="L5233" s="2" t="s">
        <v>200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366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0.0775</v>
      </c>
      <c r="AD5233" s="4">
        <f>AC5234*(1-AA5233/100)+(AC5233-AC5234)*(1-AB5233/100)</f>
        <v>0.0775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6516</v>
      </c>
      <c r="B5234" s="2" t="s">
        <v>6503</v>
      </c>
      <c r="C5234" s="2" t="s">
        <v>47</v>
      </c>
      <c r="D5234" s="2" t="s">
        <v>3873</v>
      </c>
      <c r="E5234" s="2" t="s">
        <v>325</v>
      </c>
      <c r="F5234" s="2" t="s">
        <v>50</v>
      </c>
      <c r="G5234" s="2" t="s">
        <v>51</v>
      </c>
      <c r="H5234" s="2" t="s">
        <v>142</v>
      </c>
      <c r="I5234" s="2" t="s">
        <v>198</v>
      </c>
      <c r="J5234" s="2" t="s">
        <v>357</v>
      </c>
      <c r="K5234" s="2" t="s">
        <v>357</v>
      </c>
      <c r="L5234" s="2" t="s">
        <v>200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368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0.0775</v>
      </c>
      <c r="AD5234" s="4">
        <f>AC5234*(1-Z5234/100)</f>
        <v>0.0775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6517</v>
      </c>
      <c r="B5235" s="2" t="s">
        <v>6503</v>
      </c>
      <c r="C5235" s="2" t="s">
        <v>47</v>
      </c>
      <c r="D5235" s="2" t="s">
        <v>3873</v>
      </c>
      <c r="E5235" s="2" t="s">
        <v>325</v>
      </c>
      <c r="F5235" s="2" t="s">
        <v>50</v>
      </c>
      <c r="G5235" s="2" t="s">
        <v>51</v>
      </c>
      <c r="H5235" s="2" t="s">
        <v>142</v>
      </c>
      <c r="I5235" s="2" t="s">
        <v>198</v>
      </c>
      <c r="J5235" s="2" t="s">
        <v>357</v>
      </c>
      <c r="K5235" s="2" t="s">
        <v>357</v>
      </c>
      <c r="L5235" s="2" t="s">
        <v>200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370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0.465</v>
      </c>
      <c r="AD5235" s="4">
        <f>AC5235*(1-Z5235/100)</f>
        <v>0.465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6518</v>
      </c>
      <c r="B5236" s="2" t="s">
        <v>6503</v>
      </c>
      <c r="C5236" s="2" t="s">
        <v>47</v>
      </c>
      <c r="D5236" s="2" t="s">
        <v>3873</v>
      </c>
      <c r="E5236" s="2" t="s">
        <v>325</v>
      </c>
      <c r="F5236" s="2" t="s">
        <v>50</v>
      </c>
      <c r="G5236" s="2" t="s">
        <v>51</v>
      </c>
      <c r="H5236" s="2" t="s">
        <v>142</v>
      </c>
      <c r="I5236" s="2" t="s">
        <v>198</v>
      </c>
      <c r="J5236" s="2" t="s">
        <v>357</v>
      </c>
      <c r="K5236" s="2" t="s">
        <v>357</v>
      </c>
      <c r="L5236" s="2" t="s">
        <v>200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372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0.02015</v>
      </c>
      <c r="AD5236" s="4">
        <f>AC5236*(1-Z5236/100)</f>
        <v>0.02015</v>
      </c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6519</v>
      </c>
      <c r="B5237" s="2" t="s">
        <v>6503</v>
      </c>
      <c r="C5237" s="2" t="s">
        <v>47</v>
      </c>
      <c r="D5237" s="2" t="s">
        <v>3873</v>
      </c>
      <c r="E5237" s="2" t="s">
        <v>325</v>
      </c>
      <c r="F5237" s="2" t="s">
        <v>50</v>
      </c>
      <c r="G5237" s="2" t="s">
        <v>51</v>
      </c>
      <c r="H5237" s="2" t="s">
        <v>142</v>
      </c>
      <c r="I5237" s="2"/>
      <c r="J5237" s="2"/>
      <c r="K5237" s="2"/>
      <c r="L5237" s="2"/>
      <c r="M5237" s="2" t="s">
        <v>107</v>
      </c>
      <c r="N5237" s="3"/>
      <c r="O5237" s="3"/>
      <c r="P5237" s="4">
        <f>IF(O5237="吨",N5237*1000,IF(O5237="万立方米",N5237*10000,""))</f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113</v>
      </c>
      <c r="AH5237" s="2" t="s">
        <v>114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6520</v>
      </c>
      <c r="B5238" s="2" t="s">
        <v>6521</v>
      </c>
      <c r="C5238" s="2" t="s">
        <v>47</v>
      </c>
      <c r="D5238" s="2" t="s">
        <v>4975</v>
      </c>
      <c r="E5238" s="2" t="s">
        <v>526</v>
      </c>
      <c r="F5238" s="2" t="s">
        <v>278</v>
      </c>
      <c r="G5238" s="2" t="s">
        <v>120</v>
      </c>
      <c r="H5238" s="2" t="s">
        <v>52</v>
      </c>
      <c r="I5238" s="2" t="s">
        <v>53</v>
      </c>
      <c r="J5238" s="2" t="s">
        <v>280</v>
      </c>
      <c r="K5238" s="2"/>
      <c r="L5238" s="2" t="s">
        <v>122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124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271</v>
      </c>
      <c r="AF5238" s="2" t="s">
        <v>281</v>
      </c>
      <c r="AG5238" s="2" t="s">
        <v>282</v>
      </c>
      <c r="AH5238" s="2" t="s">
        <v>128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6522</v>
      </c>
      <c r="B5239" s="2" t="s">
        <v>6521</v>
      </c>
      <c r="C5239" s="2" t="s">
        <v>47</v>
      </c>
      <c r="D5239" s="2" t="s">
        <v>4975</v>
      </c>
      <c r="E5239" s="2" t="s">
        <v>526</v>
      </c>
      <c r="F5239" s="2" t="s">
        <v>278</v>
      </c>
      <c r="G5239" s="2" t="s">
        <v>120</v>
      </c>
      <c r="H5239" s="2" t="s">
        <v>52</v>
      </c>
      <c r="I5239" s="2" t="s">
        <v>53</v>
      </c>
      <c r="J5239" s="2" t="s">
        <v>280</v>
      </c>
      <c r="K5239" s="2"/>
      <c r="L5239" s="2" t="s">
        <v>122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124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271</v>
      </c>
      <c r="AF5239" s="2" t="s">
        <v>281</v>
      </c>
      <c r="AG5239" s="2" t="s">
        <v>284</v>
      </c>
      <c r="AH5239" s="2" t="s">
        <v>128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6523</v>
      </c>
      <c r="B5240" s="2" t="s">
        <v>6521</v>
      </c>
      <c r="C5240" s="2" t="s">
        <v>47</v>
      </c>
      <c r="D5240" s="2" t="s">
        <v>4975</v>
      </c>
      <c r="E5240" s="2" t="s">
        <v>526</v>
      </c>
      <c r="F5240" s="2" t="s">
        <v>278</v>
      </c>
      <c r="G5240" s="2" t="s">
        <v>120</v>
      </c>
      <c r="H5240" s="2" t="s">
        <v>52</v>
      </c>
      <c r="I5240" s="2" t="s">
        <v>53</v>
      </c>
      <c r="J5240" s="2" t="s">
        <v>280</v>
      </c>
      <c r="K5240" s="2"/>
      <c r="L5240" s="2" t="s">
        <v>122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124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271</v>
      </c>
      <c r="AF5240" s="2" t="s">
        <v>281</v>
      </c>
      <c r="AG5240" s="2" t="s">
        <v>282</v>
      </c>
      <c r="AH5240" s="2" t="s">
        <v>128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6524</v>
      </c>
      <c r="B5241" s="2" t="s">
        <v>6521</v>
      </c>
      <c r="C5241" s="2" t="s">
        <v>47</v>
      </c>
      <c r="D5241" s="2" t="s">
        <v>4975</v>
      </c>
      <c r="E5241" s="2" t="s">
        <v>526</v>
      </c>
      <c r="F5241" s="2" t="s">
        <v>278</v>
      </c>
      <c r="G5241" s="2" t="s">
        <v>120</v>
      </c>
      <c r="H5241" s="2" t="s">
        <v>52</v>
      </c>
      <c r="I5241" s="2" t="s">
        <v>53</v>
      </c>
      <c r="J5241" s="2" t="s">
        <v>280</v>
      </c>
      <c r="K5241" s="2"/>
      <c r="L5241" s="2" t="s">
        <v>122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124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271</v>
      </c>
      <c r="AF5241" s="2" t="s">
        <v>281</v>
      </c>
      <c r="AG5241" s="2" t="s">
        <v>282</v>
      </c>
      <c r="AH5241" s="2" t="s">
        <v>128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6525</v>
      </c>
      <c r="B5242" s="2" t="s">
        <v>6521</v>
      </c>
      <c r="C5242" s="2" t="s">
        <v>47</v>
      </c>
      <c r="D5242" s="2" t="s">
        <v>4975</v>
      </c>
      <c r="E5242" s="2" t="s">
        <v>526</v>
      </c>
      <c r="F5242" s="2" t="s">
        <v>278</v>
      </c>
      <c r="G5242" s="2" t="s">
        <v>120</v>
      </c>
      <c r="H5242" s="2" t="s">
        <v>52</v>
      </c>
      <c r="I5242" s="2" t="s">
        <v>53</v>
      </c>
      <c r="J5242" s="2" t="s">
        <v>280</v>
      </c>
      <c r="K5242" s="2"/>
      <c r="L5242" s="2" t="s">
        <v>122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124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271</v>
      </c>
      <c r="AF5242" s="2" t="s">
        <v>281</v>
      </c>
      <c r="AG5242" s="2" t="s">
        <v>282</v>
      </c>
      <c r="AH5242" s="2" t="s">
        <v>128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6526</v>
      </c>
      <c r="B5243" s="2" t="s">
        <v>6521</v>
      </c>
      <c r="C5243" s="2" t="s">
        <v>47</v>
      </c>
      <c r="D5243" s="2" t="s">
        <v>4975</v>
      </c>
      <c r="E5243" s="2" t="s">
        <v>526</v>
      </c>
      <c r="F5243" s="2" t="s">
        <v>278</v>
      </c>
      <c r="G5243" s="2" t="s">
        <v>120</v>
      </c>
      <c r="H5243" s="2" t="s">
        <v>52</v>
      </c>
      <c r="I5243" s="2" t="s">
        <v>53</v>
      </c>
      <c r="J5243" s="2" t="s">
        <v>280</v>
      </c>
      <c r="K5243" s="2"/>
      <c r="L5243" s="2" t="s">
        <v>122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124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271</v>
      </c>
      <c r="AF5243" s="2" t="s">
        <v>281</v>
      </c>
      <c r="AG5243" s="2" t="s">
        <v>282</v>
      </c>
      <c r="AH5243" s="2" t="s">
        <v>128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6527</v>
      </c>
      <c r="B5244" s="2" t="s">
        <v>6521</v>
      </c>
      <c r="C5244" s="2" t="s">
        <v>47</v>
      </c>
      <c r="D5244" s="2" t="s">
        <v>4975</v>
      </c>
      <c r="E5244" s="2" t="s">
        <v>526</v>
      </c>
      <c r="F5244" s="2" t="s">
        <v>278</v>
      </c>
      <c r="G5244" s="2" t="s">
        <v>120</v>
      </c>
      <c r="H5244" s="2" t="s">
        <v>52</v>
      </c>
      <c r="I5244" s="2" t="s">
        <v>53</v>
      </c>
      <c r="J5244" s="2" t="s">
        <v>280</v>
      </c>
      <c r="K5244" s="2"/>
      <c r="L5244" s="2" t="s">
        <v>122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124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271</v>
      </c>
      <c r="AF5244" s="2" t="s">
        <v>281</v>
      </c>
      <c r="AG5244" s="2" t="s">
        <v>282</v>
      </c>
      <c r="AH5244" s="2" t="s">
        <v>128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6528</v>
      </c>
      <c r="B5245" s="2" t="s">
        <v>6521</v>
      </c>
      <c r="C5245" s="2" t="s">
        <v>47</v>
      </c>
      <c r="D5245" s="2" t="s">
        <v>4975</v>
      </c>
      <c r="E5245" s="2" t="s">
        <v>526</v>
      </c>
      <c r="F5245" s="2" t="s">
        <v>278</v>
      </c>
      <c r="G5245" s="2" t="s">
        <v>120</v>
      </c>
      <c r="H5245" s="2" t="s">
        <v>52</v>
      </c>
      <c r="I5245" s="2" t="s">
        <v>53</v>
      </c>
      <c r="J5245" s="2" t="s">
        <v>280</v>
      </c>
      <c r="K5245" s="2"/>
      <c r="L5245" s="2" t="s">
        <v>122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124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271</v>
      </c>
      <c r="AF5245" s="2" t="s">
        <v>281</v>
      </c>
      <c r="AG5245" s="2" t="s">
        <v>284</v>
      </c>
      <c r="AH5245" s="2" t="s">
        <v>128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6529</v>
      </c>
      <c r="B5246" s="2" t="s">
        <v>6521</v>
      </c>
      <c r="C5246" s="2" t="s">
        <v>47</v>
      </c>
      <c r="D5246" s="2" t="s">
        <v>4975</v>
      </c>
      <c r="E5246" s="2" t="s">
        <v>526</v>
      </c>
      <c r="F5246" s="2" t="s">
        <v>278</v>
      </c>
      <c r="G5246" s="2" t="s">
        <v>120</v>
      </c>
      <c r="H5246" s="2" t="s">
        <v>52</v>
      </c>
      <c r="I5246" s="2" t="s">
        <v>198</v>
      </c>
      <c r="J5246" s="2" t="s">
        <v>226</v>
      </c>
      <c r="K5246" s="2" t="s">
        <v>226</v>
      </c>
      <c r="L5246" s="2" t="s">
        <v>227</v>
      </c>
      <c r="M5246" s="2" t="s">
        <v>57</v>
      </c>
      <c r="N5246" s="3">
        <v>4.76</v>
      </c>
      <c r="O5246" s="3" t="s">
        <v>228</v>
      </c>
      <c r="P5246" s="4">
        <f>IF(O5246="吨",N5246*1000,IF(O5246="万立方米",N5246*10000,""))</f>
        <v>47600.0</v>
      </c>
      <c r="Q5246" s="2" t="s">
        <v>229</v>
      </c>
      <c r="R5246" s="2" t="s">
        <v>230</v>
      </c>
      <c r="S5246" s="2" t="s">
        <v>231</v>
      </c>
      <c r="T5246" s="2" t="s">
        <v>75</v>
      </c>
      <c r="U5246" s="4">
        <f>0.0</f>
        <v>0.0</v>
      </c>
      <c r="V5246" s="2" t="s">
        <v>232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233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6530</v>
      </c>
      <c r="B5247" s="2" t="s">
        <v>6521</v>
      </c>
      <c r="C5247" s="2" t="s">
        <v>47</v>
      </c>
      <c r="D5247" s="2" t="s">
        <v>4975</v>
      </c>
      <c r="E5247" s="2" t="s">
        <v>526</v>
      </c>
      <c r="F5247" s="2" t="s">
        <v>278</v>
      </c>
      <c r="G5247" s="2" t="s">
        <v>120</v>
      </c>
      <c r="H5247" s="2" t="s">
        <v>52</v>
      </c>
      <c r="I5247" s="2" t="s">
        <v>198</v>
      </c>
      <c r="J5247" s="2" t="s">
        <v>226</v>
      </c>
      <c r="K5247" s="2" t="s">
        <v>226</v>
      </c>
      <c r="L5247" s="2" t="s">
        <v>227</v>
      </c>
      <c r="M5247" s="2" t="s">
        <v>73</v>
      </c>
      <c r="N5247" s="3">
        <v>4.76</v>
      </c>
      <c r="O5247" s="3" t="s">
        <v>228</v>
      </c>
      <c r="P5247" s="4">
        <f>IF(O5247="吨",N5247*1000,IF(O5247="万立方米",N5247*10000,""))</f>
        <v>47600.0</v>
      </c>
      <c r="Q5247" s="2" t="s">
        <v>229</v>
      </c>
      <c r="R5247" s="2" t="s">
        <v>230</v>
      </c>
      <c r="S5247" s="2" t="s">
        <v>235</v>
      </c>
      <c r="T5247" s="2" t="s">
        <v>75</v>
      </c>
      <c r="U5247" s="4">
        <f>1.3</f>
        <v>1.3</v>
      </c>
      <c r="V5247" s="2" t="s">
        <v>232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0.06188</v>
      </c>
      <c r="AD5247" s="4">
        <f>AC5247*(1-Z5247/100)</f>
        <v>0.06188</v>
      </c>
      <c r="AE5247" s="2" t="s">
        <v>66</v>
      </c>
      <c r="AF5247" s="2" t="s">
        <v>67</v>
      </c>
      <c r="AG5247" s="2" t="s">
        <v>236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6531</v>
      </c>
      <c r="B5248" s="2" t="s">
        <v>6521</v>
      </c>
      <c r="C5248" s="2" t="s">
        <v>47</v>
      </c>
      <c r="D5248" s="2" t="s">
        <v>4975</v>
      </c>
      <c r="E5248" s="2" t="s">
        <v>526</v>
      </c>
      <c r="F5248" s="2" t="s">
        <v>278</v>
      </c>
      <c r="G5248" s="2" t="s">
        <v>120</v>
      </c>
      <c r="H5248" s="2" t="s">
        <v>52</v>
      </c>
      <c r="I5248" s="2" t="s">
        <v>198</v>
      </c>
      <c r="J5248" s="2" t="s">
        <v>226</v>
      </c>
      <c r="K5248" s="2" t="s">
        <v>226</v>
      </c>
      <c r="L5248" s="2" t="s">
        <v>227</v>
      </c>
      <c r="M5248" s="2" t="s">
        <v>79</v>
      </c>
      <c r="N5248" s="3">
        <v>4.76</v>
      </c>
      <c r="O5248" s="3" t="s">
        <v>228</v>
      </c>
      <c r="P5248" s="4">
        <f>IF(O5248="吨",N5248*1000,IF(O5248="万立方米",N5248*10000,""))</f>
        <v>47600.0</v>
      </c>
      <c r="Q5248" s="2" t="s">
        <v>229</v>
      </c>
      <c r="R5248" s="2" t="s">
        <v>230</v>
      </c>
      <c r="S5248" s="2" t="s">
        <v>238</v>
      </c>
      <c r="T5248" s="2" t="s">
        <v>75</v>
      </c>
      <c r="U5248" s="4">
        <f>4.1</f>
        <v>4.1</v>
      </c>
      <c r="V5248" s="2" t="s">
        <v>232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0.19515999999999997</v>
      </c>
      <c r="AD5248" s="4">
        <f>AC5248*(1-Z5248/100)</f>
        <v>0.19515999999999997</v>
      </c>
      <c r="AE5248" s="2" t="s">
        <v>66</v>
      </c>
      <c r="AF5248" s="2" t="s">
        <v>67</v>
      </c>
      <c r="AG5248" s="2" t="s">
        <v>233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6532</v>
      </c>
      <c r="B5249" s="2" t="s">
        <v>6521</v>
      </c>
      <c r="C5249" s="2" t="s">
        <v>47</v>
      </c>
      <c r="D5249" s="2" t="s">
        <v>4975</v>
      </c>
      <c r="E5249" s="2" t="s">
        <v>526</v>
      </c>
      <c r="F5249" s="2" t="s">
        <v>278</v>
      </c>
      <c r="G5249" s="2" t="s">
        <v>120</v>
      </c>
      <c r="H5249" s="2" t="s">
        <v>52</v>
      </c>
      <c r="I5249" s="2" t="s">
        <v>198</v>
      </c>
      <c r="J5249" s="2" t="s">
        <v>226</v>
      </c>
      <c r="K5249" s="2" t="s">
        <v>226</v>
      </c>
      <c r="L5249" s="2" t="s">
        <v>227</v>
      </c>
      <c r="M5249" s="2" t="s">
        <v>87</v>
      </c>
      <c r="N5249" s="3">
        <v>4.76</v>
      </c>
      <c r="O5249" s="3" t="s">
        <v>228</v>
      </c>
      <c r="P5249" s="4">
        <f>IF(O5249="吨",N5249*1000,IF(O5249="万立方米",N5249*10000,""))</f>
        <v>47600.0</v>
      </c>
      <c r="Q5249" s="2" t="s">
        <v>229</v>
      </c>
      <c r="R5249" s="2" t="s">
        <v>230</v>
      </c>
      <c r="S5249" s="2" t="s">
        <v>241</v>
      </c>
      <c r="T5249" s="2" t="s">
        <v>75</v>
      </c>
      <c r="U5249" s="4">
        <f>0.0</f>
        <v>0.0</v>
      </c>
      <c r="V5249" s="2" t="s">
        <v>232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0.0</v>
      </c>
      <c r="AD5249" s="4">
        <f>AC5249*(1-Z5249/100)</f>
        <v>0.0</v>
      </c>
      <c r="AE5249" s="2" t="s">
        <v>66</v>
      </c>
      <c r="AF5249" s="2" t="s">
        <v>67</v>
      </c>
      <c r="AG5249" s="2" t="s">
        <v>233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6533</v>
      </c>
      <c r="B5250" s="2" t="s">
        <v>6521</v>
      </c>
      <c r="C5250" s="2" t="s">
        <v>47</v>
      </c>
      <c r="D5250" s="2" t="s">
        <v>4975</v>
      </c>
      <c r="E5250" s="2" t="s">
        <v>526</v>
      </c>
      <c r="F5250" s="2" t="s">
        <v>278</v>
      </c>
      <c r="G5250" s="2" t="s">
        <v>120</v>
      </c>
      <c r="H5250" s="2" t="s">
        <v>52</v>
      </c>
      <c r="I5250" s="2" t="s">
        <v>198</v>
      </c>
      <c r="J5250" s="2" t="s">
        <v>226</v>
      </c>
      <c r="K5250" s="2" t="s">
        <v>226</v>
      </c>
      <c r="L5250" s="2" t="s">
        <v>227</v>
      </c>
      <c r="M5250" s="2" t="s">
        <v>91</v>
      </c>
      <c r="N5250" s="3">
        <v>4.76</v>
      </c>
      <c r="O5250" s="3" t="s">
        <v>228</v>
      </c>
      <c r="P5250" s="4">
        <f>IF(O5250="吨",N5250*1000,IF(O5250="万立方米",N5250*10000,""))</f>
        <v>47600.0</v>
      </c>
      <c r="Q5250" s="2" t="s">
        <v>229</v>
      </c>
      <c r="R5250" s="2" t="s">
        <v>230</v>
      </c>
      <c r="S5250" s="2" t="s">
        <v>243</v>
      </c>
      <c r="T5250" s="2" t="s">
        <v>75</v>
      </c>
      <c r="U5250" s="4">
        <f>0.03</f>
        <v>0.03</v>
      </c>
      <c r="V5250" s="2" t="s">
        <v>232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4">
        <f>P5250*U5250/1000000</f>
        <v>0.001428</v>
      </c>
      <c r="AD5250" s="4">
        <f>AC5251*(1-AA5250/100)+(AC5250-AC5251)*(1-AB5250/100)</f>
        <v>0.001428</v>
      </c>
      <c r="AE5250" s="2" t="s">
        <v>66</v>
      </c>
      <c r="AF5250" s="2" t="s">
        <v>67</v>
      </c>
      <c r="AG5250" s="2" t="s">
        <v>233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6534</v>
      </c>
      <c r="B5251" s="2" t="s">
        <v>6521</v>
      </c>
      <c r="C5251" s="2" t="s">
        <v>47</v>
      </c>
      <c r="D5251" s="2" t="s">
        <v>4975</v>
      </c>
      <c r="E5251" s="2" t="s">
        <v>526</v>
      </c>
      <c r="F5251" s="2" t="s">
        <v>278</v>
      </c>
      <c r="G5251" s="2" t="s">
        <v>120</v>
      </c>
      <c r="H5251" s="2" t="s">
        <v>52</v>
      </c>
      <c r="I5251" s="2" t="s">
        <v>198</v>
      </c>
      <c r="J5251" s="2" t="s">
        <v>226</v>
      </c>
      <c r="K5251" s="2" t="s">
        <v>226</v>
      </c>
      <c r="L5251" s="2" t="s">
        <v>227</v>
      </c>
      <c r="M5251" s="2" t="s">
        <v>95</v>
      </c>
      <c r="N5251" s="3">
        <v>4.76</v>
      </c>
      <c r="O5251" s="3" t="s">
        <v>228</v>
      </c>
      <c r="P5251" s="4">
        <f>IF(O5251="吨",N5251*1000,IF(O5251="万立方米",N5251*10000,""))</f>
        <v>47600.0</v>
      </c>
      <c r="Q5251" s="2" t="s">
        <v>229</v>
      </c>
      <c r="R5251" s="2" t="s">
        <v>230</v>
      </c>
      <c r="S5251" s="2" t="s">
        <v>245</v>
      </c>
      <c r="T5251" s="2" t="s">
        <v>75</v>
      </c>
      <c r="U5251" s="4">
        <f>0.03</f>
        <v>0.03</v>
      </c>
      <c r="V5251" s="2" t="s">
        <v>232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4">
        <f>P5251*U5251/1000000</f>
        <v>0.001428</v>
      </c>
      <c r="AD5251" s="4">
        <f>AC5251*(1-Z5251/100)</f>
        <v>0.001428</v>
      </c>
      <c r="AE5251" s="2" t="s">
        <v>66</v>
      </c>
      <c r="AF5251" s="2" t="s">
        <v>67</v>
      </c>
      <c r="AG5251" s="2" t="s">
        <v>233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6535</v>
      </c>
      <c r="B5252" s="2" t="s">
        <v>6521</v>
      </c>
      <c r="C5252" s="2" t="s">
        <v>47</v>
      </c>
      <c r="D5252" s="2" t="s">
        <v>4975</v>
      </c>
      <c r="E5252" s="2" t="s">
        <v>526</v>
      </c>
      <c r="F5252" s="2" t="s">
        <v>278</v>
      </c>
      <c r="G5252" s="2" t="s">
        <v>120</v>
      </c>
      <c r="H5252" s="2" t="s">
        <v>52</v>
      </c>
      <c r="I5252" s="2" t="s">
        <v>198</v>
      </c>
      <c r="J5252" s="2" t="s">
        <v>226</v>
      </c>
      <c r="K5252" s="2" t="s">
        <v>226</v>
      </c>
      <c r="L5252" s="2" t="s">
        <v>227</v>
      </c>
      <c r="M5252" s="2" t="s">
        <v>99</v>
      </c>
      <c r="N5252" s="3">
        <v>4.76</v>
      </c>
      <c r="O5252" s="3" t="s">
        <v>228</v>
      </c>
      <c r="P5252" s="4">
        <f>IF(O5252="吨",N5252*1000,IF(O5252="万立方米",N5252*10000,""))</f>
        <v>47600.0</v>
      </c>
      <c r="Q5252" s="2" t="s">
        <v>229</v>
      </c>
      <c r="R5252" s="2" t="s">
        <v>230</v>
      </c>
      <c r="S5252" s="2" t="s">
        <v>247</v>
      </c>
      <c r="T5252" s="2" t="s">
        <v>75</v>
      </c>
      <c r="U5252" s="4">
        <f>0.0</f>
        <v>0.0</v>
      </c>
      <c r="V5252" s="2" t="s">
        <v>232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0.0</v>
      </c>
      <c r="AD5252" s="4">
        <f>AC5252*(1-Z5252/100)</f>
        <v>0.0</v>
      </c>
      <c r="AE5252" s="2" t="s">
        <v>66</v>
      </c>
      <c r="AF5252" s="2" t="s">
        <v>67</v>
      </c>
      <c r="AG5252" s="2" t="s">
        <v>233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6536</v>
      </c>
      <c r="B5253" s="2" t="s">
        <v>6521</v>
      </c>
      <c r="C5253" s="2" t="s">
        <v>47</v>
      </c>
      <c r="D5253" s="2" t="s">
        <v>4975</v>
      </c>
      <c r="E5253" s="2" t="s">
        <v>526</v>
      </c>
      <c r="F5253" s="2" t="s">
        <v>278</v>
      </c>
      <c r="G5253" s="2" t="s">
        <v>120</v>
      </c>
      <c r="H5253" s="2" t="s">
        <v>52</v>
      </c>
      <c r="I5253" s="2" t="s">
        <v>198</v>
      </c>
      <c r="J5253" s="2" t="s">
        <v>226</v>
      </c>
      <c r="K5253" s="2" t="s">
        <v>226</v>
      </c>
      <c r="L5253" s="2" t="s">
        <v>227</v>
      </c>
      <c r="M5253" s="2" t="s">
        <v>104</v>
      </c>
      <c r="N5253" s="3">
        <v>4.76</v>
      </c>
      <c r="O5253" s="3" t="s">
        <v>228</v>
      </c>
      <c r="P5253" s="4">
        <f>IF(O5253="吨",N5253*1000,IF(O5253="万立方米",N5253*10000,""))</f>
        <v>47600.0</v>
      </c>
      <c r="Q5253" s="2" t="s">
        <v>229</v>
      </c>
      <c r="R5253" s="2" t="s">
        <v>230</v>
      </c>
      <c r="S5253" s="2" t="s">
        <v>249</v>
      </c>
      <c r="T5253" s="2" t="s">
        <v>75</v>
      </c>
      <c r="U5253" s="4">
        <f>0.02</f>
        <v>0.02</v>
      </c>
      <c r="V5253" s="2" t="s">
        <v>232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 t="s">
        <v>236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6537</v>
      </c>
      <c r="B5254" s="2" t="s">
        <v>6521</v>
      </c>
      <c r="C5254" s="2" t="s">
        <v>47</v>
      </c>
      <c r="D5254" s="2" t="s">
        <v>4975</v>
      </c>
      <c r="E5254" s="2" t="s">
        <v>526</v>
      </c>
      <c r="F5254" s="2" t="s">
        <v>278</v>
      </c>
      <c r="G5254" s="2" t="s">
        <v>120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f>IF(O5254="吨",N5254*1000,IF(O5254="万立方米",N5254*10000,""))</f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138</v>
      </c>
      <c r="AH5254" s="2" t="s">
        <v>114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6538</v>
      </c>
      <c r="B5255" s="2" t="s">
        <v>6539</v>
      </c>
      <c r="C5255" s="2" t="s">
        <v>47</v>
      </c>
      <c r="D5255" s="2" t="s">
        <v>1340</v>
      </c>
      <c r="E5255" s="2" t="s">
        <v>277</v>
      </c>
      <c r="F5255" s="2" t="s">
        <v>224</v>
      </c>
      <c r="G5255" s="2" t="s">
        <v>225</v>
      </c>
      <c r="H5255" s="2" t="s">
        <v>142</v>
      </c>
      <c r="I5255" s="2" t="s">
        <v>53</v>
      </c>
      <c r="J5255" s="2" t="s">
        <v>226</v>
      </c>
      <c r="K5255" s="2" t="s">
        <v>226</v>
      </c>
      <c r="L5255" s="2" t="s">
        <v>227</v>
      </c>
      <c r="M5255" s="2" t="s">
        <v>57</v>
      </c>
      <c r="N5255" s="3">
        <v>86.39</v>
      </c>
      <c r="O5255" s="3" t="s">
        <v>228</v>
      </c>
      <c r="P5255" s="4">
        <f>IF(O5255="吨",N5255*1000,IF(O5255="万立方米",N5255*10000,""))</f>
        <v>863900.0</v>
      </c>
      <c r="Q5255" s="2" t="s">
        <v>229</v>
      </c>
      <c r="R5255" s="2" t="s">
        <v>230</v>
      </c>
      <c r="S5255" s="2" t="s">
        <v>231</v>
      </c>
      <c r="T5255" s="2" t="s">
        <v>75</v>
      </c>
      <c r="U5255" s="4">
        <f>0.0</f>
        <v>0.0</v>
      </c>
      <c r="V5255" s="2" t="s">
        <v>232</v>
      </c>
      <c r="W5255" s="2" t="s">
        <v>76</v>
      </c>
      <c r="X5255" s="2" t="s">
        <v>255</v>
      </c>
      <c r="Y5255" s="2" t="s">
        <v>256</v>
      </c>
      <c r="Z5255" s="2">
        <v>57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257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6540</v>
      </c>
      <c r="B5256" s="2" t="s">
        <v>6539</v>
      </c>
      <c r="C5256" s="2" t="s">
        <v>47</v>
      </c>
      <c r="D5256" s="2" t="s">
        <v>1340</v>
      </c>
      <c r="E5256" s="2" t="s">
        <v>277</v>
      </c>
      <c r="F5256" s="2" t="s">
        <v>224</v>
      </c>
      <c r="G5256" s="2" t="s">
        <v>225</v>
      </c>
      <c r="H5256" s="2" t="s">
        <v>142</v>
      </c>
      <c r="I5256" s="2" t="s">
        <v>53</v>
      </c>
      <c r="J5256" s="2" t="s">
        <v>226</v>
      </c>
      <c r="K5256" s="2" t="s">
        <v>226</v>
      </c>
      <c r="L5256" s="2" t="s">
        <v>227</v>
      </c>
      <c r="M5256" s="2" t="s">
        <v>73</v>
      </c>
      <c r="N5256" s="3">
        <v>86.39</v>
      </c>
      <c r="O5256" s="3" t="s">
        <v>228</v>
      </c>
      <c r="P5256" s="4">
        <f>IF(O5256="吨",N5256*1000,IF(O5256="万立方米",N5256*10000,""))</f>
        <v>863900.0</v>
      </c>
      <c r="Q5256" s="2" t="s">
        <v>229</v>
      </c>
      <c r="R5256" s="2" t="s">
        <v>230</v>
      </c>
      <c r="S5256" s="2" t="s">
        <v>235</v>
      </c>
      <c r="T5256" s="2" t="s">
        <v>75</v>
      </c>
      <c r="U5256" s="4">
        <f>1.3</f>
        <v>1.3</v>
      </c>
      <c r="V5256" s="2" t="s">
        <v>232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1.12307</v>
      </c>
      <c r="AD5256" s="4">
        <f>AC5256*(1-Z5256/100)</f>
        <v>1.12307</v>
      </c>
      <c r="AE5256" s="2" t="s">
        <v>66</v>
      </c>
      <c r="AF5256" s="2" t="s">
        <v>67</v>
      </c>
      <c r="AG5256" s="2" t="s">
        <v>259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6541</v>
      </c>
      <c r="B5257" s="2" t="s">
        <v>6539</v>
      </c>
      <c r="C5257" s="2" t="s">
        <v>47</v>
      </c>
      <c r="D5257" s="2" t="s">
        <v>1340</v>
      </c>
      <c r="E5257" s="2" t="s">
        <v>277</v>
      </c>
      <c r="F5257" s="2" t="s">
        <v>224</v>
      </c>
      <c r="G5257" s="2" t="s">
        <v>225</v>
      </c>
      <c r="H5257" s="2" t="s">
        <v>142</v>
      </c>
      <c r="I5257" s="2" t="s">
        <v>53</v>
      </c>
      <c r="J5257" s="2" t="s">
        <v>226</v>
      </c>
      <c r="K5257" s="2" t="s">
        <v>226</v>
      </c>
      <c r="L5257" s="2" t="s">
        <v>227</v>
      </c>
      <c r="M5257" s="2" t="s">
        <v>79</v>
      </c>
      <c r="N5257" s="3">
        <v>86.39</v>
      </c>
      <c r="O5257" s="3" t="s">
        <v>228</v>
      </c>
      <c r="P5257" s="4">
        <f>IF(O5257="吨",N5257*1000,IF(O5257="万立方米",N5257*10000,""))</f>
        <v>863900.0</v>
      </c>
      <c r="Q5257" s="2" t="s">
        <v>229</v>
      </c>
      <c r="R5257" s="2" t="s">
        <v>230</v>
      </c>
      <c r="S5257" s="2" t="s">
        <v>238</v>
      </c>
      <c r="T5257" s="2" t="s">
        <v>75</v>
      </c>
      <c r="U5257" s="4">
        <f>4.1</f>
        <v>4.1</v>
      </c>
      <c r="V5257" s="2" t="s">
        <v>232</v>
      </c>
      <c r="W5257" s="2" t="s">
        <v>76</v>
      </c>
      <c r="X5257" s="2" t="s">
        <v>255</v>
      </c>
      <c r="Y5257" s="2" t="s">
        <v>1343</v>
      </c>
      <c r="Z5257" s="2">
        <v>42</v>
      </c>
      <c r="AA5257" s="2"/>
      <c r="AB5257" s="2"/>
      <c r="AC5257" s="4">
        <f>P5257*U5257/1000000</f>
        <v>3.5419899999999997</v>
      </c>
      <c r="AD5257" s="4">
        <f>AC5257*(1-Z5257/100)</f>
        <v>2.0543542</v>
      </c>
      <c r="AE5257" s="2" t="s">
        <v>66</v>
      </c>
      <c r="AF5257" s="2" t="s">
        <v>67</v>
      </c>
      <c r="AG5257" s="2" t="s">
        <v>257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6542</v>
      </c>
      <c r="B5258" s="2" t="s">
        <v>6539</v>
      </c>
      <c r="C5258" s="2" t="s">
        <v>47</v>
      </c>
      <c r="D5258" s="2" t="s">
        <v>1340</v>
      </c>
      <c r="E5258" s="2" t="s">
        <v>277</v>
      </c>
      <c r="F5258" s="2" t="s">
        <v>224</v>
      </c>
      <c r="G5258" s="2" t="s">
        <v>225</v>
      </c>
      <c r="H5258" s="2" t="s">
        <v>142</v>
      </c>
      <c r="I5258" s="2" t="s">
        <v>53</v>
      </c>
      <c r="J5258" s="2" t="s">
        <v>226</v>
      </c>
      <c r="K5258" s="2" t="s">
        <v>226</v>
      </c>
      <c r="L5258" s="2" t="s">
        <v>227</v>
      </c>
      <c r="M5258" s="2" t="s">
        <v>87</v>
      </c>
      <c r="N5258" s="3">
        <v>86.39</v>
      </c>
      <c r="O5258" s="3" t="s">
        <v>228</v>
      </c>
      <c r="P5258" s="4">
        <f>IF(O5258="吨",N5258*1000,IF(O5258="万立方米",N5258*10000,""))</f>
        <v>863900.0</v>
      </c>
      <c r="Q5258" s="2" t="s">
        <v>229</v>
      </c>
      <c r="R5258" s="2" t="s">
        <v>230</v>
      </c>
      <c r="S5258" s="2" t="s">
        <v>241</v>
      </c>
      <c r="T5258" s="2" t="s">
        <v>75</v>
      </c>
      <c r="U5258" s="4">
        <f>0.0</f>
        <v>0.0</v>
      </c>
      <c r="V5258" s="2" t="s">
        <v>232</v>
      </c>
      <c r="W5258" s="2" t="s">
        <v>76</v>
      </c>
      <c r="X5258" s="2" t="s">
        <v>255</v>
      </c>
      <c r="Y5258" s="2" t="s">
        <v>262</v>
      </c>
      <c r="Z5258" s="2">
        <v>57</v>
      </c>
      <c r="AA5258" s="2"/>
      <c r="AB5258" s="2"/>
      <c r="AC5258" s="4">
        <f>P5258*U5258/1000000</f>
        <v>0.0</v>
      </c>
      <c r="AD5258" s="4">
        <f>AC5258*(1-Z5258/100)</f>
        <v>0.0</v>
      </c>
      <c r="AE5258" s="2" t="s">
        <v>66</v>
      </c>
      <c r="AF5258" s="2" t="s">
        <v>67</v>
      </c>
      <c r="AG5258" s="2" t="s">
        <v>257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6543</v>
      </c>
      <c r="B5259" s="2" t="s">
        <v>6539</v>
      </c>
      <c r="C5259" s="2" t="s">
        <v>47</v>
      </c>
      <c r="D5259" s="2" t="s">
        <v>1340</v>
      </c>
      <c r="E5259" s="2" t="s">
        <v>277</v>
      </c>
      <c r="F5259" s="2" t="s">
        <v>224</v>
      </c>
      <c r="G5259" s="2" t="s">
        <v>225</v>
      </c>
      <c r="H5259" s="2" t="s">
        <v>142</v>
      </c>
      <c r="I5259" s="2" t="s">
        <v>53</v>
      </c>
      <c r="J5259" s="2" t="s">
        <v>226</v>
      </c>
      <c r="K5259" s="2" t="s">
        <v>226</v>
      </c>
      <c r="L5259" s="2" t="s">
        <v>227</v>
      </c>
      <c r="M5259" s="2" t="s">
        <v>91</v>
      </c>
      <c r="N5259" s="3">
        <v>86.39</v>
      </c>
      <c r="O5259" s="3" t="s">
        <v>228</v>
      </c>
      <c r="P5259" s="4">
        <f>IF(O5259="吨",N5259*1000,IF(O5259="万立方米",N5259*10000,""))</f>
        <v>863900.0</v>
      </c>
      <c r="Q5259" s="2" t="s">
        <v>229</v>
      </c>
      <c r="R5259" s="2" t="s">
        <v>230</v>
      </c>
      <c r="S5259" s="2" t="s">
        <v>243</v>
      </c>
      <c r="T5259" s="2" t="s">
        <v>75</v>
      </c>
      <c r="U5259" s="4">
        <f>0.03</f>
        <v>0.03</v>
      </c>
      <c r="V5259" s="2" t="s">
        <v>232</v>
      </c>
      <c r="W5259" s="2" t="s">
        <v>76</v>
      </c>
      <c r="X5259" s="2" t="s">
        <v>255</v>
      </c>
      <c r="Y5259" s="2" t="s">
        <v>264</v>
      </c>
      <c r="Z5259" s="2">
        <v>75</v>
      </c>
      <c r="AA5259" s="2">
        <v>57</v>
      </c>
      <c r="AB5259" s="2">
        <v>75</v>
      </c>
      <c r="AC5259" s="4">
        <f>P5259*U5259/1000000</f>
        <v>0.025917</v>
      </c>
      <c r="AD5259" s="4">
        <f>AC5260*(1-AA5259/100)+(AC5259-AC5260)*(1-AB5259/100)</f>
        <v>0.011144310000000001</v>
      </c>
      <c r="AE5259" s="2" t="s">
        <v>66</v>
      </c>
      <c r="AF5259" s="2" t="s">
        <v>67</v>
      </c>
      <c r="AG5259" s="2" t="s">
        <v>257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6544</v>
      </c>
      <c r="B5260" s="2" t="s">
        <v>6539</v>
      </c>
      <c r="C5260" s="2" t="s">
        <v>47</v>
      </c>
      <c r="D5260" s="2" t="s">
        <v>1340</v>
      </c>
      <c r="E5260" s="2" t="s">
        <v>277</v>
      </c>
      <c r="F5260" s="2" t="s">
        <v>224</v>
      </c>
      <c r="G5260" s="2" t="s">
        <v>225</v>
      </c>
      <c r="H5260" s="2" t="s">
        <v>142</v>
      </c>
      <c r="I5260" s="2" t="s">
        <v>53</v>
      </c>
      <c r="J5260" s="2" t="s">
        <v>226</v>
      </c>
      <c r="K5260" s="2" t="s">
        <v>226</v>
      </c>
      <c r="L5260" s="2" t="s">
        <v>227</v>
      </c>
      <c r="M5260" s="2" t="s">
        <v>95</v>
      </c>
      <c r="N5260" s="3">
        <v>86.39</v>
      </c>
      <c r="O5260" s="3" t="s">
        <v>228</v>
      </c>
      <c r="P5260" s="4">
        <f>IF(O5260="吨",N5260*1000,IF(O5260="万立方米",N5260*10000,""))</f>
        <v>863900.0</v>
      </c>
      <c r="Q5260" s="2" t="s">
        <v>229</v>
      </c>
      <c r="R5260" s="2" t="s">
        <v>230</v>
      </c>
      <c r="S5260" s="2" t="s">
        <v>245</v>
      </c>
      <c r="T5260" s="2" t="s">
        <v>75</v>
      </c>
      <c r="U5260" s="4">
        <f>0.03</f>
        <v>0.03</v>
      </c>
      <c r="V5260" s="2" t="s">
        <v>232</v>
      </c>
      <c r="W5260" s="2" t="s">
        <v>76</v>
      </c>
      <c r="X5260" s="2" t="s">
        <v>255</v>
      </c>
      <c r="Y5260" s="2" t="s">
        <v>266</v>
      </c>
      <c r="Z5260" s="2">
        <v>57</v>
      </c>
      <c r="AA5260" s="2"/>
      <c r="AB5260" s="2"/>
      <c r="AC5260" s="4">
        <f>P5260*U5260/1000000</f>
        <v>0.025917</v>
      </c>
      <c r="AD5260" s="4">
        <f>AC5260*(1-Z5260/100)</f>
        <v>0.011144310000000001</v>
      </c>
      <c r="AE5260" s="2" t="s">
        <v>66</v>
      </c>
      <c r="AF5260" s="2" t="s">
        <v>67</v>
      </c>
      <c r="AG5260" s="2" t="s">
        <v>257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6545</v>
      </c>
      <c r="B5261" s="2" t="s">
        <v>6539</v>
      </c>
      <c r="C5261" s="2" t="s">
        <v>47</v>
      </c>
      <c r="D5261" s="2" t="s">
        <v>1340</v>
      </c>
      <c r="E5261" s="2" t="s">
        <v>277</v>
      </c>
      <c r="F5261" s="2" t="s">
        <v>224</v>
      </c>
      <c r="G5261" s="2" t="s">
        <v>225</v>
      </c>
      <c r="H5261" s="2" t="s">
        <v>142</v>
      </c>
      <c r="I5261" s="2" t="s">
        <v>53</v>
      </c>
      <c r="J5261" s="2" t="s">
        <v>226</v>
      </c>
      <c r="K5261" s="2" t="s">
        <v>226</v>
      </c>
      <c r="L5261" s="2" t="s">
        <v>227</v>
      </c>
      <c r="M5261" s="2" t="s">
        <v>99</v>
      </c>
      <c r="N5261" s="3">
        <v>86.39</v>
      </c>
      <c r="O5261" s="3" t="s">
        <v>228</v>
      </c>
      <c r="P5261" s="4">
        <f>IF(O5261="吨",N5261*1000,IF(O5261="万立方米",N5261*10000,""))</f>
        <v>863900.0</v>
      </c>
      <c r="Q5261" s="2" t="s">
        <v>229</v>
      </c>
      <c r="R5261" s="2" t="s">
        <v>230</v>
      </c>
      <c r="S5261" s="2" t="s">
        <v>247</v>
      </c>
      <c r="T5261" s="2" t="s">
        <v>75</v>
      </c>
      <c r="U5261" s="4">
        <f>0.0</f>
        <v>0.0</v>
      </c>
      <c r="V5261" s="2" t="s">
        <v>232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</v>
      </c>
      <c r="AD5261" s="4">
        <f>AC5261*(1-Z5261/100)</f>
        <v>0.0</v>
      </c>
      <c r="AE5261" s="2" t="s">
        <v>66</v>
      </c>
      <c r="AF5261" s="2" t="s">
        <v>67</v>
      </c>
      <c r="AG5261" s="2" t="s">
        <v>268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6546</v>
      </c>
      <c r="B5262" s="2" t="s">
        <v>6539</v>
      </c>
      <c r="C5262" s="2" t="s">
        <v>47</v>
      </c>
      <c r="D5262" s="2" t="s">
        <v>1340</v>
      </c>
      <c r="E5262" s="2" t="s">
        <v>277</v>
      </c>
      <c r="F5262" s="2" t="s">
        <v>224</v>
      </c>
      <c r="G5262" s="2" t="s">
        <v>225</v>
      </c>
      <c r="H5262" s="2" t="s">
        <v>142</v>
      </c>
      <c r="I5262" s="2" t="s">
        <v>53</v>
      </c>
      <c r="J5262" s="2" t="s">
        <v>226</v>
      </c>
      <c r="K5262" s="2" t="s">
        <v>226</v>
      </c>
      <c r="L5262" s="2" t="s">
        <v>227</v>
      </c>
      <c r="M5262" s="2" t="s">
        <v>104</v>
      </c>
      <c r="N5262" s="3">
        <v>86.39</v>
      </c>
      <c r="O5262" s="3" t="s">
        <v>228</v>
      </c>
      <c r="P5262" s="4">
        <f>IF(O5262="吨",N5262*1000,IF(O5262="万立方米",N5262*10000,""))</f>
        <v>863900.0</v>
      </c>
      <c r="Q5262" s="2" t="s">
        <v>229</v>
      </c>
      <c r="R5262" s="2" t="s">
        <v>230</v>
      </c>
      <c r="S5262" s="2" t="s">
        <v>249</v>
      </c>
      <c r="T5262" s="2" t="s">
        <v>75</v>
      </c>
      <c r="U5262" s="4">
        <f>0.02</f>
        <v>0.02</v>
      </c>
      <c r="V5262" s="2" t="s">
        <v>232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259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6547</v>
      </c>
      <c r="B5263" s="2" t="s">
        <v>6539</v>
      </c>
      <c r="C5263" s="2" t="s">
        <v>47</v>
      </c>
      <c r="D5263" s="2" t="s">
        <v>1340</v>
      </c>
      <c r="E5263" s="2" t="s">
        <v>277</v>
      </c>
      <c r="F5263" s="2" t="s">
        <v>224</v>
      </c>
      <c r="G5263" s="2" t="s">
        <v>225</v>
      </c>
      <c r="H5263" s="2" t="s">
        <v>142</v>
      </c>
      <c r="I5263" s="2"/>
      <c r="J5263" s="2"/>
      <c r="K5263" s="2" t="s">
        <v>55</v>
      </c>
      <c r="L5263" s="2" t="s">
        <v>163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164</v>
      </c>
      <c r="T5263" s="2" t="s">
        <v>165</v>
      </c>
      <c r="U5263" s="4">
        <f>0.16</f>
        <v>0.16</v>
      </c>
      <c r="V5263" s="2" t="s">
        <v>111</v>
      </c>
      <c r="W5263" s="2" t="s">
        <v>164</v>
      </c>
      <c r="X5263" s="2" t="s">
        <v>163</v>
      </c>
      <c r="Y5263" s="2" t="s">
        <v>166</v>
      </c>
      <c r="Z5263" s="2">
        <v>0</v>
      </c>
      <c r="AA5263" s="2"/>
      <c r="AB5263" s="2"/>
      <c r="AC5263" s="2"/>
      <c r="AD5263" s="2"/>
      <c r="AE5263" s="2" t="s">
        <v>271</v>
      </c>
      <c r="AF5263" s="2" t="s">
        <v>272</v>
      </c>
      <c r="AG5263" s="2" t="s">
        <v>273</v>
      </c>
      <c r="AH5263" s="2" t="s">
        <v>168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6548</v>
      </c>
      <c r="B5264" s="2" t="s">
        <v>6549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142</v>
      </c>
      <c r="I5264" s="2" t="s">
        <v>53</v>
      </c>
      <c r="J5264" s="2" t="s">
        <v>343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26.184511206</v>
      </c>
      <c r="AD5264" s="4">
        <f>AC5264*(1-Z5264/100)</f>
        <v>26.184511206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6550</v>
      </c>
      <c r="B5265" s="2" t="s">
        <v>6549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142</v>
      </c>
      <c r="I5265" s="2" t="s">
        <v>53</v>
      </c>
      <c r="J5265" s="2" t="s">
        <v>343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3884.366</v>
      </c>
      <c r="AD5265" s="4">
        <f>AC5265*(1-Z5265/100)</f>
        <v>3884.366</v>
      </c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6551</v>
      </c>
      <c r="B5266" s="2" t="s">
        <v>6549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142</v>
      </c>
      <c r="I5266" s="2" t="s">
        <v>53</v>
      </c>
      <c r="J5266" s="2" t="s">
        <v>343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4">
        <f>P5266*U5266/1000000</f>
        <v>14003.13943</v>
      </c>
      <c r="AD5266" s="4">
        <f>AC5266*(1-Z5266/100)</f>
        <v>10922.4487554</v>
      </c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6552</v>
      </c>
      <c r="B5267" s="2" t="s">
        <v>6549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142</v>
      </c>
      <c r="I5267" s="2" t="s">
        <v>53</v>
      </c>
      <c r="J5267" s="2" t="s">
        <v>343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6553</v>
      </c>
      <c r="B5268" s="2" t="s">
        <v>6549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142</v>
      </c>
      <c r="I5268" s="2" t="s">
        <v>53</v>
      </c>
      <c r="J5268" s="2" t="s">
        <v>343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4">
        <f>P5268*U5268/1000000</f>
        <v>50186.97981150001</v>
      </c>
      <c r="AD5268" s="4">
        <f>AC5269*(1-AA5268/100)+(AC5268-AC5269)*(1-AB5268/100)</f>
        <v>50186.9798115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6554</v>
      </c>
      <c r="B5269" s="2" t="s">
        <v>6549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142</v>
      </c>
      <c r="I5269" s="2" t="s">
        <v>53</v>
      </c>
      <c r="J5269" s="2" t="s">
        <v>343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4">
        <f>P5269*U5269/1000000</f>
        <v>13092.255603000001</v>
      </c>
      <c r="AD5269" s="4">
        <f>AC5269*(1-Z5269/100)</f>
        <v>13092.255603000001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6555</v>
      </c>
      <c r="B5270" s="2" t="s">
        <v>6549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142</v>
      </c>
      <c r="I5270" s="2" t="s">
        <v>53</v>
      </c>
      <c r="J5270" s="2" t="s">
        <v>343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21791.29326</v>
      </c>
      <c r="AD5270" s="4">
        <f>AC5270*(1-Z5270/100)</f>
        <v>21791.29326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6556</v>
      </c>
      <c r="B5271" s="2" t="s">
        <v>6549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142</v>
      </c>
      <c r="I5271" s="2" t="s">
        <v>53</v>
      </c>
      <c r="J5271" s="2" t="s">
        <v>343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77.68732</v>
      </c>
      <c r="AD5271" s="4">
        <f>AC5271*(1-Z5271/100)</f>
        <v>77.68732</v>
      </c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6557</v>
      </c>
      <c r="B5272" s="2" t="s">
        <v>6549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142</v>
      </c>
      <c r="I5272" s="2"/>
      <c r="J5272" s="2"/>
      <c r="K5272" s="2"/>
      <c r="L5272" s="2"/>
      <c r="M5272" s="2" t="s">
        <v>107</v>
      </c>
      <c r="N5272" s="3"/>
      <c r="O5272" s="3"/>
      <c r="P5272" s="4">
        <f>IF(O5272="吨",N5272*1000,IF(O5272="万立方米",N5272*10000,""))</f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113</v>
      </c>
      <c r="AH5272" s="2" t="s">
        <v>114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6558</v>
      </c>
      <c r="B5273" s="2" t="s">
        <v>6559</v>
      </c>
      <c r="C5273" s="2" t="s">
        <v>47</v>
      </c>
      <c r="D5273" s="2" t="s">
        <v>3063</v>
      </c>
      <c r="E5273" s="2" t="s">
        <v>760</v>
      </c>
      <c r="F5273" s="2" t="s">
        <v>278</v>
      </c>
      <c r="G5273" s="2" t="s">
        <v>120</v>
      </c>
      <c r="H5273" s="2" t="s">
        <v>142</v>
      </c>
      <c r="I5273" s="2" t="s">
        <v>53</v>
      </c>
      <c r="J5273" s="2" t="s">
        <v>280</v>
      </c>
      <c r="K5273" s="2"/>
      <c r="L5273" s="2" t="s">
        <v>122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124</v>
      </c>
      <c r="X5273" s="2" t="s">
        <v>298</v>
      </c>
      <c r="Y5273" s="2" t="s">
        <v>3064</v>
      </c>
      <c r="Z5273" s="2">
        <v>94.5</v>
      </c>
      <c r="AA5273" s="2"/>
      <c r="AB5273" s="2"/>
      <c r="AC5273" s="2"/>
      <c r="AD5273" s="2"/>
      <c r="AE5273" s="2" t="s">
        <v>271</v>
      </c>
      <c r="AF5273" s="2" t="s">
        <v>281</v>
      </c>
      <c r="AG5273" s="2" t="s">
        <v>431</v>
      </c>
      <c r="AH5273" s="2" t="s">
        <v>128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6560</v>
      </c>
      <c r="B5274" s="2" t="s">
        <v>6559</v>
      </c>
      <c r="C5274" s="2" t="s">
        <v>47</v>
      </c>
      <c r="D5274" s="2" t="s">
        <v>3063</v>
      </c>
      <c r="E5274" s="2" t="s">
        <v>760</v>
      </c>
      <c r="F5274" s="2" t="s">
        <v>278</v>
      </c>
      <c r="G5274" s="2" t="s">
        <v>120</v>
      </c>
      <c r="H5274" s="2" t="s">
        <v>142</v>
      </c>
      <c r="I5274" s="2" t="s">
        <v>53</v>
      </c>
      <c r="J5274" s="2" t="s">
        <v>280</v>
      </c>
      <c r="K5274" s="2"/>
      <c r="L5274" s="2" t="s">
        <v>122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124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271</v>
      </c>
      <c r="AF5274" s="2" t="s">
        <v>281</v>
      </c>
      <c r="AG5274" s="2" t="s">
        <v>433</v>
      </c>
      <c r="AH5274" s="2" t="s">
        <v>128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6561</v>
      </c>
      <c r="B5275" s="2" t="s">
        <v>6559</v>
      </c>
      <c r="C5275" s="2" t="s">
        <v>47</v>
      </c>
      <c r="D5275" s="2" t="s">
        <v>3063</v>
      </c>
      <c r="E5275" s="2" t="s">
        <v>760</v>
      </c>
      <c r="F5275" s="2" t="s">
        <v>278</v>
      </c>
      <c r="G5275" s="2" t="s">
        <v>120</v>
      </c>
      <c r="H5275" s="2" t="s">
        <v>142</v>
      </c>
      <c r="I5275" s="2" t="s">
        <v>53</v>
      </c>
      <c r="J5275" s="2" t="s">
        <v>280</v>
      </c>
      <c r="K5275" s="2"/>
      <c r="L5275" s="2" t="s">
        <v>122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124</v>
      </c>
      <c r="X5275" s="2" t="s">
        <v>149</v>
      </c>
      <c r="Y5275" s="2" t="s">
        <v>150</v>
      </c>
      <c r="Z5275" s="2">
        <v>64</v>
      </c>
      <c r="AA5275" s="2"/>
      <c r="AB5275" s="2"/>
      <c r="AC5275" s="2"/>
      <c r="AD5275" s="2"/>
      <c r="AE5275" s="2" t="s">
        <v>271</v>
      </c>
      <c r="AF5275" s="2" t="s">
        <v>281</v>
      </c>
      <c r="AG5275" s="2" t="s">
        <v>435</v>
      </c>
      <c r="AH5275" s="2" t="s">
        <v>128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6562</v>
      </c>
      <c r="B5276" s="2" t="s">
        <v>6559</v>
      </c>
      <c r="C5276" s="2" t="s">
        <v>47</v>
      </c>
      <c r="D5276" s="2" t="s">
        <v>3063</v>
      </c>
      <c r="E5276" s="2" t="s">
        <v>760</v>
      </c>
      <c r="F5276" s="2" t="s">
        <v>278</v>
      </c>
      <c r="G5276" s="2" t="s">
        <v>120</v>
      </c>
      <c r="H5276" s="2" t="s">
        <v>142</v>
      </c>
      <c r="I5276" s="2" t="s">
        <v>53</v>
      </c>
      <c r="J5276" s="2" t="s">
        <v>280</v>
      </c>
      <c r="K5276" s="2"/>
      <c r="L5276" s="2" t="s">
        <v>122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124</v>
      </c>
      <c r="X5276" s="2" t="s">
        <v>298</v>
      </c>
      <c r="Y5276" s="2" t="s">
        <v>3068</v>
      </c>
      <c r="Z5276" s="2">
        <v>94.5</v>
      </c>
      <c r="AA5276" s="2"/>
      <c r="AB5276" s="2"/>
      <c r="AC5276" s="2"/>
      <c r="AD5276" s="2"/>
      <c r="AE5276" s="2" t="s">
        <v>271</v>
      </c>
      <c r="AF5276" s="2" t="s">
        <v>281</v>
      </c>
      <c r="AG5276" s="2" t="s">
        <v>431</v>
      </c>
      <c r="AH5276" s="2" t="s">
        <v>128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6563</v>
      </c>
      <c r="B5277" s="2" t="s">
        <v>6559</v>
      </c>
      <c r="C5277" s="2" t="s">
        <v>47</v>
      </c>
      <c r="D5277" s="2" t="s">
        <v>3063</v>
      </c>
      <c r="E5277" s="2" t="s">
        <v>760</v>
      </c>
      <c r="F5277" s="2" t="s">
        <v>278</v>
      </c>
      <c r="G5277" s="2" t="s">
        <v>120</v>
      </c>
      <c r="H5277" s="2" t="s">
        <v>142</v>
      </c>
      <c r="I5277" s="2" t="s">
        <v>53</v>
      </c>
      <c r="J5277" s="2" t="s">
        <v>280</v>
      </c>
      <c r="K5277" s="2"/>
      <c r="L5277" s="2" t="s">
        <v>122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124</v>
      </c>
      <c r="X5277" s="2" t="s">
        <v>298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271</v>
      </c>
      <c r="AF5277" s="2" t="s">
        <v>281</v>
      </c>
      <c r="AG5277" s="2" t="s">
        <v>431</v>
      </c>
      <c r="AH5277" s="2" t="s">
        <v>128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6564</v>
      </c>
      <c r="B5278" s="2" t="s">
        <v>6559</v>
      </c>
      <c r="C5278" s="2" t="s">
        <v>47</v>
      </c>
      <c r="D5278" s="2" t="s">
        <v>3063</v>
      </c>
      <c r="E5278" s="2" t="s">
        <v>760</v>
      </c>
      <c r="F5278" s="2" t="s">
        <v>278</v>
      </c>
      <c r="G5278" s="2" t="s">
        <v>120</v>
      </c>
      <c r="H5278" s="2" t="s">
        <v>142</v>
      </c>
      <c r="I5278" s="2" t="s">
        <v>53</v>
      </c>
      <c r="J5278" s="2" t="s">
        <v>280</v>
      </c>
      <c r="K5278" s="2"/>
      <c r="L5278" s="2" t="s">
        <v>122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124</v>
      </c>
      <c r="X5278" s="2" t="s">
        <v>298</v>
      </c>
      <c r="Y5278" s="2" t="s">
        <v>3071</v>
      </c>
      <c r="Z5278" s="2">
        <v>94.5</v>
      </c>
      <c r="AA5278" s="2"/>
      <c r="AB5278" s="2"/>
      <c r="AC5278" s="2"/>
      <c r="AD5278" s="2"/>
      <c r="AE5278" s="2" t="s">
        <v>271</v>
      </c>
      <c r="AF5278" s="2" t="s">
        <v>281</v>
      </c>
      <c r="AG5278" s="2" t="s">
        <v>431</v>
      </c>
      <c r="AH5278" s="2" t="s">
        <v>128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6565</v>
      </c>
      <c r="B5279" s="2" t="s">
        <v>6559</v>
      </c>
      <c r="C5279" s="2" t="s">
        <v>47</v>
      </c>
      <c r="D5279" s="2" t="s">
        <v>3063</v>
      </c>
      <c r="E5279" s="2" t="s">
        <v>760</v>
      </c>
      <c r="F5279" s="2" t="s">
        <v>278</v>
      </c>
      <c r="G5279" s="2" t="s">
        <v>120</v>
      </c>
      <c r="H5279" s="2" t="s">
        <v>142</v>
      </c>
      <c r="I5279" s="2" t="s">
        <v>53</v>
      </c>
      <c r="J5279" s="2" t="s">
        <v>280</v>
      </c>
      <c r="K5279" s="2"/>
      <c r="L5279" s="2" t="s">
        <v>122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124</v>
      </c>
      <c r="X5279" s="2" t="s">
        <v>314</v>
      </c>
      <c r="Y5279" s="2" t="s">
        <v>315</v>
      </c>
      <c r="Z5279" s="2">
        <v>80</v>
      </c>
      <c r="AA5279" s="2"/>
      <c r="AB5279" s="2"/>
      <c r="AC5279" s="2"/>
      <c r="AD5279" s="2"/>
      <c r="AE5279" s="2" t="s">
        <v>271</v>
      </c>
      <c r="AF5279" s="2" t="s">
        <v>281</v>
      </c>
      <c r="AG5279" s="2" t="s">
        <v>435</v>
      </c>
      <c r="AH5279" s="2" t="s">
        <v>128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6566</v>
      </c>
      <c r="B5280" s="2" t="s">
        <v>6559</v>
      </c>
      <c r="C5280" s="2" t="s">
        <v>47</v>
      </c>
      <c r="D5280" s="2" t="s">
        <v>3063</v>
      </c>
      <c r="E5280" s="2" t="s">
        <v>760</v>
      </c>
      <c r="F5280" s="2" t="s">
        <v>278</v>
      </c>
      <c r="G5280" s="2" t="s">
        <v>120</v>
      </c>
      <c r="H5280" s="2" t="s">
        <v>142</v>
      </c>
      <c r="I5280" s="2" t="s">
        <v>53</v>
      </c>
      <c r="J5280" s="2" t="s">
        <v>280</v>
      </c>
      <c r="K5280" s="2"/>
      <c r="L5280" s="2" t="s">
        <v>122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124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271</v>
      </c>
      <c r="AF5280" s="2" t="s">
        <v>281</v>
      </c>
      <c r="AG5280" s="2" t="s">
        <v>433</v>
      </c>
      <c r="AH5280" s="2" t="s">
        <v>128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6567</v>
      </c>
      <c r="B5281" s="2" t="s">
        <v>6559</v>
      </c>
      <c r="C5281" s="2" t="s">
        <v>47</v>
      </c>
      <c r="D5281" s="2" t="s">
        <v>3063</v>
      </c>
      <c r="E5281" s="2" t="s">
        <v>760</v>
      </c>
      <c r="F5281" s="2" t="s">
        <v>278</v>
      </c>
      <c r="G5281" s="2" t="s">
        <v>120</v>
      </c>
      <c r="H5281" s="2" t="s">
        <v>142</v>
      </c>
      <c r="I5281" s="2"/>
      <c r="J5281" s="2"/>
      <c r="K5281" s="2" t="s">
        <v>55</v>
      </c>
      <c r="L5281" s="2" t="s">
        <v>163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164</v>
      </c>
      <c r="T5281" s="2" t="s">
        <v>165</v>
      </c>
      <c r="U5281" s="4">
        <f>0.16</f>
        <v>0.16</v>
      </c>
      <c r="V5281" s="2" t="s">
        <v>111</v>
      </c>
      <c r="W5281" s="2" t="s">
        <v>164</v>
      </c>
      <c r="X5281" s="2" t="s">
        <v>163</v>
      </c>
      <c r="Y5281" s="2" t="s">
        <v>166</v>
      </c>
      <c r="Z5281" s="2">
        <v>0</v>
      </c>
      <c r="AA5281" s="2"/>
      <c r="AB5281" s="2"/>
      <c r="AC5281" s="2"/>
      <c r="AD5281" s="2"/>
      <c r="AE5281" s="2" t="s">
        <v>271</v>
      </c>
      <c r="AF5281" s="2" t="s">
        <v>272</v>
      </c>
      <c r="AG5281" s="2" t="s">
        <v>273</v>
      </c>
      <c r="AH5281" s="2" t="s">
        <v>168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6568</v>
      </c>
      <c r="B5282" s="2" t="s">
        <v>6569</v>
      </c>
      <c r="C5282" s="2" t="s">
        <v>47</v>
      </c>
      <c r="D5282" s="2" t="s">
        <v>6570</v>
      </c>
      <c r="E5282" s="2" t="s">
        <v>277</v>
      </c>
      <c r="F5282" s="2" t="s">
        <v>50</v>
      </c>
      <c r="G5282" s="2" t="s">
        <v>225</v>
      </c>
      <c r="H5282" s="2" t="s">
        <v>52</v>
      </c>
      <c r="I5282" s="2" t="s">
        <v>53</v>
      </c>
      <c r="J5282" s="2" t="s">
        <v>226</v>
      </c>
      <c r="K5282" s="2" t="s">
        <v>226</v>
      </c>
      <c r="L5282" s="2" t="s">
        <v>227</v>
      </c>
      <c r="M5282" s="2" t="s">
        <v>57</v>
      </c>
      <c r="N5282" s="3">
        <v>24460.05</v>
      </c>
      <c r="O5282" s="3" t="s">
        <v>228</v>
      </c>
      <c r="P5282" s="4">
        <f>IF(O5282="吨",N5282*1000,IF(O5282="万立方米",N5282*10000,""))</f>
        <v>244600500.0</v>
      </c>
      <c r="Q5282" s="2" t="s">
        <v>229</v>
      </c>
      <c r="R5282" s="2" t="s">
        <v>230</v>
      </c>
      <c r="S5282" s="2" t="s">
        <v>231</v>
      </c>
      <c r="T5282" s="2" t="s">
        <v>75</v>
      </c>
      <c r="U5282" s="4">
        <f>0.0</f>
        <v>0.0</v>
      </c>
      <c r="V5282" s="2" t="s">
        <v>232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6571</v>
      </c>
      <c r="B5283" s="2" t="s">
        <v>6569</v>
      </c>
      <c r="C5283" s="2" t="s">
        <v>47</v>
      </c>
      <c r="D5283" s="2" t="s">
        <v>6570</v>
      </c>
      <c r="E5283" s="2" t="s">
        <v>277</v>
      </c>
      <c r="F5283" s="2" t="s">
        <v>50</v>
      </c>
      <c r="G5283" s="2" t="s">
        <v>225</v>
      </c>
      <c r="H5283" s="2" t="s">
        <v>52</v>
      </c>
      <c r="I5283" s="2" t="s">
        <v>53</v>
      </c>
      <c r="J5283" s="2" t="s">
        <v>226</v>
      </c>
      <c r="K5283" s="2" t="s">
        <v>226</v>
      </c>
      <c r="L5283" s="2" t="s">
        <v>227</v>
      </c>
      <c r="M5283" s="2" t="s">
        <v>73</v>
      </c>
      <c r="N5283" s="3">
        <v>24460.05</v>
      </c>
      <c r="O5283" s="3" t="s">
        <v>228</v>
      </c>
      <c r="P5283" s="4">
        <f>IF(O5283="吨",N5283*1000,IF(O5283="万立方米",N5283*10000,""))</f>
        <v>244600500.0</v>
      </c>
      <c r="Q5283" s="2" t="s">
        <v>229</v>
      </c>
      <c r="R5283" s="2" t="s">
        <v>230</v>
      </c>
      <c r="S5283" s="2" t="s">
        <v>235</v>
      </c>
      <c r="T5283" s="2" t="s">
        <v>75</v>
      </c>
      <c r="U5283" s="4">
        <f>1.3</f>
        <v>1.3</v>
      </c>
      <c r="V5283" s="2" t="s">
        <v>232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317.98065</v>
      </c>
      <c r="AD5283" s="4">
        <f>AC5283*(1-Z5283/100)</f>
        <v>317.98065</v>
      </c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6572</v>
      </c>
      <c r="B5284" s="2" t="s">
        <v>6569</v>
      </c>
      <c r="C5284" s="2" t="s">
        <v>47</v>
      </c>
      <c r="D5284" s="2" t="s">
        <v>6570</v>
      </c>
      <c r="E5284" s="2" t="s">
        <v>277</v>
      </c>
      <c r="F5284" s="2" t="s">
        <v>50</v>
      </c>
      <c r="G5284" s="2" t="s">
        <v>225</v>
      </c>
      <c r="H5284" s="2" t="s">
        <v>52</v>
      </c>
      <c r="I5284" s="2" t="s">
        <v>53</v>
      </c>
      <c r="J5284" s="2" t="s">
        <v>226</v>
      </c>
      <c r="K5284" s="2" t="s">
        <v>226</v>
      </c>
      <c r="L5284" s="2" t="s">
        <v>227</v>
      </c>
      <c r="M5284" s="2" t="s">
        <v>79</v>
      </c>
      <c r="N5284" s="3">
        <v>24460.05</v>
      </c>
      <c r="O5284" s="3" t="s">
        <v>228</v>
      </c>
      <c r="P5284" s="4">
        <f>IF(O5284="吨",N5284*1000,IF(O5284="万立方米",N5284*10000,""))</f>
        <v>244600500.0</v>
      </c>
      <c r="Q5284" s="2" t="s">
        <v>229</v>
      </c>
      <c r="R5284" s="2" t="s">
        <v>230</v>
      </c>
      <c r="S5284" s="2" t="s">
        <v>238</v>
      </c>
      <c r="T5284" s="2" t="s">
        <v>75</v>
      </c>
      <c r="U5284" s="4">
        <f>4.1</f>
        <v>4.1</v>
      </c>
      <c r="V5284" s="2" t="s">
        <v>232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4">
        <f>P5284*U5284/1000000</f>
        <v>1002.8620499999998</v>
      </c>
      <c r="AD5284" s="4">
        <f>AC5284*(1-Z5284/100)</f>
        <v>782.2323989999999</v>
      </c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6573</v>
      </c>
      <c r="B5285" s="2" t="s">
        <v>6569</v>
      </c>
      <c r="C5285" s="2" t="s">
        <v>47</v>
      </c>
      <c r="D5285" s="2" t="s">
        <v>6570</v>
      </c>
      <c r="E5285" s="2" t="s">
        <v>277</v>
      </c>
      <c r="F5285" s="2" t="s">
        <v>50</v>
      </c>
      <c r="G5285" s="2" t="s">
        <v>225</v>
      </c>
      <c r="H5285" s="2" t="s">
        <v>52</v>
      </c>
      <c r="I5285" s="2" t="s">
        <v>53</v>
      </c>
      <c r="J5285" s="2" t="s">
        <v>226</v>
      </c>
      <c r="K5285" s="2" t="s">
        <v>226</v>
      </c>
      <c r="L5285" s="2" t="s">
        <v>227</v>
      </c>
      <c r="M5285" s="2" t="s">
        <v>87</v>
      </c>
      <c r="N5285" s="3">
        <v>24460.05</v>
      </c>
      <c r="O5285" s="3" t="s">
        <v>228</v>
      </c>
      <c r="P5285" s="4">
        <f>IF(O5285="吨",N5285*1000,IF(O5285="万立方米",N5285*10000,""))</f>
        <v>244600500.0</v>
      </c>
      <c r="Q5285" s="2" t="s">
        <v>229</v>
      </c>
      <c r="R5285" s="2" t="s">
        <v>230</v>
      </c>
      <c r="S5285" s="2" t="s">
        <v>241</v>
      </c>
      <c r="T5285" s="2" t="s">
        <v>75</v>
      </c>
      <c r="U5285" s="4">
        <f>0.0</f>
        <v>0.0</v>
      </c>
      <c r="V5285" s="2" t="s">
        <v>232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4">
        <f>P5285*U5285/1000000</f>
        <v>0.0</v>
      </c>
      <c r="AD5285" s="4">
        <f>AC5285*(1-Z5285/100)</f>
        <v>0.0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6574</v>
      </c>
      <c r="B5286" s="2" t="s">
        <v>6569</v>
      </c>
      <c r="C5286" s="2" t="s">
        <v>47</v>
      </c>
      <c r="D5286" s="2" t="s">
        <v>6570</v>
      </c>
      <c r="E5286" s="2" t="s">
        <v>277</v>
      </c>
      <c r="F5286" s="2" t="s">
        <v>50</v>
      </c>
      <c r="G5286" s="2" t="s">
        <v>225</v>
      </c>
      <c r="H5286" s="2" t="s">
        <v>52</v>
      </c>
      <c r="I5286" s="2" t="s">
        <v>53</v>
      </c>
      <c r="J5286" s="2" t="s">
        <v>226</v>
      </c>
      <c r="K5286" s="2" t="s">
        <v>226</v>
      </c>
      <c r="L5286" s="2" t="s">
        <v>227</v>
      </c>
      <c r="M5286" s="2" t="s">
        <v>91</v>
      </c>
      <c r="N5286" s="3">
        <v>24460.05</v>
      </c>
      <c r="O5286" s="3" t="s">
        <v>228</v>
      </c>
      <c r="P5286" s="4">
        <f>IF(O5286="吨",N5286*1000,IF(O5286="万立方米",N5286*10000,""))</f>
        <v>244600500.0</v>
      </c>
      <c r="Q5286" s="2" t="s">
        <v>229</v>
      </c>
      <c r="R5286" s="2" t="s">
        <v>230</v>
      </c>
      <c r="S5286" s="2" t="s">
        <v>243</v>
      </c>
      <c r="T5286" s="2" t="s">
        <v>75</v>
      </c>
      <c r="U5286" s="4">
        <f>0.03</f>
        <v>0.03</v>
      </c>
      <c r="V5286" s="2" t="s">
        <v>232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4">
        <f>P5286*U5286/1000000</f>
        <v>7.338015</v>
      </c>
      <c r="AD5286" s="4">
        <f>AC5287*(1-AA5286/100)+(AC5286-AC5287)*(1-AB5286/100)</f>
        <v>7.338015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6575</v>
      </c>
      <c r="B5287" s="2" t="s">
        <v>6569</v>
      </c>
      <c r="C5287" s="2" t="s">
        <v>47</v>
      </c>
      <c r="D5287" s="2" t="s">
        <v>6570</v>
      </c>
      <c r="E5287" s="2" t="s">
        <v>277</v>
      </c>
      <c r="F5287" s="2" t="s">
        <v>50</v>
      </c>
      <c r="G5287" s="2" t="s">
        <v>225</v>
      </c>
      <c r="H5287" s="2" t="s">
        <v>52</v>
      </c>
      <c r="I5287" s="2" t="s">
        <v>53</v>
      </c>
      <c r="J5287" s="2" t="s">
        <v>226</v>
      </c>
      <c r="K5287" s="2" t="s">
        <v>226</v>
      </c>
      <c r="L5287" s="2" t="s">
        <v>227</v>
      </c>
      <c r="M5287" s="2" t="s">
        <v>95</v>
      </c>
      <c r="N5287" s="3">
        <v>24460.05</v>
      </c>
      <c r="O5287" s="3" t="s">
        <v>228</v>
      </c>
      <c r="P5287" s="4">
        <f>IF(O5287="吨",N5287*1000,IF(O5287="万立方米",N5287*10000,""))</f>
        <v>244600500.0</v>
      </c>
      <c r="Q5287" s="2" t="s">
        <v>229</v>
      </c>
      <c r="R5287" s="2" t="s">
        <v>230</v>
      </c>
      <c r="S5287" s="2" t="s">
        <v>245</v>
      </c>
      <c r="T5287" s="2" t="s">
        <v>75</v>
      </c>
      <c r="U5287" s="4">
        <f>0.03</f>
        <v>0.03</v>
      </c>
      <c r="V5287" s="2" t="s">
        <v>232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4">
        <f>P5287*U5287/1000000</f>
        <v>7.338015</v>
      </c>
      <c r="AD5287" s="4">
        <f>AC5287*(1-Z5287/100)</f>
        <v>7.338015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6576</v>
      </c>
      <c r="B5288" s="2" t="s">
        <v>6569</v>
      </c>
      <c r="C5288" s="2" t="s">
        <v>47</v>
      </c>
      <c r="D5288" s="2" t="s">
        <v>6570</v>
      </c>
      <c r="E5288" s="2" t="s">
        <v>277</v>
      </c>
      <c r="F5288" s="2" t="s">
        <v>50</v>
      </c>
      <c r="G5288" s="2" t="s">
        <v>225</v>
      </c>
      <c r="H5288" s="2" t="s">
        <v>52</v>
      </c>
      <c r="I5288" s="2" t="s">
        <v>53</v>
      </c>
      <c r="J5288" s="2" t="s">
        <v>226</v>
      </c>
      <c r="K5288" s="2" t="s">
        <v>226</v>
      </c>
      <c r="L5288" s="2" t="s">
        <v>227</v>
      </c>
      <c r="M5288" s="2" t="s">
        <v>99</v>
      </c>
      <c r="N5288" s="3">
        <v>24460.05</v>
      </c>
      <c r="O5288" s="3" t="s">
        <v>228</v>
      </c>
      <c r="P5288" s="4">
        <f>IF(O5288="吨",N5288*1000,IF(O5288="万立方米",N5288*10000,""))</f>
        <v>244600500.0</v>
      </c>
      <c r="Q5288" s="2" t="s">
        <v>229</v>
      </c>
      <c r="R5288" s="2" t="s">
        <v>230</v>
      </c>
      <c r="S5288" s="2" t="s">
        <v>247</v>
      </c>
      <c r="T5288" s="2" t="s">
        <v>75</v>
      </c>
      <c r="U5288" s="4">
        <f>0.0</f>
        <v>0.0</v>
      </c>
      <c r="V5288" s="2" t="s">
        <v>232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</v>
      </c>
      <c r="AD5288" s="4">
        <f>AC5288*(1-Z5288/100)</f>
        <v>0.0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6577</v>
      </c>
      <c r="B5289" s="2" t="s">
        <v>6569</v>
      </c>
      <c r="C5289" s="2" t="s">
        <v>47</v>
      </c>
      <c r="D5289" s="2" t="s">
        <v>6570</v>
      </c>
      <c r="E5289" s="2" t="s">
        <v>277</v>
      </c>
      <c r="F5289" s="2" t="s">
        <v>50</v>
      </c>
      <c r="G5289" s="2" t="s">
        <v>225</v>
      </c>
      <c r="H5289" s="2" t="s">
        <v>52</v>
      </c>
      <c r="I5289" s="2" t="s">
        <v>53</v>
      </c>
      <c r="J5289" s="2" t="s">
        <v>226</v>
      </c>
      <c r="K5289" s="2" t="s">
        <v>226</v>
      </c>
      <c r="L5289" s="2" t="s">
        <v>227</v>
      </c>
      <c r="M5289" s="2" t="s">
        <v>104</v>
      </c>
      <c r="N5289" s="3">
        <v>24460.05</v>
      </c>
      <c r="O5289" s="3" t="s">
        <v>228</v>
      </c>
      <c r="P5289" s="4">
        <f>IF(O5289="吨",N5289*1000,IF(O5289="万立方米",N5289*10000,""))</f>
        <v>244600500.0</v>
      </c>
      <c r="Q5289" s="2" t="s">
        <v>229</v>
      </c>
      <c r="R5289" s="2" t="s">
        <v>230</v>
      </c>
      <c r="S5289" s="2" t="s">
        <v>249</v>
      </c>
      <c r="T5289" s="2" t="s">
        <v>75</v>
      </c>
      <c r="U5289" s="4">
        <f>0.02</f>
        <v>0.02</v>
      </c>
      <c r="V5289" s="2" t="s">
        <v>232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6578</v>
      </c>
      <c r="B5290" s="2" t="s">
        <v>6569</v>
      </c>
      <c r="C5290" s="2" t="s">
        <v>47</v>
      </c>
      <c r="D5290" s="2" t="s">
        <v>6570</v>
      </c>
      <c r="E5290" s="2" t="s">
        <v>277</v>
      </c>
      <c r="F5290" s="2" t="s">
        <v>50</v>
      </c>
      <c r="G5290" s="2" t="s">
        <v>225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f>IF(O5290="吨",N5290*1000,IF(O5290="万立方米",N5290*10000,""))</f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113</v>
      </c>
      <c r="AH5290" s="2" t="s">
        <v>114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6579</v>
      </c>
      <c r="B5291" s="2" t="s">
        <v>6580</v>
      </c>
      <c r="C5291" s="2" t="s">
        <v>47</v>
      </c>
      <c r="D5291" s="2" t="s">
        <v>2486</v>
      </c>
      <c r="E5291" s="2" t="s">
        <v>526</v>
      </c>
      <c r="F5291" s="2" t="s">
        <v>278</v>
      </c>
      <c r="G5291" s="2" t="s">
        <v>2487</v>
      </c>
      <c r="H5291" s="2" t="s">
        <v>142</v>
      </c>
      <c r="I5291" s="2" t="s">
        <v>53</v>
      </c>
      <c r="J5291" s="2" t="s">
        <v>280</v>
      </c>
      <c r="K5291" s="2"/>
      <c r="L5291" s="2" t="s">
        <v>122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124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271</v>
      </c>
      <c r="AF5291" s="2" t="s">
        <v>281</v>
      </c>
      <c r="AG5291" s="2" t="s">
        <v>880</v>
      </c>
      <c r="AH5291" s="2" t="s">
        <v>128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6581</v>
      </c>
      <c r="B5292" s="2" t="s">
        <v>6580</v>
      </c>
      <c r="C5292" s="2" t="s">
        <v>47</v>
      </c>
      <c r="D5292" s="2" t="s">
        <v>2486</v>
      </c>
      <c r="E5292" s="2" t="s">
        <v>526</v>
      </c>
      <c r="F5292" s="2" t="s">
        <v>278</v>
      </c>
      <c r="G5292" s="2" t="s">
        <v>2487</v>
      </c>
      <c r="H5292" s="2" t="s">
        <v>142</v>
      </c>
      <c r="I5292" s="2" t="s">
        <v>53</v>
      </c>
      <c r="J5292" s="2" t="s">
        <v>280</v>
      </c>
      <c r="K5292" s="2"/>
      <c r="L5292" s="2" t="s">
        <v>122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124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271</v>
      </c>
      <c r="AF5292" s="2" t="s">
        <v>281</v>
      </c>
      <c r="AG5292" s="2" t="s">
        <v>882</v>
      </c>
      <c r="AH5292" s="2" t="s">
        <v>128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6582</v>
      </c>
      <c r="B5293" s="2" t="s">
        <v>6580</v>
      </c>
      <c r="C5293" s="2" t="s">
        <v>47</v>
      </c>
      <c r="D5293" s="2" t="s">
        <v>2486</v>
      </c>
      <c r="E5293" s="2" t="s">
        <v>526</v>
      </c>
      <c r="F5293" s="2" t="s">
        <v>278</v>
      </c>
      <c r="G5293" s="2" t="s">
        <v>2487</v>
      </c>
      <c r="H5293" s="2" t="s">
        <v>142</v>
      </c>
      <c r="I5293" s="2" t="s">
        <v>53</v>
      </c>
      <c r="J5293" s="2" t="s">
        <v>280</v>
      </c>
      <c r="K5293" s="2"/>
      <c r="L5293" s="2" t="s">
        <v>122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124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271</v>
      </c>
      <c r="AF5293" s="2" t="s">
        <v>281</v>
      </c>
      <c r="AG5293" s="2" t="s">
        <v>1320</v>
      </c>
      <c r="AH5293" s="2" t="s">
        <v>128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6583</v>
      </c>
      <c r="B5294" s="2" t="s">
        <v>6580</v>
      </c>
      <c r="C5294" s="2" t="s">
        <v>47</v>
      </c>
      <c r="D5294" s="2" t="s">
        <v>2486</v>
      </c>
      <c r="E5294" s="2" t="s">
        <v>526</v>
      </c>
      <c r="F5294" s="2" t="s">
        <v>278</v>
      </c>
      <c r="G5294" s="2" t="s">
        <v>2487</v>
      </c>
      <c r="H5294" s="2" t="s">
        <v>142</v>
      </c>
      <c r="I5294" s="2" t="s">
        <v>53</v>
      </c>
      <c r="J5294" s="2" t="s">
        <v>280</v>
      </c>
      <c r="K5294" s="2"/>
      <c r="L5294" s="2" t="s">
        <v>122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124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271</v>
      </c>
      <c r="AF5294" s="2" t="s">
        <v>281</v>
      </c>
      <c r="AG5294" s="2" t="s">
        <v>880</v>
      </c>
      <c r="AH5294" s="2" t="s">
        <v>128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6584</v>
      </c>
      <c r="B5295" s="2" t="s">
        <v>6580</v>
      </c>
      <c r="C5295" s="2" t="s">
        <v>47</v>
      </c>
      <c r="D5295" s="2" t="s">
        <v>2486</v>
      </c>
      <c r="E5295" s="2" t="s">
        <v>526</v>
      </c>
      <c r="F5295" s="2" t="s">
        <v>278</v>
      </c>
      <c r="G5295" s="2" t="s">
        <v>2487</v>
      </c>
      <c r="H5295" s="2" t="s">
        <v>142</v>
      </c>
      <c r="I5295" s="2" t="s">
        <v>53</v>
      </c>
      <c r="J5295" s="2" t="s">
        <v>280</v>
      </c>
      <c r="K5295" s="2"/>
      <c r="L5295" s="2" t="s">
        <v>122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124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271</v>
      </c>
      <c r="AF5295" s="2" t="s">
        <v>281</v>
      </c>
      <c r="AG5295" s="2" t="s">
        <v>880</v>
      </c>
      <c r="AH5295" s="2" t="s">
        <v>128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6585</v>
      </c>
      <c r="B5296" s="2" t="s">
        <v>6580</v>
      </c>
      <c r="C5296" s="2" t="s">
        <v>47</v>
      </c>
      <c r="D5296" s="2" t="s">
        <v>2486</v>
      </c>
      <c r="E5296" s="2" t="s">
        <v>526</v>
      </c>
      <c r="F5296" s="2" t="s">
        <v>278</v>
      </c>
      <c r="G5296" s="2" t="s">
        <v>2487</v>
      </c>
      <c r="H5296" s="2" t="s">
        <v>142</v>
      </c>
      <c r="I5296" s="2" t="s">
        <v>53</v>
      </c>
      <c r="J5296" s="2" t="s">
        <v>280</v>
      </c>
      <c r="K5296" s="2"/>
      <c r="L5296" s="2" t="s">
        <v>122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124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271</v>
      </c>
      <c r="AF5296" s="2" t="s">
        <v>281</v>
      </c>
      <c r="AG5296" s="2" t="s">
        <v>880</v>
      </c>
      <c r="AH5296" s="2" t="s">
        <v>128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6586</v>
      </c>
      <c r="B5297" s="2" t="s">
        <v>6580</v>
      </c>
      <c r="C5297" s="2" t="s">
        <v>47</v>
      </c>
      <c r="D5297" s="2" t="s">
        <v>2486</v>
      </c>
      <c r="E5297" s="2" t="s">
        <v>526</v>
      </c>
      <c r="F5297" s="2" t="s">
        <v>278</v>
      </c>
      <c r="G5297" s="2" t="s">
        <v>2487</v>
      </c>
      <c r="H5297" s="2" t="s">
        <v>142</v>
      </c>
      <c r="I5297" s="2" t="s">
        <v>53</v>
      </c>
      <c r="J5297" s="2" t="s">
        <v>280</v>
      </c>
      <c r="K5297" s="2"/>
      <c r="L5297" s="2" t="s">
        <v>122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124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271</v>
      </c>
      <c r="AF5297" s="2" t="s">
        <v>281</v>
      </c>
      <c r="AG5297" s="2" t="s">
        <v>880</v>
      </c>
      <c r="AH5297" s="2" t="s">
        <v>128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6587</v>
      </c>
      <c r="B5298" s="2" t="s">
        <v>6580</v>
      </c>
      <c r="C5298" s="2" t="s">
        <v>47</v>
      </c>
      <c r="D5298" s="2" t="s">
        <v>2486</v>
      </c>
      <c r="E5298" s="2" t="s">
        <v>526</v>
      </c>
      <c r="F5298" s="2" t="s">
        <v>278</v>
      </c>
      <c r="G5298" s="2" t="s">
        <v>2487</v>
      </c>
      <c r="H5298" s="2" t="s">
        <v>142</v>
      </c>
      <c r="I5298" s="2" t="s">
        <v>53</v>
      </c>
      <c r="J5298" s="2" t="s">
        <v>280</v>
      </c>
      <c r="K5298" s="2"/>
      <c r="L5298" s="2" t="s">
        <v>122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124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271</v>
      </c>
      <c r="AF5298" s="2" t="s">
        <v>281</v>
      </c>
      <c r="AG5298" s="2" t="s">
        <v>882</v>
      </c>
      <c r="AH5298" s="2" t="s">
        <v>128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6588</v>
      </c>
      <c r="B5299" s="2" t="s">
        <v>6580</v>
      </c>
      <c r="C5299" s="2" t="s">
        <v>47</v>
      </c>
      <c r="D5299" s="2" t="s">
        <v>2486</v>
      </c>
      <c r="E5299" s="2" t="s">
        <v>526</v>
      </c>
      <c r="F5299" s="2" t="s">
        <v>278</v>
      </c>
      <c r="G5299" s="2" t="s">
        <v>2487</v>
      </c>
      <c r="H5299" s="2" t="s">
        <v>142</v>
      </c>
      <c r="I5299" s="2"/>
      <c r="J5299" s="2"/>
      <c r="K5299" s="2"/>
      <c r="L5299" s="2"/>
      <c r="M5299" s="2" t="s">
        <v>107</v>
      </c>
      <c r="N5299" s="3"/>
      <c r="O5299" s="3"/>
      <c r="P5299" s="4">
        <f>IF(O5299="吨",N5299*1000,IF(O5299="万立方米",N5299*10000,""))</f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113</v>
      </c>
      <c r="AH5299" s="2" t="s">
        <v>114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6589</v>
      </c>
      <c r="B5300" s="2" t="s">
        <v>6590</v>
      </c>
      <c r="C5300" s="2" t="s">
        <v>47</v>
      </c>
      <c r="D5300" s="2" t="s">
        <v>5620</v>
      </c>
      <c r="E5300" s="2" t="s">
        <v>277</v>
      </c>
      <c r="F5300" s="2" t="s">
        <v>224</v>
      </c>
      <c r="G5300" s="2" t="s">
        <v>225</v>
      </c>
      <c r="H5300" s="2" t="s">
        <v>52</v>
      </c>
      <c r="I5300" s="2" t="s">
        <v>53</v>
      </c>
      <c r="J5300" s="2" t="s">
        <v>226</v>
      </c>
      <c r="K5300" s="2" t="s">
        <v>226</v>
      </c>
      <c r="L5300" s="2" t="s">
        <v>227</v>
      </c>
      <c r="M5300" s="2" t="s">
        <v>57</v>
      </c>
      <c r="N5300" s="3">
        <v>5562.099</v>
      </c>
      <c r="O5300" s="3" t="s">
        <v>228</v>
      </c>
      <c r="P5300" s="4">
        <f>IF(O5300="吨",N5300*1000,IF(O5300="万立方米",N5300*10000,""))</f>
        <v>55620990.0</v>
      </c>
      <c r="Q5300" s="2" t="s">
        <v>229</v>
      </c>
      <c r="R5300" s="2" t="s">
        <v>230</v>
      </c>
      <c r="S5300" s="2" t="s">
        <v>231</v>
      </c>
      <c r="T5300" s="2" t="s">
        <v>75</v>
      </c>
      <c r="U5300" s="4">
        <f>0.0</f>
        <v>0.0</v>
      </c>
      <c r="V5300" s="2" t="s">
        <v>232</v>
      </c>
      <c r="W5300" s="2" t="s">
        <v>76</v>
      </c>
      <c r="X5300" s="2" t="s">
        <v>255</v>
      </c>
      <c r="Y5300" s="2" t="s">
        <v>256</v>
      </c>
      <c r="Z5300" s="2">
        <v>57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257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6591</v>
      </c>
      <c r="B5301" s="2" t="s">
        <v>6590</v>
      </c>
      <c r="C5301" s="2" t="s">
        <v>47</v>
      </c>
      <c r="D5301" s="2" t="s">
        <v>5620</v>
      </c>
      <c r="E5301" s="2" t="s">
        <v>277</v>
      </c>
      <c r="F5301" s="2" t="s">
        <v>224</v>
      </c>
      <c r="G5301" s="2" t="s">
        <v>225</v>
      </c>
      <c r="H5301" s="2" t="s">
        <v>52</v>
      </c>
      <c r="I5301" s="2" t="s">
        <v>53</v>
      </c>
      <c r="J5301" s="2" t="s">
        <v>226</v>
      </c>
      <c r="K5301" s="2" t="s">
        <v>226</v>
      </c>
      <c r="L5301" s="2" t="s">
        <v>227</v>
      </c>
      <c r="M5301" s="2" t="s">
        <v>73</v>
      </c>
      <c r="N5301" s="3">
        <v>5562.099</v>
      </c>
      <c r="O5301" s="3" t="s">
        <v>228</v>
      </c>
      <c r="P5301" s="4">
        <f>IF(O5301="吨",N5301*1000,IF(O5301="万立方米",N5301*10000,""))</f>
        <v>55620990.0</v>
      </c>
      <c r="Q5301" s="2" t="s">
        <v>229</v>
      </c>
      <c r="R5301" s="2" t="s">
        <v>230</v>
      </c>
      <c r="S5301" s="2" t="s">
        <v>235</v>
      </c>
      <c r="T5301" s="2" t="s">
        <v>75</v>
      </c>
      <c r="U5301" s="4">
        <f>1.3</f>
        <v>1.3</v>
      </c>
      <c r="V5301" s="2" t="s">
        <v>232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72.307287</v>
      </c>
      <c r="AD5301" s="4">
        <f>AC5301*(1-Z5301/100)</f>
        <v>72.307287</v>
      </c>
      <c r="AE5301" s="2" t="s">
        <v>66</v>
      </c>
      <c r="AF5301" s="2" t="s">
        <v>67</v>
      </c>
      <c r="AG5301" s="2" t="s">
        <v>259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6592</v>
      </c>
      <c r="B5302" s="2" t="s">
        <v>6590</v>
      </c>
      <c r="C5302" s="2" t="s">
        <v>47</v>
      </c>
      <c r="D5302" s="2" t="s">
        <v>5620</v>
      </c>
      <c r="E5302" s="2" t="s">
        <v>277</v>
      </c>
      <c r="F5302" s="2" t="s">
        <v>224</v>
      </c>
      <c r="G5302" s="2" t="s">
        <v>225</v>
      </c>
      <c r="H5302" s="2" t="s">
        <v>52</v>
      </c>
      <c r="I5302" s="2" t="s">
        <v>53</v>
      </c>
      <c r="J5302" s="2" t="s">
        <v>226</v>
      </c>
      <c r="K5302" s="2" t="s">
        <v>226</v>
      </c>
      <c r="L5302" s="2" t="s">
        <v>227</v>
      </c>
      <c r="M5302" s="2" t="s">
        <v>79</v>
      </c>
      <c r="N5302" s="3">
        <v>5562.099</v>
      </c>
      <c r="O5302" s="3" t="s">
        <v>228</v>
      </c>
      <c r="P5302" s="4">
        <f>IF(O5302="吨",N5302*1000,IF(O5302="万立方米",N5302*10000,""))</f>
        <v>55620990.0</v>
      </c>
      <c r="Q5302" s="2" t="s">
        <v>229</v>
      </c>
      <c r="R5302" s="2" t="s">
        <v>230</v>
      </c>
      <c r="S5302" s="2" t="s">
        <v>238</v>
      </c>
      <c r="T5302" s="2" t="s">
        <v>75</v>
      </c>
      <c r="U5302" s="4">
        <f>4.1</f>
        <v>4.1</v>
      </c>
      <c r="V5302" s="2" t="s">
        <v>232</v>
      </c>
      <c r="W5302" s="2" t="s">
        <v>76</v>
      </c>
      <c r="X5302" s="2" t="s">
        <v>149</v>
      </c>
      <c r="Y5302" s="2" t="s">
        <v>150</v>
      </c>
      <c r="Z5302" s="2">
        <v>64</v>
      </c>
      <c r="AA5302" s="2"/>
      <c r="AB5302" s="2"/>
      <c r="AC5302" s="4">
        <f>P5302*U5302/1000000</f>
        <v>228.04605899999996</v>
      </c>
      <c r="AD5302" s="4">
        <f>AC5302*(1-Z5302/100)</f>
        <v>82.09658123999998</v>
      </c>
      <c r="AE5302" s="2" t="s">
        <v>66</v>
      </c>
      <c r="AF5302" s="2" t="s">
        <v>67</v>
      </c>
      <c r="AG5302" s="2" t="s">
        <v>257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6593</v>
      </c>
      <c r="B5303" s="2" t="s">
        <v>6590</v>
      </c>
      <c r="C5303" s="2" t="s">
        <v>47</v>
      </c>
      <c r="D5303" s="2" t="s">
        <v>5620</v>
      </c>
      <c r="E5303" s="2" t="s">
        <v>277</v>
      </c>
      <c r="F5303" s="2" t="s">
        <v>224</v>
      </c>
      <c r="G5303" s="2" t="s">
        <v>225</v>
      </c>
      <c r="H5303" s="2" t="s">
        <v>52</v>
      </c>
      <c r="I5303" s="2" t="s">
        <v>53</v>
      </c>
      <c r="J5303" s="2" t="s">
        <v>226</v>
      </c>
      <c r="K5303" s="2" t="s">
        <v>226</v>
      </c>
      <c r="L5303" s="2" t="s">
        <v>227</v>
      </c>
      <c r="M5303" s="2" t="s">
        <v>87</v>
      </c>
      <c r="N5303" s="3">
        <v>5562.099</v>
      </c>
      <c r="O5303" s="3" t="s">
        <v>228</v>
      </c>
      <c r="P5303" s="4">
        <f>IF(O5303="吨",N5303*1000,IF(O5303="万立方米",N5303*10000,""))</f>
        <v>55620990.0</v>
      </c>
      <c r="Q5303" s="2" t="s">
        <v>229</v>
      </c>
      <c r="R5303" s="2" t="s">
        <v>230</v>
      </c>
      <c r="S5303" s="2" t="s">
        <v>241</v>
      </c>
      <c r="T5303" s="2" t="s">
        <v>75</v>
      </c>
      <c r="U5303" s="4">
        <f>0.0</f>
        <v>0.0</v>
      </c>
      <c r="V5303" s="2" t="s">
        <v>232</v>
      </c>
      <c r="W5303" s="2" t="s">
        <v>76</v>
      </c>
      <c r="X5303" s="2" t="s">
        <v>255</v>
      </c>
      <c r="Y5303" s="2" t="s">
        <v>262</v>
      </c>
      <c r="Z5303" s="2">
        <v>57</v>
      </c>
      <c r="AA5303" s="2"/>
      <c r="AB5303" s="2"/>
      <c r="AC5303" s="4">
        <f>P5303*U5303/1000000</f>
        <v>0.0</v>
      </c>
      <c r="AD5303" s="4">
        <f>AC5303*(1-Z5303/100)</f>
        <v>0.0</v>
      </c>
      <c r="AE5303" s="2" t="s">
        <v>66</v>
      </c>
      <c r="AF5303" s="2" t="s">
        <v>67</v>
      </c>
      <c r="AG5303" s="2" t="s">
        <v>257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6594</v>
      </c>
      <c r="B5304" s="2" t="s">
        <v>6590</v>
      </c>
      <c r="C5304" s="2" t="s">
        <v>47</v>
      </c>
      <c r="D5304" s="2" t="s">
        <v>5620</v>
      </c>
      <c r="E5304" s="2" t="s">
        <v>277</v>
      </c>
      <c r="F5304" s="2" t="s">
        <v>224</v>
      </c>
      <c r="G5304" s="2" t="s">
        <v>225</v>
      </c>
      <c r="H5304" s="2" t="s">
        <v>52</v>
      </c>
      <c r="I5304" s="2" t="s">
        <v>53</v>
      </c>
      <c r="J5304" s="2" t="s">
        <v>226</v>
      </c>
      <c r="K5304" s="2" t="s">
        <v>226</v>
      </c>
      <c r="L5304" s="2" t="s">
        <v>227</v>
      </c>
      <c r="M5304" s="2" t="s">
        <v>91</v>
      </c>
      <c r="N5304" s="3">
        <v>5562.099</v>
      </c>
      <c r="O5304" s="3" t="s">
        <v>228</v>
      </c>
      <c r="P5304" s="4">
        <f>IF(O5304="吨",N5304*1000,IF(O5304="万立方米",N5304*10000,""))</f>
        <v>55620990.0</v>
      </c>
      <c r="Q5304" s="2" t="s">
        <v>229</v>
      </c>
      <c r="R5304" s="2" t="s">
        <v>230</v>
      </c>
      <c r="S5304" s="2" t="s">
        <v>243</v>
      </c>
      <c r="T5304" s="2" t="s">
        <v>75</v>
      </c>
      <c r="U5304" s="4">
        <f>0.03</f>
        <v>0.03</v>
      </c>
      <c r="V5304" s="2" t="s">
        <v>232</v>
      </c>
      <c r="W5304" s="2" t="s">
        <v>76</v>
      </c>
      <c r="X5304" s="2" t="s">
        <v>255</v>
      </c>
      <c r="Y5304" s="2" t="s">
        <v>264</v>
      </c>
      <c r="Z5304" s="2">
        <v>75</v>
      </c>
      <c r="AA5304" s="2">
        <v>57</v>
      </c>
      <c r="AB5304" s="2">
        <v>75</v>
      </c>
      <c r="AC5304" s="4">
        <f>P5304*U5304/1000000</f>
        <v>1.6686296999999999</v>
      </c>
      <c r="AD5304" s="4">
        <f>AC5305*(1-AA5304/100)+(AC5304-AC5305)*(1-AB5304/100)</f>
        <v>0.717510771</v>
      </c>
      <c r="AE5304" s="2" t="s">
        <v>66</v>
      </c>
      <c r="AF5304" s="2" t="s">
        <v>67</v>
      </c>
      <c r="AG5304" s="2" t="s">
        <v>257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6595</v>
      </c>
      <c r="B5305" s="2" t="s">
        <v>6590</v>
      </c>
      <c r="C5305" s="2" t="s">
        <v>47</v>
      </c>
      <c r="D5305" s="2" t="s">
        <v>5620</v>
      </c>
      <c r="E5305" s="2" t="s">
        <v>277</v>
      </c>
      <c r="F5305" s="2" t="s">
        <v>224</v>
      </c>
      <c r="G5305" s="2" t="s">
        <v>225</v>
      </c>
      <c r="H5305" s="2" t="s">
        <v>52</v>
      </c>
      <c r="I5305" s="2" t="s">
        <v>53</v>
      </c>
      <c r="J5305" s="2" t="s">
        <v>226</v>
      </c>
      <c r="K5305" s="2" t="s">
        <v>226</v>
      </c>
      <c r="L5305" s="2" t="s">
        <v>227</v>
      </c>
      <c r="M5305" s="2" t="s">
        <v>95</v>
      </c>
      <c r="N5305" s="3">
        <v>5562.099</v>
      </c>
      <c r="O5305" s="3" t="s">
        <v>228</v>
      </c>
      <c r="P5305" s="4">
        <f>IF(O5305="吨",N5305*1000,IF(O5305="万立方米",N5305*10000,""))</f>
        <v>55620990.0</v>
      </c>
      <c r="Q5305" s="2" t="s">
        <v>229</v>
      </c>
      <c r="R5305" s="2" t="s">
        <v>230</v>
      </c>
      <c r="S5305" s="2" t="s">
        <v>245</v>
      </c>
      <c r="T5305" s="2" t="s">
        <v>75</v>
      </c>
      <c r="U5305" s="4">
        <f>0.03</f>
        <v>0.03</v>
      </c>
      <c r="V5305" s="2" t="s">
        <v>232</v>
      </c>
      <c r="W5305" s="2" t="s">
        <v>76</v>
      </c>
      <c r="X5305" s="2" t="s">
        <v>255</v>
      </c>
      <c r="Y5305" s="2" t="s">
        <v>266</v>
      </c>
      <c r="Z5305" s="2">
        <v>57</v>
      </c>
      <c r="AA5305" s="2"/>
      <c r="AB5305" s="2"/>
      <c r="AC5305" s="4">
        <f>P5305*U5305/1000000</f>
        <v>1.6686296999999999</v>
      </c>
      <c r="AD5305" s="4">
        <f>AC5305*(1-Z5305/100)</f>
        <v>0.717510771</v>
      </c>
      <c r="AE5305" s="2" t="s">
        <v>66</v>
      </c>
      <c r="AF5305" s="2" t="s">
        <v>67</v>
      </c>
      <c r="AG5305" s="2" t="s">
        <v>257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6596</v>
      </c>
      <c r="B5306" s="2" t="s">
        <v>6590</v>
      </c>
      <c r="C5306" s="2" t="s">
        <v>47</v>
      </c>
      <c r="D5306" s="2" t="s">
        <v>5620</v>
      </c>
      <c r="E5306" s="2" t="s">
        <v>277</v>
      </c>
      <c r="F5306" s="2" t="s">
        <v>224</v>
      </c>
      <c r="G5306" s="2" t="s">
        <v>225</v>
      </c>
      <c r="H5306" s="2" t="s">
        <v>52</v>
      </c>
      <c r="I5306" s="2" t="s">
        <v>53</v>
      </c>
      <c r="J5306" s="2" t="s">
        <v>226</v>
      </c>
      <c r="K5306" s="2" t="s">
        <v>226</v>
      </c>
      <c r="L5306" s="2" t="s">
        <v>227</v>
      </c>
      <c r="M5306" s="2" t="s">
        <v>99</v>
      </c>
      <c r="N5306" s="3">
        <v>5562.099</v>
      </c>
      <c r="O5306" s="3" t="s">
        <v>228</v>
      </c>
      <c r="P5306" s="4">
        <f>IF(O5306="吨",N5306*1000,IF(O5306="万立方米",N5306*10000,""))</f>
        <v>55620990.0</v>
      </c>
      <c r="Q5306" s="2" t="s">
        <v>229</v>
      </c>
      <c r="R5306" s="2" t="s">
        <v>230</v>
      </c>
      <c r="S5306" s="2" t="s">
        <v>247</v>
      </c>
      <c r="T5306" s="2" t="s">
        <v>75</v>
      </c>
      <c r="U5306" s="4">
        <f>0.0</f>
        <v>0.0</v>
      </c>
      <c r="V5306" s="2" t="s">
        <v>232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</v>
      </c>
      <c r="AD5306" s="4">
        <f>AC5306*(1-Z5306/100)</f>
        <v>0.0</v>
      </c>
      <c r="AE5306" s="2" t="s">
        <v>66</v>
      </c>
      <c r="AF5306" s="2" t="s">
        <v>67</v>
      </c>
      <c r="AG5306" s="2" t="s">
        <v>268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6597</v>
      </c>
      <c r="B5307" s="2" t="s">
        <v>6590</v>
      </c>
      <c r="C5307" s="2" t="s">
        <v>47</v>
      </c>
      <c r="D5307" s="2" t="s">
        <v>5620</v>
      </c>
      <c r="E5307" s="2" t="s">
        <v>277</v>
      </c>
      <c r="F5307" s="2" t="s">
        <v>224</v>
      </c>
      <c r="G5307" s="2" t="s">
        <v>225</v>
      </c>
      <c r="H5307" s="2" t="s">
        <v>52</v>
      </c>
      <c r="I5307" s="2" t="s">
        <v>53</v>
      </c>
      <c r="J5307" s="2" t="s">
        <v>226</v>
      </c>
      <c r="K5307" s="2" t="s">
        <v>226</v>
      </c>
      <c r="L5307" s="2" t="s">
        <v>227</v>
      </c>
      <c r="M5307" s="2" t="s">
        <v>104</v>
      </c>
      <c r="N5307" s="3">
        <v>5562.099</v>
      </c>
      <c r="O5307" s="3" t="s">
        <v>228</v>
      </c>
      <c r="P5307" s="4">
        <f>IF(O5307="吨",N5307*1000,IF(O5307="万立方米",N5307*10000,""))</f>
        <v>55620990.0</v>
      </c>
      <c r="Q5307" s="2" t="s">
        <v>229</v>
      </c>
      <c r="R5307" s="2" t="s">
        <v>230</v>
      </c>
      <c r="S5307" s="2" t="s">
        <v>249</v>
      </c>
      <c r="T5307" s="2" t="s">
        <v>75</v>
      </c>
      <c r="U5307" s="4">
        <f>0.02</f>
        <v>0.02</v>
      </c>
      <c r="V5307" s="2" t="s">
        <v>232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259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6598</v>
      </c>
      <c r="B5308" s="2" t="s">
        <v>6590</v>
      </c>
      <c r="C5308" s="2" t="s">
        <v>47</v>
      </c>
      <c r="D5308" s="2" t="s">
        <v>5620</v>
      </c>
      <c r="E5308" s="2" t="s">
        <v>277</v>
      </c>
      <c r="F5308" s="2" t="s">
        <v>224</v>
      </c>
      <c r="G5308" s="2" t="s">
        <v>225</v>
      </c>
      <c r="H5308" s="2" t="s">
        <v>52</v>
      </c>
      <c r="I5308" s="2"/>
      <c r="J5308" s="2"/>
      <c r="K5308" s="2" t="s">
        <v>55</v>
      </c>
      <c r="L5308" s="2" t="s">
        <v>163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164</v>
      </c>
      <c r="T5308" s="2" t="s">
        <v>165</v>
      </c>
      <c r="U5308" s="4">
        <f>0.16</f>
        <v>0.16</v>
      </c>
      <c r="V5308" s="2" t="s">
        <v>111</v>
      </c>
      <c r="W5308" s="2" t="s">
        <v>164</v>
      </c>
      <c r="X5308" s="2" t="s">
        <v>163</v>
      </c>
      <c r="Y5308" s="2" t="s">
        <v>166</v>
      </c>
      <c r="Z5308" s="2">
        <v>0</v>
      </c>
      <c r="AA5308" s="2"/>
      <c r="AB5308" s="2"/>
      <c r="AC5308" s="2"/>
      <c r="AD5308" s="2"/>
      <c r="AE5308" s="2" t="s">
        <v>271</v>
      </c>
      <c r="AF5308" s="2" t="s">
        <v>272</v>
      </c>
      <c r="AG5308" s="2" t="s">
        <v>273</v>
      </c>
      <c r="AH5308" s="2" t="s">
        <v>168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6599</v>
      </c>
      <c r="B5309" s="2" t="s">
        <v>6600</v>
      </c>
      <c r="C5309" s="2" t="s">
        <v>47</v>
      </c>
      <c r="D5309" s="2" t="s">
        <v>983</v>
      </c>
      <c r="E5309" s="2" t="s">
        <v>984</v>
      </c>
      <c r="F5309" s="2" t="s">
        <v>119</v>
      </c>
      <c r="G5309" s="2" t="s">
        <v>227</v>
      </c>
      <c r="H5309" s="2" t="s">
        <v>52</v>
      </c>
      <c r="I5309" s="2" t="s">
        <v>53</v>
      </c>
      <c r="J5309" s="2" t="s">
        <v>226</v>
      </c>
      <c r="K5309" s="2" t="s">
        <v>226</v>
      </c>
      <c r="L5309" s="2" t="s">
        <v>227</v>
      </c>
      <c r="M5309" s="2" t="s">
        <v>57</v>
      </c>
      <c r="N5309" s="3">
        <v>190</v>
      </c>
      <c r="O5309" s="3" t="s">
        <v>228</v>
      </c>
      <c r="P5309" s="4">
        <f>IF(O5309="吨",N5309*1000,IF(O5309="万立方米",N5309*10000,""))</f>
        <v>1900000.0</v>
      </c>
      <c r="Q5309" s="2" t="s">
        <v>229</v>
      </c>
      <c r="R5309" s="2" t="s">
        <v>230</v>
      </c>
      <c r="S5309" s="2" t="s">
        <v>448</v>
      </c>
      <c r="T5309" s="2" t="s">
        <v>75</v>
      </c>
      <c r="U5309" s="4">
        <f>0.0</f>
        <v>0.0</v>
      </c>
      <c r="V5309" s="2" t="s">
        <v>232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233</v>
      </c>
      <c r="AH5309" s="2" t="s">
        <v>449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6601</v>
      </c>
      <c r="B5310" s="2" t="s">
        <v>6600</v>
      </c>
      <c r="C5310" s="2" t="s">
        <v>47</v>
      </c>
      <c r="D5310" s="2" t="s">
        <v>983</v>
      </c>
      <c r="E5310" s="2" t="s">
        <v>984</v>
      </c>
      <c r="F5310" s="2" t="s">
        <v>119</v>
      </c>
      <c r="G5310" s="2" t="s">
        <v>227</v>
      </c>
      <c r="H5310" s="2" t="s">
        <v>52</v>
      </c>
      <c r="I5310" s="2" t="s">
        <v>53</v>
      </c>
      <c r="J5310" s="2" t="s">
        <v>226</v>
      </c>
      <c r="K5310" s="2" t="s">
        <v>226</v>
      </c>
      <c r="L5310" s="2" t="s">
        <v>227</v>
      </c>
      <c r="M5310" s="2" t="s">
        <v>73</v>
      </c>
      <c r="N5310" s="3">
        <v>190</v>
      </c>
      <c r="O5310" s="3" t="s">
        <v>228</v>
      </c>
      <c r="P5310" s="4">
        <f>IF(O5310="吨",N5310*1000,IF(O5310="万立方米",N5310*10000,""))</f>
        <v>1900000.0</v>
      </c>
      <c r="Q5310" s="2" t="s">
        <v>229</v>
      </c>
      <c r="R5310" s="2" t="s">
        <v>230</v>
      </c>
      <c r="S5310" s="2" t="s">
        <v>451</v>
      </c>
      <c r="T5310" s="2" t="s">
        <v>75</v>
      </c>
      <c r="U5310" s="4">
        <f>1.3</f>
        <v>1.3</v>
      </c>
      <c r="V5310" s="2" t="s">
        <v>232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2.47</v>
      </c>
      <c r="AD5310" s="4">
        <f>AC5310*(1-Z5310/100)</f>
        <v>2.47</v>
      </c>
      <c r="AE5310" s="2" t="s">
        <v>66</v>
      </c>
      <c r="AF5310" s="2" t="s">
        <v>67</v>
      </c>
      <c r="AG5310" s="2" t="s">
        <v>236</v>
      </c>
      <c r="AH5310" s="2" t="s">
        <v>449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6602</v>
      </c>
      <c r="B5311" s="2" t="s">
        <v>6600</v>
      </c>
      <c r="C5311" s="2" t="s">
        <v>47</v>
      </c>
      <c r="D5311" s="2" t="s">
        <v>983</v>
      </c>
      <c r="E5311" s="2" t="s">
        <v>984</v>
      </c>
      <c r="F5311" s="2" t="s">
        <v>119</v>
      </c>
      <c r="G5311" s="2" t="s">
        <v>227</v>
      </c>
      <c r="H5311" s="2" t="s">
        <v>52</v>
      </c>
      <c r="I5311" s="2" t="s">
        <v>53</v>
      </c>
      <c r="J5311" s="2" t="s">
        <v>226</v>
      </c>
      <c r="K5311" s="2" t="s">
        <v>226</v>
      </c>
      <c r="L5311" s="2" t="s">
        <v>227</v>
      </c>
      <c r="M5311" s="2" t="s">
        <v>79</v>
      </c>
      <c r="N5311" s="3">
        <v>190</v>
      </c>
      <c r="O5311" s="3" t="s">
        <v>228</v>
      </c>
      <c r="P5311" s="4">
        <f>IF(O5311="吨",N5311*1000,IF(O5311="万立方米",N5311*10000,""))</f>
        <v>1900000.0</v>
      </c>
      <c r="Q5311" s="2" t="s">
        <v>229</v>
      </c>
      <c r="R5311" s="2" t="s">
        <v>230</v>
      </c>
      <c r="S5311" s="2" t="s">
        <v>453</v>
      </c>
      <c r="T5311" s="2" t="s">
        <v>75</v>
      </c>
      <c r="U5311" s="4">
        <f>4.1</f>
        <v>4.1</v>
      </c>
      <c r="V5311" s="2" t="s">
        <v>232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4">
        <f>P5311*U5311/1000000</f>
        <v>7.789999999999999</v>
      </c>
      <c r="AD5311" s="4">
        <f>AC5311*(1-Z5311/100)</f>
        <v>6.076199999999999</v>
      </c>
      <c r="AE5311" s="2" t="s">
        <v>66</v>
      </c>
      <c r="AF5311" s="2" t="s">
        <v>67</v>
      </c>
      <c r="AG5311" s="2" t="s">
        <v>239</v>
      </c>
      <c r="AH5311" s="2" t="s">
        <v>449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6603</v>
      </c>
      <c r="B5312" s="2" t="s">
        <v>6600</v>
      </c>
      <c r="C5312" s="2" t="s">
        <v>47</v>
      </c>
      <c r="D5312" s="2" t="s">
        <v>983</v>
      </c>
      <c r="E5312" s="2" t="s">
        <v>984</v>
      </c>
      <c r="F5312" s="2" t="s">
        <v>119</v>
      </c>
      <c r="G5312" s="2" t="s">
        <v>227</v>
      </c>
      <c r="H5312" s="2" t="s">
        <v>52</v>
      </c>
      <c r="I5312" s="2" t="s">
        <v>53</v>
      </c>
      <c r="J5312" s="2" t="s">
        <v>226</v>
      </c>
      <c r="K5312" s="2" t="s">
        <v>226</v>
      </c>
      <c r="L5312" s="2" t="s">
        <v>227</v>
      </c>
      <c r="M5312" s="2" t="s">
        <v>87</v>
      </c>
      <c r="N5312" s="3">
        <v>190</v>
      </c>
      <c r="O5312" s="3" t="s">
        <v>228</v>
      </c>
      <c r="P5312" s="4">
        <f>IF(O5312="吨",N5312*1000,IF(O5312="万立方米",N5312*10000,""))</f>
        <v>1900000.0</v>
      </c>
      <c r="Q5312" s="2" t="s">
        <v>229</v>
      </c>
      <c r="R5312" s="2" t="s">
        <v>230</v>
      </c>
      <c r="S5312" s="2" t="s">
        <v>455</v>
      </c>
      <c r="T5312" s="2" t="s">
        <v>75</v>
      </c>
      <c r="U5312" s="4">
        <f>0.0</f>
        <v>0.0</v>
      </c>
      <c r="V5312" s="2" t="s">
        <v>232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66</v>
      </c>
      <c r="AF5312" s="2" t="s">
        <v>67</v>
      </c>
      <c r="AG5312" s="2" t="s">
        <v>233</v>
      </c>
      <c r="AH5312" s="2" t="s">
        <v>449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6604</v>
      </c>
      <c r="B5313" s="2" t="s">
        <v>6600</v>
      </c>
      <c r="C5313" s="2" t="s">
        <v>47</v>
      </c>
      <c r="D5313" s="2" t="s">
        <v>983</v>
      </c>
      <c r="E5313" s="2" t="s">
        <v>984</v>
      </c>
      <c r="F5313" s="2" t="s">
        <v>119</v>
      </c>
      <c r="G5313" s="2" t="s">
        <v>227</v>
      </c>
      <c r="H5313" s="2" t="s">
        <v>52</v>
      </c>
      <c r="I5313" s="2" t="s">
        <v>53</v>
      </c>
      <c r="J5313" s="2" t="s">
        <v>226</v>
      </c>
      <c r="K5313" s="2" t="s">
        <v>226</v>
      </c>
      <c r="L5313" s="2" t="s">
        <v>227</v>
      </c>
      <c r="M5313" s="2" t="s">
        <v>91</v>
      </c>
      <c r="N5313" s="3">
        <v>190</v>
      </c>
      <c r="O5313" s="3" t="s">
        <v>228</v>
      </c>
      <c r="P5313" s="4">
        <f>IF(O5313="吨",N5313*1000,IF(O5313="万立方米",N5313*10000,""))</f>
        <v>1900000.0</v>
      </c>
      <c r="Q5313" s="2" t="s">
        <v>229</v>
      </c>
      <c r="R5313" s="2" t="s">
        <v>230</v>
      </c>
      <c r="S5313" s="2" t="s">
        <v>457</v>
      </c>
      <c r="T5313" s="2" t="s">
        <v>75</v>
      </c>
      <c r="U5313" s="4">
        <f>0.03</f>
        <v>0.03</v>
      </c>
      <c r="V5313" s="2" t="s">
        <v>232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4">
        <f>P5313*U5313/1000000</f>
        <v>0.057</v>
      </c>
      <c r="AD5313" s="4">
        <f>AC5314*(1-AA5313/100)+(AC5313-AC5314)*(1-AB5313/100)</f>
        <v>0.057</v>
      </c>
      <c r="AE5313" s="2" t="s">
        <v>66</v>
      </c>
      <c r="AF5313" s="2" t="s">
        <v>67</v>
      </c>
      <c r="AG5313" s="2" t="s">
        <v>233</v>
      </c>
      <c r="AH5313" s="2" t="s">
        <v>449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6605</v>
      </c>
      <c r="B5314" s="2" t="s">
        <v>6600</v>
      </c>
      <c r="C5314" s="2" t="s">
        <v>47</v>
      </c>
      <c r="D5314" s="2" t="s">
        <v>983</v>
      </c>
      <c r="E5314" s="2" t="s">
        <v>984</v>
      </c>
      <c r="F5314" s="2" t="s">
        <v>119</v>
      </c>
      <c r="G5314" s="2" t="s">
        <v>227</v>
      </c>
      <c r="H5314" s="2" t="s">
        <v>52</v>
      </c>
      <c r="I5314" s="2" t="s">
        <v>53</v>
      </c>
      <c r="J5314" s="2" t="s">
        <v>226</v>
      </c>
      <c r="K5314" s="2" t="s">
        <v>226</v>
      </c>
      <c r="L5314" s="2" t="s">
        <v>227</v>
      </c>
      <c r="M5314" s="2" t="s">
        <v>95</v>
      </c>
      <c r="N5314" s="3">
        <v>190</v>
      </c>
      <c r="O5314" s="3" t="s">
        <v>228</v>
      </c>
      <c r="P5314" s="4">
        <f>IF(O5314="吨",N5314*1000,IF(O5314="万立方米",N5314*10000,""))</f>
        <v>1900000.0</v>
      </c>
      <c r="Q5314" s="2" t="s">
        <v>229</v>
      </c>
      <c r="R5314" s="2" t="s">
        <v>230</v>
      </c>
      <c r="S5314" s="2" t="s">
        <v>459</v>
      </c>
      <c r="T5314" s="2" t="s">
        <v>75</v>
      </c>
      <c r="U5314" s="4">
        <f>0.03</f>
        <v>0.03</v>
      </c>
      <c r="V5314" s="2" t="s">
        <v>232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4">
        <f>P5314*U5314/1000000</f>
        <v>0.057</v>
      </c>
      <c r="AD5314" s="4">
        <f>AC5314*(1-Z5314/100)</f>
        <v>0.057</v>
      </c>
      <c r="AE5314" s="2" t="s">
        <v>66</v>
      </c>
      <c r="AF5314" s="2" t="s">
        <v>67</v>
      </c>
      <c r="AG5314" s="2" t="s">
        <v>233</v>
      </c>
      <c r="AH5314" s="2" t="s">
        <v>449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6606</v>
      </c>
      <c r="B5315" s="2" t="s">
        <v>6600</v>
      </c>
      <c r="C5315" s="2" t="s">
        <v>47</v>
      </c>
      <c r="D5315" s="2" t="s">
        <v>983</v>
      </c>
      <c r="E5315" s="2" t="s">
        <v>984</v>
      </c>
      <c r="F5315" s="2" t="s">
        <v>119</v>
      </c>
      <c r="G5315" s="2" t="s">
        <v>227</v>
      </c>
      <c r="H5315" s="2" t="s">
        <v>52</v>
      </c>
      <c r="I5315" s="2" t="s">
        <v>53</v>
      </c>
      <c r="J5315" s="2" t="s">
        <v>226</v>
      </c>
      <c r="K5315" s="2" t="s">
        <v>226</v>
      </c>
      <c r="L5315" s="2" t="s">
        <v>227</v>
      </c>
      <c r="M5315" s="2" t="s">
        <v>99</v>
      </c>
      <c r="N5315" s="3">
        <v>190</v>
      </c>
      <c r="O5315" s="3" t="s">
        <v>228</v>
      </c>
      <c r="P5315" s="4">
        <f>IF(O5315="吨",N5315*1000,IF(O5315="万立方米",N5315*10000,""))</f>
        <v>1900000.0</v>
      </c>
      <c r="Q5315" s="2" t="s">
        <v>229</v>
      </c>
      <c r="R5315" s="2" t="s">
        <v>230</v>
      </c>
      <c r="S5315" s="2" t="s">
        <v>461</v>
      </c>
      <c r="T5315" s="2" t="s">
        <v>75</v>
      </c>
      <c r="U5315" s="4">
        <f>0.0</f>
        <v>0.0</v>
      </c>
      <c r="V5315" s="2" t="s">
        <v>232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</v>
      </c>
      <c r="AD5315" s="4">
        <f>AC5315*(1-Z5315/100)</f>
        <v>0.0</v>
      </c>
      <c r="AE5315" s="2" t="s">
        <v>66</v>
      </c>
      <c r="AF5315" s="2" t="s">
        <v>67</v>
      </c>
      <c r="AG5315" s="2" t="s">
        <v>233</v>
      </c>
      <c r="AH5315" s="2" t="s">
        <v>449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6607</v>
      </c>
      <c r="B5316" s="2" t="s">
        <v>6600</v>
      </c>
      <c r="C5316" s="2" t="s">
        <v>47</v>
      </c>
      <c r="D5316" s="2" t="s">
        <v>983</v>
      </c>
      <c r="E5316" s="2" t="s">
        <v>984</v>
      </c>
      <c r="F5316" s="2" t="s">
        <v>119</v>
      </c>
      <c r="G5316" s="2" t="s">
        <v>227</v>
      </c>
      <c r="H5316" s="2" t="s">
        <v>52</v>
      </c>
      <c r="I5316" s="2" t="s">
        <v>53</v>
      </c>
      <c r="J5316" s="2" t="s">
        <v>226</v>
      </c>
      <c r="K5316" s="2" t="s">
        <v>226</v>
      </c>
      <c r="L5316" s="2" t="s">
        <v>227</v>
      </c>
      <c r="M5316" s="2" t="s">
        <v>104</v>
      </c>
      <c r="N5316" s="3">
        <v>190</v>
      </c>
      <c r="O5316" s="3" t="s">
        <v>228</v>
      </c>
      <c r="P5316" s="4">
        <f>IF(O5316="吨",N5316*1000,IF(O5316="万立方米",N5316*10000,""))</f>
        <v>1900000.0</v>
      </c>
      <c r="Q5316" s="2" t="s">
        <v>229</v>
      </c>
      <c r="R5316" s="2" t="s">
        <v>230</v>
      </c>
      <c r="S5316" s="2" t="s">
        <v>463</v>
      </c>
      <c r="T5316" s="2" t="s">
        <v>75</v>
      </c>
      <c r="U5316" s="4">
        <f>0.02</f>
        <v>0.02</v>
      </c>
      <c r="V5316" s="2" t="s">
        <v>232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 t="s">
        <v>236</v>
      </c>
      <c r="AH5316" s="2" t="s">
        <v>449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6608</v>
      </c>
      <c r="B5317" s="2" t="s">
        <v>6600</v>
      </c>
      <c r="C5317" s="2" t="s">
        <v>47</v>
      </c>
      <c r="D5317" s="2" t="s">
        <v>983</v>
      </c>
      <c r="E5317" s="2" t="s">
        <v>984</v>
      </c>
      <c r="F5317" s="2" t="s">
        <v>119</v>
      </c>
      <c r="G5317" s="2" t="s">
        <v>227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f>IF(O5317="吨",N5317*1000,IF(O5317="万立方米",N5317*10000,""))</f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138</v>
      </c>
      <c r="AH5317" s="2" t="s">
        <v>114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6609</v>
      </c>
      <c r="B5318" s="2" t="s">
        <v>6610</v>
      </c>
      <c r="C5318" s="2" t="s">
        <v>47</v>
      </c>
      <c r="D5318" s="2" t="s">
        <v>3014</v>
      </c>
      <c r="E5318" s="2" t="s">
        <v>277</v>
      </c>
      <c r="F5318" s="2" t="s">
        <v>278</v>
      </c>
      <c r="G5318" s="2" t="s">
        <v>225</v>
      </c>
      <c r="H5318" s="2" t="s">
        <v>52</v>
      </c>
      <c r="I5318" s="2" t="s">
        <v>53</v>
      </c>
      <c r="J5318" s="2" t="s">
        <v>226</v>
      </c>
      <c r="K5318" s="2" t="s">
        <v>226</v>
      </c>
      <c r="L5318" s="2" t="s">
        <v>227</v>
      </c>
      <c r="M5318" s="2" t="s">
        <v>57</v>
      </c>
      <c r="N5318" s="3">
        <v>1000</v>
      </c>
      <c r="O5318" s="3" t="s">
        <v>228</v>
      </c>
      <c r="P5318" s="4">
        <f>IF(O5318="吨",N5318*1000,IF(O5318="万立方米",N5318*10000,""))</f>
        <v>10000000.0</v>
      </c>
      <c r="Q5318" s="2" t="s">
        <v>229</v>
      </c>
      <c r="R5318" s="2" t="s">
        <v>230</v>
      </c>
      <c r="S5318" s="2" t="s">
        <v>231</v>
      </c>
      <c r="T5318" s="2" t="s">
        <v>75</v>
      </c>
      <c r="U5318" s="4">
        <f>0.0</f>
        <v>0.0</v>
      </c>
      <c r="V5318" s="2" t="s">
        <v>232</v>
      </c>
      <c r="W5318" s="2" t="s">
        <v>76</v>
      </c>
      <c r="X5318" s="2" t="s">
        <v>255</v>
      </c>
      <c r="Y5318" s="2" t="s">
        <v>256</v>
      </c>
      <c r="Z5318" s="2">
        <v>57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257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6611</v>
      </c>
      <c r="B5319" s="2" t="s">
        <v>6610</v>
      </c>
      <c r="C5319" s="2" t="s">
        <v>47</v>
      </c>
      <c r="D5319" s="2" t="s">
        <v>3014</v>
      </c>
      <c r="E5319" s="2" t="s">
        <v>277</v>
      </c>
      <c r="F5319" s="2" t="s">
        <v>278</v>
      </c>
      <c r="G5319" s="2" t="s">
        <v>225</v>
      </c>
      <c r="H5319" s="2" t="s">
        <v>52</v>
      </c>
      <c r="I5319" s="2" t="s">
        <v>53</v>
      </c>
      <c r="J5319" s="2" t="s">
        <v>226</v>
      </c>
      <c r="K5319" s="2" t="s">
        <v>226</v>
      </c>
      <c r="L5319" s="2" t="s">
        <v>227</v>
      </c>
      <c r="M5319" s="2" t="s">
        <v>73</v>
      </c>
      <c r="N5319" s="3">
        <v>1000</v>
      </c>
      <c r="O5319" s="3" t="s">
        <v>228</v>
      </c>
      <c r="P5319" s="4">
        <f>IF(O5319="吨",N5319*1000,IF(O5319="万立方米",N5319*10000,""))</f>
        <v>10000000.0</v>
      </c>
      <c r="Q5319" s="2" t="s">
        <v>229</v>
      </c>
      <c r="R5319" s="2" t="s">
        <v>230</v>
      </c>
      <c r="S5319" s="2" t="s">
        <v>235</v>
      </c>
      <c r="T5319" s="2" t="s">
        <v>75</v>
      </c>
      <c r="U5319" s="4">
        <f>1.3</f>
        <v>1.3</v>
      </c>
      <c r="V5319" s="2" t="s">
        <v>232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13.0</v>
      </c>
      <c r="AD5319" s="4">
        <f>AC5319*(1-Z5319/100)</f>
        <v>13.0</v>
      </c>
      <c r="AE5319" s="2" t="s">
        <v>66</v>
      </c>
      <c r="AF5319" s="2" t="s">
        <v>67</v>
      </c>
      <c r="AG5319" s="2" t="s">
        <v>259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6612</v>
      </c>
      <c r="B5320" s="2" t="s">
        <v>6610</v>
      </c>
      <c r="C5320" s="2" t="s">
        <v>47</v>
      </c>
      <c r="D5320" s="2" t="s">
        <v>3014</v>
      </c>
      <c r="E5320" s="2" t="s">
        <v>277</v>
      </c>
      <c r="F5320" s="2" t="s">
        <v>278</v>
      </c>
      <c r="G5320" s="2" t="s">
        <v>225</v>
      </c>
      <c r="H5320" s="2" t="s">
        <v>52</v>
      </c>
      <c r="I5320" s="2" t="s">
        <v>53</v>
      </c>
      <c r="J5320" s="2" t="s">
        <v>226</v>
      </c>
      <c r="K5320" s="2" t="s">
        <v>226</v>
      </c>
      <c r="L5320" s="2" t="s">
        <v>227</v>
      </c>
      <c r="M5320" s="2" t="s">
        <v>79</v>
      </c>
      <c r="N5320" s="3">
        <v>1000</v>
      </c>
      <c r="O5320" s="3" t="s">
        <v>228</v>
      </c>
      <c r="P5320" s="4">
        <f>IF(O5320="吨",N5320*1000,IF(O5320="万立方米",N5320*10000,""))</f>
        <v>10000000.0</v>
      </c>
      <c r="Q5320" s="2" t="s">
        <v>229</v>
      </c>
      <c r="R5320" s="2" t="s">
        <v>230</v>
      </c>
      <c r="S5320" s="2" t="s">
        <v>238</v>
      </c>
      <c r="T5320" s="2" t="s">
        <v>75</v>
      </c>
      <c r="U5320" s="4">
        <f>4.1</f>
        <v>4.1</v>
      </c>
      <c r="V5320" s="2" t="s">
        <v>232</v>
      </c>
      <c r="W5320" s="2" t="s">
        <v>76</v>
      </c>
      <c r="X5320" s="2" t="s">
        <v>149</v>
      </c>
      <c r="Y5320" s="2" t="s">
        <v>150</v>
      </c>
      <c r="Z5320" s="2">
        <v>64</v>
      </c>
      <c r="AA5320" s="2"/>
      <c r="AB5320" s="2"/>
      <c r="AC5320" s="4">
        <f>P5320*U5320/1000000</f>
        <v>41.0</v>
      </c>
      <c r="AD5320" s="4">
        <f>AC5320*(1-Z5320/100)</f>
        <v>14.76</v>
      </c>
      <c r="AE5320" s="2" t="s">
        <v>66</v>
      </c>
      <c r="AF5320" s="2" t="s">
        <v>67</v>
      </c>
      <c r="AG5320" s="2" t="s">
        <v>257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6613</v>
      </c>
      <c r="B5321" s="2" t="s">
        <v>6610</v>
      </c>
      <c r="C5321" s="2" t="s">
        <v>47</v>
      </c>
      <c r="D5321" s="2" t="s">
        <v>3014</v>
      </c>
      <c r="E5321" s="2" t="s">
        <v>277</v>
      </c>
      <c r="F5321" s="2" t="s">
        <v>278</v>
      </c>
      <c r="G5321" s="2" t="s">
        <v>225</v>
      </c>
      <c r="H5321" s="2" t="s">
        <v>52</v>
      </c>
      <c r="I5321" s="2" t="s">
        <v>53</v>
      </c>
      <c r="J5321" s="2" t="s">
        <v>226</v>
      </c>
      <c r="K5321" s="2" t="s">
        <v>226</v>
      </c>
      <c r="L5321" s="2" t="s">
        <v>227</v>
      </c>
      <c r="M5321" s="2" t="s">
        <v>87</v>
      </c>
      <c r="N5321" s="3">
        <v>1000</v>
      </c>
      <c r="O5321" s="3" t="s">
        <v>228</v>
      </c>
      <c r="P5321" s="4">
        <f>IF(O5321="吨",N5321*1000,IF(O5321="万立方米",N5321*10000,""))</f>
        <v>10000000.0</v>
      </c>
      <c r="Q5321" s="2" t="s">
        <v>229</v>
      </c>
      <c r="R5321" s="2" t="s">
        <v>230</v>
      </c>
      <c r="S5321" s="2" t="s">
        <v>241</v>
      </c>
      <c r="T5321" s="2" t="s">
        <v>75</v>
      </c>
      <c r="U5321" s="4">
        <f>0.0</f>
        <v>0.0</v>
      </c>
      <c r="V5321" s="2" t="s">
        <v>232</v>
      </c>
      <c r="W5321" s="2" t="s">
        <v>76</v>
      </c>
      <c r="X5321" s="2" t="s">
        <v>255</v>
      </c>
      <c r="Y5321" s="2" t="s">
        <v>262</v>
      </c>
      <c r="Z5321" s="2">
        <v>57</v>
      </c>
      <c r="AA5321" s="2"/>
      <c r="AB5321" s="2"/>
      <c r="AC5321" s="4">
        <f>P5321*U5321/1000000</f>
        <v>0.0</v>
      </c>
      <c r="AD5321" s="4">
        <f>AC5321*(1-Z5321/100)</f>
        <v>0.0</v>
      </c>
      <c r="AE5321" s="2" t="s">
        <v>66</v>
      </c>
      <c r="AF5321" s="2" t="s">
        <v>67</v>
      </c>
      <c r="AG5321" s="2" t="s">
        <v>257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6614</v>
      </c>
      <c r="B5322" s="2" t="s">
        <v>6610</v>
      </c>
      <c r="C5322" s="2" t="s">
        <v>47</v>
      </c>
      <c r="D5322" s="2" t="s">
        <v>3014</v>
      </c>
      <c r="E5322" s="2" t="s">
        <v>277</v>
      </c>
      <c r="F5322" s="2" t="s">
        <v>278</v>
      </c>
      <c r="G5322" s="2" t="s">
        <v>225</v>
      </c>
      <c r="H5322" s="2" t="s">
        <v>52</v>
      </c>
      <c r="I5322" s="2" t="s">
        <v>53</v>
      </c>
      <c r="J5322" s="2" t="s">
        <v>226</v>
      </c>
      <c r="K5322" s="2" t="s">
        <v>226</v>
      </c>
      <c r="L5322" s="2" t="s">
        <v>227</v>
      </c>
      <c r="M5322" s="2" t="s">
        <v>91</v>
      </c>
      <c r="N5322" s="3">
        <v>1000</v>
      </c>
      <c r="O5322" s="3" t="s">
        <v>228</v>
      </c>
      <c r="P5322" s="4">
        <f>IF(O5322="吨",N5322*1000,IF(O5322="万立方米",N5322*10000,""))</f>
        <v>10000000.0</v>
      </c>
      <c r="Q5322" s="2" t="s">
        <v>229</v>
      </c>
      <c r="R5322" s="2" t="s">
        <v>230</v>
      </c>
      <c r="S5322" s="2" t="s">
        <v>243</v>
      </c>
      <c r="T5322" s="2" t="s">
        <v>75</v>
      </c>
      <c r="U5322" s="4">
        <f>0.03</f>
        <v>0.03</v>
      </c>
      <c r="V5322" s="2" t="s">
        <v>232</v>
      </c>
      <c r="W5322" s="2" t="s">
        <v>76</v>
      </c>
      <c r="X5322" s="2" t="s">
        <v>255</v>
      </c>
      <c r="Y5322" s="2" t="s">
        <v>264</v>
      </c>
      <c r="Z5322" s="2">
        <v>75</v>
      </c>
      <c r="AA5322" s="2">
        <v>57</v>
      </c>
      <c r="AB5322" s="2">
        <v>75</v>
      </c>
      <c r="AC5322" s="4">
        <f>P5322*U5322/1000000</f>
        <v>0.3</v>
      </c>
      <c r="AD5322" s="4">
        <f>AC5323*(1-AA5322/100)+(AC5322-AC5323)*(1-AB5322/100)</f>
        <v>0.129</v>
      </c>
      <c r="AE5322" s="2" t="s">
        <v>66</v>
      </c>
      <c r="AF5322" s="2" t="s">
        <v>67</v>
      </c>
      <c r="AG5322" s="2" t="s">
        <v>257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6615</v>
      </c>
      <c r="B5323" s="2" t="s">
        <v>6610</v>
      </c>
      <c r="C5323" s="2" t="s">
        <v>47</v>
      </c>
      <c r="D5323" s="2" t="s">
        <v>3014</v>
      </c>
      <c r="E5323" s="2" t="s">
        <v>277</v>
      </c>
      <c r="F5323" s="2" t="s">
        <v>278</v>
      </c>
      <c r="G5323" s="2" t="s">
        <v>225</v>
      </c>
      <c r="H5323" s="2" t="s">
        <v>52</v>
      </c>
      <c r="I5323" s="2" t="s">
        <v>53</v>
      </c>
      <c r="J5323" s="2" t="s">
        <v>226</v>
      </c>
      <c r="K5323" s="2" t="s">
        <v>226</v>
      </c>
      <c r="L5323" s="2" t="s">
        <v>227</v>
      </c>
      <c r="M5323" s="2" t="s">
        <v>95</v>
      </c>
      <c r="N5323" s="3">
        <v>1000</v>
      </c>
      <c r="O5323" s="3" t="s">
        <v>228</v>
      </c>
      <c r="P5323" s="4">
        <f>IF(O5323="吨",N5323*1000,IF(O5323="万立方米",N5323*10000,""))</f>
        <v>10000000.0</v>
      </c>
      <c r="Q5323" s="2" t="s">
        <v>229</v>
      </c>
      <c r="R5323" s="2" t="s">
        <v>230</v>
      </c>
      <c r="S5323" s="2" t="s">
        <v>245</v>
      </c>
      <c r="T5323" s="2" t="s">
        <v>75</v>
      </c>
      <c r="U5323" s="4">
        <f>0.03</f>
        <v>0.03</v>
      </c>
      <c r="V5323" s="2" t="s">
        <v>232</v>
      </c>
      <c r="W5323" s="2" t="s">
        <v>76</v>
      </c>
      <c r="X5323" s="2" t="s">
        <v>255</v>
      </c>
      <c r="Y5323" s="2" t="s">
        <v>266</v>
      </c>
      <c r="Z5323" s="2">
        <v>57</v>
      </c>
      <c r="AA5323" s="2"/>
      <c r="AB5323" s="2"/>
      <c r="AC5323" s="4">
        <f>P5323*U5323/1000000</f>
        <v>0.3</v>
      </c>
      <c r="AD5323" s="4">
        <f>AC5323*(1-Z5323/100)</f>
        <v>0.129</v>
      </c>
      <c r="AE5323" s="2" t="s">
        <v>66</v>
      </c>
      <c r="AF5323" s="2" t="s">
        <v>67</v>
      </c>
      <c r="AG5323" s="2" t="s">
        <v>257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6616</v>
      </c>
      <c r="B5324" s="2" t="s">
        <v>6610</v>
      </c>
      <c r="C5324" s="2" t="s">
        <v>47</v>
      </c>
      <c r="D5324" s="2" t="s">
        <v>3014</v>
      </c>
      <c r="E5324" s="2" t="s">
        <v>277</v>
      </c>
      <c r="F5324" s="2" t="s">
        <v>278</v>
      </c>
      <c r="G5324" s="2" t="s">
        <v>225</v>
      </c>
      <c r="H5324" s="2" t="s">
        <v>52</v>
      </c>
      <c r="I5324" s="2" t="s">
        <v>53</v>
      </c>
      <c r="J5324" s="2" t="s">
        <v>226</v>
      </c>
      <c r="K5324" s="2" t="s">
        <v>226</v>
      </c>
      <c r="L5324" s="2" t="s">
        <v>227</v>
      </c>
      <c r="M5324" s="2" t="s">
        <v>99</v>
      </c>
      <c r="N5324" s="3">
        <v>1000</v>
      </c>
      <c r="O5324" s="3" t="s">
        <v>228</v>
      </c>
      <c r="P5324" s="4">
        <f>IF(O5324="吨",N5324*1000,IF(O5324="万立方米",N5324*10000,""))</f>
        <v>10000000.0</v>
      </c>
      <c r="Q5324" s="2" t="s">
        <v>229</v>
      </c>
      <c r="R5324" s="2" t="s">
        <v>230</v>
      </c>
      <c r="S5324" s="2" t="s">
        <v>247</v>
      </c>
      <c r="T5324" s="2" t="s">
        <v>75</v>
      </c>
      <c r="U5324" s="4">
        <f>0.0</f>
        <v>0.0</v>
      </c>
      <c r="V5324" s="2" t="s">
        <v>232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</v>
      </c>
      <c r="AD5324" s="4">
        <f>AC5324*(1-Z5324/100)</f>
        <v>0.0</v>
      </c>
      <c r="AE5324" s="2" t="s">
        <v>66</v>
      </c>
      <c r="AF5324" s="2" t="s">
        <v>67</v>
      </c>
      <c r="AG5324" s="2" t="s">
        <v>268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6617</v>
      </c>
      <c r="B5325" s="2" t="s">
        <v>6610</v>
      </c>
      <c r="C5325" s="2" t="s">
        <v>47</v>
      </c>
      <c r="D5325" s="2" t="s">
        <v>3014</v>
      </c>
      <c r="E5325" s="2" t="s">
        <v>277</v>
      </c>
      <c r="F5325" s="2" t="s">
        <v>278</v>
      </c>
      <c r="G5325" s="2" t="s">
        <v>225</v>
      </c>
      <c r="H5325" s="2" t="s">
        <v>52</v>
      </c>
      <c r="I5325" s="2" t="s">
        <v>53</v>
      </c>
      <c r="J5325" s="2" t="s">
        <v>226</v>
      </c>
      <c r="K5325" s="2" t="s">
        <v>226</v>
      </c>
      <c r="L5325" s="2" t="s">
        <v>227</v>
      </c>
      <c r="M5325" s="2" t="s">
        <v>104</v>
      </c>
      <c r="N5325" s="3">
        <v>1000</v>
      </c>
      <c r="O5325" s="3" t="s">
        <v>228</v>
      </c>
      <c r="P5325" s="4">
        <f>IF(O5325="吨",N5325*1000,IF(O5325="万立方米",N5325*10000,""))</f>
        <v>10000000.0</v>
      </c>
      <c r="Q5325" s="2" t="s">
        <v>229</v>
      </c>
      <c r="R5325" s="2" t="s">
        <v>230</v>
      </c>
      <c r="S5325" s="2" t="s">
        <v>249</v>
      </c>
      <c r="T5325" s="2" t="s">
        <v>75</v>
      </c>
      <c r="U5325" s="4">
        <f>0.02</f>
        <v>0.02</v>
      </c>
      <c r="V5325" s="2" t="s">
        <v>232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259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6618</v>
      </c>
      <c r="B5326" s="2" t="s">
        <v>6610</v>
      </c>
      <c r="C5326" s="2" t="s">
        <v>47</v>
      </c>
      <c r="D5326" s="2" t="s">
        <v>3014</v>
      </c>
      <c r="E5326" s="2" t="s">
        <v>277</v>
      </c>
      <c r="F5326" s="2" t="s">
        <v>278</v>
      </c>
      <c r="G5326" s="2" t="s">
        <v>225</v>
      </c>
      <c r="H5326" s="2" t="s">
        <v>52</v>
      </c>
      <c r="I5326" s="2"/>
      <c r="J5326" s="2"/>
      <c r="K5326" s="2" t="s">
        <v>55</v>
      </c>
      <c r="L5326" s="2" t="s">
        <v>163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164</v>
      </c>
      <c r="T5326" s="2" t="s">
        <v>165</v>
      </c>
      <c r="U5326" s="4">
        <f>0.16</f>
        <v>0.16</v>
      </c>
      <c r="V5326" s="2" t="s">
        <v>111</v>
      </c>
      <c r="W5326" s="2" t="s">
        <v>164</v>
      </c>
      <c r="X5326" s="2" t="s">
        <v>163</v>
      </c>
      <c r="Y5326" s="2" t="s">
        <v>166</v>
      </c>
      <c r="Z5326" s="2">
        <v>0</v>
      </c>
      <c r="AA5326" s="2"/>
      <c r="AB5326" s="2"/>
      <c r="AC5326" s="2"/>
      <c r="AD5326" s="2"/>
      <c r="AE5326" s="2" t="s">
        <v>271</v>
      </c>
      <c r="AF5326" s="2" t="s">
        <v>272</v>
      </c>
      <c r="AG5326" s="2" t="s">
        <v>273</v>
      </c>
      <c r="AH5326" s="2" t="s">
        <v>168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6619</v>
      </c>
      <c r="B5327" s="2" t="s">
        <v>6620</v>
      </c>
      <c r="C5327" s="2" t="s">
        <v>47</v>
      </c>
      <c r="D5327" s="2" t="s">
        <v>3647</v>
      </c>
      <c r="E5327" s="2" t="s">
        <v>223</v>
      </c>
      <c r="F5327" s="2" t="s">
        <v>224</v>
      </c>
      <c r="G5327" s="2" t="s">
        <v>225</v>
      </c>
      <c r="H5327" s="2" t="s">
        <v>297</v>
      </c>
      <c r="I5327" s="2" t="s">
        <v>53</v>
      </c>
      <c r="J5327" s="2" t="s">
        <v>226</v>
      </c>
      <c r="K5327" s="2" t="s">
        <v>226</v>
      </c>
      <c r="L5327" s="2" t="s">
        <v>227</v>
      </c>
      <c r="M5327" s="2" t="s">
        <v>57</v>
      </c>
      <c r="N5327" s="3">
        <v>26839.52</v>
      </c>
      <c r="O5327" s="3" t="s">
        <v>228</v>
      </c>
      <c r="P5327" s="4">
        <f>IF(O5327="吨",N5327*1000,IF(O5327="万立方米",N5327*10000,""))</f>
        <v>268395200.0</v>
      </c>
      <c r="Q5327" s="2" t="s">
        <v>229</v>
      </c>
      <c r="R5327" s="2" t="s">
        <v>230</v>
      </c>
      <c r="S5327" s="2" t="s">
        <v>231</v>
      </c>
      <c r="T5327" s="2" t="s">
        <v>75</v>
      </c>
      <c r="U5327" s="4">
        <f>0.0</f>
        <v>0.0</v>
      </c>
      <c r="V5327" s="2" t="s">
        <v>232</v>
      </c>
      <c r="W5327" s="2" t="s">
        <v>76</v>
      </c>
      <c r="X5327" s="2" t="s">
        <v>255</v>
      </c>
      <c r="Y5327" s="2" t="s">
        <v>256</v>
      </c>
      <c r="Z5327" s="2">
        <v>57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257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6621</v>
      </c>
      <c r="B5328" s="2" t="s">
        <v>6620</v>
      </c>
      <c r="C5328" s="2" t="s">
        <v>47</v>
      </c>
      <c r="D5328" s="2" t="s">
        <v>3647</v>
      </c>
      <c r="E5328" s="2" t="s">
        <v>223</v>
      </c>
      <c r="F5328" s="2" t="s">
        <v>224</v>
      </c>
      <c r="G5328" s="2" t="s">
        <v>225</v>
      </c>
      <c r="H5328" s="2" t="s">
        <v>297</v>
      </c>
      <c r="I5328" s="2" t="s">
        <v>53</v>
      </c>
      <c r="J5328" s="2" t="s">
        <v>226</v>
      </c>
      <c r="K5328" s="2" t="s">
        <v>226</v>
      </c>
      <c r="L5328" s="2" t="s">
        <v>227</v>
      </c>
      <c r="M5328" s="2" t="s">
        <v>73</v>
      </c>
      <c r="N5328" s="3">
        <v>26839.52</v>
      </c>
      <c r="O5328" s="3" t="s">
        <v>228</v>
      </c>
      <c r="P5328" s="4">
        <f>IF(O5328="吨",N5328*1000,IF(O5328="万立方米",N5328*10000,""))</f>
        <v>268395200.0</v>
      </c>
      <c r="Q5328" s="2" t="s">
        <v>229</v>
      </c>
      <c r="R5328" s="2" t="s">
        <v>230</v>
      </c>
      <c r="S5328" s="2" t="s">
        <v>235</v>
      </c>
      <c r="T5328" s="2" t="s">
        <v>75</v>
      </c>
      <c r="U5328" s="4">
        <f>1.3</f>
        <v>1.3</v>
      </c>
      <c r="V5328" s="2" t="s">
        <v>232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348.91376</v>
      </c>
      <c r="AD5328" s="4">
        <f>AC5328*(1-Z5328/100)</f>
        <v>348.91376</v>
      </c>
      <c r="AE5328" s="2" t="s">
        <v>66</v>
      </c>
      <c r="AF5328" s="2" t="s">
        <v>67</v>
      </c>
      <c r="AG5328" s="2" t="s">
        <v>259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6622</v>
      </c>
      <c r="B5329" s="2" t="s">
        <v>6620</v>
      </c>
      <c r="C5329" s="2" t="s">
        <v>47</v>
      </c>
      <c r="D5329" s="2" t="s">
        <v>3647</v>
      </c>
      <c r="E5329" s="2" t="s">
        <v>223</v>
      </c>
      <c r="F5329" s="2" t="s">
        <v>224</v>
      </c>
      <c r="G5329" s="2" t="s">
        <v>225</v>
      </c>
      <c r="H5329" s="2" t="s">
        <v>297</v>
      </c>
      <c r="I5329" s="2" t="s">
        <v>53</v>
      </c>
      <c r="J5329" s="2" t="s">
        <v>226</v>
      </c>
      <c r="K5329" s="2" t="s">
        <v>226</v>
      </c>
      <c r="L5329" s="2" t="s">
        <v>227</v>
      </c>
      <c r="M5329" s="2" t="s">
        <v>79</v>
      </c>
      <c r="N5329" s="3">
        <v>26839.52</v>
      </c>
      <c r="O5329" s="3" t="s">
        <v>228</v>
      </c>
      <c r="P5329" s="4">
        <f>IF(O5329="吨",N5329*1000,IF(O5329="万立方米",N5329*10000,""))</f>
        <v>268395200.0</v>
      </c>
      <c r="Q5329" s="2" t="s">
        <v>229</v>
      </c>
      <c r="R5329" s="2" t="s">
        <v>230</v>
      </c>
      <c r="S5329" s="2" t="s">
        <v>238</v>
      </c>
      <c r="T5329" s="2" t="s">
        <v>75</v>
      </c>
      <c r="U5329" s="4">
        <f>4.1</f>
        <v>4.1</v>
      </c>
      <c r="V5329" s="2" t="s">
        <v>232</v>
      </c>
      <c r="W5329" s="2" t="s">
        <v>76</v>
      </c>
      <c r="X5329" s="2" t="s">
        <v>149</v>
      </c>
      <c r="Y5329" s="2" t="s">
        <v>150</v>
      </c>
      <c r="Z5329" s="2">
        <v>64</v>
      </c>
      <c r="AA5329" s="2"/>
      <c r="AB5329" s="2"/>
      <c r="AC5329" s="4">
        <f>P5329*U5329/1000000</f>
        <v>1100.42032</v>
      </c>
      <c r="AD5329" s="4">
        <f>AC5329*(1-Z5329/100)</f>
        <v>396.15131519999994</v>
      </c>
      <c r="AE5329" s="2" t="s">
        <v>66</v>
      </c>
      <c r="AF5329" s="2" t="s">
        <v>67</v>
      </c>
      <c r="AG5329" s="2" t="s">
        <v>257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6623</v>
      </c>
      <c r="B5330" s="2" t="s">
        <v>6620</v>
      </c>
      <c r="C5330" s="2" t="s">
        <v>47</v>
      </c>
      <c r="D5330" s="2" t="s">
        <v>3647</v>
      </c>
      <c r="E5330" s="2" t="s">
        <v>223</v>
      </c>
      <c r="F5330" s="2" t="s">
        <v>224</v>
      </c>
      <c r="G5330" s="2" t="s">
        <v>225</v>
      </c>
      <c r="H5330" s="2" t="s">
        <v>297</v>
      </c>
      <c r="I5330" s="2" t="s">
        <v>53</v>
      </c>
      <c r="J5330" s="2" t="s">
        <v>226</v>
      </c>
      <c r="K5330" s="2" t="s">
        <v>226</v>
      </c>
      <c r="L5330" s="2" t="s">
        <v>227</v>
      </c>
      <c r="M5330" s="2" t="s">
        <v>87</v>
      </c>
      <c r="N5330" s="3">
        <v>26839.52</v>
      </c>
      <c r="O5330" s="3" t="s">
        <v>228</v>
      </c>
      <c r="P5330" s="4">
        <f>IF(O5330="吨",N5330*1000,IF(O5330="万立方米",N5330*10000,""))</f>
        <v>268395200.0</v>
      </c>
      <c r="Q5330" s="2" t="s">
        <v>229</v>
      </c>
      <c r="R5330" s="2" t="s">
        <v>230</v>
      </c>
      <c r="S5330" s="2" t="s">
        <v>241</v>
      </c>
      <c r="T5330" s="2" t="s">
        <v>75</v>
      </c>
      <c r="U5330" s="4">
        <f>0.0</f>
        <v>0.0</v>
      </c>
      <c r="V5330" s="2" t="s">
        <v>232</v>
      </c>
      <c r="W5330" s="2" t="s">
        <v>76</v>
      </c>
      <c r="X5330" s="2" t="s">
        <v>255</v>
      </c>
      <c r="Y5330" s="2" t="s">
        <v>262</v>
      </c>
      <c r="Z5330" s="2">
        <v>57</v>
      </c>
      <c r="AA5330" s="2"/>
      <c r="AB5330" s="2"/>
      <c r="AC5330" s="4">
        <f>P5330*U5330/1000000</f>
        <v>0.0</v>
      </c>
      <c r="AD5330" s="4">
        <f>AC5330*(1-Z5330/100)</f>
        <v>0.0</v>
      </c>
      <c r="AE5330" s="2" t="s">
        <v>66</v>
      </c>
      <c r="AF5330" s="2" t="s">
        <v>67</v>
      </c>
      <c r="AG5330" s="2" t="s">
        <v>257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6624</v>
      </c>
      <c r="B5331" s="2" t="s">
        <v>6620</v>
      </c>
      <c r="C5331" s="2" t="s">
        <v>47</v>
      </c>
      <c r="D5331" s="2" t="s">
        <v>3647</v>
      </c>
      <c r="E5331" s="2" t="s">
        <v>223</v>
      </c>
      <c r="F5331" s="2" t="s">
        <v>224</v>
      </c>
      <c r="G5331" s="2" t="s">
        <v>225</v>
      </c>
      <c r="H5331" s="2" t="s">
        <v>297</v>
      </c>
      <c r="I5331" s="2" t="s">
        <v>53</v>
      </c>
      <c r="J5331" s="2" t="s">
        <v>226</v>
      </c>
      <c r="K5331" s="2" t="s">
        <v>226</v>
      </c>
      <c r="L5331" s="2" t="s">
        <v>227</v>
      </c>
      <c r="M5331" s="2" t="s">
        <v>91</v>
      </c>
      <c r="N5331" s="3">
        <v>26839.52</v>
      </c>
      <c r="O5331" s="3" t="s">
        <v>228</v>
      </c>
      <c r="P5331" s="4">
        <f>IF(O5331="吨",N5331*1000,IF(O5331="万立方米",N5331*10000,""))</f>
        <v>268395200.0</v>
      </c>
      <c r="Q5331" s="2" t="s">
        <v>229</v>
      </c>
      <c r="R5331" s="2" t="s">
        <v>230</v>
      </c>
      <c r="S5331" s="2" t="s">
        <v>243</v>
      </c>
      <c r="T5331" s="2" t="s">
        <v>75</v>
      </c>
      <c r="U5331" s="4">
        <f>0.03</f>
        <v>0.03</v>
      </c>
      <c r="V5331" s="2" t="s">
        <v>232</v>
      </c>
      <c r="W5331" s="2" t="s">
        <v>76</v>
      </c>
      <c r="X5331" s="2" t="s">
        <v>255</v>
      </c>
      <c r="Y5331" s="2" t="s">
        <v>264</v>
      </c>
      <c r="Z5331" s="2">
        <v>75</v>
      </c>
      <c r="AA5331" s="2">
        <v>57</v>
      </c>
      <c r="AB5331" s="2">
        <v>75</v>
      </c>
      <c r="AC5331" s="4">
        <f>P5331*U5331/1000000</f>
        <v>8.051856</v>
      </c>
      <c r="AD5331" s="4">
        <f>AC5332*(1-AA5331/100)+(AC5331-AC5332)*(1-AB5331/100)</f>
        <v>3.462298080000001</v>
      </c>
      <c r="AE5331" s="2" t="s">
        <v>66</v>
      </c>
      <c r="AF5331" s="2" t="s">
        <v>67</v>
      </c>
      <c r="AG5331" s="2" t="s">
        <v>257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6625</v>
      </c>
      <c r="B5332" s="2" t="s">
        <v>6620</v>
      </c>
      <c r="C5332" s="2" t="s">
        <v>47</v>
      </c>
      <c r="D5332" s="2" t="s">
        <v>3647</v>
      </c>
      <c r="E5332" s="2" t="s">
        <v>223</v>
      </c>
      <c r="F5332" s="2" t="s">
        <v>224</v>
      </c>
      <c r="G5332" s="2" t="s">
        <v>225</v>
      </c>
      <c r="H5332" s="2" t="s">
        <v>297</v>
      </c>
      <c r="I5332" s="2" t="s">
        <v>53</v>
      </c>
      <c r="J5332" s="2" t="s">
        <v>226</v>
      </c>
      <c r="K5332" s="2" t="s">
        <v>226</v>
      </c>
      <c r="L5332" s="2" t="s">
        <v>227</v>
      </c>
      <c r="M5332" s="2" t="s">
        <v>95</v>
      </c>
      <c r="N5332" s="3">
        <v>26839.52</v>
      </c>
      <c r="O5332" s="3" t="s">
        <v>228</v>
      </c>
      <c r="P5332" s="4">
        <f>IF(O5332="吨",N5332*1000,IF(O5332="万立方米",N5332*10000,""))</f>
        <v>268395200.0</v>
      </c>
      <c r="Q5332" s="2" t="s">
        <v>229</v>
      </c>
      <c r="R5332" s="2" t="s">
        <v>230</v>
      </c>
      <c r="S5332" s="2" t="s">
        <v>245</v>
      </c>
      <c r="T5332" s="2" t="s">
        <v>75</v>
      </c>
      <c r="U5332" s="4">
        <f>0.03</f>
        <v>0.03</v>
      </c>
      <c r="V5332" s="2" t="s">
        <v>232</v>
      </c>
      <c r="W5332" s="2" t="s">
        <v>76</v>
      </c>
      <c r="X5332" s="2" t="s">
        <v>255</v>
      </c>
      <c r="Y5332" s="2" t="s">
        <v>266</v>
      </c>
      <c r="Z5332" s="2">
        <v>57</v>
      </c>
      <c r="AA5332" s="2"/>
      <c r="AB5332" s="2"/>
      <c r="AC5332" s="4">
        <f>P5332*U5332/1000000</f>
        <v>8.051856</v>
      </c>
      <c r="AD5332" s="4">
        <f>AC5332*(1-Z5332/100)</f>
        <v>3.462298080000001</v>
      </c>
      <c r="AE5332" s="2" t="s">
        <v>66</v>
      </c>
      <c r="AF5332" s="2" t="s">
        <v>67</v>
      </c>
      <c r="AG5332" s="2" t="s">
        <v>257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6626</v>
      </c>
      <c r="B5333" s="2" t="s">
        <v>6620</v>
      </c>
      <c r="C5333" s="2" t="s">
        <v>47</v>
      </c>
      <c r="D5333" s="2" t="s">
        <v>3647</v>
      </c>
      <c r="E5333" s="2" t="s">
        <v>223</v>
      </c>
      <c r="F5333" s="2" t="s">
        <v>224</v>
      </c>
      <c r="G5333" s="2" t="s">
        <v>225</v>
      </c>
      <c r="H5333" s="2" t="s">
        <v>297</v>
      </c>
      <c r="I5333" s="2" t="s">
        <v>53</v>
      </c>
      <c r="J5333" s="2" t="s">
        <v>226</v>
      </c>
      <c r="K5333" s="2" t="s">
        <v>226</v>
      </c>
      <c r="L5333" s="2" t="s">
        <v>227</v>
      </c>
      <c r="M5333" s="2" t="s">
        <v>99</v>
      </c>
      <c r="N5333" s="3">
        <v>26839.52</v>
      </c>
      <c r="O5333" s="3" t="s">
        <v>228</v>
      </c>
      <c r="P5333" s="4">
        <f>IF(O5333="吨",N5333*1000,IF(O5333="万立方米",N5333*10000,""))</f>
        <v>268395200.0</v>
      </c>
      <c r="Q5333" s="2" t="s">
        <v>229</v>
      </c>
      <c r="R5333" s="2" t="s">
        <v>230</v>
      </c>
      <c r="S5333" s="2" t="s">
        <v>247</v>
      </c>
      <c r="T5333" s="2" t="s">
        <v>75</v>
      </c>
      <c r="U5333" s="4">
        <f>0.0</f>
        <v>0.0</v>
      </c>
      <c r="V5333" s="2" t="s">
        <v>232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</v>
      </c>
      <c r="AD5333" s="4">
        <f>AC5333*(1-Z5333/100)</f>
        <v>0.0</v>
      </c>
      <c r="AE5333" s="2" t="s">
        <v>66</v>
      </c>
      <c r="AF5333" s="2" t="s">
        <v>67</v>
      </c>
      <c r="AG5333" s="2" t="s">
        <v>268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6627</v>
      </c>
      <c r="B5334" s="2" t="s">
        <v>6620</v>
      </c>
      <c r="C5334" s="2" t="s">
        <v>47</v>
      </c>
      <c r="D5334" s="2" t="s">
        <v>3647</v>
      </c>
      <c r="E5334" s="2" t="s">
        <v>223</v>
      </c>
      <c r="F5334" s="2" t="s">
        <v>224</v>
      </c>
      <c r="G5334" s="2" t="s">
        <v>225</v>
      </c>
      <c r="H5334" s="2" t="s">
        <v>297</v>
      </c>
      <c r="I5334" s="2" t="s">
        <v>53</v>
      </c>
      <c r="J5334" s="2" t="s">
        <v>226</v>
      </c>
      <c r="K5334" s="2" t="s">
        <v>226</v>
      </c>
      <c r="L5334" s="2" t="s">
        <v>227</v>
      </c>
      <c r="M5334" s="2" t="s">
        <v>104</v>
      </c>
      <c r="N5334" s="3">
        <v>26839.52</v>
      </c>
      <c r="O5334" s="3" t="s">
        <v>228</v>
      </c>
      <c r="P5334" s="4">
        <f>IF(O5334="吨",N5334*1000,IF(O5334="万立方米",N5334*10000,""))</f>
        <v>268395200.0</v>
      </c>
      <c r="Q5334" s="2" t="s">
        <v>229</v>
      </c>
      <c r="R5334" s="2" t="s">
        <v>230</v>
      </c>
      <c r="S5334" s="2" t="s">
        <v>249</v>
      </c>
      <c r="T5334" s="2" t="s">
        <v>75</v>
      </c>
      <c r="U5334" s="4">
        <f>0.02</f>
        <v>0.02</v>
      </c>
      <c r="V5334" s="2" t="s">
        <v>232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259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6628</v>
      </c>
      <c r="B5335" s="2" t="s">
        <v>6620</v>
      </c>
      <c r="C5335" s="2" t="s">
        <v>47</v>
      </c>
      <c r="D5335" s="2" t="s">
        <v>3647</v>
      </c>
      <c r="E5335" s="2" t="s">
        <v>223</v>
      </c>
      <c r="F5335" s="2" t="s">
        <v>224</v>
      </c>
      <c r="G5335" s="2" t="s">
        <v>225</v>
      </c>
      <c r="H5335" s="2" t="s">
        <v>297</v>
      </c>
      <c r="I5335" s="2"/>
      <c r="J5335" s="2"/>
      <c r="K5335" s="2" t="s">
        <v>55</v>
      </c>
      <c r="L5335" s="2" t="s">
        <v>163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164</v>
      </c>
      <c r="T5335" s="2" t="s">
        <v>165</v>
      </c>
      <c r="U5335" s="4">
        <f>0.16</f>
        <v>0.16</v>
      </c>
      <c r="V5335" s="2" t="s">
        <v>111</v>
      </c>
      <c r="W5335" s="2" t="s">
        <v>164</v>
      </c>
      <c r="X5335" s="2" t="s">
        <v>163</v>
      </c>
      <c r="Y5335" s="2" t="s">
        <v>166</v>
      </c>
      <c r="Z5335" s="2">
        <v>0</v>
      </c>
      <c r="AA5335" s="2"/>
      <c r="AB5335" s="2"/>
      <c r="AC5335" s="2"/>
      <c r="AD5335" s="2"/>
      <c r="AE5335" s="2" t="s">
        <v>271</v>
      </c>
      <c r="AF5335" s="2" t="s">
        <v>272</v>
      </c>
      <c r="AG5335" s="2" t="s">
        <v>273</v>
      </c>
      <c r="AH5335" s="2" t="s">
        <v>168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6629</v>
      </c>
      <c r="B5336" s="2" t="s">
        <v>6630</v>
      </c>
      <c r="C5336" s="2" t="s">
        <v>47</v>
      </c>
      <c r="D5336" s="2" t="s">
        <v>1596</v>
      </c>
      <c r="E5336" s="2" t="s">
        <v>924</v>
      </c>
      <c r="F5336" s="2" t="s">
        <v>278</v>
      </c>
      <c r="G5336" s="2" t="s">
        <v>120</v>
      </c>
      <c r="H5336" s="2" t="s">
        <v>1615</v>
      </c>
      <c r="I5336" s="2" t="s">
        <v>53</v>
      </c>
      <c r="J5336" s="2" t="s">
        <v>280</v>
      </c>
      <c r="K5336" s="2"/>
      <c r="L5336" s="2" t="s">
        <v>122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124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271</v>
      </c>
      <c r="AF5336" s="2" t="s">
        <v>281</v>
      </c>
      <c r="AG5336" s="2" t="s">
        <v>880</v>
      </c>
      <c r="AH5336" s="2" t="s">
        <v>128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6631</v>
      </c>
      <c r="B5337" s="2" t="s">
        <v>6630</v>
      </c>
      <c r="C5337" s="2" t="s">
        <v>47</v>
      </c>
      <c r="D5337" s="2" t="s">
        <v>1596</v>
      </c>
      <c r="E5337" s="2" t="s">
        <v>924</v>
      </c>
      <c r="F5337" s="2" t="s">
        <v>278</v>
      </c>
      <c r="G5337" s="2" t="s">
        <v>120</v>
      </c>
      <c r="H5337" s="2" t="s">
        <v>1615</v>
      </c>
      <c r="I5337" s="2" t="s">
        <v>53</v>
      </c>
      <c r="J5337" s="2" t="s">
        <v>280</v>
      </c>
      <c r="K5337" s="2"/>
      <c r="L5337" s="2" t="s">
        <v>122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124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271</v>
      </c>
      <c r="AF5337" s="2" t="s">
        <v>281</v>
      </c>
      <c r="AG5337" s="2" t="s">
        <v>882</v>
      </c>
      <c r="AH5337" s="2" t="s">
        <v>128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6632</v>
      </c>
      <c r="B5338" s="2" t="s">
        <v>6630</v>
      </c>
      <c r="C5338" s="2" t="s">
        <v>47</v>
      </c>
      <c r="D5338" s="2" t="s">
        <v>1596</v>
      </c>
      <c r="E5338" s="2" t="s">
        <v>924</v>
      </c>
      <c r="F5338" s="2" t="s">
        <v>278</v>
      </c>
      <c r="G5338" s="2" t="s">
        <v>120</v>
      </c>
      <c r="H5338" s="2" t="s">
        <v>1615</v>
      </c>
      <c r="I5338" s="2" t="s">
        <v>53</v>
      </c>
      <c r="J5338" s="2" t="s">
        <v>280</v>
      </c>
      <c r="K5338" s="2"/>
      <c r="L5338" s="2" t="s">
        <v>122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124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271</v>
      </c>
      <c r="AF5338" s="2" t="s">
        <v>281</v>
      </c>
      <c r="AG5338" s="2" t="s">
        <v>1320</v>
      </c>
      <c r="AH5338" s="2" t="s">
        <v>128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6633</v>
      </c>
      <c r="B5339" s="2" t="s">
        <v>6630</v>
      </c>
      <c r="C5339" s="2" t="s">
        <v>47</v>
      </c>
      <c r="D5339" s="2" t="s">
        <v>1596</v>
      </c>
      <c r="E5339" s="2" t="s">
        <v>924</v>
      </c>
      <c r="F5339" s="2" t="s">
        <v>278</v>
      </c>
      <c r="G5339" s="2" t="s">
        <v>120</v>
      </c>
      <c r="H5339" s="2" t="s">
        <v>1615</v>
      </c>
      <c r="I5339" s="2" t="s">
        <v>53</v>
      </c>
      <c r="J5339" s="2" t="s">
        <v>280</v>
      </c>
      <c r="K5339" s="2"/>
      <c r="L5339" s="2" t="s">
        <v>122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124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271</v>
      </c>
      <c r="AF5339" s="2" t="s">
        <v>281</v>
      </c>
      <c r="AG5339" s="2" t="s">
        <v>880</v>
      </c>
      <c r="AH5339" s="2" t="s">
        <v>128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6634</v>
      </c>
      <c r="B5340" s="2" t="s">
        <v>6630</v>
      </c>
      <c r="C5340" s="2" t="s">
        <v>47</v>
      </c>
      <c r="D5340" s="2" t="s">
        <v>1596</v>
      </c>
      <c r="E5340" s="2" t="s">
        <v>924</v>
      </c>
      <c r="F5340" s="2" t="s">
        <v>278</v>
      </c>
      <c r="G5340" s="2" t="s">
        <v>120</v>
      </c>
      <c r="H5340" s="2" t="s">
        <v>1615</v>
      </c>
      <c r="I5340" s="2" t="s">
        <v>53</v>
      </c>
      <c r="J5340" s="2" t="s">
        <v>280</v>
      </c>
      <c r="K5340" s="2"/>
      <c r="L5340" s="2" t="s">
        <v>122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124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271</v>
      </c>
      <c r="AF5340" s="2" t="s">
        <v>281</v>
      </c>
      <c r="AG5340" s="2" t="s">
        <v>880</v>
      </c>
      <c r="AH5340" s="2" t="s">
        <v>128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6635</v>
      </c>
      <c r="B5341" s="2" t="s">
        <v>6630</v>
      </c>
      <c r="C5341" s="2" t="s">
        <v>47</v>
      </c>
      <c r="D5341" s="2" t="s">
        <v>1596</v>
      </c>
      <c r="E5341" s="2" t="s">
        <v>924</v>
      </c>
      <c r="F5341" s="2" t="s">
        <v>278</v>
      </c>
      <c r="G5341" s="2" t="s">
        <v>120</v>
      </c>
      <c r="H5341" s="2" t="s">
        <v>1615</v>
      </c>
      <c r="I5341" s="2" t="s">
        <v>53</v>
      </c>
      <c r="J5341" s="2" t="s">
        <v>280</v>
      </c>
      <c r="K5341" s="2"/>
      <c r="L5341" s="2" t="s">
        <v>122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124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271</v>
      </c>
      <c r="AF5341" s="2" t="s">
        <v>281</v>
      </c>
      <c r="AG5341" s="2" t="s">
        <v>880</v>
      </c>
      <c r="AH5341" s="2" t="s">
        <v>128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6636</v>
      </c>
      <c r="B5342" s="2" t="s">
        <v>6630</v>
      </c>
      <c r="C5342" s="2" t="s">
        <v>47</v>
      </c>
      <c r="D5342" s="2" t="s">
        <v>1596</v>
      </c>
      <c r="E5342" s="2" t="s">
        <v>924</v>
      </c>
      <c r="F5342" s="2" t="s">
        <v>278</v>
      </c>
      <c r="G5342" s="2" t="s">
        <v>120</v>
      </c>
      <c r="H5342" s="2" t="s">
        <v>1615</v>
      </c>
      <c r="I5342" s="2" t="s">
        <v>53</v>
      </c>
      <c r="J5342" s="2" t="s">
        <v>280</v>
      </c>
      <c r="K5342" s="2"/>
      <c r="L5342" s="2" t="s">
        <v>122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124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271</v>
      </c>
      <c r="AF5342" s="2" t="s">
        <v>281</v>
      </c>
      <c r="AG5342" s="2" t="s">
        <v>880</v>
      </c>
      <c r="AH5342" s="2" t="s">
        <v>128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6637</v>
      </c>
      <c r="B5343" s="2" t="s">
        <v>6630</v>
      </c>
      <c r="C5343" s="2" t="s">
        <v>47</v>
      </c>
      <c r="D5343" s="2" t="s">
        <v>1596</v>
      </c>
      <c r="E5343" s="2" t="s">
        <v>924</v>
      </c>
      <c r="F5343" s="2" t="s">
        <v>278</v>
      </c>
      <c r="G5343" s="2" t="s">
        <v>120</v>
      </c>
      <c r="H5343" s="2" t="s">
        <v>1615</v>
      </c>
      <c r="I5343" s="2" t="s">
        <v>53</v>
      </c>
      <c r="J5343" s="2" t="s">
        <v>280</v>
      </c>
      <c r="K5343" s="2"/>
      <c r="L5343" s="2" t="s">
        <v>122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124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271</v>
      </c>
      <c r="AF5343" s="2" t="s">
        <v>281</v>
      </c>
      <c r="AG5343" s="2" t="s">
        <v>882</v>
      </c>
      <c r="AH5343" s="2" t="s">
        <v>128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6638</v>
      </c>
      <c r="B5344" s="2" t="s">
        <v>6630</v>
      </c>
      <c r="C5344" s="2" t="s">
        <v>47</v>
      </c>
      <c r="D5344" s="2" t="s">
        <v>1596</v>
      </c>
      <c r="E5344" s="2" t="s">
        <v>924</v>
      </c>
      <c r="F5344" s="2" t="s">
        <v>278</v>
      </c>
      <c r="G5344" s="2" t="s">
        <v>120</v>
      </c>
      <c r="H5344" s="2" t="s">
        <v>1615</v>
      </c>
      <c r="I5344" s="2" t="s">
        <v>198</v>
      </c>
      <c r="J5344" s="2" t="s">
        <v>226</v>
      </c>
      <c r="K5344" s="2" t="s">
        <v>226</v>
      </c>
      <c r="L5344" s="2" t="s">
        <v>227</v>
      </c>
      <c r="M5344" s="2" t="s">
        <v>57</v>
      </c>
      <c r="N5344" s="3">
        <v>10.241</v>
      </c>
      <c r="O5344" s="3" t="s">
        <v>228</v>
      </c>
      <c r="P5344" s="4">
        <f>IF(O5344="吨",N5344*1000,IF(O5344="万立方米",N5344*10000,""))</f>
        <v>102410.0</v>
      </c>
      <c r="Q5344" s="2" t="s">
        <v>229</v>
      </c>
      <c r="R5344" s="2" t="s">
        <v>230</v>
      </c>
      <c r="S5344" s="2" t="s">
        <v>231</v>
      </c>
      <c r="T5344" s="2" t="s">
        <v>75</v>
      </c>
      <c r="U5344" s="4">
        <f>0.0</f>
        <v>0.0</v>
      </c>
      <c r="V5344" s="2" t="s">
        <v>232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0.0</v>
      </c>
      <c r="AD5344" s="4">
        <f>AC5344*(1-Z5344/100)</f>
        <v>0.0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6639</v>
      </c>
      <c r="B5345" s="2" t="s">
        <v>6630</v>
      </c>
      <c r="C5345" s="2" t="s">
        <v>47</v>
      </c>
      <c r="D5345" s="2" t="s">
        <v>1596</v>
      </c>
      <c r="E5345" s="2" t="s">
        <v>924</v>
      </c>
      <c r="F5345" s="2" t="s">
        <v>278</v>
      </c>
      <c r="G5345" s="2" t="s">
        <v>120</v>
      </c>
      <c r="H5345" s="2" t="s">
        <v>1615</v>
      </c>
      <c r="I5345" s="2" t="s">
        <v>198</v>
      </c>
      <c r="J5345" s="2" t="s">
        <v>226</v>
      </c>
      <c r="K5345" s="2" t="s">
        <v>226</v>
      </c>
      <c r="L5345" s="2" t="s">
        <v>227</v>
      </c>
      <c r="M5345" s="2" t="s">
        <v>73</v>
      </c>
      <c r="N5345" s="3">
        <v>10.241</v>
      </c>
      <c r="O5345" s="3" t="s">
        <v>228</v>
      </c>
      <c r="P5345" s="4">
        <f>IF(O5345="吨",N5345*1000,IF(O5345="万立方米",N5345*10000,""))</f>
        <v>102410.0</v>
      </c>
      <c r="Q5345" s="2" t="s">
        <v>229</v>
      </c>
      <c r="R5345" s="2" t="s">
        <v>230</v>
      </c>
      <c r="S5345" s="2" t="s">
        <v>235</v>
      </c>
      <c r="T5345" s="2" t="s">
        <v>75</v>
      </c>
      <c r="U5345" s="4">
        <f>1.3</f>
        <v>1.3</v>
      </c>
      <c r="V5345" s="2" t="s">
        <v>232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0.133133</v>
      </c>
      <c r="AD5345" s="4">
        <f>AC5345*(1-Z5345/100)</f>
        <v>0.133133</v>
      </c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6640</v>
      </c>
      <c r="B5346" s="2" t="s">
        <v>6630</v>
      </c>
      <c r="C5346" s="2" t="s">
        <v>47</v>
      </c>
      <c r="D5346" s="2" t="s">
        <v>1596</v>
      </c>
      <c r="E5346" s="2" t="s">
        <v>924</v>
      </c>
      <c r="F5346" s="2" t="s">
        <v>278</v>
      </c>
      <c r="G5346" s="2" t="s">
        <v>120</v>
      </c>
      <c r="H5346" s="2" t="s">
        <v>1615</v>
      </c>
      <c r="I5346" s="2" t="s">
        <v>198</v>
      </c>
      <c r="J5346" s="2" t="s">
        <v>226</v>
      </c>
      <c r="K5346" s="2" t="s">
        <v>226</v>
      </c>
      <c r="L5346" s="2" t="s">
        <v>227</v>
      </c>
      <c r="M5346" s="2" t="s">
        <v>79</v>
      </c>
      <c r="N5346" s="3">
        <v>10.241</v>
      </c>
      <c r="O5346" s="3" t="s">
        <v>228</v>
      </c>
      <c r="P5346" s="4">
        <f>IF(O5346="吨",N5346*1000,IF(O5346="万立方米",N5346*10000,""))</f>
        <v>102410.0</v>
      </c>
      <c r="Q5346" s="2" t="s">
        <v>229</v>
      </c>
      <c r="R5346" s="2" t="s">
        <v>230</v>
      </c>
      <c r="S5346" s="2" t="s">
        <v>238</v>
      </c>
      <c r="T5346" s="2" t="s">
        <v>75</v>
      </c>
      <c r="U5346" s="4">
        <f>4.1</f>
        <v>4.1</v>
      </c>
      <c r="V5346" s="2" t="s">
        <v>232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4">
        <f>P5346*U5346/1000000</f>
        <v>0.41988099999999995</v>
      </c>
      <c r="AD5346" s="4">
        <f>AC5346*(1-Z5346/100)</f>
        <v>0.32750717999999995</v>
      </c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6641</v>
      </c>
      <c r="B5347" s="2" t="s">
        <v>6630</v>
      </c>
      <c r="C5347" s="2" t="s">
        <v>47</v>
      </c>
      <c r="D5347" s="2" t="s">
        <v>1596</v>
      </c>
      <c r="E5347" s="2" t="s">
        <v>924</v>
      </c>
      <c r="F5347" s="2" t="s">
        <v>278</v>
      </c>
      <c r="G5347" s="2" t="s">
        <v>120</v>
      </c>
      <c r="H5347" s="2" t="s">
        <v>1615</v>
      </c>
      <c r="I5347" s="2" t="s">
        <v>198</v>
      </c>
      <c r="J5347" s="2" t="s">
        <v>226</v>
      </c>
      <c r="K5347" s="2" t="s">
        <v>226</v>
      </c>
      <c r="L5347" s="2" t="s">
        <v>227</v>
      </c>
      <c r="M5347" s="2" t="s">
        <v>87</v>
      </c>
      <c r="N5347" s="3">
        <v>10.241</v>
      </c>
      <c r="O5347" s="3" t="s">
        <v>228</v>
      </c>
      <c r="P5347" s="4">
        <f>IF(O5347="吨",N5347*1000,IF(O5347="万立方米",N5347*10000,""))</f>
        <v>102410.0</v>
      </c>
      <c r="Q5347" s="2" t="s">
        <v>229</v>
      </c>
      <c r="R5347" s="2" t="s">
        <v>230</v>
      </c>
      <c r="S5347" s="2" t="s">
        <v>241</v>
      </c>
      <c r="T5347" s="2" t="s">
        <v>75</v>
      </c>
      <c r="U5347" s="4">
        <f>0.0</f>
        <v>0.0</v>
      </c>
      <c r="V5347" s="2" t="s">
        <v>232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0.0</v>
      </c>
      <c r="AD5347" s="4">
        <f>AC5347*(1-Z5347/100)</f>
        <v>0.0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6642</v>
      </c>
      <c r="B5348" s="2" t="s">
        <v>6630</v>
      </c>
      <c r="C5348" s="2" t="s">
        <v>47</v>
      </c>
      <c r="D5348" s="2" t="s">
        <v>1596</v>
      </c>
      <c r="E5348" s="2" t="s">
        <v>924</v>
      </c>
      <c r="F5348" s="2" t="s">
        <v>278</v>
      </c>
      <c r="G5348" s="2" t="s">
        <v>120</v>
      </c>
      <c r="H5348" s="2" t="s">
        <v>1615</v>
      </c>
      <c r="I5348" s="2" t="s">
        <v>198</v>
      </c>
      <c r="J5348" s="2" t="s">
        <v>226</v>
      </c>
      <c r="K5348" s="2" t="s">
        <v>226</v>
      </c>
      <c r="L5348" s="2" t="s">
        <v>227</v>
      </c>
      <c r="M5348" s="2" t="s">
        <v>91</v>
      </c>
      <c r="N5348" s="3">
        <v>10.241</v>
      </c>
      <c r="O5348" s="3" t="s">
        <v>228</v>
      </c>
      <c r="P5348" s="4">
        <f>IF(O5348="吨",N5348*1000,IF(O5348="万立方米",N5348*10000,""))</f>
        <v>102410.0</v>
      </c>
      <c r="Q5348" s="2" t="s">
        <v>229</v>
      </c>
      <c r="R5348" s="2" t="s">
        <v>230</v>
      </c>
      <c r="S5348" s="2" t="s">
        <v>243</v>
      </c>
      <c r="T5348" s="2" t="s">
        <v>75</v>
      </c>
      <c r="U5348" s="4">
        <f>0.03</f>
        <v>0.03</v>
      </c>
      <c r="V5348" s="2" t="s">
        <v>232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4">
        <f>P5348*U5348/1000000</f>
        <v>0.0030722999999999996</v>
      </c>
      <c r="AD5348" s="4">
        <f>AC5349*(1-AA5348/100)+(AC5348-AC5349)*(1-AB5348/100)</f>
        <v>0.0030722999999999996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6643</v>
      </c>
      <c r="B5349" s="2" t="s">
        <v>6630</v>
      </c>
      <c r="C5349" s="2" t="s">
        <v>47</v>
      </c>
      <c r="D5349" s="2" t="s">
        <v>1596</v>
      </c>
      <c r="E5349" s="2" t="s">
        <v>924</v>
      </c>
      <c r="F5349" s="2" t="s">
        <v>278</v>
      </c>
      <c r="G5349" s="2" t="s">
        <v>120</v>
      </c>
      <c r="H5349" s="2" t="s">
        <v>1615</v>
      </c>
      <c r="I5349" s="2" t="s">
        <v>198</v>
      </c>
      <c r="J5349" s="2" t="s">
        <v>226</v>
      </c>
      <c r="K5349" s="2" t="s">
        <v>226</v>
      </c>
      <c r="L5349" s="2" t="s">
        <v>227</v>
      </c>
      <c r="M5349" s="2" t="s">
        <v>95</v>
      </c>
      <c r="N5349" s="3">
        <v>10.241</v>
      </c>
      <c r="O5349" s="3" t="s">
        <v>228</v>
      </c>
      <c r="P5349" s="4">
        <f>IF(O5349="吨",N5349*1000,IF(O5349="万立方米",N5349*10000,""))</f>
        <v>102410.0</v>
      </c>
      <c r="Q5349" s="2" t="s">
        <v>229</v>
      </c>
      <c r="R5349" s="2" t="s">
        <v>230</v>
      </c>
      <c r="S5349" s="2" t="s">
        <v>245</v>
      </c>
      <c r="T5349" s="2" t="s">
        <v>75</v>
      </c>
      <c r="U5349" s="4">
        <f>0.03</f>
        <v>0.03</v>
      </c>
      <c r="V5349" s="2" t="s">
        <v>232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0.0030722999999999996</v>
      </c>
      <c r="AD5349" s="4">
        <f>AC5349*(1-Z5349/100)</f>
        <v>0.0030722999999999996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6644</v>
      </c>
      <c r="B5350" s="2" t="s">
        <v>6630</v>
      </c>
      <c r="C5350" s="2" t="s">
        <v>47</v>
      </c>
      <c r="D5350" s="2" t="s">
        <v>1596</v>
      </c>
      <c r="E5350" s="2" t="s">
        <v>924</v>
      </c>
      <c r="F5350" s="2" t="s">
        <v>278</v>
      </c>
      <c r="G5350" s="2" t="s">
        <v>120</v>
      </c>
      <c r="H5350" s="2" t="s">
        <v>1615</v>
      </c>
      <c r="I5350" s="2" t="s">
        <v>198</v>
      </c>
      <c r="J5350" s="2" t="s">
        <v>226</v>
      </c>
      <c r="K5350" s="2" t="s">
        <v>226</v>
      </c>
      <c r="L5350" s="2" t="s">
        <v>227</v>
      </c>
      <c r="M5350" s="2" t="s">
        <v>99</v>
      </c>
      <c r="N5350" s="3">
        <v>10.241</v>
      </c>
      <c r="O5350" s="3" t="s">
        <v>228</v>
      </c>
      <c r="P5350" s="4">
        <f>IF(O5350="吨",N5350*1000,IF(O5350="万立方米",N5350*10000,""))</f>
        <v>102410.0</v>
      </c>
      <c r="Q5350" s="2" t="s">
        <v>229</v>
      </c>
      <c r="R5350" s="2" t="s">
        <v>230</v>
      </c>
      <c r="S5350" s="2" t="s">
        <v>247</v>
      </c>
      <c r="T5350" s="2" t="s">
        <v>75</v>
      </c>
      <c r="U5350" s="4">
        <f>0.0</f>
        <v>0.0</v>
      </c>
      <c r="V5350" s="2" t="s">
        <v>232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4">
        <f>P5350*U5350/1000000</f>
        <v>0.0</v>
      </c>
      <c r="AD5350" s="4">
        <f>AC5350*(1-Z5350/100)</f>
        <v>0.0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6645</v>
      </c>
      <c r="B5351" s="2" t="s">
        <v>6630</v>
      </c>
      <c r="C5351" s="2" t="s">
        <v>47</v>
      </c>
      <c r="D5351" s="2" t="s">
        <v>1596</v>
      </c>
      <c r="E5351" s="2" t="s">
        <v>924</v>
      </c>
      <c r="F5351" s="2" t="s">
        <v>278</v>
      </c>
      <c r="G5351" s="2" t="s">
        <v>120</v>
      </c>
      <c r="H5351" s="2" t="s">
        <v>1615</v>
      </c>
      <c r="I5351" s="2" t="s">
        <v>198</v>
      </c>
      <c r="J5351" s="2" t="s">
        <v>226</v>
      </c>
      <c r="K5351" s="2" t="s">
        <v>226</v>
      </c>
      <c r="L5351" s="2" t="s">
        <v>227</v>
      </c>
      <c r="M5351" s="2" t="s">
        <v>104</v>
      </c>
      <c r="N5351" s="3">
        <v>10.241</v>
      </c>
      <c r="O5351" s="3" t="s">
        <v>228</v>
      </c>
      <c r="P5351" s="4">
        <f>IF(O5351="吨",N5351*1000,IF(O5351="万立方米",N5351*10000,""))</f>
        <v>102410.0</v>
      </c>
      <c r="Q5351" s="2" t="s">
        <v>229</v>
      </c>
      <c r="R5351" s="2" t="s">
        <v>230</v>
      </c>
      <c r="S5351" s="2" t="s">
        <v>249</v>
      </c>
      <c r="T5351" s="2" t="s">
        <v>75</v>
      </c>
      <c r="U5351" s="4">
        <f>0.02</f>
        <v>0.02</v>
      </c>
      <c r="V5351" s="2" t="s">
        <v>232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6646</v>
      </c>
      <c r="B5352" s="2" t="s">
        <v>6630</v>
      </c>
      <c r="C5352" s="2" t="s">
        <v>47</v>
      </c>
      <c r="D5352" s="2" t="s">
        <v>1596</v>
      </c>
      <c r="E5352" s="2" t="s">
        <v>924</v>
      </c>
      <c r="F5352" s="2" t="s">
        <v>278</v>
      </c>
      <c r="G5352" s="2" t="s">
        <v>120</v>
      </c>
      <c r="H5352" s="2" t="s">
        <v>1615</v>
      </c>
      <c r="I5352" s="2"/>
      <c r="J5352" s="2"/>
      <c r="K5352" s="2"/>
      <c r="L5352" s="2"/>
      <c r="M5352" s="2" t="s">
        <v>107</v>
      </c>
      <c r="N5352" s="3"/>
      <c r="O5352" s="3"/>
      <c r="P5352" s="4">
        <f>IF(O5352="吨",N5352*1000,IF(O5352="万立方米",N5352*10000,""))</f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113</v>
      </c>
      <c r="AH5352" s="2" t="s">
        <v>114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6647</v>
      </c>
      <c r="B5353" s="2" t="s">
        <v>6648</v>
      </c>
      <c r="C5353" s="2" t="s">
        <v>47</v>
      </c>
      <c r="D5353" s="2" t="s">
        <v>5243</v>
      </c>
      <c r="E5353" s="2" t="s">
        <v>325</v>
      </c>
      <c r="F5353" s="2" t="s">
        <v>278</v>
      </c>
      <c r="G5353" s="2" t="s">
        <v>120</v>
      </c>
      <c r="H5353" s="2" t="s">
        <v>142</v>
      </c>
      <c r="I5353" s="2" t="s">
        <v>53</v>
      </c>
      <c r="J5353" s="2" t="s">
        <v>280</v>
      </c>
      <c r="K5353" s="2"/>
      <c r="L5353" s="2" t="s">
        <v>122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124</v>
      </c>
      <c r="X5353" s="2" t="s">
        <v>298</v>
      </c>
      <c r="Y5353" s="2" t="s">
        <v>5244</v>
      </c>
      <c r="Z5353" s="2">
        <v>94.5</v>
      </c>
      <c r="AA5353" s="2"/>
      <c r="AB5353" s="2"/>
      <c r="AC5353" s="2"/>
      <c r="AD5353" s="2"/>
      <c r="AE5353" s="2" t="s">
        <v>271</v>
      </c>
      <c r="AF5353" s="2" t="s">
        <v>281</v>
      </c>
      <c r="AG5353" s="2" t="s">
        <v>5245</v>
      </c>
      <c r="AH5353" s="2" t="s">
        <v>128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6649</v>
      </c>
      <c r="B5354" s="2" t="s">
        <v>6648</v>
      </c>
      <c r="C5354" s="2" t="s">
        <v>47</v>
      </c>
      <c r="D5354" s="2" t="s">
        <v>5243</v>
      </c>
      <c r="E5354" s="2" t="s">
        <v>325</v>
      </c>
      <c r="F5354" s="2" t="s">
        <v>278</v>
      </c>
      <c r="G5354" s="2" t="s">
        <v>120</v>
      </c>
      <c r="H5354" s="2" t="s">
        <v>142</v>
      </c>
      <c r="I5354" s="2" t="s">
        <v>53</v>
      </c>
      <c r="J5354" s="2" t="s">
        <v>280</v>
      </c>
      <c r="K5354" s="2"/>
      <c r="L5354" s="2" t="s">
        <v>122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124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271</v>
      </c>
      <c r="AF5354" s="2" t="s">
        <v>281</v>
      </c>
      <c r="AG5354" s="2" t="s">
        <v>5247</v>
      </c>
      <c r="AH5354" s="2" t="s">
        <v>128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6650</v>
      </c>
      <c r="B5355" s="2" t="s">
        <v>6648</v>
      </c>
      <c r="C5355" s="2" t="s">
        <v>47</v>
      </c>
      <c r="D5355" s="2" t="s">
        <v>5243</v>
      </c>
      <c r="E5355" s="2" t="s">
        <v>325</v>
      </c>
      <c r="F5355" s="2" t="s">
        <v>278</v>
      </c>
      <c r="G5355" s="2" t="s">
        <v>120</v>
      </c>
      <c r="H5355" s="2" t="s">
        <v>142</v>
      </c>
      <c r="I5355" s="2" t="s">
        <v>53</v>
      </c>
      <c r="J5355" s="2" t="s">
        <v>280</v>
      </c>
      <c r="K5355" s="2"/>
      <c r="L5355" s="2" t="s">
        <v>122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124</v>
      </c>
      <c r="X5355" s="2" t="s">
        <v>1778</v>
      </c>
      <c r="Y5355" s="2" t="s">
        <v>1779</v>
      </c>
      <c r="Z5355" s="2">
        <v>52</v>
      </c>
      <c r="AA5355" s="2"/>
      <c r="AB5355" s="2"/>
      <c r="AC5355" s="2"/>
      <c r="AD5355" s="2"/>
      <c r="AE5355" s="2" t="s">
        <v>271</v>
      </c>
      <c r="AF5355" s="2" t="s">
        <v>281</v>
      </c>
      <c r="AG5355" s="2" t="s">
        <v>5249</v>
      </c>
      <c r="AH5355" s="2" t="s">
        <v>128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6651</v>
      </c>
      <c r="B5356" s="2" t="s">
        <v>6648</v>
      </c>
      <c r="C5356" s="2" t="s">
        <v>47</v>
      </c>
      <c r="D5356" s="2" t="s">
        <v>5243</v>
      </c>
      <c r="E5356" s="2" t="s">
        <v>325</v>
      </c>
      <c r="F5356" s="2" t="s">
        <v>278</v>
      </c>
      <c r="G5356" s="2" t="s">
        <v>120</v>
      </c>
      <c r="H5356" s="2" t="s">
        <v>142</v>
      </c>
      <c r="I5356" s="2" t="s">
        <v>53</v>
      </c>
      <c r="J5356" s="2" t="s">
        <v>280</v>
      </c>
      <c r="K5356" s="2"/>
      <c r="L5356" s="2" t="s">
        <v>122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124</v>
      </c>
      <c r="X5356" s="2" t="s">
        <v>298</v>
      </c>
      <c r="Y5356" s="2" t="s">
        <v>5251</v>
      </c>
      <c r="Z5356" s="2">
        <v>94.5</v>
      </c>
      <c r="AA5356" s="2"/>
      <c r="AB5356" s="2"/>
      <c r="AC5356" s="2"/>
      <c r="AD5356" s="2"/>
      <c r="AE5356" s="2" t="s">
        <v>271</v>
      </c>
      <c r="AF5356" s="2" t="s">
        <v>281</v>
      </c>
      <c r="AG5356" s="2" t="s">
        <v>5245</v>
      </c>
      <c r="AH5356" s="2" t="s">
        <v>128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6652</v>
      </c>
      <c r="B5357" s="2" t="s">
        <v>6648</v>
      </c>
      <c r="C5357" s="2" t="s">
        <v>47</v>
      </c>
      <c r="D5357" s="2" t="s">
        <v>5243</v>
      </c>
      <c r="E5357" s="2" t="s">
        <v>325</v>
      </c>
      <c r="F5357" s="2" t="s">
        <v>278</v>
      </c>
      <c r="G5357" s="2" t="s">
        <v>120</v>
      </c>
      <c r="H5357" s="2" t="s">
        <v>142</v>
      </c>
      <c r="I5357" s="2" t="s">
        <v>53</v>
      </c>
      <c r="J5357" s="2" t="s">
        <v>280</v>
      </c>
      <c r="K5357" s="2"/>
      <c r="L5357" s="2" t="s">
        <v>122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124</v>
      </c>
      <c r="X5357" s="2" t="s">
        <v>298</v>
      </c>
      <c r="Y5357" s="2" t="s">
        <v>5253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271</v>
      </c>
      <c r="AF5357" s="2" t="s">
        <v>281</v>
      </c>
      <c r="AG5357" s="2" t="s">
        <v>5245</v>
      </c>
      <c r="AH5357" s="2" t="s">
        <v>128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6653</v>
      </c>
      <c r="B5358" s="2" t="s">
        <v>6648</v>
      </c>
      <c r="C5358" s="2" t="s">
        <v>47</v>
      </c>
      <c r="D5358" s="2" t="s">
        <v>5243</v>
      </c>
      <c r="E5358" s="2" t="s">
        <v>325</v>
      </c>
      <c r="F5358" s="2" t="s">
        <v>278</v>
      </c>
      <c r="G5358" s="2" t="s">
        <v>120</v>
      </c>
      <c r="H5358" s="2" t="s">
        <v>142</v>
      </c>
      <c r="I5358" s="2" t="s">
        <v>53</v>
      </c>
      <c r="J5358" s="2" t="s">
        <v>280</v>
      </c>
      <c r="K5358" s="2"/>
      <c r="L5358" s="2" t="s">
        <v>122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124</v>
      </c>
      <c r="X5358" s="2" t="s">
        <v>298</v>
      </c>
      <c r="Y5358" s="2" t="s">
        <v>5255</v>
      </c>
      <c r="Z5358" s="2">
        <v>94.5</v>
      </c>
      <c r="AA5358" s="2"/>
      <c r="AB5358" s="2"/>
      <c r="AC5358" s="2"/>
      <c r="AD5358" s="2"/>
      <c r="AE5358" s="2" t="s">
        <v>271</v>
      </c>
      <c r="AF5358" s="2" t="s">
        <v>281</v>
      </c>
      <c r="AG5358" s="2" t="s">
        <v>5245</v>
      </c>
      <c r="AH5358" s="2" t="s">
        <v>128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6654</v>
      </c>
      <c r="B5359" s="2" t="s">
        <v>6648</v>
      </c>
      <c r="C5359" s="2" t="s">
        <v>47</v>
      </c>
      <c r="D5359" s="2" t="s">
        <v>5243</v>
      </c>
      <c r="E5359" s="2" t="s">
        <v>325</v>
      </c>
      <c r="F5359" s="2" t="s">
        <v>278</v>
      </c>
      <c r="G5359" s="2" t="s">
        <v>120</v>
      </c>
      <c r="H5359" s="2" t="s">
        <v>142</v>
      </c>
      <c r="I5359" s="2" t="s">
        <v>53</v>
      </c>
      <c r="J5359" s="2" t="s">
        <v>280</v>
      </c>
      <c r="K5359" s="2"/>
      <c r="L5359" s="2" t="s">
        <v>122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124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271</v>
      </c>
      <c r="AF5359" s="2" t="s">
        <v>281</v>
      </c>
      <c r="AG5359" s="2" t="s">
        <v>5247</v>
      </c>
      <c r="AH5359" s="2" t="s">
        <v>128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6655</v>
      </c>
      <c r="B5360" s="2" t="s">
        <v>6648</v>
      </c>
      <c r="C5360" s="2" t="s">
        <v>47</v>
      </c>
      <c r="D5360" s="2" t="s">
        <v>5243</v>
      </c>
      <c r="E5360" s="2" t="s">
        <v>325</v>
      </c>
      <c r="F5360" s="2" t="s">
        <v>278</v>
      </c>
      <c r="G5360" s="2" t="s">
        <v>120</v>
      </c>
      <c r="H5360" s="2" t="s">
        <v>142</v>
      </c>
      <c r="I5360" s="2" t="s">
        <v>53</v>
      </c>
      <c r="J5360" s="2" t="s">
        <v>280</v>
      </c>
      <c r="K5360" s="2"/>
      <c r="L5360" s="2" t="s">
        <v>122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124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271</v>
      </c>
      <c r="AF5360" s="2" t="s">
        <v>281</v>
      </c>
      <c r="AG5360" s="2" t="s">
        <v>5247</v>
      </c>
      <c r="AH5360" s="2" t="s">
        <v>128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6656</v>
      </c>
      <c r="B5361" s="2" t="s">
        <v>6648</v>
      </c>
      <c r="C5361" s="2" t="s">
        <v>47</v>
      </c>
      <c r="D5361" s="2" t="s">
        <v>5243</v>
      </c>
      <c r="E5361" s="2" t="s">
        <v>325</v>
      </c>
      <c r="F5361" s="2" t="s">
        <v>278</v>
      </c>
      <c r="G5361" s="2" t="s">
        <v>120</v>
      </c>
      <c r="H5361" s="2" t="s">
        <v>142</v>
      </c>
      <c r="I5361" s="2"/>
      <c r="J5361" s="2"/>
      <c r="K5361" s="2" t="s">
        <v>55</v>
      </c>
      <c r="L5361" s="2" t="s">
        <v>318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319</v>
      </c>
      <c r="T5361" s="2" t="s">
        <v>165</v>
      </c>
      <c r="U5361" s="4">
        <f>0.17</f>
        <v>0.17</v>
      </c>
      <c r="V5361" s="2" t="s">
        <v>111</v>
      </c>
      <c r="W5361" s="2" t="s">
        <v>319</v>
      </c>
      <c r="X5361" s="2" t="s">
        <v>318</v>
      </c>
      <c r="Y5361" s="2" t="s">
        <v>320</v>
      </c>
      <c r="Z5361" s="2">
        <v>0</v>
      </c>
      <c r="AA5361" s="2"/>
      <c r="AB5361" s="2"/>
      <c r="AC5361" s="2"/>
      <c r="AD5361" s="2"/>
      <c r="AE5361" s="2" t="s">
        <v>271</v>
      </c>
      <c r="AF5361" s="2" t="s">
        <v>272</v>
      </c>
      <c r="AG5361" s="2" t="s">
        <v>273</v>
      </c>
      <c r="AH5361" s="2" t="s">
        <v>168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6657</v>
      </c>
      <c r="B5362" s="2" t="s">
        <v>6658</v>
      </c>
      <c r="C5362" s="2" t="s">
        <v>47</v>
      </c>
      <c r="D5362" s="2" t="s">
        <v>2992</v>
      </c>
      <c r="E5362" s="2" t="s">
        <v>223</v>
      </c>
      <c r="F5362" s="2" t="s">
        <v>224</v>
      </c>
      <c r="G5362" s="2" t="s">
        <v>225</v>
      </c>
      <c r="H5362" s="2" t="s">
        <v>52</v>
      </c>
      <c r="I5362" s="2" t="s">
        <v>53</v>
      </c>
      <c r="J5362" s="2" t="s">
        <v>226</v>
      </c>
      <c r="K5362" s="2" t="s">
        <v>226</v>
      </c>
      <c r="L5362" s="2" t="s">
        <v>227</v>
      </c>
      <c r="M5362" s="2" t="s">
        <v>57</v>
      </c>
      <c r="N5362" s="3">
        <v>1286</v>
      </c>
      <c r="O5362" s="3" t="s">
        <v>228</v>
      </c>
      <c r="P5362" s="4">
        <f>IF(O5362="吨",N5362*1000,IF(O5362="万立方米",N5362*10000,""))</f>
        <v>12860000.0</v>
      </c>
      <c r="Q5362" s="2" t="s">
        <v>229</v>
      </c>
      <c r="R5362" s="2" t="s">
        <v>230</v>
      </c>
      <c r="S5362" s="2" t="s">
        <v>231</v>
      </c>
      <c r="T5362" s="2" t="s">
        <v>75</v>
      </c>
      <c r="U5362" s="4">
        <f>0.0</f>
        <v>0.0</v>
      </c>
      <c r="V5362" s="2" t="s">
        <v>232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</v>
      </c>
      <c r="AD5362" s="4">
        <f>AC5362*(1-Z5362/100)</f>
        <v>0.0</v>
      </c>
      <c r="AE5362" s="2" t="s">
        <v>66</v>
      </c>
      <c r="AF5362" s="2" t="s">
        <v>67</v>
      </c>
      <c r="AG5362" s="2" t="s">
        <v>233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6659</v>
      </c>
      <c r="B5363" s="2" t="s">
        <v>6658</v>
      </c>
      <c r="C5363" s="2" t="s">
        <v>47</v>
      </c>
      <c r="D5363" s="2" t="s">
        <v>2992</v>
      </c>
      <c r="E5363" s="2" t="s">
        <v>223</v>
      </c>
      <c r="F5363" s="2" t="s">
        <v>224</v>
      </c>
      <c r="G5363" s="2" t="s">
        <v>225</v>
      </c>
      <c r="H5363" s="2" t="s">
        <v>52</v>
      </c>
      <c r="I5363" s="2" t="s">
        <v>53</v>
      </c>
      <c r="J5363" s="2" t="s">
        <v>226</v>
      </c>
      <c r="K5363" s="2" t="s">
        <v>226</v>
      </c>
      <c r="L5363" s="2" t="s">
        <v>227</v>
      </c>
      <c r="M5363" s="2" t="s">
        <v>73</v>
      </c>
      <c r="N5363" s="3">
        <v>1286</v>
      </c>
      <c r="O5363" s="3" t="s">
        <v>228</v>
      </c>
      <c r="P5363" s="4">
        <f>IF(O5363="吨",N5363*1000,IF(O5363="万立方米",N5363*10000,""))</f>
        <v>12860000.0</v>
      </c>
      <c r="Q5363" s="2" t="s">
        <v>229</v>
      </c>
      <c r="R5363" s="2" t="s">
        <v>230</v>
      </c>
      <c r="S5363" s="2" t="s">
        <v>235</v>
      </c>
      <c r="T5363" s="2" t="s">
        <v>75</v>
      </c>
      <c r="U5363" s="4">
        <f>1.3</f>
        <v>1.3</v>
      </c>
      <c r="V5363" s="2" t="s">
        <v>232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16.718</v>
      </c>
      <c r="AD5363" s="4">
        <f>AC5363*(1-Z5363/100)</f>
        <v>16.718</v>
      </c>
      <c r="AE5363" s="2" t="s">
        <v>66</v>
      </c>
      <c r="AF5363" s="2" t="s">
        <v>67</v>
      </c>
      <c r="AG5363" s="2" t="s">
        <v>236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6660</v>
      </c>
      <c r="B5364" s="2" t="s">
        <v>6658</v>
      </c>
      <c r="C5364" s="2" t="s">
        <v>47</v>
      </c>
      <c r="D5364" s="2" t="s">
        <v>2992</v>
      </c>
      <c r="E5364" s="2" t="s">
        <v>223</v>
      </c>
      <c r="F5364" s="2" t="s">
        <v>224</v>
      </c>
      <c r="G5364" s="2" t="s">
        <v>225</v>
      </c>
      <c r="H5364" s="2" t="s">
        <v>52</v>
      </c>
      <c r="I5364" s="2" t="s">
        <v>53</v>
      </c>
      <c r="J5364" s="2" t="s">
        <v>226</v>
      </c>
      <c r="K5364" s="2" t="s">
        <v>226</v>
      </c>
      <c r="L5364" s="2" t="s">
        <v>227</v>
      </c>
      <c r="M5364" s="2" t="s">
        <v>79</v>
      </c>
      <c r="N5364" s="3">
        <v>1286</v>
      </c>
      <c r="O5364" s="3" t="s">
        <v>228</v>
      </c>
      <c r="P5364" s="4">
        <f>IF(O5364="吨",N5364*1000,IF(O5364="万立方米",N5364*10000,""))</f>
        <v>12860000.0</v>
      </c>
      <c r="Q5364" s="2" t="s">
        <v>229</v>
      </c>
      <c r="R5364" s="2" t="s">
        <v>230</v>
      </c>
      <c r="S5364" s="2" t="s">
        <v>238</v>
      </c>
      <c r="T5364" s="2" t="s">
        <v>75</v>
      </c>
      <c r="U5364" s="4">
        <f>4.1</f>
        <v>4.1</v>
      </c>
      <c r="V5364" s="2" t="s">
        <v>232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4">
        <f>P5364*U5364/1000000</f>
        <v>52.72599999999999</v>
      </c>
      <c r="AD5364" s="4">
        <f>AC5364*(1-Z5364/100)</f>
        <v>41.126279999999994</v>
      </c>
      <c r="AE5364" s="2" t="s">
        <v>66</v>
      </c>
      <c r="AF5364" s="2" t="s">
        <v>67</v>
      </c>
      <c r="AG5364" s="2" t="s">
        <v>239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6661</v>
      </c>
      <c r="B5365" s="2" t="s">
        <v>6658</v>
      </c>
      <c r="C5365" s="2" t="s">
        <v>47</v>
      </c>
      <c r="D5365" s="2" t="s">
        <v>2992</v>
      </c>
      <c r="E5365" s="2" t="s">
        <v>223</v>
      </c>
      <c r="F5365" s="2" t="s">
        <v>224</v>
      </c>
      <c r="G5365" s="2" t="s">
        <v>225</v>
      </c>
      <c r="H5365" s="2" t="s">
        <v>52</v>
      </c>
      <c r="I5365" s="2" t="s">
        <v>53</v>
      </c>
      <c r="J5365" s="2" t="s">
        <v>226</v>
      </c>
      <c r="K5365" s="2" t="s">
        <v>226</v>
      </c>
      <c r="L5365" s="2" t="s">
        <v>227</v>
      </c>
      <c r="M5365" s="2" t="s">
        <v>87</v>
      </c>
      <c r="N5365" s="3">
        <v>1286</v>
      </c>
      <c r="O5365" s="3" t="s">
        <v>228</v>
      </c>
      <c r="P5365" s="4">
        <f>IF(O5365="吨",N5365*1000,IF(O5365="万立方米",N5365*10000,""))</f>
        <v>12860000.0</v>
      </c>
      <c r="Q5365" s="2" t="s">
        <v>229</v>
      </c>
      <c r="R5365" s="2" t="s">
        <v>230</v>
      </c>
      <c r="S5365" s="2" t="s">
        <v>241</v>
      </c>
      <c r="T5365" s="2" t="s">
        <v>75</v>
      </c>
      <c r="U5365" s="4">
        <f>0.0</f>
        <v>0.0</v>
      </c>
      <c r="V5365" s="2" t="s">
        <v>232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</v>
      </c>
      <c r="AD5365" s="4">
        <f>AC5365*(1-Z5365/100)</f>
        <v>0.0</v>
      </c>
      <c r="AE5365" s="2" t="s">
        <v>66</v>
      </c>
      <c r="AF5365" s="2" t="s">
        <v>67</v>
      </c>
      <c r="AG5365" s="2" t="s">
        <v>233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6662</v>
      </c>
      <c r="B5366" s="2" t="s">
        <v>6658</v>
      </c>
      <c r="C5366" s="2" t="s">
        <v>47</v>
      </c>
      <c r="D5366" s="2" t="s">
        <v>2992</v>
      </c>
      <c r="E5366" s="2" t="s">
        <v>223</v>
      </c>
      <c r="F5366" s="2" t="s">
        <v>224</v>
      </c>
      <c r="G5366" s="2" t="s">
        <v>225</v>
      </c>
      <c r="H5366" s="2" t="s">
        <v>52</v>
      </c>
      <c r="I5366" s="2" t="s">
        <v>53</v>
      </c>
      <c r="J5366" s="2" t="s">
        <v>226</v>
      </c>
      <c r="K5366" s="2" t="s">
        <v>226</v>
      </c>
      <c r="L5366" s="2" t="s">
        <v>227</v>
      </c>
      <c r="M5366" s="2" t="s">
        <v>91</v>
      </c>
      <c r="N5366" s="3">
        <v>1286</v>
      </c>
      <c r="O5366" s="3" t="s">
        <v>228</v>
      </c>
      <c r="P5366" s="4">
        <f>IF(O5366="吨",N5366*1000,IF(O5366="万立方米",N5366*10000,""))</f>
        <v>12860000.0</v>
      </c>
      <c r="Q5366" s="2" t="s">
        <v>229</v>
      </c>
      <c r="R5366" s="2" t="s">
        <v>230</v>
      </c>
      <c r="S5366" s="2" t="s">
        <v>243</v>
      </c>
      <c r="T5366" s="2" t="s">
        <v>75</v>
      </c>
      <c r="U5366" s="4">
        <f>0.03</f>
        <v>0.03</v>
      </c>
      <c r="V5366" s="2" t="s">
        <v>232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4">
        <f>P5366*U5366/1000000</f>
        <v>0.3858</v>
      </c>
      <c r="AD5366" s="4">
        <f>AC5367*(1-AA5366/100)+(AC5366-AC5367)*(1-AB5366/100)</f>
        <v>0.3858</v>
      </c>
      <c r="AE5366" s="2" t="s">
        <v>66</v>
      </c>
      <c r="AF5366" s="2" t="s">
        <v>67</v>
      </c>
      <c r="AG5366" s="2" t="s">
        <v>233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6663</v>
      </c>
      <c r="B5367" s="2" t="s">
        <v>6658</v>
      </c>
      <c r="C5367" s="2" t="s">
        <v>47</v>
      </c>
      <c r="D5367" s="2" t="s">
        <v>2992</v>
      </c>
      <c r="E5367" s="2" t="s">
        <v>223</v>
      </c>
      <c r="F5367" s="2" t="s">
        <v>224</v>
      </c>
      <c r="G5367" s="2" t="s">
        <v>225</v>
      </c>
      <c r="H5367" s="2" t="s">
        <v>52</v>
      </c>
      <c r="I5367" s="2" t="s">
        <v>53</v>
      </c>
      <c r="J5367" s="2" t="s">
        <v>226</v>
      </c>
      <c r="K5367" s="2" t="s">
        <v>226</v>
      </c>
      <c r="L5367" s="2" t="s">
        <v>227</v>
      </c>
      <c r="M5367" s="2" t="s">
        <v>95</v>
      </c>
      <c r="N5367" s="3">
        <v>1286</v>
      </c>
      <c r="O5367" s="3" t="s">
        <v>228</v>
      </c>
      <c r="P5367" s="4">
        <f>IF(O5367="吨",N5367*1000,IF(O5367="万立方米",N5367*10000,""))</f>
        <v>12860000.0</v>
      </c>
      <c r="Q5367" s="2" t="s">
        <v>229</v>
      </c>
      <c r="R5367" s="2" t="s">
        <v>230</v>
      </c>
      <c r="S5367" s="2" t="s">
        <v>245</v>
      </c>
      <c r="T5367" s="2" t="s">
        <v>75</v>
      </c>
      <c r="U5367" s="4">
        <f>0.03</f>
        <v>0.03</v>
      </c>
      <c r="V5367" s="2" t="s">
        <v>232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0.3858</v>
      </c>
      <c r="AD5367" s="4">
        <f>AC5367*(1-Z5367/100)</f>
        <v>0.3858</v>
      </c>
      <c r="AE5367" s="2" t="s">
        <v>66</v>
      </c>
      <c r="AF5367" s="2" t="s">
        <v>67</v>
      </c>
      <c r="AG5367" s="2" t="s">
        <v>233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6664</v>
      </c>
      <c r="B5368" s="2" t="s">
        <v>6658</v>
      </c>
      <c r="C5368" s="2" t="s">
        <v>47</v>
      </c>
      <c r="D5368" s="2" t="s">
        <v>2992</v>
      </c>
      <c r="E5368" s="2" t="s">
        <v>223</v>
      </c>
      <c r="F5368" s="2" t="s">
        <v>224</v>
      </c>
      <c r="G5368" s="2" t="s">
        <v>225</v>
      </c>
      <c r="H5368" s="2" t="s">
        <v>52</v>
      </c>
      <c r="I5368" s="2" t="s">
        <v>53</v>
      </c>
      <c r="J5368" s="2" t="s">
        <v>226</v>
      </c>
      <c r="K5368" s="2" t="s">
        <v>226</v>
      </c>
      <c r="L5368" s="2" t="s">
        <v>227</v>
      </c>
      <c r="M5368" s="2" t="s">
        <v>99</v>
      </c>
      <c r="N5368" s="3">
        <v>1286</v>
      </c>
      <c r="O5368" s="3" t="s">
        <v>228</v>
      </c>
      <c r="P5368" s="4">
        <f>IF(O5368="吨",N5368*1000,IF(O5368="万立方米",N5368*10000,""))</f>
        <v>12860000.0</v>
      </c>
      <c r="Q5368" s="2" t="s">
        <v>229</v>
      </c>
      <c r="R5368" s="2" t="s">
        <v>230</v>
      </c>
      <c r="S5368" s="2" t="s">
        <v>247</v>
      </c>
      <c r="T5368" s="2" t="s">
        <v>75</v>
      </c>
      <c r="U5368" s="4">
        <f>0.0</f>
        <v>0.0</v>
      </c>
      <c r="V5368" s="2" t="s">
        <v>232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4">
        <f>P5368*U5368/1000000</f>
        <v>0.0</v>
      </c>
      <c r="AD5368" s="4">
        <f>AC5368*(1-Z5368/100)</f>
        <v>0.0</v>
      </c>
      <c r="AE5368" s="2" t="s">
        <v>66</v>
      </c>
      <c r="AF5368" s="2" t="s">
        <v>67</v>
      </c>
      <c r="AG5368" s="2" t="s">
        <v>233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6665</v>
      </c>
      <c r="B5369" s="2" t="s">
        <v>6658</v>
      </c>
      <c r="C5369" s="2" t="s">
        <v>47</v>
      </c>
      <c r="D5369" s="2" t="s">
        <v>2992</v>
      </c>
      <c r="E5369" s="2" t="s">
        <v>223</v>
      </c>
      <c r="F5369" s="2" t="s">
        <v>224</v>
      </c>
      <c r="G5369" s="2" t="s">
        <v>225</v>
      </c>
      <c r="H5369" s="2" t="s">
        <v>52</v>
      </c>
      <c r="I5369" s="2" t="s">
        <v>53</v>
      </c>
      <c r="J5369" s="2" t="s">
        <v>226</v>
      </c>
      <c r="K5369" s="2" t="s">
        <v>226</v>
      </c>
      <c r="L5369" s="2" t="s">
        <v>227</v>
      </c>
      <c r="M5369" s="2" t="s">
        <v>104</v>
      </c>
      <c r="N5369" s="3">
        <v>1286</v>
      </c>
      <c r="O5369" s="3" t="s">
        <v>228</v>
      </c>
      <c r="P5369" s="4">
        <f>IF(O5369="吨",N5369*1000,IF(O5369="万立方米",N5369*10000,""))</f>
        <v>12860000.0</v>
      </c>
      <c r="Q5369" s="2" t="s">
        <v>229</v>
      </c>
      <c r="R5369" s="2" t="s">
        <v>230</v>
      </c>
      <c r="S5369" s="2" t="s">
        <v>249</v>
      </c>
      <c r="T5369" s="2" t="s">
        <v>75</v>
      </c>
      <c r="U5369" s="4">
        <f>0.02</f>
        <v>0.02</v>
      </c>
      <c r="V5369" s="2" t="s">
        <v>232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 t="s">
        <v>236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6666</v>
      </c>
      <c r="B5370" s="2" t="s">
        <v>6658</v>
      </c>
      <c r="C5370" s="2" t="s">
        <v>47</v>
      </c>
      <c r="D5370" s="2" t="s">
        <v>2992</v>
      </c>
      <c r="E5370" s="2" t="s">
        <v>223</v>
      </c>
      <c r="F5370" s="2" t="s">
        <v>224</v>
      </c>
      <c r="G5370" s="2" t="s">
        <v>225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f>IF(O5370="吨",N5370*1000,IF(O5370="万立方米",N5370*10000,""))</f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138</v>
      </c>
      <c r="AH5370" s="2" t="s">
        <v>114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6667</v>
      </c>
      <c r="B5371" s="2" t="s">
        <v>6668</v>
      </c>
      <c r="C5371" s="2" t="s">
        <v>47</v>
      </c>
      <c r="D5371" s="2" t="s">
        <v>3892</v>
      </c>
      <c r="E5371" s="2" t="s">
        <v>924</v>
      </c>
      <c r="F5371" s="2" t="s">
        <v>278</v>
      </c>
      <c r="G5371" s="2" t="s">
        <v>225</v>
      </c>
      <c r="H5371" s="2" t="s">
        <v>52</v>
      </c>
      <c r="I5371" s="2" t="s">
        <v>53</v>
      </c>
      <c r="J5371" s="2" t="s">
        <v>226</v>
      </c>
      <c r="K5371" s="2" t="s">
        <v>226</v>
      </c>
      <c r="L5371" s="2" t="s">
        <v>227</v>
      </c>
      <c r="M5371" s="2" t="s">
        <v>57</v>
      </c>
      <c r="N5371" s="3">
        <v>550</v>
      </c>
      <c r="O5371" s="3" t="s">
        <v>228</v>
      </c>
      <c r="P5371" s="4">
        <f>IF(O5371="吨",N5371*1000,IF(O5371="万立方米",N5371*10000,""))</f>
        <v>5500000.0</v>
      </c>
      <c r="Q5371" s="2" t="s">
        <v>229</v>
      </c>
      <c r="R5371" s="2" t="s">
        <v>230</v>
      </c>
      <c r="S5371" s="2" t="s">
        <v>231</v>
      </c>
      <c r="T5371" s="2" t="s">
        <v>75</v>
      </c>
      <c r="U5371" s="4">
        <f>0.0</f>
        <v>0.0</v>
      </c>
      <c r="V5371" s="2" t="s">
        <v>232</v>
      </c>
      <c r="W5371" s="2" t="s">
        <v>76</v>
      </c>
      <c r="X5371" s="2" t="s">
        <v>255</v>
      </c>
      <c r="Y5371" s="2" t="s">
        <v>256</v>
      </c>
      <c r="Z5371" s="2">
        <v>57</v>
      </c>
      <c r="AA5371" s="2"/>
      <c r="AB5371" s="2"/>
      <c r="AC5371" s="4">
        <f>P5371*U5371/1000000</f>
        <v>0.0</v>
      </c>
      <c r="AD5371" s="4">
        <f>AC5371*(1-Z5371/100)</f>
        <v>0.0</v>
      </c>
      <c r="AE5371" s="2" t="s">
        <v>66</v>
      </c>
      <c r="AF5371" s="2" t="s">
        <v>67</v>
      </c>
      <c r="AG5371" s="2" t="s">
        <v>257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6669</v>
      </c>
      <c r="B5372" s="2" t="s">
        <v>6668</v>
      </c>
      <c r="C5372" s="2" t="s">
        <v>47</v>
      </c>
      <c r="D5372" s="2" t="s">
        <v>3892</v>
      </c>
      <c r="E5372" s="2" t="s">
        <v>924</v>
      </c>
      <c r="F5372" s="2" t="s">
        <v>278</v>
      </c>
      <c r="G5372" s="2" t="s">
        <v>225</v>
      </c>
      <c r="H5372" s="2" t="s">
        <v>52</v>
      </c>
      <c r="I5372" s="2" t="s">
        <v>53</v>
      </c>
      <c r="J5372" s="2" t="s">
        <v>226</v>
      </c>
      <c r="K5372" s="2" t="s">
        <v>226</v>
      </c>
      <c r="L5372" s="2" t="s">
        <v>227</v>
      </c>
      <c r="M5372" s="2" t="s">
        <v>73</v>
      </c>
      <c r="N5372" s="3">
        <v>550</v>
      </c>
      <c r="O5372" s="3" t="s">
        <v>228</v>
      </c>
      <c r="P5372" s="4">
        <f>IF(O5372="吨",N5372*1000,IF(O5372="万立方米",N5372*10000,""))</f>
        <v>5500000.0</v>
      </c>
      <c r="Q5372" s="2" t="s">
        <v>229</v>
      </c>
      <c r="R5372" s="2" t="s">
        <v>230</v>
      </c>
      <c r="S5372" s="2" t="s">
        <v>235</v>
      </c>
      <c r="T5372" s="2" t="s">
        <v>75</v>
      </c>
      <c r="U5372" s="4">
        <f>1.3</f>
        <v>1.3</v>
      </c>
      <c r="V5372" s="2" t="s">
        <v>232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7.15</v>
      </c>
      <c r="AD5372" s="4">
        <f>AC5372*(1-Z5372/100)</f>
        <v>7.15</v>
      </c>
      <c r="AE5372" s="2" t="s">
        <v>66</v>
      </c>
      <c r="AF5372" s="2" t="s">
        <v>67</v>
      </c>
      <c r="AG5372" s="2" t="s">
        <v>259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6670</v>
      </c>
      <c r="B5373" s="2" t="s">
        <v>6668</v>
      </c>
      <c r="C5373" s="2" t="s">
        <v>47</v>
      </c>
      <c r="D5373" s="2" t="s">
        <v>3892</v>
      </c>
      <c r="E5373" s="2" t="s">
        <v>924</v>
      </c>
      <c r="F5373" s="2" t="s">
        <v>278</v>
      </c>
      <c r="G5373" s="2" t="s">
        <v>225</v>
      </c>
      <c r="H5373" s="2" t="s">
        <v>52</v>
      </c>
      <c r="I5373" s="2" t="s">
        <v>53</v>
      </c>
      <c r="J5373" s="2" t="s">
        <v>226</v>
      </c>
      <c r="K5373" s="2" t="s">
        <v>226</v>
      </c>
      <c r="L5373" s="2" t="s">
        <v>227</v>
      </c>
      <c r="M5373" s="2" t="s">
        <v>79</v>
      </c>
      <c r="N5373" s="3">
        <v>550</v>
      </c>
      <c r="O5373" s="3" t="s">
        <v>228</v>
      </c>
      <c r="P5373" s="4">
        <f>IF(O5373="吨",N5373*1000,IF(O5373="万立方米",N5373*10000,""))</f>
        <v>5500000.0</v>
      </c>
      <c r="Q5373" s="2" t="s">
        <v>229</v>
      </c>
      <c r="R5373" s="2" t="s">
        <v>230</v>
      </c>
      <c r="S5373" s="2" t="s">
        <v>238</v>
      </c>
      <c r="T5373" s="2" t="s">
        <v>75</v>
      </c>
      <c r="U5373" s="4">
        <f>4.1</f>
        <v>4.1</v>
      </c>
      <c r="V5373" s="2" t="s">
        <v>232</v>
      </c>
      <c r="W5373" s="2" t="s">
        <v>76</v>
      </c>
      <c r="X5373" s="2" t="s">
        <v>149</v>
      </c>
      <c r="Y5373" s="2" t="s">
        <v>150</v>
      </c>
      <c r="Z5373" s="2">
        <v>64</v>
      </c>
      <c r="AA5373" s="2"/>
      <c r="AB5373" s="2"/>
      <c r="AC5373" s="4">
        <f>P5373*U5373/1000000</f>
        <v>22.549999999999997</v>
      </c>
      <c r="AD5373" s="4">
        <f>AC5373*(1-Z5373/100)</f>
        <v>8.117999999999999</v>
      </c>
      <c r="AE5373" s="2" t="s">
        <v>66</v>
      </c>
      <c r="AF5373" s="2" t="s">
        <v>67</v>
      </c>
      <c r="AG5373" s="2" t="s">
        <v>257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6671</v>
      </c>
      <c r="B5374" s="2" t="s">
        <v>6668</v>
      </c>
      <c r="C5374" s="2" t="s">
        <v>47</v>
      </c>
      <c r="D5374" s="2" t="s">
        <v>3892</v>
      </c>
      <c r="E5374" s="2" t="s">
        <v>924</v>
      </c>
      <c r="F5374" s="2" t="s">
        <v>278</v>
      </c>
      <c r="G5374" s="2" t="s">
        <v>225</v>
      </c>
      <c r="H5374" s="2" t="s">
        <v>52</v>
      </c>
      <c r="I5374" s="2" t="s">
        <v>53</v>
      </c>
      <c r="J5374" s="2" t="s">
        <v>226</v>
      </c>
      <c r="K5374" s="2" t="s">
        <v>226</v>
      </c>
      <c r="L5374" s="2" t="s">
        <v>227</v>
      </c>
      <c r="M5374" s="2" t="s">
        <v>87</v>
      </c>
      <c r="N5374" s="3">
        <v>550</v>
      </c>
      <c r="O5374" s="3" t="s">
        <v>228</v>
      </c>
      <c r="P5374" s="4">
        <f>IF(O5374="吨",N5374*1000,IF(O5374="万立方米",N5374*10000,""))</f>
        <v>5500000.0</v>
      </c>
      <c r="Q5374" s="2" t="s">
        <v>229</v>
      </c>
      <c r="R5374" s="2" t="s">
        <v>230</v>
      </c>
      <c r="S5374" s="2" t="s">
        <v>241</v>
      </c>
      <c r="T5374" s="2" t="s">
        <v>75</v>
      </c>
      <c r="U5374" s="4">
        <f>0.0</f>
        <v>0.0</v>
      </c>
      <c r="V5374" s="2" t="s">
        <v>232</v>
      </c>
      <c r="W5374" s="2" t="s">
        <v>76</v>
      </c>
      <c r="X5374" s="2" t="s">
        <v>255</v>
      </c>
      <c r="Y5374" s="2" t="s">
        <v>262</v>
      </c>
      <c r="Z5374" s="2">
        <v>57</v>
      </c>
      <c r="AA5374" s="2"/>
      <c r="AB5374" s="2"/>
      <c r="AC5374" s="4">
        <f>P5374*U5374/1000000</f>
        <v>0.0</v>
      </c>
      <c r="AD5374" s="4">
        <f>AC5374*(1-Z5374/100)</f>
        <v>0.0</v>
      </c>
      <c r="AE5374" s="2" t="s">
        <v>66</v>
      </c>
      <c r="AF5374" s="2" t="s">
        <v>67</v>
      </c>
      <c r="AG5374" s="2" t="s">
        <v>257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6672</v>
      </c>
      <c r="B5375" s="2" t="s">
        <v>6668</v>
      </c>
      <c r="C5375" s="2" t="s">
        <v>47</v>
      </c>
      <c r="D5375" s="2" t="s">
        <v>3892</v>
      </c>
      <c r="E5375" s="2" t="s">
        <v>924</v>
      </c>
      <c r="F5375" s="2" t="s">
        <v>278</v>
      </c>
      <c r="G5375" s="2" t="s">
        <v>225</v>
      </c>
      <c r="H5375" s="2" t="s">
        <v>52</v>
      </c>
      <c r="I5375" s="2" t="s">
        <v>53</v>
      </c>
      <c r="J5375" s="2" t="s">
        <v>226</v>
      </c>
      <c r="K5375" s="2" t="s">
        <v>226</v>
      </c>
      <c r="L5375" s="2" t="s">
        <v>227</v>
      </c>
      <c r="M5375" s="2" t="s">
        <v>91</v>
      </c>
      <c r="N5375" s="3">
        <v>550</v>
      </c>
      <c r="O5375" s="3" t="s">
        <v>228</v>
      </c>
      <c r="P5375" s="4">
        <f>IF(O5375="吨",N5375*1000,IF(O5375="万立方米",N5375*10000,""))</f>
        <v>5500000.0</v>
      </c>
      <c r="Q5375" s="2" t="s">
        <v>229</v>
      </c>
      <c r="R5375" s="2" t="s">
        <v>230</v>
      </c>
      <c r="S5375" s="2" t="s">
        <v>243</v>
      </c>
      <c r="T5375" s="2" t="s">
        <v>75</v>
      </c>
      <c r="U5375" s="4">
        <f>0.03</f>
        <v>0.03</v>
      </c>
      <c r="V5375" s="2" t="s">
        <v>232</v>
      </c>
      <c r="W5375" s="2" t="s">
        <v>76</v>
      </c>
      <c r="X5375" s="2" t="s">
        <v>255</v>
      </c>
      <c r="Y5375" s="2" t="s">
        <v>264</v>
      </c>
      <c r="Z5375" s="2">
        <v>75</v>
      </c>
      <c r="AA5375" s="2">
        <v>57</v>
      </c>
      <c r="AB5375" s="2">
        <v>75</v>
      </c>
      <c r="AC5375" s="4">
        <f>P5375*U5375/1000000</f>
        <v>0.165</v>
      </c>
      <c r="AD5375" s="4">
        <f>AC5376*(1-AA5375/100)+(AC5375-AC5376)*(1-AB5375/100)</f>
        <v>0.07095000000000001</v>
      </c>
      <c r="AE5375" s="2" t="s">
        <v>66</v>
      </c>
      <c r="AF5375" s="2" t="s">
        <v>67</v>
      </c>
      <c r="AG5375" s="2" t="s">
        <v>257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6673</v>
      </c>
      <c r="B5376" s="2" t="s">
        <v>6668</v>
      </c>
      <c r="C5376" s="2" t="s">
        <v>47</v>
      </c>
      <c r="D5376" s="2" t="s">
        <v>3892</v>
      </c>
      <c r="E5376" s="2" t="s">
        <v>924</v>
      </c>
      <c r="F5376" s="2" t="s">
        <v>278</v>
      </c>
      <c r="G5376" s="2" t="s">
        <v>225</v>
      </c>
      <c r="H5376" s="2" t="s">
        <v>52</v>
      </c>
      <c r="I5376" s="2" t="s">
        <v>53</v>
      </c>
      <c r="J5376" s="2" t="s">
        <v>226</v>
      </c>
      <c r="K5376" s="2" t="s">
        <v>226</v>
      </c>
      <c r="L5376" s="2" t="s">
        <v>227</v>
      </c>
      <c r="M5376" s="2" t="s">
        <v>95</v>
      </c>
      <c r="N5376" s="3">
        <v>550</v>
      </c>
      <c r="O5376" s="3" t="s">
        <v>228</v>
      </c>
      <c r="P5376" s="4">
        <f>IF(O5376="吨",N5376*1000,IF(O5376="万立方米",N5376*10000,""))</f>
        <v>5500000.0</v>
      </c>
      <c r="Q5376" s="2" t="s">
        <v>229</v>
      </c>
      <c r="R5376" s="2" t="s">
        <v>230</v>
      </c>
      <c r="S5376" s="2" t="s">
        <v>245</v>
      </c>
      <c r="T5376" s="2" t="s">
        <v>75</v>
      </c>
      <c r="U5376" s="4">
        <f>0.03</f>
        <v>0.03</v>
      </c>
      <c r="V5376" s="2" t="s">
        <v>232</v>
      </c>
      <c r="W5376" s="2" t="s">
        <v>76</v>
      </c>
      <c r="X5376" s="2" t="s">
        <v>255</v>
      </c>
      <c r="Y5376" s="2" t="s">
        <v>266</v>
      </c>
      <c r="Z5376" s="2">
        <v>57</v>
      </c>
      <c r="AA5376" s="2"/>
      <c r="AB5376" s="2"/>
      <c r="AC5376" s="4">
        <f>P5376*U5376/1000000</f>
        <v>0.165</v>
      </c>
      <c r="AD5376" s="4">
        <f>AC5376*(1-Z5376/100)</f>
        <v>0.07095000000000001</v>
      </c>
      <c r="AE5376" s="2" t="s">
        <v>66</v>
      </c>
      <c r="AF5376" s="2" t="s">
        <v>67</v>
      </c>
      <c r="AG5376" s="2" t="s">
        <v>257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6674</v>
      </c>
      <c r="B5377" s="2" t="s">
        <v>6668</v>
      </c>
      <c r="C5377" s="2" t="s">
        <v>47</v>
      </c>
      <c r="D5377" s="2" t="s">
        <v>3892</v>
      </c>
      <c r="E5377" s="2" t="s">
        <v>924</v>
      </c>
      <c r="F5377" s="2" t="s">
        <v>278</v>
      </c>
      <c r="G5377" s="2" t="s">
        <v>225</v>
      </c>
      <c r="H5377" s="2" t="s">
        <v>52</v>
      </c>
      <c r="I5377" s="2" t="s">
        <v>53</v>
      </c>
      <c r="J5377" s="2" t="s">
        <v>226</v>
      </c>
      <c r="K5377" s="2" t="s">
        <v>226</v>
      </c>
      <c r="L5377" s="2" t="s">
        <v>227</v>
      </c>
      <c r="M5377" s="2" t="s">
        <v>99</v>
      </c>
      <c r="N5377" s="3">
        <v>550</v>
      </c>
      <c r="O5377" s="3" t="s">
        <v>228</v>
      </c>
      <c r="P5377" s="4">
        <f>IF(O5377="吨",N5377*1000,IF(O5377="万立方米",N5377*10000,""))</f>
        <v>5500000.0</v>
      </c>
      <c r="Q5377" s="2" t="s">
        <v>229</v>
      </c>
      <c r="R5377" s="2" t="s">
        <v>230</v>
      </c>
      <c r="S5377" s="2" t="s">
        <v>247</v>
      </c>
      <c r="T5377" s="2" t="s">
        <v>75</v>
      </c>
      <c r="U5377" s="4">
        <f>0.0</f>
        <v>0.0</v>
      </c>
      <c r="V5377" s="2" t="s">
        <v>232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4">
        <f>P5377*U5377/1000000</f>
        <v>0.0</v>
      </c>
      <c r="AD5377" s="4">
        <f>AC5377*(1-Z5377/100)</f>
        <v>0.0</v>
      </c>
      <c r="AE5377" s="2" t="s">
        <v>66</v>
      </c>
      <c r="AF5377" s="2" t="s">
        <v>67</v>
      </c>
      <c r="AG5377" s="2" t="s">
        <v>268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6675</v>
      </c>
      <c r="B5378" s="2" t="s">
        <v>6668</v>
      </c>
      <c r="C5378" s="2" t="s">
        <v>47</v>
      </c>
      <c r="D5378" s="2" t="s">
        <v>3892</v>
      </c>
      <c r="E5378" s="2" t="s">
        <v>924</v>
      </c>
      <c r="F5378" s="2" t="s">
        <v>278</v>
      </c>
      <c r="G5378" s="2" t="s">
        <v>225</v>
      </c>
      <c r="H5378" s="2" t="s">
        <v>52</v>
      </c>
      <c r="I5378" s="2" t="s">
        <v>53</v>
      </c>
      <c r="J5378" s="2" t="s">
        <v>226</v>
      </c>
      <c r="K5378" s="2" t="s">
        <v>226</v>
      </c>
      <c r="L5378" s="2" t="s">
        <v>227</v>
      </c>
      <c r="M5378" s="2" t="s">
        <v>104</v>
      </c>
      <c r="N5378" s="3">
        <v>550</v>
      </c>
      <c r="O5378" s="3" t="s">
        <v>228</v>
      </c>
      <c r="P5378" s="4">
        <f>IF(O5378="吨",N5378*1000,IF(O5378="万立方米",N5378*10000,""))</f>
        <v>5500000.0</v>
      </c>
      <c r="Q5378" s="2" t="s">
        <v>229</v>
      </c>
      <c r="R5378" s="2" t="s">
        <v>230</v>
      </c>
      <c r="S5378" s="2" t="s">
        <v>249</v>
      </c>
      <c r="T5378" s="2" t="s">
        <v>75</v>
      </c>
      <c r="U5378" s="4">
        <f>0.02</f>
        <v>0.02</v>
      </c>
      <c r="V5378" s="2" t="s">
        <v>232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259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6676</v>
      </c>
      <c r="B5379" s="2" t="s">
        <v>6668</v>
      </c>
      <c r="C5379" s="2" t="s">
        <v>47</v>
      </c>
      <c r="D5379" s="2" t="s">
        <v>3892</v>
      </c>
      <c r="E5379" s="2" t="s">
        <v>924</v>
      </c>
      <c r="F5379" s="2" t="s">
        <v>278</v>
      </c>
      <c r="G5379" s="2" t="s">
        <v>225</v>
      </c>
      <c r="H5379" s="2" t="s">
        <v>52</v>
      </c>
      <c r="I5379" s="2"/>
      <c r="J5379" s="2"/>
      <c r="K5379" s="2" t="s">
        <v>55</v>
      </c>
      <c r="L5379" s="2" t="s">
        <v>163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164</v>
      </c>
      <c r="T5379" s="2" t="s">
        <v>165</v>
      </c>
      <c r="U5379" s="4">
        <f>0.16</f>
        <v>0.16</v>
      </c>
      <c r="V5379" s="2" t="s">
        <v>111</v>
      </c>
      <c r="W5379" s="2" t="s">
        <v>164</v>
      </c>
      <c r="X5379" s="2" t="s">
        <v>163</v>
      </c>
      <c r="Y5379" s="2" t="s">
        <v>166</v>
      </c>
      <c r="Z5379" s="2">
        <v>0</v>
      </c>
      <c r="AA5379" s="2"/>
      <c r="AB5379" s="2"/>
      <c r="AC5379" s="2"/>
      <c r="AD5379" s="2"/>
      <c r="AE5379" s="2" t="s">
        <v>271</v>
      </c>
      <c r="AF5379" s="2" t="s">
        <v>272</v>
      </c>
      <c r="AG5379" s="2" t="s">
        <v>273</v>
      </c>
      <c r="AH5379" s="2" t="s">
        <v>168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6677</v>
      </c>
      <c r="B5380" s="2" t="s">
        <v>6678</v>
      </c>
      <c r="C5380" s="2" t="s">
        <v>47</v>
      </c>
      <c r="D5380" s="2" t="s">
        <v>610</v>
      </c>
      <c r="E5380" s="2" t="s">
        <v>277</v>
      </c>
      <c r="F5380" s="2" t="s">
        <v>278</v>
      </c>
      <c r="G5380" s="2" t="s">
        <v>225</v>
      </c>
      <c r="H5380" s="2" t="s">
        <v>52</v>
      </c>
      <c r="I5380" s="2" t="s">
        <v>53</v>
      </c>
      <c r="J5380" s="2" t="s">
        <v>611</v>
      </c>
      <c r="K5380" s="2" t="s">
        <v>611</v>
      </c>
      <c r="L5380" s="2" t="s">
        <v>227</v>
      </c>
      <c r="M5380" s="2" t="s">
        <v>57</v>
      </c>
      <c r="N5380" s="3">
        <v>38.885</v>
      </c>
      <c r="O5380" s="3" t="s">
        <v>228</v>
      </c>
      <c r="P5380" s="4">
        <f>IF(O5380="吨",N5380*1000,IF(O5380="万立方米",N5380*10000,""))</f>
        <v>388850.0</v>
      </c>
      <c r="Q5380" s="2" t="s">
        <v>229</v>
      </c>
      <c r="R5380" s="2" t="s">
        <v>230</v>
      </c>
      <c r="S5380" s="2" t="s">
        <v>612</v>
      </c>
      <c r="T5380" s="2" t="s">
        <v>75</v>
      </c>
      <c r="U5380" s="4">
        <f>0.0</f>
        <v>0.0</v>
      </c>
      <c r="V5380" s="2" t="s">
        <v>232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0.0</v>
      </c>
      <c r="AD5380" s="4">
        <f>AC5380*(1-Z5380/100)</f>
        <v>0.0</v>
      </c>
      <c r="AE5380" s="2" t="s">
        <v>66</v>
      </c>
      <c r="AF5380" s="2" t="s">
        <v>67</v>
      </c>
      <c r="AG5380" s="2" t="s">
        <v>233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6679</v>
      </c>
      <c r="B5381" s="2" t="s">
        <v>6678</v>
      </c>
      <c r="C5381" s="2" t="s">
        <v>47</v>
      </c>
      <c r="D5381" s="2" t="s">
        <v>610</v>
      </c>
      <c r="E5381" s="2" t="s">
        <v>277</v>
      </c>
      <c r="F5381" s="2" t="s">
        <v>278</v>
      </c>
      <c r="G5381" s="2" t="s">
        <v>225</v>
      </c>
      <c r="H5381" s="2" t="s">
        <v>52</v>
      </c>
      <c r="I5381" s="2" t="s">
        <v>53</v>
      </c>
      <c r="J5381" s="2" t="s">
        <v>611</v>
      </c>
      <c r="K5381" s="2" t="s">
        <v>611</v>
      </c>
      <c r="L5381" s="2" t="s">
        <v>227</v>
      </c>
      <c r="M5381" s="2" t="s">
        <v>73</v>
      </c>
      <c r="N5381" s="3">
        <v>38.885</v>
      </c>
      <c r="O5381" s="3" t="s">
        <v>228</v>
      </c>
      <c r="P5381" s="4">
        <f>IF(O5381="吨",N5381*1000,IF(O5381="万立方米",N5381*10000,""))</f>
        <v>388850.0</v>
      </c>
      <c r="Q5381" s="2" t="s">
        <v>229</v>
      </c>
      <c r="R5381" s="2" t="s">
        <v>230</v>
      </c>
      <c r="S5381" s="2" t="s">
        <v>614</v>
      </c>
      <c r="T5381" s="2" t="s">
        <v>75</v>
      </c>
      <c r="U5381" s="4">
        <f>1.3</f>
        <v>1.3</v>
      </c>
      <c r="V5381" s="2" t="s">
        <v>232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0.505505</v>
      </c>
      <c r="AD5381" s="4">
        <f>AC5381*(1-Z5381/100)</f>
        <v>0.505505</v>
      </c>
      <c r="AE5381" s="2" t="s">
        <v>66</v>
      </c>
      <c r="AF5381" s="2" t="s">
        <v>67</v>
      </c>
      <c r="AG5381" s="2" t="s">
        <v>236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6680</v>
      </c>
      <c r="B5382" s="2" t="s">
        <v>6678</v>
      </c>
      <c r="C5382" s="2" t="s">
        <v>47</v>
      </c>
      <c r="D5382" s="2" t="s">
        <v>610</v>
      </c>
      <c r="E5382" s="2" t="s">
        <v>277</v>
      </c>
      <c r="F5382" s="2" t="s">
        <v>278</v>
      </c>
      <c r="G5382" s="2" t="s">
        <v>225</v>
      </c>
      <c r="H5382" s="2" t="s">
        <v>52</v>
      </c>
      <c r="I5382" s="2" t="s">
        <v>53</v>
      </c>
      <c r="J5382" s="2" t="s">
        <v>611</v>
      </c>
      <c r="K5382" s="2" t="s">
        <v>611</v>
      </c>
      <c r="L5382" s="2" t="s">
        <v>227</v>
      </c>
      <c r="M5382" s="2" t="s">
        <v>79</v>
      </c>
      <c r="N5382" s="3">
        <v>38.885</v>
      </c>
      <c r="O5382" s="3" t="s">
        <v>228</v>
      </c>
      <c r="P5382" s="4">
        <f>IF(O5382="吨",N5382*1000,IF(O5382="万立方米",N5382*10000,""))</f>
        <v>388850.0</v>
      </c>
      <c r="Q5382" s="2" t="s">
        <v>229</v>
      </c>
      <c r="R5382" s="2" t="s">
        <v>230</v>
      </c>
      <c r="S5382" s="2" t="s">
        <v>616</v>
      </c>
      <c r="T5382" s="2" t="s">
        <v>75</v>
      </c>
      <c r="U5382" s="4">
        <f>1.35</f>
        <v>1.35</v>
      </c>
      <c r="V5382" s="2" t="s">
        <v>232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0.5249475</v>
      </c>
      <c r="AD5382" s="4">
        <f>AC5382*(1-Z5382/100)</f>
        <v>0.5249475</v>
      </c>
      <c r="AE5382" s="2" t="s">
        <v>66</v>
      </c>
      <c r="AF5382" s="2" t="s">
        <v>67</v>
      </c>
      <c r="AG5382" s="2" t="s">
        <v>233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6681</v>
      </c>
      <c r="B5383" s="2" t="s">
        <v>6678</v>
      </c>
      <c r="C5383" s="2" t="s">
        <v>47</v>
      </c>
      <c r="D5383" s="2" t="s">
        <v>610</v>
      </c>
      <c r="E5383" s="2" t="s">
        <v>277</v>
      </c>
      <c r="F5383" s="2" t="s">
        <v>278</v>
      </c>
      <c r="G5383" s="2" t="s">
        <v>225</v>
      </c>
      <c r="H5383" s="2" t="s">
        <v>52</v>
      </c>
      <c r="I5383" s="2" t="s">
        <v>53</v>
      </c>
      <c r="J5383" s="2" t="s">
        <v>611</v>
      </c>
      <c r="K5383" s="2" t="s">
        <v>611</v>
      </c>
      <c r="L5383" s="2" t="s">
        <v>227</v>
      </c>
      <c r="M5383" s="2" t="s">
        <v>87</v>
      </c>
      <c r="N5383" s="3">
        <v>38.885</v>
      </c>
      <c r="O5383" s="3" t="s">
        <v>228</v>
      </c>
      <c r="P5383" s="4">
        <f>IF(O5383="吨",N5383*1000,IF(O5383="万立方米",N5383*10000,""))</f>
        <v>388850.0</v>
      </c>
      <c r="Q5383" s="2" t="s">
        <v>229</v>
      </c>
      <c r="R5383" s="2" t="s">
        <v>230</v>
      </c>
      <c r="S5383" s="2" t="s">
        <v>618</v>
      </c>
      <c r="T5383" s="2" t="s">
        <v>75</v>
      </c>
      <c r="U5383" s="4">
        <f>0.0</f>
        <v>0.0</v>
      </c>
      <c r="V5383" s="2" t="s">
        <v>232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</v>
      </c>
      <c r="AD5383" s="4">
        <f>AC5383*(1-Z5383/100)</f>
        <v>0.0</v>
      </c>
      <c r="AE5383" s="2" t="s">
        <v>66</v>
      </c>
      <c r="AF5383" s="2" t="s">
        <v>67</v>
      </c>
      <c r="AG5383" s="2" t="s">
        <v>233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6682</v>
      </c>
      <c r="B5384" s="2" t="s">
        <v>6678</v>
      </c>
      <c r="C5384" s="2" t="s">
        <v>47</v>
      </c>
      <c r="D5384" s="2" t="s">
        <v>610</v>
      </c>
      <c r="E5384" s="2" t="s">
        <v>277</v>
      </c>
      <c r="F5384" s="2" t="s">
        <v>278</v>
      </c>
      <c r="G5384" s="2" t="s">
        <v>225</v>
      </c>
      <c r="H5384" s="2" t="s">
        <v>52</v>
      </c>
      <c r="I5384" s="2" t="s">
        <v>53</v>
      </c>
      <c r="J5384" s="2" t="s">
        <v>611</v>
      </c>
      <c r="K5384" s="2" t="s">
        <v>611</v>
      </c>
      <c r="L5384" s="2" t="s">
        <v>227</v>
      </c>
      <c r="M5384" s="2" t="s">
        <v>91</v>
      </c>
      <c r="N5384" s="3">
        <v>38.885</v>
      </c>
      <c r="O5384" s="3" t="s">
        <v>228</v>
      </c>
      <c r="P5384" s="4">
        <f>IF(O5384="吨",N5384*1000,IF(O5384="万立方米",N5384*10000,""))</f>
        <v>388850.0</v>
      </c>
      <c r="Q5384" s="2" t="s">
        <v>229</v>
      </c>
      <c r="R5384" s="2" t="s">
        <v>230</v>
      </c>
      <c r="S5384" s="2" t="s">
        <v>620</v>
      </c>
      <c r="T5384" s="2" t="s">
        <v>75</v>
      </c>
      <c r="U5384" s="4">
        <f>0.03</f>
        <v>0.03</v>
      </c>
      <c r="V5384" s="2" t="s">
        <v>232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4">
        <f>P5384*U5384/1000000</f>
        <v>0.0116655</v>
      </c>
      <c r="AD5384" s="4">
        <f>AC5385*(1-AA5384/100)+(AC5384-AC5385)*(1-AB5384/100)</f>
        <v>0.0116655</v>
      </c>
      <c r="AE5384" s="2" t="s">
        <v>66</v>
      </c>
      <c r="AF5384" s="2" t="s">
        <v>67</v>
      </c>
      <c r="AG5384" s="2" t="s">
        <v>233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6683</v>
      </c>
      <c r="B5385" s="2" t="s">
        <v>6678</v>
      </c>
      <c r="C5385" s="2" t="s">
        <v>47</v>
      </c>
      <c r="D5385" s="2" t="s">
        <v>610</v>
      </c>
      <c r="E5385" s="2" t="s">
        <v>277</v>
      </c>
      <c r="F5385" s="2" t="s">
        <v>278</v>
      </c>
      <c r="G5385" s="2" t="s">
        <v>225</v>
      </c>
      <c r="H5385" s="2" t="s">
        <v>52</v>
      </c>
      <c r="I5385" s="2" t="s">
        <v>53</v>
      </c>
      <c r="J5385" s="2" t="s">
        <v>611</v>
      </c>
      <c r="K5385" s="2" t="s">
        <v>611</v>
      </c>
      <c r="L5385" s="2" t="s">
        <v>227</v>
      </c>
      <c r="M5385" s="2" t="s">
        <v>95</v>
      </c>
      <c r="N5385" s="3">
        <v>38.885</v>
      </c>
      <c r="O5385" s="3" t="s">
        <v>228</v>
      </c>
      <c r="P5385" s="4">
        <f>IF(O5385="吨",N5385*1000,IF(O5385="万立方米",N5385*10000,""))</f>
        <v>388850.0</v>
      </c>
      <c r="Q5385" s="2" t="s">
        <v>229</v>
      </c>
      <c r="R5385" s="2" t="s">
        <v>230</v>
      </c>
      <c r="S5385" s="2" t="s">
        <v>622</v>
      </c>
      <c r="T5385" s="2" t="s">
        <v>75</v>
      </c>
      <c r="U5385" s="4">
        <f>0.03</f>
        <v>0.03</v>
      </c>
      <c r="V5385" s="2" t="s">
        <v>232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0.0116655</v>
      </c>
      <c r="AD5385" s="4">
        <f>AC5385*(1-Z5385/100)</f>
        <v>0.0116655</v>
      </c>
      <c r="AE5385" s="2" t="s">
        <v>66</v>
      </c>
      <c r="AF5385" s="2" t="s">
        <v>67</v>
      </c>
      <c r="AG5385" s="2" t="s">
        <v>233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6684</v>
      </c>
      <c r="B5386" s="2" t="s">
        <v>6678</v>
      </c>
      <c r="C5386" s="2" t="s">
        <v>47</v>
      </c>
      <c r="D5386" s="2" t="s">
        <v>610</v>
      </c>
      <c r="E5386" s="2" t="s">
        <v>277</v>
      </c>
      <c r="F5386" s="2" t="s">
        <v>278</v>
      </c>
      <c r="G5386" s="2" t="s">
        <v>225</v>
      </c>
      <c r="H5386" s="2" t="s">
        <v>52</v>
      </c>
      <c r="I5386" s="2" t="s">
        <v>53</v>
      </c>
      <c r="J5386" s="2" t="s">
        <v>611</v>
      </c>
      <c r="K5386" s="2" t="s">
        <v>611</v>
      </c>
      <c r="L5386" s="2" t="s">
        <v>227</v>
      </c>
      <c r="M5386" s="2" t="s">
        <v>99</v>
      </c>
      <c r="N5386" s="3">
        <v>38.885</v>
      </c>
      <c r="O5386" s="3" t="s">
        <v>228</v>
      </c>
      <c r="P5386" s="4">
        <f>IF(O5386="吨",N5386*1000,IF(O5386="万立方米",N5386*10000,""))</f>
        <v>388850.0</v>
      </c>
      <c r="Q5386" s="2" t="s">
        <v>229</v>
      </c>
      <c r="R5386" s="2" t="s">
        <v>230</v>
      </c>
      <c r="S5386" s="2" t="s">
        <v>624</v>
      </c>
      <c r="T5386" s="2" t="s">
        <v>75</v>
      </c>
      <c r="U5386" s="4">
        <f>0.0</f>
        <v>0.0</v>
      </c>
      <c r="V5386" s="2" t="s">
        <v>232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4">
        <f>P5386*U5386/1000000</f>
        <v>0.0</v>
      </c>
      <c r="AD5386" s="4">
        <f>AC5386*(1-Z5386/100)</f>
        <v>0.0</v>
      </c>
      <c r="AE5386" s="2" t="s">
        <v>66</v>
      </c>
      <c r="AF5386" s="2" t="s">
        <v>67</v>
      </c>
      <c r="AG5386" s="2" t="s">
        <v>233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6685</v>
      </c>
      <c r="B5387" s="2" t="s">
        <v>6678</v>
      </c>
      <c r="C5387" s="2" t="s">
        <v>47</v>
      </c>
      <c r="D5387" s="2" t="s">
        <v>610</v>
      </c>
      <c r="E5387" s="2" t="s">
        <v>277</v>
      </c>
      <c r="F5387" s="2" t="s">
        <v>278</v>
      </c>
      <c r="G5387" s="2" t="s">
        <v>225</v>
      </c>
      <c r="H5387" s="2" t="s">
        <v>52</v>
      </c>
      <c r="I5387" s="2" t="s">
        <v>53</v>
      </c>
      <c r="J5387" s="2" t="s">
        <v>611</v>
      </c>
      <c r="K5387" s="2" t="s">
        <v>611</v>
      </c>
      <c r="L5387" s="2" t="s">
        <v>227</v>
      </c>
      <c r="M5387" s="2" t="s">
        <v>104</v>
      </c>
      <c r="N5387" s="3">
        <v>38.885</v>
      </c>
      <c r="O5387" s="3" t="s">
        <v>228</v>
      </c>
      <c r="P5387" s="4">
        <f>IF(O5387="吨",N5387*1000,IF(O5387="万立方米",N5387*10000,""))</f>
        <v>388850.0</v>
      </c>
      <c r="Q5387" s="2" t="s">
        <v>229</v>
      </c>
      <c r="R5387" s="2" t="s">
        <v>230</v>
      </c>
      <c r="S5387" s="2" t="s">
        <v>626</v>
      </c>
      <c r="T5387" s="2" t="s">
        <v>75</v>
      </c>
      <c r="U5387" s="4">
        <f>0.02</f>
        <v>0.02</v>
      </c>
      <c r="V5387" s="2" t="s">
        <v>232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 t="s">
        <v>236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6686</v>
      </c>
      <c r="B5388" s="2" t="s">
        <v>6678</v>
      </c>
      <c r="C5388" s="2" t="s">
        <v>47</v>
      </c>
      <c r="D5388" s="2" t="s">
        <v>610</v>
      </c>
      <c r="E5388" s="2" t="s">
        <v>277</v>
      </c>
      <c r="F5388" s="2" t="s">
        <v>278</v>
      </c>
      <c r="G5388" s="2" t="s">
        <v>225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f>IF(O5388="吨",N5388*1000,IF(O5388="万立方米",N5388*10000,""))</f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138</v>
      </c>
      <c r="AH5388" s="2" t="s">
        <v>114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6687</v>
      </c>
      <c r="B5389" s="2" t="s">
        <v>6688</v>
      </c>
      <c r="C5389" s="2" t="s">
        <v>47</v>
      </c>
      <c r="D5389" s="2" t="s">
        <v>2297</v>
      </c>
      <c r="E5389" s="2" t="s">
        <v>491</v>
      </c>
      <c r="F5389" s="2" t="s">
        <v>224</v>
      </c>
      <c r="G5389" s="2" t="s">
        <v>51</v>
      </c>
      <c r="H5389" s="2" t="s">
        <v>52</v>
      </c>
      <c r="I5389" s="2" t="s">
        <v>53</v>
      </c>
      <c r="J5389" s="2" t="s">
        <v>2298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124</v>
      </c>
      <c r="X5389" s="2" t="s">
        <v>143</v>
      </c>
      <c r="Y5389" s="2" t="s">
        <v>596</v>
      </c>
      <c r="Z5389" s="2">
        <v>96</v>
      </c>
      <c r="AA5389" s="2"/>
      <c r="AB5389" s="2"/>
      <c r="AC5389" s="2"/>
      <c r="AD5389" s="2"/>
      <c r="AE5389" s="2" t="s">
        <v>271</v>
      </c>
      <c r="AF5389" s="2" t="s">
        <v>2299</v>
      </c>
      <c r="AG5389" s="2" t="s">
        <v>2300</v>
      </c>
      <c r="AH5389" s="2" t="s">
        <v>128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6689</v>
      </c>
      <c r="B5390" s="2" t="s">
        <v>6688</v>
      </c>
      <c r="C5390" s="2" t="s">
        <v>47</v>
      </c>
      <c r="D5390" s="2" t="s">
        <v>2297</v>
      </c>
      <c r="E5390" s="2" t="s">
        <v>491</v>
      </c>
      <c r="F5390" s="2" t="s">
        <v>224</v>
      </c>
      <c r="G5390" s="2" t="s">
        <v>51</v>
      </c>
      <c r="H5390" s="2" t="s">
        <v>52</v>
      </c>
      <c r="I5390" s="2" t="s">
        <v>53</v>
      </c>
      <c r="J5390" s="2" t="s">
        <v>2298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124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271</v>
      </c>
      <c r="AF5390" s="2" t="s">
        <v>2299</v>
      </c>
      <c r="AG5390" s="2" t="s">
        <v>2302</v>
      </c>
      <c r="AH5390" s="2" t="s">
        <v>128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6690</v>
      </c>
      <c r="B5391" s="2" t="s">
        <v>6688</v>
      </c>
      <c r="C5391" s="2" t="s">
        <v>47</v>
      </c>
      <c r="D5391" s="2" t="s">
        <v>2297</v>
      </c>
      <c r="E5391" s="2" t="s">
        <v>491</v>
      </c>
      <c r="F5391" s="2" t="s">
        <v>224</v>
      </c>
      <c r="G5391" s="2" t="s">
        <v>51</v>
      </c>
      <c r="H5391" s="2" t="s">
        <v>52</v>
      </c>
      <c r="I5391" s="2" t="s">
        <v>53</v>
      </c>
      <c r="J5391" s="2" t="s">
        <v>2298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124</v>
      </c>
      <c r="X5391" s="2" t="s">
        <v>149</v>
      </c>
      <c r="Y5391" s="2" t="s">
        <v>150</v>
      </c>
      <c r="Z5391" s="2">
        <v>64</v>
      </c>
      <c r="AA5391" s="2"/>
      <c r="AB5391" s="2"/>
      <c r="AC5391" s="2"/>
      <c r="AD5391" s="2"/>
      <c r="AE5391" s="2" t="s">
        <v>271</v>
      </c>
      <c r="AF5391" s="2" t="s">
        <v>2299</v>
      </c>
      <c r="AG5391" s="2" t="s">
        <v>2304</v>
      </c>
      <c r="AH5391" s="2" t="s">
        <v>128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6691</v>
      </c>
      <c r="B5392" s="2" t="s">
        <v>6688</v>
      </c>
      <c r="C5392" s="2" t="s">
        <v>47</v>
      </c>
      <c r="D5392" s="2" t="s">
        <v>2297</v>
      </c>
      <c r="E5392" s="2" t="s">
        <v>491</v>
      </c>
      <c r="F5392" s="2" t="s">
        <v>224</v>
      </c>
      <c r="G5392" s="2" t="s">
        <v>51</v>
      </c>
      <c r="H5392" s="2" t="s">
        <v>52</v>
      </c>
      <c r="I5392" s="2" t="s">
        <v>53</v>
      </c>
      <c r="J5392" s="2" t="s">
        <v>2298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124</v>
      </c>
      <c r="X5392" s="2" t="s">
        <v>143</v>
      </c>
      <c r="Y5392" s="2" t="s">
        <v>600</v>
      </c>
      <c r="Z5392" s="2">
        <v>96</v>
      </c>
      <c r="AA5392" s="2"/>
      <c r="AB5392" s="2"/>
      <c r="AC5392" s="2"/>
      <c r="AD5392" s="2"/>
      <c r="AE5392" s="2" t="s">
        <v>271</v>
      </c>
      <c r="AF5392" s="2" t="s">
        <v>2299</v>
      </c>
      <c r="AG5392" s="2" t="s">
        <v>2300</v>
      </c>
      <c r="AH5392" s="2" t="s">
        <v>128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6692</v>
      </c>
      <c r="B5393" s="2" t="s">
        <v>6688</v>
      </c>
      <c r="C5393" s="2" t="s">
        <v>47</v>
      </c>
      <c r="D5393" s="2" t="s">
        <v>2297</v>
      </c>
      <c r="E5393" s="2" t="s">
        <v>491</v>
      </c>
      <c r="F5393" s="2" t="s">
        <v>224</v>
      </c>
      <c r="G5393" s="2" t="s">
        <v>51</v>
      </c>
      <c r="H5393" s="2" t="s">
        <v>52</v>
      </c>
      <c r="I5393" s="2" t="s">
        <v>53</v>
      </c>
      <c r="J5393" s="2" t="s">
        <v>2298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124</v>
      </c>
      <c r="X5393" s="2" t="s">
        <v>143</v>
      </c>
      <c r="Y5393" s="2" t="s">
        <v>602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271</v>
      </c>
      <c r="AF5393" s="2" t="s">
        <v>2299</v>
      </c>
      <c r="AG5393" s="2" t="s">
        <v>2300</v>
      </c>
      <c r="AH5393" s="2" t="s">
        <v>128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6693</v>
      </c>
      <c r="B5394" s="2" t="s">
        <v>6688</v>
      </c>
      <c r="C5394" s="2" t="s">
        <v>47</v>
      </c>
      <c r="D5394" s="2" t="s">
        <v>2297</v>
      </c>
      <c r="E5394" s="2" t="s">
        <v>491</v>
      </c>
      <c r="F5394" s="2" t="s">
        <v>224</v>
      </c>
      <c r="G5394" s="2" t="s">
        <v>51</v>
      </c>
      <c r="H5394" s="2" t="s">
        <v>52</v>
      </c>
      <c r="I5394" s="2" t="s">
        <v>53</v>
      </c>
      <c r="J5394" s="2" t="s">
        <v>2298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124</v>
      </c>
      <c r="X5394" s="2" t="s">
        <v>143</v>
      </c>
      <c r="Y5394" s="2" t="s">
        <v>604</v>
      </c>
      <c r="Z5394" s="2">
        <v>96</v>
      </c>
      <c r="AA5394" s="2"/>
      <c r="AB5394" s="2"/>
      <c r="AC5394" s="2"/>
      <c r="AD5394" s="2"/>
      <c r="AE5394" s="2" t="s">
        <v>271</v>
      </c>
      <c r="AF5394" s="2" t="s">
        <v>2299</v>
      </c>
      <c r="AG5394" s="2" t="s">
        <v>2300</v>
      </c>
      <c r="AH5394" s="2" t="s">
        <v>128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6694</v>
      </c>
      <c r="B5395" s="2" t="s">
        <v>6688</v>
      </c>
      <c r="C5395" s="2" t="s">
        <v>47</v>
      </c>
      <c r="D5395" s="2" t="s">
        <v>2297</v>
      </c>
      <c r="E5395" s="2" t="s">
        <v>491</v>
      </c>
      <c r="F5395" s="2" t="s">
        <v>224</v>
      </c>
      <c r="G5395" s="2" t="s">
        <v>51</v>
      </c>
      <c r="H5395" s="2" t="s">
        <v>52</v>
      </c>
      <c r="I5395" s="2" t="s">
        <v>53</v>
      </c>
      <c r="J5395" s="2" t="s">
        <v>2298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124</v>
      </c>
      <c r="X5395" s="2" t="s">
        <v>159</v>
      </c>
      <c r="Y5395" s="2" t="s">
        <v>160</v>
      </c>
      <c r="Z5395" s="2">
        <v>40</v>
      </c>
      <c r="AA5395" s="2"/>
      <c r="AB5395" s="2"/>
      <c r="AC5395" s="2"/>
      <c r="AD5395" s="2"/>
      <c r="AE5395" s="2" t="s">
        <v>271</v>
      </c>
      <c r="AF5395" s="2" t="s">
        <v>2299</v>
      </c>
      <c r="AG5395" s="2" t="s">
        <v>2300</v>
      </c>
      <c r="AH5395" s="2" t="s">
        <v>128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6695</v>
      </c>
      <c r="B5396" s="2" t="s">
        <v>6688</v>
      </c>
      <c r="C5396" s="2" t="s">
        <v>47</v>
      </c>
      <c r="D5396" s="2" t="s">
        <v>2297</v>
      </c>
      <c r="E5396" s="2" t="s">
        <v>491</v>
      </c>
      <c r="F5396" s="2" t="s">
        <v>224</v>
      </c>
      <c r="G5396" s="2" t="s">
        <v>51</v>
      </c>
      <c r="H5396" s="2" t="s">
        <v>52</v>
      </c>
      <c r="I5396" s="2" t="s">
        <v>53</v>
      </c>
      <c r="J5396" s="2" t="s">
        <v>2298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124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271</v>
      </c>
      <c r="AF5396" s="2" t="s">
        <v>2299</v>
      </c>
      <c r="AG5396" s="2" t="s">
        <v>2302</v>
      </c>
      <c r="AH5396" s="2" t="s">
        <v>128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6696</v>
      </c>
      <c r="B5397" s="2" t="s">
        <v>6688</v>
      </c>
      <c r="C5397" s="2" t="s">
        <v>47</v>
      </c>
      <c r="D5397" s="2" t="s">
        <v>2297</v>
      </c>
      <c r="E5397" s="2" t="s">
        <v>491</v>
      </c>
      <c r="F5397" s="2" t="s">
        <v>224</v>
      </c>
      <c r="G5397" s="2" t="s">
        <v>51</v>
      </c>
      <c r="H5397" s="2" t="s">
        <v>52</v>
      </c>
      <c r="I5397" s="2" t="s">
        <v>198</v>
      </c>
      <c r="J5397" s="2" t="s">
        <v>2311</v>
      </c>
      <c r="K5397" s="2" t="s">
        <v>2311</v>
      </c>
      <c r="L5397" s="2" t="s">
        <v>200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2312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143</v>
      </c>
      <c r="Y5397" s="2" t="s">
        <v>596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66</v>
      </c>
      <c r="AF5397" s="2" t="s">
        <v>67</v>
      </c>
      <c r="AG5397" s="2" t="s">
        <v>327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6697</v>
      </c>
      <c r="B5398" s="2" t="s">
        <v>6688</v>
      </c>
      <c r="C5398" s="2" t="s">
        <v>47</v>
      </c>
      <c r="D5398" s="2" t="s">
        <v>2297</v>
      </c>
      <c r="E5398" s="2" t="s">
        <v>491</v>
      </c>
      <c r="F5398" s="2" t="s">
        <v>224</v>
      </c>
      <c r="G5398" s="2" t="s">
        <v>51</v>
      </c>
      <c r="H5398" s="2" t="s">
        <v>52</v>
      </c>
      <c r="I5398" s="2" t="s">
        <v>198</v>
      </c>
      <c r="J5398" s="2" t="s">
        <v>2311</v>
      </c>
      <c r="K5398" s="2" t="s">
        <v>2311</v>
      </c>
      <c r="L5398" s="2" t="s">
        <v>200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2314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66</v>
      </c>
      <c r="AF5398" s="2" t="s">
        <v>67</v>
      </c>
      <c r="AG5398" s="2" t="s">
        <v>329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6698</v>
      </c>
      <c r="B5399" s="2" t="s">
        <v>6688</v>
      </c>
      <c r="C5399" s="2" t="s">
        <v>47</v>
      </c>
      <c r="D5399" s="2" t="s">
        <v>2297</v>
      </c>
      <c r="E5399" s="2" t="s">
        <v>491</v>
      </c>
      <c r="F5399" s="2" t="s">
        <v>224</v>
      </c>
      <c r="G5399" s="2" t="s">
        <v>51</v>
      </c>
      <c r="H5399" s="2" t="s">
        <v>52</v>
      </c>
      <c r="I5399" s="2" t="s">
        <v>198</v>
      </c>
      <c r="J5399" s="2" t="s">
        <v>2311</v>
      </c>
      <c r="K5399" s="2" t="s">
        <v>2311</v>
      </c>
      <c r="L5399" s="2" t="s">
        <v>200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2316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149</v>
      </c>
      <c r="Y5399" s="2" t="s">
        <v>150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66</v>
      </c>
      <c r="AF5399" s="2" t="s">
        <v>67</v>
      </c>
      <c r="AG5399" s="2" t="s">
        <v>167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6699</v>
      </c>
      <c r="B5400" s="2" t="s">
        <v>6688</v>
      </c>
      <c r="C5400" s="2" t="s">
        <v>47</v>
      </c>
      <c r="D5400" s="2" t="s">
        <v>2297</v>
      </c>
      <c r="E5400" s="2" t="s">
        <v>491</v>
      </c>
      <c r="F5400" s="2" t="s">
        <v>224</v>
      </c>
      <c r="G5400" s="2" t="s">
        <v>51</v>
      </c>
      <c r="H5400" s="2" t="s">
        <v>52</v>
      </c>
      <c r="I5400" s="2" t="s">
        <v>198</v>
      </c>
      <c r="J5400" s="2" t="s">
        <v>2311</v>
      </c>
      <c r="K5400" s="2" t="s">
        <v>2311</v>
      </c>
      <c r="L5400" s="2" t="s">
        <v>200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2318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143</v>
      </c>
      <c r="Y5400" s="2" t="s">
        <v>600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66</v>
      </c>
      <c r="AF5400" s="2" t="s">
        <v>67</v>
      </c>
      <c r="AG5400" s="2" t="s">
        <v>327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6700</v>
      </c>
      <c r="B5401" s="2" t="s">
        <v>6688</v>
      </c>
      <c r="C5401" s="2" t="s">
        <v>47</v>
      </c>
      <c r="D5401" s="2" t="s">
        <v>2297</v>
      </c>
      <c r="E5401" s="2" t="s">
        <v>491</v>
      </c>
      <c r="F5401" s="2" t="s">
        <v>224</v>
      </c>
      <c r="G5401" s="2" t="s">
        <v>51</v>
      </c>
      <c r="H5401" s="2" t="s">
        <v>52</v>
      </c>
      <c r="I5401" s="2" t="s">
        <v>198</v>
      </c>
      <c r="J5401" s="2" t="s">
        <v>2311</v>
      </c>
      <c r="K5401" s="2" t="s">
        <v>2311</v>
      </c>
      <c r="L5401" s="2" t="s">
        <v>200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2320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143</v>
      </c>
      <c r="Y5401" s="2" t="s">
        <v>602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66</v>
      </c>
      <c r="AF5401" s="2" t="s">
        <v>67</v>
      </c>
      <c r="AG5401" s="2" t="s">
        <v>327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6701</v>
      </c>
      <c r="B5402" s="2" t="s">
        <v>6688</v>
      </c>
      <c r="C5402" s="2" t="s">
        <v>47</v>
      </c>
      <c r="D5402" s="2" t="s">
        <v>2297</v>
      </c>
      <c r="E5402" s="2" t="s">
        <v>491</v>
      </c>
      <c r="F5402" s="2" t="s">
        <v>224</v>
      </c>
      <c r="G5402" s="2" t="s">
        <v>51</v>
      </c>
      <c r="H5402" s="2" t="s">
        <v>52</v>
      </c>
      <c r="I5402" s="2" t="s">
        <v>198</v>
      </c>
      <c r="J5402" s="2" t="s">
        <v>2311</v>
      </c>
      <c r="K5402" s="2" t="s">
        <v>2311</v>
      </c>
      <c r="L5402" s="2" t="s">
        <v>200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2322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143</v>
      </c>
      <c r="Y5402" s="2" t="s">
        <v>604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66</v>
      </c>
      <c r="AF5402" s="2" t="s">
        <v>67</v>
      </c>
      <c r="AG5402" s="2" t="s">
        <v>327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6702</v>
      </c>
      <c r="B5403" s="2" t="s">
        <v>6688</v>
      </c>
      <c r="C5403" s="2" t="s">
        <v>47</v>
      </c>
      <c r="D5403" s="2" t="s">
        <v>2297</v>
      </c>
      <c r="E5403" s="2" t="s">
        <v>491</v>
      </c>
      <c r="F5403" s="2" t="s">
        <v>224</v>
      </c>
      <c r="G5403" s="2" t="s">
        <v>51</v>
      </c>
      <c r="H5403" s="2" t="s">
        <v>52</v>
      </c>
      <c r="I5403" s="2" t="s">
        <v>198</v>
      </c>
      <c r="J5403" s="2" t="s">
        <v>2311</v>
      </c>
      <c r="K5403" s="2" t="s">
        <v>2311</v>
      </c>
      <c r="L5403" s="2" t="s">
        <v>200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2324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159</v>
      </c>
      <c r="Y5403" s="2" t="s">
        <v>160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66</v>
      </c>
      <c r="AF5403" s="2" t="s">
        <v>67</v>
      </c>
      <c r="AG5403" s="2" t="s">
        <v>327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6703</v>
      </c>
      <c r="B5404" s="2" t="s">
        <v>6688</v>
      </c>
      <c r="C5404" s="2" t="s">
        <v>47</v>
      </c>
      <c r="D5404" s="2" t="s">
        <v>2297</v>
      </c>
      <c r="E5404" s="2" t="s">
        <v>491</v>
      </c>
      <c r="F5404" s="2" t="s">
        <v>224</v>
      </c>
      <c r="G5404" s="2" t="s">
        <v>51</v>
      </c>
      <c r="H5404" s="2" t="s">
        <v>52</v>
      </c>
      <c r="I5404" s="2" t="s">
        <v>198</v>
      </c>
      <c r="J5404" s="2" t="s">
        <v>2311</v>
      </c>
      <c r="K5404" s="2" t="s">
        <v>2311</v>
      </c>
      <c r="L5404" s="2" t="s">
        <v>200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2326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66</v>
      </c>
      <c r="AF5404" s="2" t="s">
        <v>67</v>
      </c>
      <c r="AG5404" s="2" t="s">
        <v>329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6704</v>
      </c>
      <c r="B5405" s="2" t="s">
        <v>6688</v>
      </c>
      <c r="C5405" s="2" t="s">
        <v>47</v>
      </c>
      <c r="D5405" s="2" t="s">
        <v>2297</v>
      </c>
      <c r="E5405" s="2" t="s">
        <v>491</v>
      </c>
      <c r="F5405" s="2" t="s">
        <v>224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163</v>
      </c>
      <c r="M5405" s="2" t="s">
        <v>107</v>
      </c>
      <c r="N5405" s="3"/>
      <c r="O5405" s="3"/>
      <c r="P5405" s="4">
        <f>IF(O5405="吨",N5405*1000,IF(O5405="万立方米",N5405*10000,""))</f>
        <v>485235580.0</v>
      </c>
      <c r="Q5405" s="2" t="s">
        <v>108</v>
      </c>
      <c r="R5405" s="2" t="s">
        <v>109</v>
      </c>
      <c r="S5405" s="2" t="s">
        <v>164</v>
      </c>
      <c r="T5405" s="2" t="s">
        <v>165</v>
      </c>
      <c r="U5405" s="4">
        <f>0.16</f>
        <v>0.16</v>
      </c>
      <c r="V5405" s="2" t="s">
        <v>111</v>
      </c>
      <c r="W5405" s="2" t="s">
        <v>164</v>
      </c>
      <c r="X5405" s="2" t="s">
        <v>163</v>
      </c>
      <c r="Y5405" s="2" t="s">
        <v>166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66</v>
      </c>
      <c r="AF5405" s="2" t="s">
        <v>67</v>
      </c>
      <c r="AG5405" s="2" t="s">
        <v>167</v>
      </c>
      <c r="AH5405" s="2" t="s">
        <v>168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6705</v>
      </c>
      <c r="B5406" s="2" t="s">
        <v>6706</v>
      </c>
      <c r="C5406" s="2" t="s">
        <v>47</v>
      </c>
      <c r="D5406" s="2" t="s">
        <v>4701</v>
      </c>
      <c r="E5406" s="2" t="s">
        <v>514</v>
      </c>
      <c r="F5406" s="2" t="s">
        <v>278</v>
      </c>
      <c r="G5406" s="2" t="s">
        <v>120</v>
      </c>
      <c r="H5406" s="2" t="s">
        <v>418</v>
      </c>
      <c r="I5406" s="2" t="s">
        <v>53</v>
      </c>
      <c r="J5406" s="2" t="s">
        <v>280</v>
      </c>
      <c r="K5406" s="2"/>
      <c r="L5406" s="2" t="s">
        <v>122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124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271</v>
      </c>
      <c r="AF5406" s="2" t="s">
        <v>281</v>
      </c>
      <c r="AG5406" s="2" t="s">
        <v>282</v>
      </c>
      <c r="AH5406" s="2" t="s">
        <v>128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6707</v>
      </c>
      <c r="B5407" s="2" t="s">
        <v>6706</v>
      </c>
      <c r="C5407" s="2" t="s">
        <v>47</v>
      </c>
      <c r="D5407" s="2" t="s">
        <v>4701</v>
      </c>
      <c r="E5407" s="2" t="s">
        <v>514</v>
      </c>
      <c r="F5407" s="2" t="s">
        <v>278</v>
      </c>
      <c r="G5407" s="2" t="s">
        <v>120</v>
      </c>
      <c r="H5407" s="2" t="s">
        <v>418</v>
      </c>
      <c r="I5407" s="2" t="s">
        <v>53</v>
      </c>
      <c r="J5407" s="2" t="s">
        <v>280</v>
      </c>
      <c r="K5407" s="2"/>
      <c r="L5407" s="2" t="s">
        <v>122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124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271</v>
      </c>
      <c r="AF5407" s="2" t="s">
        <v>281</v>
      </c>
      <c r="AG5407" s="2" t="s">
        <v>284</v>
      </c>
      <c r="AH5407" s="2" t="s">
        <v>128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6708</v>
      </c>
      <c r="B5408" s="2" t="s">
        <v>6706</v>
      </c>
      <c r="C5408" s="2" t="s">
        <v>47</v>
      </c>
      <c r="D5408" s="2" t="s">
        <v>4701</v>
      </c>
      <c r="E5408" s="2" t="s">
        <v>514</v>
      </c>
      <c r="F5408" s="2" t="s">
        <v>278</v>
      </c>
      <c r="G5408" s="2" t="s">
        <v>120</v>
      </c>
      <c r="H5408" s="2" t="s">
        <v>418</v>
      </c>
      <c r="I5408" s="2" t="s">
        <v>53</v>
      </c>
      <c r="J5408" s="2" t="s">
        <v>280</v>
      </c>
      <c r="K5408" s="2"/>
      <c r="L5408" s="2" t="s">
        <v>122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124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271</v>
      </c>
      <c r="AF5408" s="2" t="s">
        <v>281</v>
      </c>
      <c r="AG5408" s="2" t="s">
        <v>286</v>
      </c>
      <c r="AH5408" s="2" t="s">
        <v>128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6709</v>
      </c>
      <c r="B5409" s="2" t="s">
        <v>6706</v>
      </c>
      <c r="C5409" s="2" t="s">
        <v>47</v>
      </c>
      <c r="D5409" s="2" t="s">
        <v>4701</v>
      </c>
      <c r="E5409" s="2" t="s">
        <v>514</v>
      </c>
      <c r="F5409" s="2" t="s">
        <v>278</v>
      </c>
      <c r="G5409" s="2" t="s">
        <v>120</v>
      </c>
      <c r="H5409" s="2" t="s">
        <v>418</v>
      </c>
      <c r="I5409" s="2" t="s">
        <v>53</v>
      </c>
      <c r="J5409" s="2" t="s">
        <v>280</v>
      </c>
      <c r="K5409" s="2"/>
      <c r="L5409" s="2" t="s">
        <v>122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124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271</v>
      </c>
      <c r="AF5409" s="2" t="s">
        <v>281</v>
      </c>
      <c r="AG5409" s="2" t="s">
        <v>282</v>
      </c>
      <c r="AH5409" s="2" t="s">
        <v>128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6710</v>
      </c>
      <c r="B5410" s="2" t="s">
        <v>6706</v>
      </c>
      <c r="C5410" s="2" t="s">
        <v>47</v>
      </c>
      <c r="D5410" s="2" t="s">
        <v>4701</v>
      </c>
      <c r="E5410" s="2" t="s">
        <v>514</v>
      </c>
      <c r="F5410" s="2" t="s">
        <v>278</v>
      </c>
      <c r="G5410" s="2" t="s">
        <v>120</v>
      </c>
      <c r="H5410" s="2" t="s">
        <v>418</v>
      </c>
      <c r="I5410" s="2" t="s">
        <v>53</v>
      </c>
      <c r="J5410" s="2" t="s">
        <v>280</v>
      </c>
      <c r="K5410" s="2"/>
      <c r="L5410" s="2" t="s">
        <v>122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124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271</v>
      </c>
      <c r="AF5410" s="2" t="s">
        <v>281</v>
      </c>
      <c r="AG5410" s="2" t="s">
        <v>282</v>
      </c>
      <c r="AH5410" s="2" t="s">
        <v>128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6711</v>
      </c>
      <c r="B5411" s="2" t="s">
        <v>6706</v>
      </c>
      <c r="C5411" s="2" t="s">
        <v>47</v>
      </c>
      <c r="D5411" s="2" t="s">
        <v>4701</v>
      </c>
      <c r="E5411" s="2" t="s">
        <v>514</v>
      </c>
      <c r="F5411" s="2" t="s">
        <v>278</v>
      </c>
      <c r="G5411" s="2" t="s">
        <v>120</v>
      </c>
      <c r="H5411" s="2" t="s">
        <v>418</v>
      </c>
      <c r="I5411" s="2" t="s">
        <v>53</v>
      </c>
      <c r="J5411" s="2" t="s">
        <v>280</v>
      </c>
      <c r="K5411" s="2"/>
      <c r="L5411" s="2" t="s">
        <v>122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124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271</v>
      </c>
      <c r="AF5411" s="2" t="s">
        <v>281</v>
      </c>
      <c r="AG5411" s="2" t="s">
        <v>282</v>
      </c>
      <c r="AH5411" s="2" t="s">
        <v>128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6712</v>
      </c>
      <c r="B5412" s="2" t="s">
        <v>6706</v>
      </c>
      <c r="C5412" s="2" t="s">
        <v>47</v>
      </c>
      <c r="D5412" s="2" t="s">
        <v>4701</v>
      </c>
      <c r="E5412" s="2" t="s">
        <v>514</v>
      </c>
      <c r="F5412" s="2" t="s">
        <v>278</v>
      </c>
      <c r="G5412" s="2" t="s">
        <v>120</v>
      </c>
      <c r="H5412" s="2" t="s">
        <v>418</v>
      </c>
      <c r="I5412" s="2" t="s">
        <v>53</v>
      </c>
      <c r="J5412" s="2" t="s">
        <v>280</v>
      </c>
      <c r="K5412" s="2"/>
      <c r="L5412" s="2" t="s">
        <v>122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124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271</v>
      </c>
      <c r="AF5412" s="2" t="s">
        <v>281</v>
      </c>
      <c r="AG5412" s="2" t="s">
        <v>282</v>
      </c>
      <c r="AH5412" s="2" t="s">
        <v>128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6713</v>
      </c>
      <c r="B5413" s="2" t="s">
        <v>6706</v>
      </c>
      <c r="C5413" s="2" t="s">
        <v>47</v>
      </c>
      <c r="D5413" s="2" t="s">
        <v>4701</v>
      </c>
      <c r="E5413" s="2" t="s">
        <v>514</v>
      </c>
      <c r="F5413" s="2" t="s">
        <v>278</v>
      </c>
      <c r="G5413" s="2" t="s">
        <v>120</v>
      </c>
      <c r="H5413" s="2" t="s">
        <v>418</v>
      </c>
      <c r="I5413" s="2" t="s">
        <v>53</v>
      </c>
      <c r="J5413" s="2" t="s">
        <v>280</v>
      </c>
      <c r="K5413" s="2"/>
      <c r="L5413" s="2" t="s">
        <v>122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124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271</v>
      </c>
      <c r="AF5413" s="2" t="s">
        <v>281</v>
      </c>
      <c r="AG5413" s="2" t="s">
        <v>284</v>
      </c>
      <c r="AH5413" s="2" t="s">
        <v>128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6714</v>
      </c>
      <c r="B5414" s="2" t="s">
        <v>6706</v>
      </c>
      <c r="C5414" s="2" t="s">
        <v>47</v>
      </c>
      <c r="D5414" s="2" t="s">
        <v>4701</v>
      </c>
      <c r="E5414" s="2" t="s">
        <v>514</v>
      </c>
      <c r="F5414" s="2" t="s">
        <v>278</v>
      </c>
      <c r="G5414" s="2" t="s">
        <v>120</v>
      </c>
      <c r="H5414" s="2" t="s">
        <v>418</v>
      </c>
      <c r="I5414" s="2"/>
      <c r="J5414" s="2"/>
      <c r="K5414" s="2"/>
      <c r="L5414" s="2"/>
      <c r="M5414" s="2" t="s">
        <v>107</v>
      </c>
      <c r="N5414" s="3"/>
      <c r="O5414" s="3"/>
      <c r="P5414" s="4">
        <f>IF(O5414="吨",N5414*1000,IF(O5414="万立方米",N5414*10000,""))</f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138</v>
      </c>
      <c r="AH5414" s="2" t="s">
        <v>114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6715</v>
      </c>
      <c r="B5415" s="2" t="s">
        <v>6716</v>
      </c>
      <c r="C5415" s="2" t="s">
        <v>47</v>
      </c>
      <c r="D5415" s="2" t="s">
        <v>5559</v>
      </c>
      <c r="E5415" s="2" t="s">
        <v>514</v>
      </c>
      <c r="F5415" s="2" t="s">
        <v>224</v>
      </c>
      <c r="G5415" s="2" t="s">
        <v>51</v>
      </c>
      <c r="H5415" s="2" t="s">
        <v>52</v>
      </c>
      <c r="I5415" s="2" t="s">
        <v>53</v>
      </c>
      <c r="J5415" s="2" t="s">
        <v>343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16.958141937</v>
      </c>
      <c r="AD5415" s="4">
        <f>AC5415*(1-Z5415/100)</f>
        <v>16.958141937</v>
      </c>
      <c r="AE5415" s="2" t="s">
        <v>66</v>
      </c>
      <c r="AF5415" s="2" t="s">
        <v>67</v>
      </c>
      <c r="AG5415" s="2" t="s">
        <v>233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6717</v>
      </c>
      <c r="B5416" s="2" t="s">
        <v>6716</v>
      </c>
      <c r="C5416" s="2" t="s">
        <v>47</v>
      </c>
      <c r="D5416" s="2" t="s">
        <v>5559</v>
      </c>
      <c r="E5416" s="2" t="s">
        <v>514</v>
      </c>
      <c r="F5416" s="2" t="s">
        <v>224</v>
      </c>
      <c r="G5416" s="2" t="s">
        <v>51</v>
      </c>
      <c r="H5416" s="2" t="s">
        <v>52</v>
      </c>
      <c r="I5416" s="2" t="s">
        <v>53</v>
      </c>
      <c r="J5416" s="2" t="s">
        <v>343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2239.142</v>
      </c>
      <c r="AD5416" s="4">
        <f>AC5416*(1-Z5416/100)</f>
        <v>2239.142</v>
      </c>
      <c r="AE5416" s="2" t="s">
        <v>66</v>
      </c>
      <c r="AF5416" s="2" t="s">
        <v>67</v>
      </c>
      <c r="AG5416" s="2" t="s">
        <v>236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6718</v>
      </c>
      <c r="B5417" s="2" t="s">
        <v>6716</v>
      </c>
      <c r="C5417" s="2" t="s">
        <v>47</v>
      </c>
      <c r="D5417" s="2" t="s">
        <v>5559</v>
      </c>
      <c r="E5417" s="2" t="s">
        <v>514</v>
      </c>
      <c r="F5417" s="2" t="s">
        <v>224</v>
      </c>
      <c r="G5417" s="2" t="s">
        <v>51</v>
      </c>
      <c r="H5417" s="2" t="s">
        <v>52</v>
      </c>
      <c r="I5417" s="2" t="s">
        <v>53</v>
      </c>
      <c r="J5417" s="2" t="s">
        <v>343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4">
        <f>P5417*U5417/1000000</f>
        <v>8072.10691</v>
      </c>
      <c r="AD5417" s="4">
        <f>AC5417*(1-Z5417/100)</f>
        <v>6296.243389800001</v>
      </c>
      <c r="AE5417" s="2" t="s">
        <v>66</v>
      </c>
      <c r="AF5417" s="2" t="s">
        <v>67</v>
      </c>
      <c r="AG5417" s="2" t="s">
        <v>239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6719</v>
      </c>
      <c r="B5418" s="2" t="s">
        <v>6716</v>
      </c>
      <c r="C5418" s="2" t="s">
        <v>47</v>
      </c>
      <c r="D5418" s="2" t="s">
        <v>5559</v>
      </c>
      <c r="E5418" s="2" t="s">
        <v>514</v>
      </c>
      <c r="F5418" s="2" t="s">
        <v>224</v>
      </c>
      <c r="G5418" s="2" t="s">
        <v>51</v>
      </c>
      <c r="H5418" s="2" t="s">
        <v>52</v>
      </c>
      <c r="I5418" s="2" t="s">
        <v>53</v>
      </c>
      <c r="J5418" s="2" t="s">
        <v>343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233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6720</v>
      </c>
      <c r="B5419" s="2" t="s">
        <v>6716</v>
      </c>
      <c r="C5419" s="2" t="s">
        <v>47</v>
      </c>
      <c r="D5419" s="2" t="s">
        <v>5559</v>
      </c>
      <c r="E5419" s="2" t="s">
        <v>514</v>
      </c>
      <c r="F5419" s="2" t="s">
        <v>224</v>
      </c>
      <c r="G5419" s="2" t="s">
        <v>51</v>
      </c>
      <c r="H5419" s="2" t="s">
        <v>52</v>
      </c>
      <c r="I5419" s="2" t="s">
        <v>53</v>
      </c>
      <c r="J5419" s="2" t="s">
        <v>343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4">
        <f>P5419*U5419/1000000</f>
        <v>32503.10537925</v>
      </c>
      <c r="AD5419" s="4">
        <f>AC5420*(1-AA5419/100)+(AC5419-AC5420)*(1-AB5419/100)</f>
        <v>32503.105379249995</v>
      </c>
      <c r="AE5419" s="2" t="s">
        <v>66</v>
      </c>
      <c r="AF5419" s="2" t="s">
        <v>67</v>
      </c>
      <c r="AG5419" s="2" t="s">
        <v>233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6721</v>
      </c>
      <c r="B5420" s="2" t="s">
        <v>6716</v>
      </c>
      <c r="C5420" s="2" t="s">
        <v>47</v>
      </c>
      <c r="D5420" s="2" t="s">
        <v>5559</v>
      </c>
      <c r="E5420" s="2" t="s">
        <v>514</v>
      </c>
      <c r="F5420" s="2" t="s">
        <v>224</v>
      </c>
      <c r="G5420" s="2" t="s">
        <v>51</v>
      </c>
      <c r="H5420" s="2" t="s">
        <v>52</v>
      </c>
      <c r="I5420" s="2" t="s">
        <v>53</v>
      </c>
      <c r="J5420" s="2" t="s">
        <v>343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8479.070968499998</v>
      </c>
      <c r="AD5420" s="4">
        <f>AC5420*(1-Z5420/100)</f>
        <v>8479.070968499998</v>
      </c>
      <c r="AE5420" s="2" t="s">
        <v>66</v>
      </c>
      <c r="AF5420" s="2" t="s">
        <v>67</v>
      </c>
      <c r="AG5420" s="2" t="s">
        <v>233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6722</v>
      </c>
      <c r="B5421" s="2" t="s">
        <v>6716</v>
      </c>
      <c r="C5421" s="2" t="s">
        <v>47</v>
      </c>
      <c r="D5421" s="2" t="s">
        <v>5559</v>
      </c>
      <c r="E5421" s="2" t="s">
        <v>514</v>
      </c>
      <c r="F5421" s="2" t="s">
        <v>224</v>
      </c>
      <c r="G5421" s="2" t="s">
        <v>51</v>
      </c>
      <c r="H5421" s="2" t="s">
        <v>52</v>
      </c>
      <c r="I5421" s="2" t="s">
        <v>53</v>
      </c>
      <c r="J5421" s="2" t="s">
        <v>343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8755.04522</v>
      </c>
      <c r="AD5421" s="4">
        <f>AC5421*(1-Z5421/100)</f>
        <v>8755.04522</v>
      </c>
      <c r="AE5421" s="2" t="s">
        <v>66</v>
      </c>
      <c r="AF5421" s="2" t="s">
        <v>67</v>
      </c>
      <c r="AG5421" s="2" t="s">
        <v>233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6723</v>
      </c>
      <c r="B5422" s="2" t="s">
        <v>6716</v>
      </c>
      <c r="C5422" s="2" t="s">
        <v>47</v>
      </c>
      <c r="D5422" s="2" t="s">
        <v>5559</v>
      </c>
      <c r="E5422" s="2" t="s">
        <v>514</v>
      </c>
      <c r="F5422" s="2" t="s">
        <v>224</v>
      </c>
      <c r="G5422" s="2" t="s">
        <v>51</v>
      </c>
      <c r="H5422" s="2" t="s">
        <v>52</v>
      </c>
      <c r="I5422" s="2" t="s">
        <v>53</v>
      </c>
      <c r="J5422" s="2" t="s">
        <v>343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4">
        <f>P5422*U5422/1000000</f>
        <v>44.78284</v>
      </c>
      <c r="AD5422" s="4">
        <f>AC5422*(1-Z5422/100)</f>
        <v>44.78284</v>
      </c>
      <c r="AE5422" s="2" t="s">
        <v>66</v>
      </c>
      <c r="AF5422" s="2" t="s">
        <v>67</v>
      </c>
      <c r="AG5422" s="2" t="s">
        <v>236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6724</v>
      </c>
      <c r="B5423" s="2" t="s">
        <v>6716</v>
      </c>
      <c r="C5423" s="2" t="s">
        <v>47</v>
      </c>
      <c r="D5423" s="2" t="s">
        <v>5559</v>
      </c>
      <c r="E5423" s="2" t="s">
        <v>514</v>
      </c>
      <c r="F5423" s="2" t="s">
        <v>224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f>IF(O5423="吨",N5423*1000,IF(O5423="万立方米",N5423*10000,""))</f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138</v>
      </c>
      <c r="AH5423" s="2" t="s">
        <v>114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6725</v>
      </c>
      <c r="B5424" s="2" t="s">
        <v>6726</v>
      </c>
      <c r="C5424" s="2" t="s">
        <v>47</v>
      </c>
      <c r="D5424" s="2" t="s">
        <v>2579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343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7.85061072</v>
      </c>
      <c r="AD5424" s="4">
        <f>AC5424*(1-Z5424/100)</f>
        <v>7.85061072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6727</v>
      </c>
      <c r="B5425" s="2" t="s">
        <v>6726</v>
      </c>
      <c r="C5425" s="2" t="s">
        <v>47</v>
      </c>
      <c r="D5425" s="2" t="s">
        <v>2579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343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1211.514</v>
      </c>
      <c r="AD5425" s="4">
        <f>AC5425*(1-Z5425/100)</f>
        <v>1211.514</v>
      </c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6728</v>
      </c>
      <c r="B5426" s="2" t="s">
        <v>6726</v>
      </c>
      <c r="C5426" s="2" t="s">
        <v>47</v>
      </c>
      <c r="D5426" s="2" t="s">
        <v>2579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343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4">
        <f>P5426*U5426/1000000</f>
        <v>4367.50797</v>
      </c>
      <c r="AD5426" s="4">
        <f>AC5426*(1-Z5426/100)</f>
        <v>3406.6562166</v>
      </c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6729</v>
      </c>
      <c r="B5427" s="2" t="s">
        <v>6726</v>
      </c>
      <c r="C5427" s="2" t="s">
        <v>47</v>
      </c>
      <c r="D5427" s="2" t="s">
        <v>2579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343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6730</v>
      </c>
      <c r="B5428" s="2" t="s">
        <v>6726</v>
      </c>
      <c r="C5428" s="2" t="s">
        <v>47</v>
      </c>
      <c r="D5428" s="2" t="s">
        <v>2579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343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4">
        <f>P5428*U5428/1000000</f>
        <v>15047.00388</v>
      </c>
      <c r="AD5428" s="4">
        <f>AC5429*(1-AA5428/100)+(AC5428-AC5429)*(1-AB5428/100)</f>
        <v>15047.00388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6731</v>
      </c>
      <c r="B5429" s="2" t="s">
        <v>6726</v>
      </c>
      <c r="C5429" s="2" t="s">
        <v>47</v>
      </c>
      <c r="D5429" s="2" t="s">
        <v>2579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343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4">
        <f>P5429*U5429/1000000</f>
        <v>3925.3053599999994</v>
      </c>
      <c r="AD5429" s="4">
        <f>AC5429*(1-Z5429/100)</f>
        <v>3925.3053599999994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6732</v>
      </c>
      <c r="B5430" s="2" t="s">
        <v>6726</v>
      </c>
      <c r="C5430" s="2" t="s">
        <v>47</v>
      </c>
      <c r="D5430" s="2" t="s">
        <v>2579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343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5612.338605</v>
      </c>
      <c r="AD5430" s="4">
        <f>AC5430*(1-Z5430/100)</f>
        <v>5612.338605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6733</v>
      </c>
      <c r="B5431" s="2" t="s">
        <v>6726</v>
      </c>
      <c r="C5431" s="2" t="s">
        <v>47</v>
      </c>
      <c r="D5431" s="2" t="s">
        <v>2579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343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4">
        <f>P5431*U5431/1000000</f>
        <v>24.23028</v>
      </c>
      <c r="AD5431" s="4">
        <f>AC5431*(1-Z5431/100)</f>
        <v>24.23028</v>
      </c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6734</v>
      </c>
      <c r="B5432" s="2" t="s">
        <v>6726</v>
      </c>
      <c r="C5432" s="2" t="s">
        <v>47</v>
      </c>
      <c r="D5432" s="2" t="s">
        <v>2579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198</v>
      </c>
      <c r="J5432" s="2" t="s">
        <v>226</v>
      </c>
      <c r="K5432" s="2" t="s">
        <v>226</v>
      </c>
      <c r="L5432" s="2" t="s">
        <v>227</v>
      </c>
      <c r="M5432" s="2" t="s">
        <v>57</v>
      </c>
      <c r="N5432" s="3">
        <v>73</v>
      </c>
      <c r="O5432" s="3" t="s">
        <v>228</v>
      </c>
      <c r="P5432" s="4">
        <f>IF(O5432="吨",N5432*1000,IF(O5432="万立方米",N5432*10000,""))</f>
        <v>730000.0</v>
      </c>
      <c r="Q5432" s="2" t="s">
        <v>229</v>
      </c>
      <c r="R5432" s="2" t="s">
        <v>230</v>
      </c>
      <c r="S5432" s="2" t="s">
        <v>231</v>
      </c>
      <c r="T5432" s="2" t="s">
        <v>75</v>
      </c>
      <c r="U5432" s="4">
        <f>0.0</f>
        <v>0.0</v>
      </c>
      <c r="V5432" s="2" t="s">
        <v>232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</v>
      </c>
      <c r="AD5432" s="4">
        <f>AC5432*(1-Z5432/100)</f>
        <v>0.0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6735</v>
      </c>
      <c r="B5433" s="2" t="s">
        <v>6726</v>
      </c>
      <c r="C5433" s="2" t="s">
        <v>47</v>
      </c>
      <c r="D5433" s="2" t="s">
        <v>2579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198</v>
      </c>
      <c r="J5433" s="2" t="s">
        <v>226</v>
      </c>
      <c r="K5433" s="2" t="s">
        <v>226</v>
      </c>
      <c r="L5433" s="2" t="s">
        <v>227</v>
      </c>
      <c r="M5433" s="2" t="s">
        <v>73</v>
      </c>
      <c r="N5433" s="3">
        <v>73</v>
      </c>
      <c r="O5433" s="3" t="s">
        <v>228</v>
      </c>
      <c r="P5433" s="4">
        <f>IF(O5433="吨",N5433*1000,IF(O5433="万立方米",N5433*10000,""))</f>
        <v>730000.0</v>
      </c>
      <c r="Q5433" s="2" t="s">
        <v>229</v>
      </c>
      <c r="R5433" s="2" t="s">
        <v>230</v>
      </c>
      <c r="S5433" s="2" t="s">
        <v>235</v>
      </c>
      <c r="T5433" s="2" t="s">
        <v>75</v>
      </c>
      <c r="U5433" s="4">
        <f>1.3</f>
        <v>1.3</v>
      </c>
      <c r="V5433" s="2" t="s">
        <v>232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0.949</v>
      </c>
      <c r="AD5433" s="4">
        <f>AC5433*(1-Z5433/100)</f>
        <v>0.949</v>
      </c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6736</v>
      </c>
      <c r="B5434" s="2" t="s">
        <v>6726</v>
      </c>
      <c r="C5434" s="2" t="s">
        <v>47</v>
      </c>
      <c r="D5434" s="2" t="s">
        <v>2579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198</v>
      </c>
      <c r="J5434" s="2" t="s">
        <v>226</v>
      </c>
      <c r="K5434" s="2" t="s">
        <v>226</v>
      </c>
      <c r="L5434" s="2" t="s">
        <v>227</v>
      </c>
      <c r="M5434" s="2" t="s">
        <v>79</v>
      </c>
      <c r="N5434" s="3">
        <v>73</v>
      </c>
      <c r="O5434" s="3" t="s">
        <v>228</v>
      </c>
      <c r="P5434" s="4">
        <f>IF(O5434="吨",N5434*1000,IF(O5434="万立方米",N5434*10000,""))</f>
        <v>730000.0</v>
      </c>
      <c r="Q5434" s="2" t="s">
        <v>229</v>
      </c>
      <c r="R5434" s="2" t="s">
        <v>230</v>
      </c>
      <c r="S5434" s="2" t="s">
        <v>238</v>
      </c>
      <c r="T5434" s="2" t="s">
        <v>75</v>
      </c>
      <c r="U5434" s="4">
        <f>4.1</f>
        <v>4.1</v>
      </c>
      <c r="V5434" s="2" t="s">
        <v>232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4">
        <f>P5434*U5434/1000000</f>
        <v>2.9929999999999994</v>
      </c>
      <c r="AD5434" s="4">
        <f>AC5434*(1-Z5434/100)</f>
        <v>2.3345399999999996</v>
      </c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6737</v>
      </c>
      <c r="B5435" s="2" t="s">
        <v>6726</v>
      </c>
      <c r="C5435" s="2" t="s">
        <v>47</v>
      </c>
      <c r="D5435" s="2" t="s">
        <v>2579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198</v>
      </c>
      <c r="J5435" s="2" t="s">
        <v>226</v>
      </c>
      <c r="K5435" s="2" t="s">
        <v>226</v>
      </c>
      <c r="L5435" s="2" t="s">
        <v>227</v>
      </c>
      <c r="M5435" s="2" t="s">
        <v>87</v>
      </c>
      <c r="N5435" s="3">
        <v>73</v>
      </c>
      <c r="O5435" s="3" t="s">
        <v>228</v>
      </c>
      <c r="P5435" s="4">
        <f>IF(O5435="吨",N5435*1000,IF(O5435="万立方米",N5435*10000,""))</f>
        <v>730000.0</v>
      </c>
      <c r="Q5435" s="2" t="s">
        <v>229</v>
      </c>
      <c r="R5435" s="2" t="s">
        <v>230</v>
      </c>
      <c r="S5435" s="2" t="s">
        <v>241</v>
      </c>
      <c r="T5435" s="2" t="s">
        <v>75</v>
      </c>
      <c r="U5435" s="4">
        <f>0.0</f>
        <v>0.0</v>
      </c>
      <c r="V5435" s="2" t="s">
        <v>232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6738</v>
      </c>
      <c r="B5436" s="2" t="s">
        <v>6726</v>
      </c>
      <c r="C5436" s="2" t="s">
        <v>47</v>
      </c>
      <c r="D5436" s="2" t="s">
        <v>2579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198</v>
      </c>
      <c r="J5436" s="2" t="s">
        <v>226</v>
      </c>
      <c r="K5436" s="2" t="s">
        <v>226</v>
      </c>
      <c r="L5436" s="2" t="s">
        <v>227</v>
      </c>
      <c r="M5436" s="2" t="s">
        <v>91</v>
      </c>
      <c r="N5436" s="3">
        <v>73</v>
      </c>
      <c r="O5436" s="3" t="s">
        <v>228</v>
      </c>
      <c r="P5436" s="4">
        <f>IF(O5436="吨",N5436*1000,IF(O5436="万立方米",N5436*10000,""))</f>
        <v>730000.0</v>
      </c>
      <c r="Q5436" s="2" t="s">
        <v>229</v>
      </c>
      <c r="R5436" s="2" t="s">
        <v>230</v>
      </c>
      <c r="S5436" s="2" t="s">
        <v>243</v>
      </c>
      <c r="T5436" s="2" t="s">
        <v>75</v>
      </c>
      <c r="U5436" s="4">
        <f>0.03</f>
        <v>0.03</v>
      </c>
      <c r="V5436" s="2" t="s">
        <v>232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4">
        <f>P5436*U5436/1000000</f>
        <v>0.0219</v>
      </c>
      <c r="AD5436" s="4">
        <f>AC5437*(1-AA5436/100)+(AC5436-AC5437)*(1-AB5436/100)</f>
        <v>0.0219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6739</v>
      </c>
      <c r="B5437" s="2" t="s">
        <v>6726</v>
      </c>
      <c r="C5437" s="2" t="s">
        <v>47</v>
      </c>
      <c r="D5437" s="2" t="s">
        <v>2579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198</v>
      </c>
      <c r="J5437" s="2" t="s">
        <v>226</v>
      </c>
      <c r="K5437" s="2" t="s">
        <v>226</v>
      </c>
      <c r="L5437" s="2" t="s">
        <v>227</v>
      </c>
      <c r="M5437" s="2" t="s">
        <v>95</v>
      </c>
      <c r="N5437" s="3">
        <v>73</v>
      </c>
      <c r="O5437" s="3" t="s">
        <v>228</v>
      </c>
      <c r="P5437" s="4">
        <f>IF(O5437="吨",N5437*1000,IF(O5437="万立方米",N5437*10000,""))</f>
        <v>730000.0</v>
      </c>
      <c r="Q5437" s="2" t="s">
        <v>229</v>
      </c>
      <c r="R5437" s="2" t="s">
        <v>230</v>
      </c>
      <c r="S5437" s="2" t="s">
        <v>245</v>
      </c>
      <c r="T5437" s="2" t="s">
        <v>75</v>
      </c>
      <c r="U5437" s="4">
        <f>0.03</f>
        <v>0.03</v>
      </c>
      <c r="V5437" s="2" t="s">
        <v>232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0.0219</v>
      </c>
      <c r="AD5437" s="4">
        <f>AC5437*(1-Z5437/100)</f>
        <v>0.0219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6740</v>
      </c>
      <c r="B5438" s="2" t="s">
        <v>6726</v>
      </c>
      <c r="C5438" s="2" t="s">
        <v>47</v>
      </c>
      <c r="D5438" s="2" t="s">
        <v>2579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198</v>
      </c>
      <c r="J5438" s="2" t="s">
        <v>226</v>
      </c>
      <c r="K5438" s="2" t="s">
        <v>226</v>
      </c>
      <c r="L5438" s="2" t="s">
        <v>227</v>
      </c>
      <c r="M5438" s="2" t="s">
        <v>99</v>
      </c>
      <c r="N5438" s="3">
        <v>73</v>
      </c>
      <c r="O5438" s="3" t="s">
        <v>228</v>
      </c>
      <c r="P5438" s="4">
        <f>IF(O5438="吨",N5438*1000,IF(O5438="万立方米",N5438*10000,""))</f>
        <v>730000.0</v>
      </c>
      <c r="Q5438" s="2" t="s">
        <v>229</v>
      </c>
      <c r="R5438" s="2" t="s">
        <v>230</v>
      </c>
      <c r="S5438" s="2" t="s">
        <v>247</v>
      </c>
      <c r="T5438" s="2" t="s">
        <v>75</v>
      </c>
      <c r="U5438" s="4">
        <f>0.0</f>
        <v>0.0</v>
      </c>
      <c r="V5438" s="2" t="s">
        <v>232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6741</v>
      </c>
      <c r="B5439" s="2" t="s">
        <v>6726</v>
      </c>
      <c r="C5439" s="2" t="s">
        <v>47</v>
      </c>
      <c r="D5439" s="2" t="s">
        <v>2579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198</v>
      </c>
      <c r="J5439" s="2" t="s">
        <v>226</v>
      </c>
      <c r="K5439" s="2" t="s">
        <v>226</v>
      </c>
      <c r="L5439" s="2" t="s">
        <v>227</v>
      </c>
      <c r="M5439" s="2" t="s">
        <v>104</v>
      </c>
      <c r="N5439" s="3">
        <v>73</v>
      </c>
      <c r="O5439" s="3" t="s">
        <v>228</v>
      </c>
      <c r="P5439" s="4">
        <f>IF(O5439="吨",N5439*1000,IF(O5439="万立方米",N5439*10000,""))</f>
        <v>730000.0</v>
      </c>
      <c r="Q5439" s="2" t="s">
        <v>229</v>
      </c>
      <c r="R5439" s="2" t="s">
        <v>230</v>
      </c>
      <c r="S5439" s="2" t="s">
        <v>249</v>
      </c>
      <c r="T5439" s="2" t="s">
        <v>75</v>
      </c>
      <c r="U5439" s="4">
        <f>0.02</f>
        <v>0.02</v>
      </c>
      <c r="V5439" s="2" t="s">
        <v>232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6742</v>
      </c>
      <c r="B5440" s="2" t="s">
        <v>6726</v>
      </c>
      <c r="C5440" s="2" t="s">
        <v>47</v>
      </c>
      <c r="D5440" s="2" t="s">
        <v>2579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f>IF(O5440="吨",N5440*1000,IF(O5440="万立方米",N5440*10000,""))</f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113</v>
      </c>
      <c r="AH5440" s="2" t="s">
        <v>114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6743</v>
      </c>
      <c r="B5441" s="2" t="s">
        <v>6744</v>
      </c>
      <c r="C5441" s="2" t="s">
        <v>47</v>
      </c>
      <c r="D5441" s="2" t="s">
        <v>2017</v>
      </c>
      <c r="E5441" s="2" t="s">
        <v>760</v>
      </c>
      <c r="F5441" s="2" t="s">
        <v>119</v>
      </c>
      <c r="G5441" s="2" t="s">
        <v>120</v>
      </c>
      <c r="H5441" s="2" t="s">
        <v>52</v>
      </c>
      <c r="I5441" s="2" t="s">
        <v>53</v>
      </c>
      <c r="J5441" s="2" t="s">
        <v>121</v>
      </c>
      <c r="K5441" s="2"/>
      <c r="L5441" s="2" t="s">
        <v>122</v>
      </c>
      <c r="M5441" s="2" t="s">
        <v>57</v>
      </c>
      <c r="N5441" s="3">
        <v>14713</v>
      </c>
      <c r="O5441" s="3" t="s">
        <v>123</v>
      </c>
      <c r="P5441" s="2"/>
      <c r="Q5441" s="2"/>
      <c r="R5441" s="2"/>
      <c r="S5441" s="2"/>
      <c r="T5441" s="2"/>
      <c r="U5441" s="2"/>
      <c r="V5441" s="2"/>
      <c r="W5441" s="2" t="s">
        <v>124</v>
      </c>
      <c r="X5441" s="2"/>
      <c r="Y5441" s="2" t="s">
        <v>65</v>
      </c>
      <c r="Z5441" s="2">
        <v>0</v>
      </c>
      <c r="AA5441" s="2"/>
      <c r="AB5441" s="2"/>
      <c r="AC5441" s="4">
        <f>P5441*U5441/1000000</f>
        <v>0.0</v>
      </c>
      <c r="AD5441" s="4">
        <f>AC5441*(1-Z5441/100)</f>
        <v>0.0</v>
      </c>
      <c r="AE5441" s="2" t="s">
        <v>125</v>
      </c>
      <c r="AF5441" s="2" t="s">
        <v>126</v>
      </c>
      <c r="AG5441" s="2" t="s">
        <v>127</v>
      </c>
      <c r="AH5441" s="2" t="s">
        <v>128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6745</v>
      </c>
      <c r="B5442" s="2" t="s">
        <v>6744</v>
      </c>
      <c r="C5442" s="2" t="s">
        <v>47</v>
      </c>
      <c r="D5442" s="2" t="s">
        <v>2017</v>
      </c>
      <c r="E5442" s="2" t="s">
        <v>760</v>
      </c>
      <c r="F5442" s="2" t="s">
        <v>119</v>
      </c>
      <c r="G5442" s="2" t="s">
        <v>120</v>
      </c>
      <c r="H5442" s="2" t="s">
        <v>52</v>
      </c>
      <c r="I5442" s="2" t="s">
        <v>53</v>
      </c>
      <c r="J5442" s="2" t="s">
        <v>121</v>
      </c>
      <c r="K5442" s="2"/>
      <c r="L5442" s="2" t="s">
        <v>122</v>
      </c>
      <c r="M5442" s="2" t="s">
        <v>73</v>
      </c>
      <c r="N5442" s="3">
        <v>14713</v>
      </c>
      <c r="O5442" s="3" t="s">
        <v>123</v>
      </c>
      <c r="P5442" s="2"/>
      <c r="Q5442" s="2"/>
      <c r="R5442" s="2"/>
      <c r="S5442" s="2"/>
      <c r="T5442" s="2"/>
      <c r="U5442" s="2"/>
      <c r="V5442" s="2"/>
      <c r="W5442" s="2" t="s">
        <v>124</v>
      </c>
      <c r="X5442" s="2"/>
      <c r="Y5442" s="2" t="s">
        <v>65</v>
      </c>
      <c r="Z5442" s="2">
        <v>0</v>
      </c>
      <c r="AA5442" s="2"/>
      <c r="AB5442" s="2"/>
      <c r="AC5442" s="4">
        <f>P5442*U5442/1000000</f>
        <v>0.0</v>
      </c>
      <c r="AD5442" s="4">
        <f>AC5442*(1-Z5442/100)</f>
        <v>0.0</v>
      </c>
      <c r="AE5442" s="2" t="s">
        <v>125</v>
      </c>
      <c r="AF5442" s="2" t="s">
        <v>126</v>
      </c>
      <c r="AG5442" s="2" t="s">
        <v>130</v>
      </c>
      <c r="AH5442" s="2" t="s">
        <v>128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6746</v>
      </c>
      <c r="B5443" s="2" t="s">
        <v>6744</v>
      </c>
      <c r="C5443" s="2" t="s">
        <v>47</v>
      </c>
      <c r="D5443" s="2" t="s">
        <v>2017</v>
      </c>
      <c r="E5443" s="2" t="s">
        <v>760</v>
      </c>
      <c r="F5443" s="2" t="s">
        <v>119</v>
      </c>
      <c r="G5443" s="2" t="s">
        <v>120</v>
      </c>
      <c r="H5443" s="2" t="s">
        <v>52</v>
      </c>
      <c r="I5443" s="2" t="s">
        <v>53</v>
      </c>
      <c r="J5443" s="2" t="s">
        <v>121</v>
      </c>
      <c r="K5443" s="2"/>
      <c r="L5443" s="2" t="s">
        <v>122</v>
      </c>
      <c r="M5443" s="2" t="s">
        <v>79</v>
      </c>
      <c r="N5443" s="3">
        <v>14713</v>
      </c>
      <c r="O5443" s="3" t="s">
        <v>123</v>
      </c>
      <c r="P5443" s="2"/>
      <c r="Q5443" s="2"/>
      <c r="R5443" s="2"/>
      <c r="S5443" s="2"/>
      <c r="T5443" s="2"/>
      <c r="U5443" s="2"/>
      <c r="V5443" s="2"/>
      <c r="W5443" s="2" t="s">
        <v>124</v>
      </c>
      <c r="X5443" s="2" t="s">
        <v>83</v>
      </c>
      <c r="Y5443" s="2" t="s">
        <v>84</v>
      </c>
      <c r="Z5443" s="2">
        <v>22</v>
      </c>
      <c r="AA5443" s="2"/>
      <c r="AB5443" s="2"/>
      <c r="AC5443" s="4">
        <f>P5443*U5443/1000000</f>
        <v>0.0</v>
      </c>
      <c r="AD5443" s="4">
        <f>AC5443*(1-Z5443/100)</f>
        <v>0.0</v>
      </c>
      <c r="AE5443" s="2" t="s">
        <v>125</v>
      </c>
      <c r="AF5443" s="2" t="s">
        <v>126</v>
      </c>
      <c r="AG5443" s="2" t="s">
        <v>1096</v>
      </c>
      <c r="AH5443" s="2" t="s">
        <v>128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6747</v>
      </c>
      <c r="B5444" s="2" t="s">
        <v>6744</v>
      </c>
      <c r="C5444" s="2" t="s">
        <v>47</v>
      </c>
      <c r="D5444" s="2" t="s">
        <v>2017</v>
      </c>
      <c r="E5444" s="2" t="s">
        <v>760</v>
      </c>
      <c r="F5444" s="2" t="s">
        <v>119</v>
      </c>
      <c r="G5444" s="2" t="s">
        <v>120</v>
      </c>
      <c r="H5444" s="2" t="s">
        <v>52</v>
      </c>
      <c r="I5444" s="2" t="s">
        <v>53</v>
      </c>
      <c r="J5444" s="2" t="s">
        <v>121</v>
      </c>
      <c r="K5444" s="2"/>
      <c r="L5444" s="2" t="s">
        <v>122</v>
      </c>
      <c r="M5444" s="2" t="s">
        <v>87</v>
      </c>
      <c r="N5444" s="3">
        <v>14713</v>
      </c>
      <c r="O5444" s="3" t="s">
        <v>123</v>
      </c>
      <c r="P5444" s="2"/>
      <c r="Q5444" s="2"/>
      <c r="R5444" s="2"/>
      <c r="S5444" s="2"/>
      <c r="T5444" s="2"/>
      <c r="U5444" s="2"/>
      <c r="V5444" s="2"/>
      <c r="W5444" s="2" t="s">
        <v>124</v>
      </c>
      <c r="X5444" s="2"/>
      <c r="Y5444" s="2" t="s">
        <v>65</v>
      </c>
      <c r="Z5444" s="2">
        <v>0</v>
      </c>
      <c r="AA5444" s="2"/>
      <c r="AB5444" s="2"/>
      <c r="AC5444" s="4">
        <f>P5444*U5444/1000000</f>
        <v>0.0</v>
      </c>
      <c r="AD5444" s="4">
        <f>AC5444*(1-Z5444/100)</f>
        <v>0.0</v>
      </c>
      <c r="AE5444" s="2" t="s">
        <v>125</v>
      </c>
      <c r="AF5444" s="2" t="s">
        <v>126</v>
      </c>
      <c r="AG5444" s="2" t="s">
        <v>127</v>
      </c>
      <c r="AH5444" s="2" t="s">
        <v>128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6748</v>
      </c>
      <c r="B5445" s="2" t="s">
        <v>6744</v>
      </c>
      <c r="C5445" s="2" t="s">
        <v>47</v>
      </c>
      <c r="D5445" s="2" t="s">
        <v>2017</v>
      </c>
      <c r="E5445" s="2" t="s">
        <v>760</v>
      </c>
      <c r="F5445" s="2" t="s">
        <v>119</v>
      </c>
      <c r="G5445" s="2" t="s">
        <v>120</v>
      </c>
      <c r="H5445" s="2" t="s">
        <v>52</v>
      </c>
      <c r="I5445" s="2" t="s">
        <v>53</v>
      </c>
      <c r="J5445" s="2" t="s">
        <v>121</v>
      </c>
      <c r="K5445" s="2"/>
      <c r="L5445" s="2" t="s">
        <v>122</v>
      </c>
      <c r="M5445" s="2" t="s">
        <v>91</v>
      </c>
      <c r="N5445" s="3">
        <v>14713</v>
      </c>
      <c r="O5445" s="3" t="s">
        <v>123</v>
      </c>
      <c r="P5445" s="2"/>
      <c r="Q5445" s="2"/>
      <c r="R5445" s="2"/>
      <c r="S5445" s="2"/>
      <c r="T5445" s="2"/>
      <c r="U5445" s="2"/>
      <c r="V5445" s="2"/>
      <c r="W5445" s="2" t="s">
        <v>124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4">
        <f>P5445*U5445/1000000</f>
        <v>0.0</v>
      </c>
      <c r="AD5445" s="4">
        <f>AC5446*(1-AA5445/100)+(AC5445-AC5446)*(1-AB5445/100)</f>
        <v>0.0</v>
      </c>
      <c r="AE5445" s="2" t="s">
        <v>125</v>
      </c>
      <c r="AF5445" s="2" t="s">
        <v>126</v>
      </c>
      <c r="AG5445" s="2" t="s">
        <v>127</v>
      </c>
      <c r="AH5445" s="2" t="s">
        <v>128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6749</v>
      </c>
      <c r="B5446" s="2" t="s">
        <v>6744</v>
      </c>
      <c r="C5446" s="2" t="s">
        <v>47</v>
      </c>
      <c r="D5446" s="2" t="s">
        <v>2017</v>
      </c>
      <c r="E5446" s="2" t="s">
        <v>760</v>
      </c>
      <c r="F5446" s="2" t="s">
        <v>119</v>
      </c>
      <c r="G5446" s="2" t="s">
        <v>120</v>
      </c>
      <c r="H5446" s="2" t="s">
        <v>52</v>
      </c>
      <c r="I5446" s="2" t="s">
        <v>53</v>
      </c>
      <c r="J5446" s="2" t="s">
        <v>121</v>
      </c>
      <c r="K5446" s="2"/>
      <c r="L5446" s="2" t="s">
        <v>122</v>
      </c>
      <c r="M5446" s="2" t="s">
        <v>95</v>
      </c>
      <c r="N5446" s="3">
        <v>14713</v>
      </c>
      <c r="O5446" s="3" t="s">
        <v>123</v>
      </c>
      <c r="P5446" s="2"/>
      <c r="Q5446" s="2"/>
      <c r="R5446" s="2"/>
      <c r="S5446" s="2"/>
      <c r="T5446" s="2"/>
      <c r="U5446" s="2"/>
      <c r="V5446" s="2"/>
      <c r="W5446" s="2" t="s">
        <v>124</v>
      </c>
      <c r="X5446" s="2"/>
      <c r="Y5446" s="2" t="s">
        <v>65</v>
      </c>
      <c r="Z5446" s="2">
        <v>0</v>
      </c>
      <c r="AA5446" s="2"/>
      <c r="AB5446" s="2"/>
      <c r="AC5446" s="4">
        <f>P5446*U5446/1000000</f>
        <v>0.0</v>
      </c>
      <c r="AD5446" s="4">
        <f>AC5446*(1-Z5446/100)</f>
        <v>0.0</v>
      </c>
      <c r="AE5446" s="2" t="s">
        <v>125</v>
      </c>
      <c r="AF5446" s="2" t="s">
        <v>126</v>
      </c>
      <c r="AG5446" s="2" t="s">
        <v>127</v>
      </c>
      <c r="AH5446" s="2" t="s">
        <v>128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6750</v>
      </c>
      <c r="B5447" s="2" t="s">
        <v>6744</v>
      </c>
      <c r="C5447" s="2" t="s">
        <v>47</v>
      </c>
      <c r="D5447" s="2" t="s">
        <v>2017</v>
      </c>
      <c r="E5447" s="2" t="s">
        <v>760</v>
      </c>
      <c r="F5447" s="2" t="s">
        <v>119</v>
      </c>
      <c r="G5447" s="2" t="s">
        <v>120</v>
      </c>
      <c r="H5447" s="2" t="s">
        <v>52</v>
      </c>
      <c r="I5447" s="2" t="s">
        <v>53</v>
      </c>
      <c r="J5447" s="2" t="s">
        <v>121</v>
      </c>
      <c r="K5447" s="2"/>
      <c r="L5447" s="2" t="s">
        <v>122</v>
      </c>
      <c r="M5447" s="2" t="s">
        <v>99</v>
      </c>
      <c r="N5447" s="3">
        <v>14713</v>
      </c>
      <c r="O5447" s="3" t="s">
        <v>123</v>
      </c>
      <c r="P5447" s="2"/>
      <c r="Q5447" s="2"/>
      <c r="R5447" s="2"/>
      <c r="S5447" s="2"/>
      <c r="T5447" s="2"/>
      <c r="U5447" s="2"/>
      <c r="V5447" s="2"/>
      <c r="W5447" s="2" t="s">
        <v>124</v>
      </c>
      <c r="X5447" s="2"/>
      <c r="Y5447" s="2" t="s">
        <v>65</v>
      </c>
      <c r="Z5447" s="2">
        <v>0</v>
      </c>
      <c r="AA5447" s="2"/>
      <c r="AB5447" s="2"/>
      <c r="AC5447" s="4">
        <f>P5447*U5447/1000000</f>
        <v>0.0</v>
      </c>
      <c r="AD5447" s="4">
        <f>AC5447*(1-Z5447/100)</f>
        <v>0.0</v>
      </c>
      <c r="AE5447" s="2" t="s">
        <v>125</v>
      </c>
      <c r="AF5447" s="2" t="s">
        <v>126</v>
      </c>
      <c r="AG5447" s="2" t="s">
        <v>127</v>
      </c>
      <c r="AH5447" s="2" t="s">
        <v>128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6751</v>
      </c>
      <c r="B5448" s="2" t="s">
        <v>6744</v>
      </c>
      <c r="C5448" s="2" t="s">
        <v>47</v>
      </c>
      <c r="D5448" s="2" t="s">
        <v>2017</v>
      </c>
      <c r="E5448" s="2" t="s">
        <v>760</v>
      </c>
      <c r="F5448" s="2" t="s">
        <v>119</v>
      </c>
      <c r="G5448" s="2" t="s">
        <v>120</v>
      </c>
      <c r="H5448" s="2" t="s">
        <v>52</v>
      </c>
      <c r="I5448" s="2" t="s">
        <v>53</v>
      </c>
      <c r="J5448" s="2" t="s">
        <v>121</v>
      </c>
      <c r="K5448" s="2"/>
      <c r="L5448" s="2" t="s">
        <v>122</v>
      </c>
      <c r="M5448" s="2" t="s">
        <v>104</v>
      </c>
      <c r="N5448" s="3">
        <v>14713</v>
      </c>
      <c r="O5448" s="3" t="s">
        <v>123</v>
      </c>
      <c r="P5448" s="2"/>
      <c r="Q5448" s="2"/>
      <c r="R5448" s="2"/>
      <c r="S5448" s="2"/>
      <c r="T5448" s="2"/>
      <c r="U5448" s="2"/>
      <c r="V5448" s="2"/>
      <c r="W5448" s="2" t="s">
        <v>124</v>
      </c>
      <c r="X5448" s="2"/>
      <c r="Y5448" s="2" t="s">
        <v>65</v>
      </c>
      <c r="Z5448" s="2">
        <v>0</v>
      </c>
      <c r="AA5448" s="2"/>
      <c r="AB5448" s="2"/>
      <c r="AC5448" s="4">
        <f>P5448*U5448/1000000</f>
        <v>0.0</v>
      </c>
      <c r="AD5448" s="4">
        <f>AC5448*(1-Z5448/100)</f>
        <v>0.0</v>
      </c>
      <c r="AE5448" s="2" t="s">
        <v>125</v>
      </c>
      <c r="AF5448" s="2" t="s">
        <v>126</v>
      </c>
      <c r="AG5448" s="2" t="s">
        <v>130</v>
      </c>
      <c r="AH5448" s="2" t="s">
        <v>128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6752</v>
      </c>
      <c r="B5449" s="2" t="s">
        <v>6744</v>
      </c>
      <c r="C5449" s="2" t="s">
        <v>47</v>
      </c>
      <c r="D5449" s="2" t="s">
        <v>2017</v>
      </c>
      <c r="E5449" s="2" t="s">
        <v>760</v>
      </c>
      <c r="F5449" s="2" t="s">
        <v>119</v>
      </c>
      <c r="G5449" s="2" t="s">
        <v>120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f>IF(O5449="吨",N5449*1000,IF(O5449="万立方米",N5449*10000,""))</f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138</v>
      </c>
      <c r="AH5449" s="2" t="s">
        <v>114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6753</v>
      </c>
      <c r="B5450" s="2" t="s">
        <v>6754</v>
      </c>
      <c r="C5450" s="2" t="s">
        <v>47</v>
      </c>
      <c r="D5450" s="2" t="s">
        <v>4309</v>
      </c>
      <c r="E5450" s="2" t="s">
        <v>447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343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344</v>
      </c>
      <c r="Y5450" s="2" t="s">
        <v>4310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66</v>
      </c>
      <c r="AF5450" s="2" t="s">
        <v>67</v>
      </c>
      <c r="AG5450" s="2" t="s">
        <v>327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6755</v>
      </c>
      <c r="B5451" s="2" t="s">
        <v>6754</v>
      </c>
      <c r="C5451" s="2" t="s">
        <v>47</v>
      </c>
      <c r="D5451" s="2" t="s">
        <v>4309</v>
      </c>
      <c r="E5451" s="2" t="s">
        <v>447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343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66</v>
      </c>
      <c r="AF5451" s="2" t="s">
        <v>67</v>
      </c>
      <c r="AG5451" s="2" t="s">
        <v>329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6756</v>
      </c>
      <c r="B5452" s="2" t="s">
        <v>6754</v>
      </c>
      <c r="C5452" s="2" t="s">
        <v>47</v>
      </c>
      <c r="D5452" s="2" t="s">
        <v>4309</v>
      </c>
      <c r="E5452" s="2" t="s">
        <v>447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343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149</v>
      </c>
      <c r="Y5452" s="2" t="s">
        <v>150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66</v>
      </c>
      <c r="AF5452" s="2" t="s">
        <v>67</v>
      </c>
      <c r="AG5452" s="2" t="s">
        <v>167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6757</v>
      </c>
      <c r="B5453" s="2" t="s">
        <v>6754</v>
      </c>
      <c r="C5453" s="2" t="s">
        <v>47</v>
      </c>
      <c r="D5453" s="2" t="s">
        <v>4309</v>
      </c>
      <c r="E5453" s="2" t="s">
        <v>447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343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344</v>
      </c>
      <c r="Y5453" s="2" t="s">
        <v>4314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327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6758</v>
      </c>
      <c r="B5454" s="2" t="s">
        <v>6754</v>
      </c>
      <c r="C5454" s="2" t="s">
        <v>47</v>
      </c>
      <c r="D5454" s="2" t="s">
        <v>4309</v>
      </c>
      <c r="E5454" s="2" t="s">
        <v>447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343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344</v>
      </c>
      <c r="Y5454" s="2" t="s">
        <v>4316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66</v>
      </c>
      <c r="AF5454" s="2" t="s">
        <v>67</v>
      </c>
      <c r="AG5454" s="2" t="s">
        <v>327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6759</v>
      </c>
      <c r="B5455" s="2" t="s">
        <v>6754</v>
      </c>
      <c r="C5455" s="2" t="s">
        <v>47</v>
      </c>
      <c r="D5455" s="2" t="s">
        <v>4309</v>
      </c>
      <c r="E5455" s="2" t="s">
        <v>447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343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344</v>
      </c>
      <c r="Y5455" s="2" t="s">
        <v>4318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66</v>
      </c>
      <c r="AF5455" s="2" t="s">
        <v>67</v>
      </c>
      <c r="AG5455" s="2" t="s">
        <v>327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6760</v>
      </c>
      <c r="B5456" s="2" t="s">
        <v>6754</v>
      </c>
      <c r="C5456" s="2" t="s">
        <v>47</v>
      </c>
      <c r="D5456" s="2" t="s">
        <v>4309</v>
      </c>
      <c r="E5456" s="2" t="s">
        <v>447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343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314</v>
      </c>
      <c r="Y5456" s="2" t="s">
        <v>315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66</v>
      </c>
      <c r="AF5456" s="2" t="s">
        <v>67</v>
      </c>
      <c r="AG5456" s="2" t="s">
        <v>167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6761</v>
      </c>
      <c r="B5457" s="2" t="s">
        <v>6754</v>
      </c>
      <c r="C5457" s="2" t="s">
        <v>47</v>
      </c>
      <c r="D5457" s="2" t="s">
        <v>4309</v>
      </c>
      <c r="E5457" s="2" t="s">
        <v>447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343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66</v>
      </c>
      <c r="AF5457" s="2" t="s">
        <v>67</v>
      </c>
      <c r="AG5457" s="2" t="s">
        <v>329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6762</v>
      </c>
      <c r="B5458" s="2" t="s">
        <v>6754</v>
      </c>
      <c r="C5458" s="2" t="s">
        <v>47</v>
      </c>
      <c r="D5458" s="2" t="s">
        <v>4309</v>
      </c>
      <c r="E5458" s="2" t="s">
        <v>447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163</v>
      </c>
      <c r="M5458" s="2" t="s">
        <v>107</v>
      </c>
      <c r="N5458" s="3"/>
      <c r="O5458" s="3"/>
      <c r="P5458" s="4">
        <f>IF(O5458="吨",N5458*1000,IF(O5458="万立方米",N5458*10000,""))</f>
        <v>1278416000.0</v>
      </c>
      <c r="Q5458" s="2" t="s">
        <v>108</v>
      </c>
      <c r="R5458" s="2" t="s">
        <v>109</v>
      </c>
      <c r="S5458" s="2" t="s">
        <v>164</v>
      </c>
      <c r="T5458" s="2" t="s">
        <v>165</v>
      </c>
      <c r="U5458" s="4">
        <f>0.16</f>
        <v>0.16</v>
      </c>
      <c r="V5458" s="2" t="s">
        <v>111</v>
      </c>
      <c r="W5458" s="2" t="s">
        <v>164</v>
      </c>
      <c r="X5458" s="2" t="s">
        <v>163</v>
      </c>
      <c r="Y5458" s="2" t="s">
        <v>166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66</v>
      </c>
      <c r="AF5458" s="2" t="s">
        <v>67</v>
      </c>
      <c r="AG5458" s="2" t="s">
        <v>167</v>
      </c>
      <c r="AH5458" s="2" t="s">
        <v>168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6763</v>
      </c>
      <c r="B5459" s="2" t="s">
        <v>6764</v>
      </c>
      <c r="C5459" s="2" t="s">
        <v>47</v>
      </c>
      <c r="D5459" s="2" t="s">
        <v>1363</v>
      </c>
      <c r="E5459" s="2" t="s">
        <v>277</v>
      </c>
      <c r="F5459" s="2" t="s">
        <v>278</v>
      </c>
      <c r="G5459" s="2" t="s">
        <v>120</v>
      </c>
      <c r="H5459" s="2" t="s">
        <v>798</v>
      </c>
      <c r="I5459" s="2" t="s">
        <v>53</v>
      </c>
      <c r="J5459" s="2" t="s">
        <v>691</v>
      </c>
      <c r="K5459" s="2"/>
      <c r="L5459" s="2" t="s">
        <v>122</v>
      </c>
      <c r="M5459" s="2" t="s">
        <v>57</v>
      </c>
      <c r="N5459" s="3">
        <v>2606.9</v>
      </c>
      <c r="O5459" s="3" t="s">
        <v>123</v>
      </c>
      <c r="P5459" s="2"/>
      <c r="Q5459" s="2"/>
      <c r="R5459" s="2"/>
      <c r="S5459" s="2"/>
      <c r="T5459" s="2"/>
      <c r="U5459" s="2"/>
      <c r="V5459" s="2"/>
      <c r="W5459" s="2" t="s">
        <v>124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271</v>
      </c>
      <c r="AF5459" s="2" t="s">
        <v>692</v>
      </c>
      <c r="AG5459" s="2" t="s">
        <v>693</v>
      </c>
      <c r="AH5459" s="2" t="s">
        <v>128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6765</v>
      </c>
      <c r="B5460" s="2" t="s">
        <v>6764</v>
      </c>
      <c r="C5460" s="2" t="s">
        <v>47</v>
      </c>
      <c r="D5460" s="2" t="s">
        <v>1363</v>
      </c>
      <c r="E5460" s="2" t="s">
        <v>277</v>
      </c>
      <c r="F5460" s="2" t="s">
        <v>278</v>
      </c>
      <c r="G5460" s="2" t="s">
        <v>120</v>
      </c>
      <c r="H5460" s="2" t="s">
        <v>798</v>
      </c>
      <c r="I5460" s="2" t="s">
        <v>53</v>
      </c>
      <c r="J5460" s="2" t="s">
        <v>691</v>
      </c>
      <c r="K5460" s="2"/>
      <c r="L5460" s="2" t="s">
        <v>122</v>
      </c>
      <c r="M5460" s="2" t="s">
        <v>73</v>
      </c>
      <c r="N5460" s="3">
        <v>2606.9</v>
      </c>
      <c r="O5460" s="3" t="s">
        <v>123</v>
      </c>
      <c r="P5460" s="2"/>
      <c r="Q5460" s="2"/>
      <c r="R5460" s="2"/>
      <c r="S5460" s="2"/>
      <c r="T5460" s="2"/>
      <c r="U5460" s="2"/>
      <c r="V5460" s="2"/>
      <c r="W5460" s="2" t="s">
        <v>124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271</v>
      </c>
      <c r="AF5460" s="2" t="s">
        <v>692</v>
      </c>
      <c r="AG5460" s="2" t="s">
        <v>695</v>
      </c>
      <c r="AH5460" s="2" t="s">
        <v>128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6766</v>
      </c>
      <c r="B5461" s="2" t="s">
        <v>6764</v>
      </c>
      <c r="C5461" s="2" t="s">
        <v>47</v>
      </c>
      <c r="D5461" s="2" t="s">
        <v>1363</v>
      </c>
      <c r="E5461" s="2" t="s">
        <v>277</v>
      </c>
      <c r="F5461" s="2" t="s">
        <v>278</v>
      </c>
      <c r="G5461" s="2" t="s">
        <v>120</v>
      </c>
      <c r="H5461" s="2" t="s">
        <v>798</v>
      </c>
      <c r="I5461" s="2" t="s">
        <v>53</v>
      </c>
      <c r="J5461" s="2" t="s">
        <v>691</v>
      </c>
      <c r="K5461" s="2"/>
      <c r="L5461" s="2" t="s">
        <v>122</v>
      </c>
      <c r="M5461" s="2" t="s">
        <v>79</v>
      </c>
      <c r="N5461" s="3">
        <v>2606.9</v>
      </c>
      <c r="O5461" s="3" t="s">
        <v>123</v>
      </c>
      <c r="P5461" s="2"/>
      <c r="Q5461" s="2"/>
      <c r="R5461" s="2"/>
      <c r="S5461" s="2"/>
      <c r="T5461" s="2"/>
      <c r="U5461" s="2"/>
      <c r="V5461" s="2"/>
      <c r="W5461" s="2" t="s">
        <v>124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271</v>
      </c>
      <c r="AF5461" s="2" t="s">
        <v>692</v>
      </c>
      <c r="AG5461" s="2" t="s">
        <v>693</v>
      </c>
      <c r="AH5461" s="2" t="s">
        <v>128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6767</v>
      </c>
      <c r="B5462" s="2" t="s">
        <v>6764</v>
      </c>
      <c r="C5462" s="2" t="s">
        <v>47</v>
      </c>
      <c r="D5462" s="2" t="s">
        <v>1363</v>
      </c>
      <c r="E5462" s="2" t="s">
        <v>277</v>
      </c>
      <c r="F5462" s="2" t="s">
        <v>278</v>
      </c>
      <c r="G5462" s="2" t="s">
        <v>120</v>
      </c>
      <c r="H5462" s="2" t="s">
        <v>798</v>
      </c>
      <c r="I5462" s="2" t="s">
        <v>53</v>
      </c>
      <c r="J5462" s="2" t="s">
        <v>691</v>
      </c>
      <c r="K5462" s="2"/>
      <c r="L5462" s="2" t="s">
        <v>122</v>
      </c>
      <c r="M5462" s="2" t="s">
        <v>87</v>
      </c>
      <c r="N5462" s="3">
        <v>2606.9</v>
      </c>
      <c r="O5462" s="3" t="s">
        <v>123</v>
      </c>
      <c r="P5462" s="2"/>
      <c r="Q5462" s="2"/>
      <c r="R5462" s="2"/>
      <c r="S5462" s="2"/>
      <c r="T5462" s="2"/>
      <c r="U5462" s="2"/>
      <c r="V5462" s="2"/>
      <c r="W5462" s="2" t="s">
        <v>124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271</v>
      </c>
      <c r="AF5462" s="2" t="s">
        <v>692</v>
      </c>
      <c r="AG5462" s="2" t="s">
        <v>693</v>
      </c>
      <c r="AH5462" s="2" t="s">
        <v>128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6768</v>
      </c>
      <c r="B5463" s="2" t="s">
        <v>6764</v>
      </c>
      <c r="C5463" s="2" t="s">
        <v>47</v>
      </c>
      <c r="D5463" s="2" t="s">
        <v>1363</v>
      </c>
      <c r="E5463" s="2" t="s">
        <v>277</v>
      </c>
      <c r="F5463" s="2" t="s">
        <v>278</v>
      </c>
      <c r="G5463" s="2" t="s">
        <v>120</v>
      </c>
      <c r="H5463" s="2" t="s">
        <v>798</v>
      </c>
      <c r="I5463" s="2" t="s">
        <v>53</v>
      </c>
      <c r="J5463" s="2" t="s">
        <v>691</v>
      </c>
      <c r="K5463" s="2"/>
      <c r="L5463" s="2" t="s">
        <v>122</v>
      </c>
      <c r="M5463" s="2" t="s">
        <v>91</v>
      </c>
      <c r="N5463" s="3">
        <v>2606.9</v>
      </c>
      <c r="O5463" s="3" t="s">
        <v>123</v>
      </c>
      <c r="P5463" s="2"/>
      <c r="Q5463" s="2"/>
      <c r="R5463" s="2"/>
      <c r="S5463" s="2"/>
      <c r="T5463" s="2"/>
      <c r="U5463" s="2"/>
      <c r="V5463" s="2"/>
      <c r="W5463" s="2" t="s">
        <v>124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271</v>
      </c>
      <c r="AF5463" s="2" t="s">
        <v>692</v>
      </c>
      <c r="AG5463" s="2" t="s">
        <v>693</v>
      </c>
      <c r="AH5463" s="2" t="s">
        <v>128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6769</v>
      </c>
      <c r="B5464" s="2" t="s">
        <v>6764</v>
      </c>
      <c r="C5464" s="2" t="s">
        <v>47</v>
      </c>
      <c r="D5464" s="2" t="s">
        <v>1363</v>
      </c>
      <c r="E5464" s="2" t="s">
        <v>277</v>
      </c>
      <c r="F5464" s="2" t="s">
        <v>278</v>
      </c>
      <c r="G5464" s="2" t="s">
        <v>120</v>
      </c>
      <c r="H5464" s="2" t="s">
        <v>798</v>
      </c>
      <c r="I5464" s="2" t="s">
        <v>53</v>
      </c>
      <c r="J5464" s="2" t="s">
        <v>691</v>
      </c>
      <c r="K5464" s="2"/>
      <c r="L5464" s="2" t="s">
        <v>122</v>
      </c>
      <c r="M5464" s="2" t="s">
        <v>95</v>
      </c>
      <c r="N5464" s="3">
        <v>2606.9</v>
      </c>
      <c r="O5464" s="3" t="s">
        <v>123</v>
      </c>
      <c r="P5464" s="2"/>
      <c r="Q5464" s="2"/>
      <c r="R5464" s="2"/>
      <c r="S5464" s="2"/>
      <c r="T5464" s="2"/>
      <c r="U5464" s="2"/>
      <c r="V5464" s="2"/>
      <c r="W5464" s="2" t="s">
        <v>124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271</v>
      </c>
      <c r="AF5464" s="2" t="s">
        <v>692</v>
      </c>
      <c r="AG5464" s="2" t="s">
        <v>693</v>
      </c>
      <c r="AH5464" s="2" t="s">
        <v>128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6770</v>
      </c>
      <c r="B5465" s="2" t="s">
        <v>6764</v>
      </c>
      <c r="C5465" s="2" t="s">
        <v>47</v>
      </c>
      <c r="D5465" s="2" t="s">
        <v>1363</v>
      </c>
      <c r="E5465" s="2" t="s">
        <v>277</v>
      </c>
      <c r="F5465" s="2" t="s">
        <v>278</v>
      </c>
      <c r="G5465" s="2" t="s">
        <v>120</v>
      </c>
      <c r="H5465" s="2" t="s">
        <v>798</v>
      </c>
      <c r="I5465" s="2" t="s">
        <v>53</v>
      </c>
      <c r="J5465" s="2" t="s">
        <v>691</v>
      </c>
      <c r="K5465" s="2"/>
      <c r="L5465" s="2" t="s">
        <v>122</v>
      </c>
      <c r="M5465" s="2" t="s">
        <v>99</v>
      </c>
      <c r="N5465" s="3">
        <v>2606.9</v>
      </c>
      <c r="O5465" s="3" t="s">
        <v>123</v>
      </c>
      <c r="P5465" s="2"/>
      <c r="Q5465" s="2"/>
      <c r="R5465" s="2"/>
      <c r="S5465" s="2"/>
      <c r="T5465" s="2"/>
      <c r="U5465" s="2"/>
      <c r="V5465" s="2"/>
      <c r="W5465" s="2" t="s">
        <v>124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271</v>
      </c>
      <c r="AF5465" s="2" t="s">
        <v>692</v>
      </c>
      <c r="AG5465" s="2" t="s">
        <v>693</v>
      </c>
      <c r="AH5465" s="2" t="s">
        <v>128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6771</v>
      </c>
      <c r="B5466" s="2" t="s">
        <v>6764</v>
      </c>
      <c r="C5466" s="2" t="s">
        <v>47</v>
      </c>
      <c r="D5466" s="2" t="s">
        <v>1363</v>
      </c>
      <c r="E5466" s="2" t="s">
        <v>277</v>
      </c>
      <c r="F5466" s="2" t="s">
        <v>278</v>
      </c>
      <c r="G5466" s="2" t="s">
        <v>120</v>
      </c>
      <c r="H5466" s="2" t="s">
        <v>798</v>
      </c>
      <c r="I5466" s="2" t="s">
        <v>53</v>
      </c>
      <c r="J5466" s="2" t="s">
        <v>691</v>
      </c>
      <c r="K5466" s="2"/>
      <c r="L5466" s="2" t="s">
        <v>122</v>
      </c>
      <c r="M5466" s="2" t="s">
        <v>104</v>
      </c>
      <c r="N5466" s="3">
        <v>2606.9</v>
      </c>
      <c r="O5466" s="3" t="s">
        <v>123</v>
      </c>
      <c r="P5466" s="2"/>
      <c r="Q5466" s="2"/>
      <c r="R5466" s="2"/>
      <c r="S5466" s="2"/>
      <c r="T5466" s="2"/>
      <c r="U5466" s="2"/>
      <c r="V5466" s="2"/>
      <c r="W5466" s="2" t="s">
        <v>124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271</v>
      </c>
      <c r="AF5466" s="2" t="s">
        <v>692</v>
      </c>
      <c r="AG5466" s="2" t="s">
        <v>695</v>
      </c>
      <c r="AH5466" s="2" t="s">
        <v>128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6772</v>
      </c>
      <c r="B5467" s="2" t="s">
        <v>6764</v>
      </c>
      <c r="C5467" s="2" t="s">
        <v>47</v>
      </c>
      <c r="D5467" s="2" t="s">
        <v>1363</v>
      </c>
      <c r="E5467" s="2" t="s">
        <v>277</v>
      </c>
      <c r="F5467" s="2" t="s">
        <v>278</v>
      </c>
      <c r="G5467" s="2" t="s">
        <v>120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f>IF(O5467="吨",N5467*1000,IF(O5467="万立方米",N5467*10000,""))</f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138</v>
      </c>
      <c r="AH5467" s="2" t="s">
        <v>114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6773</v>
      </c>
      <c r="B5468" s="2" t="s">
        <v>6774</v>
      </c>
      <c r="C5468" s="2" t="s">
        <v>47</v>
      </c>
      <c r="D5468" s="2" t="s">
        <v>1237</v>
      </c>
      <c r="E5468" s="2" t="s">
        <v>277</v>
      </c>
      <c r="F5468" s="2" t="s">
        <v>278</v>
      </c>
      <c r="G5468" s="2" t="s">
        <v>225</v>
      </c>
      <c r="H5468" s="2" t="s">
        <v>418</v>
      </c>
      <c r="I5468" s="2" t="s">
        <v>53</v>
      </c>
      <c r="J5468" s="2" t="s">
        <v>611</v>
      </c>
      <c r="K5468" s="2" t="s">
        <v>611</v>
      </c>
      <c r="L5468" s="2" t="s">
        <v>227</v>
      </c>
      <c r="M5468" s="2" t="s">
        <v>57</v>
      </c>
      <c r="N5468" s="3">
        <v>462.5</v>
      </c>
      <c r="O5468" s="3" t="s">
        <v>228</v>
      </c>
      <c r="P5468" s="4">
        <f>IF(O5468="吨",N5468*1000,IF(O5468="万立方米",N5468*10000,""))</f>
        <v>4625000.0</v>
      </c>
      <c r="Q5468" s="2" t="s">
        <v>229</v>
      </c>
      <c r="R5468" s="2" t="s">
        <v>230</v>
      </c>
      <c r="S5468" s="2" t="s">
        <v>612</v>
      </c>
      <c r="T5468" s="2" t="s">
        <v>75</v>
      </c>
      <c r="U5468" s="4">
        <f>0.0</f>
        <v>0.0</v>
      </c>
      <c r="V5468" s="2" t="s">
        <v>232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</v>
      </c>
      <c r="AD5468" s="4">
        <f>AC5468*(1-Z5468/100)</f>
        <v>0.0</v>
      </c>
      <c r="AE5468" s="2" t="s">
        <v>66</v>
      </c>
      <c r="AF5468" s="2" t="s">
        <v>67</v>
      </c>
      <c r="AG5468" s="2" t="s">
        <v>233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6775</v>
      </c>
      <c r="B5469" s="2" t="s">
        <v>6774</v>
      </c>
      <c r="C5469" s="2" t="s">
        <v>47</v>
      </c>
      <c r="D5469" s="2" t="s">
        <v>1237</v>
      </c>
      <c r="E5469" s="2" t="s">
        <v>277</v>
      </c>
      <c r="F5469" s="2" t="s">
        <v>278</v>
      </c>
      <c r="G5469" s="2" t="s">
        <v>225</v>
      </c>
      <c r="H5469" s="2" t="s">
        <v>418</v>
      </c>
      <c r="I5469" s="2" t="s">
        <v>53</v>
      </c>
      <c r="J5469" s="2" t="s">
        <v>611</v>
      </c>
      <c r="K5469" s="2" t="s">
        <v>611</v>
      </c>
      <c r="L5469" s="2" t="s">
        <v>227</v>
      </c>
      <c r="M5469" s="2" t="s">
        <v>73</v>
      </c>
      <c r="N5469" s="3">
        <v>462.5</v>
      </c>
      <c r="O5469" s="3" t="s">
        <v>228</v>
      </c>
      <c r="P5469" s="4">
        <f>IF(O5469="吨",N5469*1000,IF(O5469="万立方米",N5469*10000,""))</f>
        <v>4625000.0</v>
      </c>
      <c r="Q5469" s="2" t="s">
        <v>229</v>
      </c>
      <c r="R5469" s="2" t="s">
        <v>230</v>
      </c>
      <c r="S5469" s="2" t="s">
        <v>614</v>
      </c>
      <c r="T5469" s="2" t="s">
        <v>75</v>
      </c>
      <c r="U5469" s="4">
        <f>1.3</f>
        <v>1.3</v>
      </c>
      <c r="V5469" s="2" t="s">
        <v>232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6.0125</v>
      </c>
      <c r="AD5469" s="4">
        <f>AC5469*(1-Z5469/100)</f>
        <v>6.0125</v>
      </c>
      <c r="AE5469" s="2" t="s">
        <v>66</v>
      </c>
      <c r="AF5469" s="2" t="s">
        <v>67</v>
      </c>
      <c r="AG5469" s="2" t="s">
        <v>236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6776</v>
      </c>
      <c r="B5470" s="2" t="s">
        <v>6774</v>
      </c>
      <c r="C5470" s="2" t="s">
        <v>47</v>
      </c>
      <c r="D5470" s="2" t="s">
        <v>1237</v>
      </c>
      <c r="E5470" s="2" t="s">
        <v>277</v>
      </c>
      <c r="F5470" s="2" t="s">
        <v>278</v>
      </c>
      <c r="G5470" s="2" t="s">
        <v>225</v>
      </c>
      <c r="H5470" s="2" t="s">
        <v>418</v>
      </c>
      <c r="I5470" s="2" t="s">
        <v>53</v>
      </c>
      <c r="J5470" s="2" t="s">
        <v>611</v>
      </c>
      <c r="K5470" s="2" t="s">
        <v>611</v>
      </c>
      <c r="L5470" s="2" t="s">
        <v>227</v>
      </c>
      <c r="M5470" s="2" t="s">
        <v>79</v>
      </c>
      <c r="N5470" s="3">
        <v>462.5</v>
      </c>
      <c r="O5470" s="3" t="s">
        <v>228</v>
      </c>
      <c r="P5470" s="4">
        <f>IF(O5470="吨",N5470*1000,IF(O5470="万立方米",N5470*10000,""))</f>
        <v>4625000.0</v>
      </c>
      <c r="Q5470" s="2" t="s">
        <v>229</v>
      </c>
      <c r="R5470" s="2" t="s">
        <v>230</v>
      </c>
      <c r="S5470" s="2" t="s">
        <v>616</v>
      </c>
      <c r="T5470" s="2" t="s">
        <v>75</v>
      </c>
      <c r="U5470" s="4">
        <f>1.35</f>
        <v>1.35</v>
      </c>
      <c r="V5470" s="2" t="s">
        <v>232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4">
        <f>P5470*U5470/1000000</f>
        <v>6.24375</v>
      </c>
      <c r="AD5470" s="4">
        <f>AC5470*(1-Z5470/100)</f>
        <v>4.870125000000001</v>
      </c>
      <c r="AE5470" s="2" t="s">
        <v>66</v>
      </c>
      <c r="AF5470" s="2" t="s">
        <v>67</v>
      </c>
      <c r="AG5470" s="2" t="s">
        <v>239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6777</v>
      </c>
      <c r="B5471" s="2" t="s">
        <v>6774</v>
      </c>
      <c r="C5471" s="2" t="s">
        <v>47</v>
      </c>
      <c r="D5471" s="2" t="s">
        <v>1237</v>
      </c>
      <c r="E5471" s="2" t="s">
        <v>277</v>
      </c>
      <c r="F5471" s="2" t="s">
        <v>278</v>
      </c>
      <c r="G5471" s="2" t="s">
        <v>225</v>
      </c>
      <c r="H5471" s="2" t="s">
        <v>418</v>
      </c>
      <c r="I5471" s="2" t="s">
        <v>53</v>
      </c>
      <c r="J5471" s="2" t="s">
        <v>611</v>
      </c>
      <c r="K5471" s="2" t="s">
        <v>611</v>
      </c>
      <c r="L5471" s="2" t="s">
        <v>227</v>
      </c>
      <c r="M5471" s="2" t="s">
        <v>87</v>
      </c>
      <c r="N5471" s="3">
        <v>462.5</v>
      </c>
      <c r="O5471" s="3" t="s">
        <v>228</v>
      </c>
      <c r="P5471" s="4">
        <f>IF(O5471="吨",N5471*1000,IF(O5471="万立方米",N5471*10000,""))</f>
        <v>4625000.0</v>
      </c>
      <c r="Q5471" s="2" t="s">
        <v>229</v>
      </c>
      <c r="R5471" s="2" t="s">
        <v>230</v>
      </c>
      <c r="S5471" s="2" t="s">
        <v>618</v>
      </c>
      <c r="T5471" s="2" t="s">
        <v>75</v>
      </c>
      <c r="U5471" s="4">
        <f>0.0</f>
        <v>0.0</v>
      </c>
      <c r="V5471" s="2" t="s">
        <v>232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233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6778</v>
      </c>
      <c r="B5472" s="2" t="s">
        <v>6774</v>
      </c>
      <c r="C5472" s="2" t="s">
        <v>47</v>
      </c>
      <c r="D5472" s="2" t="s">
        <v>1237</v>
      </c>
      <c r="E5472" s="2" t="s">
        <v>277</v>
      </c>
      <c r="F5472" s="2" t="s">
        <v>278</v>
      </c>
      <c r="G5472" s="2" t="s">
        <v>225</v>
      </c>
      <c r="H5472" s="2" t="s">
        <v>418</v>
      </c>
      <c r="I5472" s="2" t="s">
        <v>53</v>
      </c>
      <c r="J5472" s="2" t="s">
        <v>611</v>
      </c>
      <c r="K5472" s="2" t="s">
        <v>611</v>
      </c>
      <c r="L5472" s="2" t="s">
        <v>227</v>
      </c>
      <c r="M5472" s="2" t="s">
        <v>91</v>
      </c>
      <c r="N5472" s="3">
        <v>462.5</v>
      </c>
      <c r="O5472" s="3" t="s">
        <v>228</v>
      </c>
      <c r="P5472" s="4">
        <f>IF(O5472="吨",N5472*1000,IF(O5472="万立方米",N5472*10000,""))</f>
        <v>4625000.0</v>
      </c>
      <c r="Q5472" s="2" t="s">
        <v>229</v>
      </c>
      <c r="R5472" s="2" t="s">
        <v>230</v>
      </c>
      <c r="S5472" s="2" t="s">
        <v>620</v>
      </c>
      <c r="T5472" s="2" t="s">
        <v>75</v>
      </c>
      <c r="U5472" s="4">
        <f>0.03</f>
        <v>0.03</v>
      </c>
      <c r="V5472" s="2" t="s">
        <v>232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4">
        <f>P5472*U5472/1000000</f>
        <v>0.13875</v>
      </c>
      <c r="AD5472" s="4">
        <f>AC5473*(1-AA5472/100)+(AC5472-AC5473)*(1-AB5472/100)</f>
        <v>0.13875</v>
      </c>
      <c r="AE5472" s="2" t="s">
        <v>66</v>
      </c>
      <c r="AF5472" s="2" t="s">
        <v>67</v>
      </c>
      <c r="AG5472" s="2" t="s">
        <v>233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6779</v>
      </c>
      <c r="B5473" s="2" t="s">
        <v>6774</v>
      </c>
      <c r="C5473" s="2" t="s">
        <v>47</v>
      </c>
      <c r="D5473" s="2" t="s">
        <v>1237</v>
      </c>
      <c r="E5473" s="2" t="s">
        <v>277</v>
      </c>
      <c r="F5473" s="2" t="s">
        <v>278</v>
      </c>
      <c r="G5473" s="2" t="s">
        <v>225</v>
      </c>
      <c r="H5473" s="2" t="s">
        <v>418</v>
      </c>
      <c r="I5473" s="2" t="s">
        <v>53</v>
      </c>
      <c r="J5473" s="2" t="s">
        <v>611</v>
      </c>
      <c r="K5473" s="2" t="s">
        <v>611</v>
      </c>
      <c r="L5473" s="2" t="s">
        <v>227</v>
      </c>
      <c r="M5473" s="2" t="s">
        <v>95</v>
      </c>
      <c r="N5473" s="3">
        <v>462.5</v>
      </c>
      <c r="O5473" s="3" t="s">
        <v>228</v>
      </c>
      <c r="P5473" s="4">
        <f>IF(O5473="吨",N5473*1000,IF(O5473="万立方米",N5473*10000,""))</f>
        <v>4625000.0</v>
      </c>
      <c r="Q5473" s="2" t="s">
        <v>229</v>
      </c>
      <c r="R5473" s="2" t="s">
        <v>230</v>
      </c>
      <c r="S5473" s="2" t="s">
        <v>622</v>
      </c>
      <c r="T5473" s="2" t="s">
        <v>75</v>
      </c>
      <c r="U5473" s="4">
        <f>0.03</f>
        <v>0.03</v>
      </c>
      <c r="V5473" s="2" t="s">
        <v>232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0.13875</v>
      </c>
      <c r="AD5473" s="4">
        <f>AC5473*(1-Z5473/100)</f>
        <v>0.13875</v>
      </c>
      <c r="AE5473" s="2" t="s">
        <v>66</v>
      </c>
      <c r="AF5473" s="2" t="s">
        <v>67</v>
      </c>
      <c r="AG5473" s="2" t="s">
        <v>233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6780</v>
      </c>
      <c r="B5474" s="2" t="s">
        <v>6774</v>
      </c>
      <c r="C5474" s="2" t="s">
        <v>47</v>
      </c>
      <c r="D5474" s="2" t="s">
        <v>1237</v>
      </c>
      <c r="E5474" s="2" t="s">
        <v>277</v>
      </c>
      <c r="F5474" s="2" t="s">
        <v>278</v>
      </c>
      <c r="G5474" s="2" t="s">
        <v>225</v>
      </c>
      <c r="H5474" s="2" t="s">
        <v>418</v>
      </c>
      <c r="I5474" s="2" t="s">
        <v>53</v>
      </c>
      <c r="J5474" s="2" t="s">
        <v>611</v>
      </c>
      <c r="K5474" s="2" t="s">
        <v>611</v>
      </c>
      <c r="L5474" s="2" t="s">
        <v>227</v>
      </c>
      <c r="M5474" s="2" t="s">
        <v>99</v>
      </c>
      <c r="N5474" s="3">
        <v>462.5</v>
      </c>
      <c r="O5474" s="3" t="s">
        <v>228</v>
      </c>
      <c r="P5474" s="4">
        <f>IF(O5474="吨",N5474*1000,IF(O5474="万立方米",N5474*10000,""))</f>
        <v>4625000.0</v>
      </c>
      <c r="Q5474" s="2" t="s">
        <v>229</v>
      </c>
      <c r="R5474" s="2" t="s">
        <v>230</v>
      </c>
      <c r="S5474" s="2" t="s">
        <v>624</v>
      </c>
      <c r="T5474" s="2" t="s">
        <v>75</v>
      </c>
      <c r="U5474" s="4">
        <f>0.0</f>
        <v>0.0</v>
      </c>
      <c r="V5474" s="2" t="s">
        <v>232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0.0</v>
      </c>
      <c r="AD5474" s="4">
        <f>AC5474*(1-Z5474/100)</f>
        <v>0.0</v>
      </c>
      <c r="AE5474" s="2" t="s">
        <v>66</v>
      </c>
      <c r="AF5474" s="2" t="s">
        <v>67</v>
      </c>
      <c r="AG5474" s="2" t="s">
        <v>233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6781</v>
      </c>
      <c r="B5475" s="2" t="s">
        <v>6774</v>
      </c>
      <c r="C5475" s="2" t="s">
        <v>47</v>
      </c>
      <c r="D5475" s="2" t="s">
        <v>1237</v>
      </c>
      <c r="E5475" s="2" t="s">
        <v>277</v>
      </c>
      <c r="F5475" s="2" t="s">
        <v>278</v>
      </c>
      <c r="G5475" s="2" t="s">
        <v>225</v>
      </c>
      <c r="H5475" s="2" t="s">
        <v>418</v>
      </c>
      <c r="I5475" s="2" t="s">
        <v>53</v>
      </c>
      <c r="J5475" s="2" t="s">
        <v>611</v>
      </c>
      <c r="K5475" s="2" t="s">
        <v>611</v>
      </c>
      <c r="L5475" s="2" t="s">
        <v>227</v>
      </c>
      <c r="M5475" s="2" t="s">
        <v>104</v>
      </c>
      <c r="N5475" s="3">
        <v>462.5</v>
      </c>
      <c r="O5475" s="3" t="s">
        <v>228</v>
      </c>
      <c r="P5475" s="4">
        <f>IF(O5475="吨",N5475*1000,IF(O5475="万立方米",N5475*10000,""))</f>
        <v>4625000.0</v>
      </c>
      <c r="Q5475" s="2" t="s">
        <v>229</v>
      </c>
      <c r="R5475" s="2" t="s">
        <v>230</v>
      </c>
      <c r="S5475" s="2" t="s">
        <v>626</v>
      </c>
      <c r="T5475" s="2" t="s">
        <v>75</v>
      </c>
      <c r="U5475" s="4">
        <f>0.02</f>
        <v>0.02</v>
      </c>
      <c r="V5475" s="2" t="s">
        <v>232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 t="s">
        <v>236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6782</v>
      </c>
      <c r="B5476" s="2" t="s">
        <v>6774</v>
      </c>
      <c r="C5476" s="2" t="s">
        <v>47</v>
      </c>
      <c r="D5476" s="2" t="s">
        <v>1237</v>
      </c>
      <c r="E5476" s="2" t="s">
        <v>277</v>
      </c>
      <c r="F5476" s="2" t="s">
        <v>278</v>
      </c>
      <c r="G5476" s="2" t="s">
        <v>225</v>
      </c>
      <c r="H5476" s="2" t="s">
        <v>418</v>
      </c>
      <c r="I5476" s="2"/>
      <c r="J5476" s="2"/>
      <c r="K5476" s="2"/>
      <c r="L5476" s="2"/>
      <c r="M5476" s="2" t="s">
        <v>107</v>
      </c>
      <c r="N5476" s="3"/>
      <c r="O5476" s="3"/>
      <c r="P5476" s="4">
        <f>IF(O5476="吨",N5476*1000,IF(O5476="万立方米",N5476*10000,""))</f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138</v>
      </c>
      <c r="AH5476" s="2" t="s">
        <v>114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6783</v>
      </c>
      <c r="B5477" s="2" t="s">
        <v>6784</v>
      </c>
      <c r="C5477" s="2" t="s">
        <v>47</v>
      </c>
      <c r="D5477" s="2" t="s">
        <v>6785</v>
      </c>
      <c r="E5477" s="2" t="s">
        <v>911</v>
      </c>
      <c r="F5477" s="2" t="s">
        <v>119</v>
      </c>
      <c r="G5477" s="2" t="s">
        <v>51</v>
      </c>
      <c r="H5477" s="2" t="s">
        <v>52</v>
      </c>
      <c r="I5477" s="2" t="s">
        <v>53</v>
      </c>
      <c r="J5477" s="2" t="s">
        <v>1648</v>
      </c>
      <c r="K5477" s="2" t="s">
        <v>55</v>
      </c>
      <c r="L5477" s="2" t="s">
        <v>173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1249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0.15078672000000004</v>
      </c>
      <c r="AD5477" s="4">
        <f>AC5477*(1-Z5477/100)</f>
        <v>0.15078672000000004</v>
      </c>
      <c r="AE5477" s="2" t="s">
        <v>66</v>
      </c>
      <c r="AF5477" s="2" t="s">
        <v>67</v>
      </c>
      <c r="AG5477" s="2" t="s">
        <v>233</v>
      </c>
      <c r="AH5477" s="2" t="s">
        <v>998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6786</v>
      </c>
      <c r="B5478" s="2" t="s">
        <v>6784</v>
      </c>
      <c r="C5478" s="2" t="s">
        <v>47</v>
      </c>
      <c r="D5478" s="2" t="s">
        <v>6785</v>
      </c>
      <c r="E5478" s="2" t="s">
        <v>911</v>
      </c>
      <c r="F5478" s="2" t="s">
        <v>119</v>
      </c>
      <c r="G5478" s="2" t="s">
        <v>51</v>
      </c>
      <c r="H5478" s="2" t="s">
        <v>52</v>
      </c>
      <c r="I5478" s="2" t="s">
        <v>53</v>
      </c>
      <c r="J5478" s="2" t="s">
        <v>1648</v>
      </c>
      <c r="K5478" s="2" t="s">
        <v>55</v>
      </c>
      <c r="L5478" s="2" t="s">
        <v>173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1251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25.644</v>
      </c>
      <c r="AD5478" s="4">
        <f>AC5478*(1-Z5478/100)</f>
        <v>25.644</v>
      </c>
      <c r="AE5478" s="2" t="s">
        <v>66</v>
      </c>
      <c r="AF5478" s="2" t="s">
        <v>67</v>
      </c>
      <c r="AG5478" s="2" t="s">
        <v>236</v>
      </c>
      <c r="AH5478" s="2" t="s">
        <v>998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6787</v>
      </c>
      <c r="B5479" s="2" t="s">
        <v>6784</v>
      </c>
      <c r="C5479" s="2" t="s">
        <v>47</v>
      </c>
      <c r="D5479" s="2" t="s">
        <v>6785</v>
      </c>
      <c r="E5479" s="2" t="s">
        <v>911</v>
      </c>
      <c r="F5479" s="2" t="s">
        <v>119</v>
      </c>
      <c r="G5479" s="2" t="s">
        <v>51</v>
      </c>
      <c r="H5479" s="2" t="s">
        <v>52</v>
      </c>
      <c r="I5479" s="2" t="s">
        <v>53</v>
      </c>
      <c r="J5479" s="2" t="s">
        <v>1648</v>
      </c>
      <c r="K5479" s="2" t="s">
        <v>55</v>
      </c>
      <c r="L5479" s="2" t="s">
        <v>173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1253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4">
        <f>P5479*U5479/1000000</f>
        <v>96.165</v>
      </c>
      <c r="AD5479" s="4">
        <f>AC5479*(1-Z5479/100)</f>
        <v>75.0087</v>
      </c>
      <c r="AE5479" s="2" t="s">
        <v>66</v>
      </c>
      <c r="AF5479" s="2" t="s">
        <v>67</v>
      </c>
      <c r="AG5479" s="2" t="s">
        <v>239</v>
      </c>
      <c r="AH5479" s="2" t="s">
        <v>998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6788</v>
      </c>
      <c r="B5480" s="2" t="s">
        <v>6784</v>
      </c>
      <c r="C5480" s="2" t="s">
        <v>47</v>
      </c>
      <c r="D5480" s="2" t="s">
        <v>6785</v>
      </c>
      <c r="E5480" s="2" t="s">
        <v>911</v>
      </c>
      <c r="F5480" s="2" t="s">
        <v>119</v>
      </c>
      <c r="G5480" s="2" t="s">
        <v>51</v>
      </c>
      <c r="H5480" s="2" t="s">
        <v>52</v>
      </c>
      <c r="I5480" s="2" t="s">
        <v>53</v>
      </c>
      <c r="J5480" s="2" t="s">
        <v>1648</v>
      </c>
      <c r="K5480" s="2" t="s">
        <v>55</v>
      </c>
      <c r="L5480" s="2" t="s">
        <v>173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1255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233</v>
      </c>
      <c r="AH5480" s="2" t="s">
        <v>998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6789</v>
      </c>
      <c r="B5481" s="2" t="s">
        <v>6784</v>
      </c>
      <c r="C5481" s="2" t="s">
        <v>47</v>
      </c>
      <c r="D5481" s="2" t="s">
        <v>6785</v>
      </c>
      <c r="E5481" s="2" t="s">
        <v>911</v>
      </c>
      <c r="F5481" s="2" t="s">
        <v>119</v>
      </c>
      <c r="G5481" s="2" t="s">
        <v>51</v>
      </c>
      <c r="H5481" s="2" t="s">
        <v>52</v>
      </c>
      <c r="I5481" s="2" t="s">
        <v>53</v>
      </c>
      <c r="J5481" s="2" t="s">
        <v>1648</v>
      </c>
      <c r="K5481" s="2" t="s">
        <v>55</v>
      </c>
      <c r="L5481" s="2" t="s">
        <v>173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1257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4">
        <f>P5481*U5481/1000000</f>
        <v>312.3439200000001</v>
      </c>
      <c r="AD5481" s="4">
        <f>AC5482*(1-AA5481/100)+(AC5481-AC5482)*(1-AB5481/100)</f>
        <v>312.3439200000001</v>
      </c>
      <c r="AE5481" s="2" t="s">
        <v>66</v>
      </c>
      <c r="AF5481" s="2" t="s">
        <v>67</v>
      </c>
      <c r="AG5481" s="2" t="s">
        <v>233</v>
      </c>
      <c r="AH5481" s="2" t="s">
        <v>998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6790</v>
      </c>
      <c r="B5482" s="2" t="s">
        <v>6784</v>
      </c>
      <c r="C5482" s="2" t="s">
        <v>47</v>
      </c>
      <c r="D5482" s="2" t="s">
        <v>6785</v>
      </c>
      <c r="E5482" s="2" t="s">
        <v>911</v>
      </c>
      <c r="F5482" s="2" t="s">
        <v>119</v>
      </c>
      <c r="G5482" s="2" t="s">
        <v>51</v>
      </c>
      <c r="H5482" s="2" t="s">
        <v>52</v>
      </c>
      <c r="I5482" s="2" t="s">
        <v>53</v>
      </c>
      <c r="J5482" s="2" t="s">
        <v>1648</v>
      </c>
      <c r="K5482" s="2" t="s">
        <v>55</v>
      </c>
      <c r="L5482" s="2" t="s">
        <v>173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1259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75.39336000000002</v>
      </c>
      <c r="AD5482" s="4">
        <f>AC5482*(1-Z5482/100)</f>
        <v>75.39336000000002</v>
      </c>
      <c r="AE5482" s="2" t="s">
        <v>66</v>
      </c>
      <c r="AF5482" s="2" t="s">
        <v>67</v>
      </c>
      <c r="AG5482" s="2" t="s">
        <v>233</v>
      </c>
      <c r="AH5482" s="2" t="s">
        <v>998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6791</v>
      </c>
      <c r="B5483" s="2" t="s">
        <v>6784</v>
      </c>
      <c r="C5483" s="2" t="s">
        <v>47</v>
      </c>
      <c r="D5483" s="2" t="s">
        <v>6785</v>
      </c>
      <c r="E5483" s="2" t="s">
        <v>911</v>
      </c>
      <c r="F5483" s="2" t="s">
        <v>119</v>
      </c>
      <c r="G5483" s="2" t="s">
        <v>51</v>
      </c>
      <c r="H5483" s="2" t="s">
        <v>52</v>
      </c>
      <c r="I5483" s="2" t="s">
        <v>53</v>
      </c>
      <c r="J5483" s="2" t="s">
        <v>1648</v>
      </c>
      <c r="K5483" s="2" t="s">
        <v>55</v>
      </c>
      <c r="L5483" s="2" t="s">
        <v>173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1261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4">
        <f>P5483*U5483/1000000</f>
        <v>130.78439999999998</v>
      </c>
      <c r="AD5483" s="4">
        <f>AC5483*(1-Z5483/100)</f>
        <v>130.78439999999998</v>
      </c>
      <c r="AE5483" s="2" t="s">
        <v>66</v>
      </c>
      <c r="AF5483" s="2" t="s">
        <v>67</v>
      </c>
      <c r="AG5483" s="2" t="s">
        <v>233</v>
      </c>
      <c r="AH5483" s="2" t="s">
        <v>998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6792</v>
      </c>
      <c r="B5484" s="2" t="s">
        <v>6784</v>
      </c>
      <c r="C5484" s="2" t="s">
        <v>47</v>
      </c>
      <c r="D5484" s="2" t="s">
        <v>6785</v>
      </c>
      <c r="E5484" s="2" t="s">
        <v>911</v>
      </c>
      <c r="F5484" s="2" t="s">
        <v>119</v>
      </c>
      <c r="G5484" s="2" t="s">
        <v>51</v>
      </c>
      <c r="H5484" s="2" t="s">
        <v>52</v>
      </c>
      <c r="I5484" s="2" t="s">
        <v>53</v>
      </c>
      <c r="J5484" s="2" t="s">
        <v>1648</v>
      </c>
      <c r="K5484" s="2" t="s">
        <v>55</v>
      </c>
      <c r="L5484" s="2" t="s">
        <v>173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1263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2.30796</v>
      </c>
      <c r="AD5484" s="4">
        <f>AC5484*(1-Z5484/100)</f>
        <v>2.30796</v>
      </c>
      <c r="AE5484" s="2" t="s">
        <v>66</v>
      </c>
      <c r="AF5484" s="2" t="s">
        <v>67</v>
      </c>
      <c r="AG5484" s="2" t="s">
        <v>236</v>
      </c>
      <c r="AH5484" s="2" t="s">
        <v>998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6793</v>
      </c>
      <c r="B5485" s="2" t="s">
        <v>6784</v>
      </c>
      <c r="C5485" s="2" t="s">
        <v>47</v>
      </c>
      <c r="D5485" s="2" t="s">
        <v>6785</v>
      </c>
      <c r="E5485" s="2" t="s">
        <v>911</v>
      </c>
      <c r="F5485" s="2" t="s">
        <v>119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f>IF(O5485="吨",N5485*1000,IF(O5485="万立方米",N5485*10000,""))</f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138</v>
      </c>
      <c r="AH5485" s="2" t="s">
        <v>114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6794</v>
      </c>
      <c r="B5486" s="2" t="s">
        <v>6795</v>
      </c>
      <c r="C5486" s="2" t="s">
        <v>47</v>
      </c>
      <c r="D5486" s="2" t="s">
        <v>276</v>
      </c>
      <c r="E5486" s="2" t="s">
        <v>277</v>
      </c>
      <c r="F5486" s="2" t="s">
        <v>278</v>
      </c>
      <c r="G5486" s="2" t="s">
        <v>120</v>
      </c>
      <c r="H5486" s="2" t="s">
        <v>142</v>
      </c>
      <c r="I5486" s="2" t="s">
        <v>53</v>
      </c>
      <c r="J5486" s="2" t="s">
        <v>280</v>
      </c>
      <c r="K5486" s="2"/>
      <c r="L5486" s="2" t="s">
        <v>122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124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271</v>
      </c>
      <c r="AF5486" s="2" t="s">
        <v>281</v>
      </c>
      <c r="AG5486" s="2" t="s">
        <v>282</v>
      </c>
      <c r="AH5486" s="2" t="s">
        <v>128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6796</v>
      </c>
      <c r="B5487" s="2" t="s">
        <v>6795</v>
      </c>
      <c r="C5487" s="2" t="s">
        <v>47</v>
      </c>
      <c r="D5487" s="2" t="s">
        <v>276</v>
      </c>
      <c r="E5487" s="2" t="s">
        <v>277</v>
      </c>
      <c r="F5487" s="2" t="s">
        <v>278</v>
      </c>
      <c r="G5487" s="2" t="s">
        <v>120</v>
      </c>
      <c r="H5487" s="2" t="s">
        <v>142</v>
      </c>
      <c r="I5487" s="2" t="s">
        <v>53</v>
      </c>
      <c r="J5487" s="2" t="s">
        <v>280</v>
      </c>
      <c r="K5487" s="2"/>
      <c r="L5487" s="2" t="s">
        <v>122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124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271</v>
      </c>
      <c r="AF5487" s="2" t="s">
        <v>281</v>
      </c>
      <c r="AG5487" s="2" t="s">
        <v>284</v>
      </c>
      <c r="AH5487" s="2" t="s">
        <v>128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6797</v>
      </c>
      <c r="B5488" s="2" t="s">
        <v>6795</v>
      </c>
      <c r="C5488" s="2" t="s">
        <v>47</v>
      </c>
      <c r="D5488" s="2" t="s">
        <v>276</v>
      </c>
      <c r="E5488" s="2" t="s">
        <v>277</v>
      </c>
      <c r="F5488" s="2" t="s">
        <v>278</v>
      </c>
      <c r="G5488" s="2" t="s">
        <v>120</v>
      </c>
      <c r="H5488" s="2" t="s">
        <v>142</v>
      </c>
      <c r="I5488" s="2" t="s">
        <v>53</v>
      </c>
      <c r="J5488" s="2" t="s">
        <v>280</v>
      </c>
      <c r="K5488" s="2"/>
      <c r="L5488" s="2" t="s">
        <v>122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124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271</v>
      </c>
      <c r="AF5488" s="2" t="s">
        <v>281</v>
      </c>
      <c r="AG5488" s="2" t="s">
        <v>286</v>
      </c>
      <c r="AH5488" s="2" t="s">
        <v>128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6798</v>
      </c>
      <c r="B5489" s="2" t="s">
        <v>6795</v>
      </c>
      <c r="C5489" s="2" t="s">
        <v>47</v>
      </c>
      <c r="D5489" s="2" t="s">
        <v>276</v>
      </c>
      <c r="E5489" s="2" t="s">
        <v>277</v>
      </c>
      <c r="F5489" s="2" t="s">
        <v>278</v>
      </c>
      <c r="G5489" s="2" t="s">
        <v>120</v>
      </c>
      <c r="H5489" s="2" t="s">
        <v>142</v>
      </c>
      <c r="I5489" s="2" t="s">
        <v>53</v>
      </c>
      <c r="J5489" s="2" t="s">
        <v>280</v>
      </c>
      <c r="K5489" s="2"/>
      <c r="L5489" s="2" t="s">
        <v>122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124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271</v>
      </c>
      <c r="AF5489" s="2" t="s">
        <v>281</v>
      </c>
      <c r="AG5489" s="2" t="s">
        <v>282</v>
      </c>
      <c r="AH5489" s="2" t="s">
        <v>128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6799</v>
      </c>
      <c r="B5490" s="2" t="s">
        <v>6795</v>
      </c>
      <c r="C5490" s="2" t="s">
        <v>47</v>
      </c>
      <c r="D5490" s="2" t="s">
        <v>276</v>
      </c>
      <c r="E5490" s="2" t="s">
        <v>277</v>
      </c>
      <c r="F5490" s="2" t="s">
        <v>278</v>
      </c>
      <c r="G5490" s="2" t="s">
        <v>120</v>
      </c>
      <c r="H5490" s="2" t="s">
        <v>142</v>
      </c>
      <c r="I5490" s="2" t="s">
        <v>53</v>
      </c>
      <c r="J5490" s="2" t="s">
        <v>280</v>
      </c>
      <c r="K5490" s="2"/>
      <c r="L5490" s="2" t="s">
        <v>122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124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271</v>
      </c>
      <c r="AF5490" s="2" t="s">
        <v>281</v>
      </c>
      <c r="AG5490" s="2" t="s">
        <v>282</v>
      </c>
      <c r="AH5490" s="2" t="s">
        <v>128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6800</v>
      </c>
      <c r="B5491" s="2" t="s">
        <v>6795</v>
      </c>
      <c r="C5491" s="2" t="s">
        <v>47</v>
      </c>
      <c r="D5491" s="2" t="s">
        <v>276</v>
      </c>
      <c r="E5491" s="2" t="s">
        <v>277</v>
      </c>
      <c r="F5491" s="2" t="s">
        <v>278</v>
      </c>
      <c r="G5491" s="2" t="s">
        <v>120</v>
      </c>
      <c r="H5491" s="2" t="s">
        <v>142</v>
      </c>
      <c r="I5491" s="2" t="s">
        <v>53</v>
      </c>
      <c r="J5491" s="2" t="s">
        <v>280</v>
      </c>
      <c r="K5491" s="2"/>
      <c r="L5491" s="2" t="s">
        <v>122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124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271</v>
      </c>
      <c r="AF5491" s="2" t="s">
        <v>281</v>
      </c>
      <c r="AG5491" s="2" t="s">
        <v>282</v>
      </c>
      <c r="AH5491" s="2" t="s">
        <v>128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6801</v>
      </c>
      <c r="B5492" s="2" t="s">
        <v>6795</v>
      </c>
      <c r="C5492" s="2" t="s">
        <v>47</v>
      </c>
      <c r="D5492" s="2" t="s">
        <v>276</v>
      </c>
      <c r="E5492" s="2" t="s">
        <v>277</v>
      </c>
      <c r="F5492" s="2" t="s">
        <v>278</v>
      </c>
      <c r="G5492" s="2" t="s">
        <v>120</v>
      </c>
      <c r="H5492" s="2" t="s">
        <v>142</v>
      </c>
      <c r="I5492" s="2" t="s">
        <v>53</v>
      </c>
      <c r="J5492" s="2" t="s">
        <v>280</v>
      </c>
      <c r="K5492" s="2"/>
      <c r="L5492" s="2" t="s">
        <v>122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124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271</v>
      </c>
      <c r="AF5492" s="2" t="s">
        <v>281</v>
      </c>
      <c r="AG5492" s="2" t="s">
        <v>282</v>
      </c>
      <c r="AH5492" s="2" t="s">
        <v>128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6802</v>
      </c>
      <c r="B5493" s="2" t="s">
        <v>6795</v>
      </c>
      <c r="C5493" s="2" t="s">
        <v>47</v>
      </c>
      <c r="D5493" s="2" t="s">
        <v>276</v>
      </c>
      <c r="E5493" s="2" t="s">
        <v>277</v>
      </c>
      <c r="F5493" s="2" t="s">
        <v>278</v>
      </c>
      <c r="G5493" s="2" t="s">
        <v>120</v>
      </c>
      <c r="H5493" s="2" t="s">
        <v>142</v>
      </c>
      <c r="I5493" s="2" t="s">
        <v>53</v>
      </c>
      <c r="J5493" s="2" t="s">
        <v>280</v>
      </c>
      <c r="K5493" s="2"/>
      <c r="L5493" s="2" t="s">
        <v>122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124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271</v>
      </c>
      <c r="AF5493" s="2" t="s">
        <v>281</v>
      </c>
      <c r="AG5493" s="2" t="s">
        <v>284</v>
      </c>
      <c r="AH5493" s="2" t="s">
        <v>128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6803</v>
      </c>
      <c r="B5494" s="2" t="s">
        <v>6795</v>
      </c>
      <c r="C5494" s="2" t="s">
        <v>47</v>
      </c>
      <c r="D5494" s="2" t="s">
        <v>276</v>
      </c>
      <c r="E5494" s="2" t="s">
        <v>277</v>
      </c>
      <c r="F5494" s="2" t="s">
        <v>278</v>
      </c>
      <c r="G5494" s="2" t="s">
        <v>120</v>
      </c>
      <c r="H5494" s="2" t="s">
        <v>142</v>
      </c>
      <c r="I5494" s="2"/>
      <c r="J5494" s="2"/>
      <c r="K5494" s="2"/>
      <c r="L5494" s="2"/>
      <c r="M5494" s="2" t="s">
        <v>107</v>
      </c>
      <c r="N5494" s="3"/>
      <c r="O5494" s="3"/>
      <c r="P5494" s="4">
        <f>IF(O5494="吨",N5494*1000,IF(O5494="万立方米",N5494*10000,""))</f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138</v>
      </c>
      <c r="AH5494" s="2" t="s">
        <v>114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6804</v>
      </c>
      <c r="B5495" s="2" t="s">
        <v>6805</v>
      </c>
      <c r="C5495" s="2" t="s">
        <v>47</v>
      </c>
      <c r="D5495" s="2" t="s">
        <v>2579</v>
      </c>
      <c r="E5495" s="2" t="s">
        <v>924</v>
      </c>
      <c r="F5495" s="2" t="s">
        <v>50</v>
      </c>
      <c r="G5495" s="2" t="s">
        <v>51</v>
      </c>
      <c r="H5495" s="2" t="s">
        <v>142</v>
      </c>
      <c r="I5495" s="2" t="s">
        <v>53</v>
      </c>
      <c r="J5495" s="2" t="s">
        <v>343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8.4307392</v>
      </c>
      <c r="AD5495" s="4">
        <f>AC5495*(1-Z5495/100)</f>
        <v>8.4307392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6806</v>
      </c>
      <c r="B5496" s="2" t="s">
        <v>6805</v>
      </c>
      <c r="C5496" s="2" t="s">
        <v>47</v>
      </c>
      <c r="D5496" s="2" t="s">
        <v>2579</v>
      </c>
      <c r="E5496" s="2" t="s">
        <v>924</v>
      </c>
      <c r="F5496" s="2" t="s">
        <v>50</v>
      </c>
      <c r="G5496" s="2" t="s">
        <v>51</v>
      </c>
      <c r="H5496" s="2" t="s">
        <v>142</v>
      </c>
      <c r="I5496" s="2" t="s">
        <v>53</v>
      </c>
      <c r="J5496" s="2" t="s">
        <v>343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1301.04</v>
      </c>
      <c r="AD5496" s="4">
        <f>AC5496*(1-Z5496/100)</f>
        <v>1301.04</v>
      </c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6807</v>
      </c>
      <c r="B5497" s="2" t="s">
        <v>6805</v>
      </c>
      <c r="C5497" s="2" t="s">
        <v>47</v>
      </c>
      <c r="D5497" s="2" t="s">
        <v>2579</v>
      </c>
      <c r="E5497" s="2" t="s">
        <v>924</v>
      </c>
      <c r="F5497" s="2" t="s">
        <v>50</v>
      </c>
      <c r="G5497" s="2" t="s">
        <v>51</v>
      </c>
      <c r="H5497" s="2" t="s">
        <v>142</v>
      </c>
      <c r="I5497" s="2" t="s">
        <v>53</v>
      </c>
      <c r="J5497" s="2" t="s">
        <v>343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4">
        <f>P5497*U5497/1000000</f>
        <v>4690.2492</v>
      </c>
      <c r="AD5497" s="4">
        <f>AC5497*(1-Z5497/100)</f>
        <v>3658.394376</v>
      </c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6808</v>
      </c>
      <c r="B5498" s="2" t="s">
        <v>6805</v>
      </c>
      <c r="C5498" s="2" t="s">
        <v>47</v>
      </c>
      <c r="D5498" s="2" t="s">
        <v>2579</v>
      </c>
      <c r="E5498" s="2" t="s">
        <v>924</v>
      </c>
      <c r="F5498" s="2" t="s">
        <v>50</v>
      </c>
      <c r="G5498" s="2" t="s">
        <v>51</v>
      </c>
      <c r="H5498" s="2" t="s">
        <v>142</v>
      </c>
      <c r="I5498" s="2" t="s">
        <v>53</v>
      </c>
      <c r="J5498" s="2" t="s">
        <v>343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6809</v>
      </c>
      <c r="B5499" s="2" t="s">
        <v>6805</v>
      </c>
      <c r="C5499" s="2" t="s">
        <v>47</v>
      </c>
      <c r="D5499" s="2" t="s">
        <v>2579</v>
      </c>
      <c r="E5499" s="2" t="s">
        <v>924</v>
      </c>
      <c r="F5499" s="2" t="s">
        <v>50</v>
      </c>
      <c r="G5499" s="2" t="s">
        <v>51</v>
      </c>
      <c r="H5499" s="2" t="s">
        <v>142</v>
      </c>
      <c r="I5499" s="2" t="s">
        <v>53</v>
      </c>
      <c r="J5499" s="2" t="s">
        <v>343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4">
        <f>P5499*U5499/1000000</f>
        <v>16158.9168</v>
      </c>
      <c r="AD5499" s="4">
        <f>AC5500*(1-AA5499/100)+(AC5499-AC5500)*(1-AB5499/100)</f>
        <v>16158.916799999999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6810</v>
      </c>
      <c r="B5500" s="2" t="s">
        <v>6805</v>
      </c>
      <c r="C5500" s="2" t="s">
        <v>47</v>
      </c>
      <c r="D5500" s="2" t="s">
        <v>2579</v>
      </c>
      <c r="E5500" s="2" t="s">
        <v>924</v>
      </c>
      <c r="F5500" s="2" t="s">
        <v>50</v>
      </c>
      <c r="G5500" s="2" t="s">
        <v>51</v>
      </c>
      <c r="H5500" s="2" t="s">
        <v>142</v>
      </c>
      <c r="I5500" s="2" t="s">
        <v>53</v>
      </c>
      <c r="J5500" s="2" t="s">
        <v>343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4215.369599999999</v>
      </c>
      <c r="AD5500" s="4">
        <f>AC5500*(1-Z5500/100)</f>
        <v>4215.369599999999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6811</v>
      </c>
      <c r="B5501" s="2" t="s">
        <v>6805</v>
      </c>
      <c r="C5501" s="2" t="s">
        <v>47</v>
      </c>
      <c r="D5501" s="2" t="s">
        <v>2579</v>
      </c>
      <c r="E5501" s="2" t="s">
        <v>924</v>
      </c>
      <c r="F5501" s="2" t="s">
        <v>50</v>
      </c>
      <c r="G5501" s="2" t="s">
        <v>51</v>
      </c>
      <c r="H5501" s="2" t="s">
        <v>142</v>
      </c>
      <c r="I5501" s="2" t="s">
        <v>53</v>
      </c>
      <c r="J5501" s="2" t="s">
        <v>343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4">
        <f>P5501*U5501/1000000</f>
        <v>6027.0678</v>
      </c>
      <c r="AD5501" s="4">
        <f>AC5501*(1-Z5501/100)</f>
        <v>6027.0678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6812</v>
      </c>
      <c r="B5502" s="2" t="s">
        <v>6805</v>
      </c>
      <c r="C5502" s="2" t="s">
        <v>47</v>
      </c>
      <c r="D5502" s="2" t="s">
        <v>2579</v>
      </c>
      <c r="E5502" s="2" t="s">
        <v>924</v>
      </c>
      <c r="F5502" s="2" t="s">
        <v>50</v>
      </c>
      <c r="G5502" s="2" t="s">
        <v>51</v>
      </c>
      <c r="H5502" s="2" t="s">
        <v>142</v>
      </c>
      <c r="I5502" s="2" t="s">
        <v>53</v>
      </c>
      <c r="J5502" s="2" t="s">
        <v>343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26.0208</v>
      </c>
      <c r="AD5502" s="4">
        <f>AC5502*(1-Z5502/100)</f>
        <v>26.0208</v>
      </c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6813</v>
      </c>
      <c r="B5503" s="2" t="s">
        <v>6805</v>
      </c>
      <c r="C5503" s="2" t="s">
        <v>47</v>
      </c>
      <c r="D5503" s="2" t="s">
        <v>2579</v>
      </c>
      <c r="E5503" s="2" t="s">
        <v>924</v>
      </c>
      <c r="F5503" s="2" t="s">
        <v>50</v>
      </c>
      <c r="G5503" s="2" t="s">
        <v>51</v>
      </c>
      <c r="H5503" s="2" t="s">
        <v>142</v>
      </c>
      <c r="I5503" s="2" t="s">
        <v>198</v>
      </c>
      <c r="J5503" s="2" t="s">
        <v>226</v>
      </c>
      <c r="K5503" s="2" t="s">
        <v>226</v>
      </c>
      <c r="L5503" s="2" t="s">
        <v>227</v>
      </c>
      <c r="M5503" s="2" t="s">
        <v>57</v>
      </c>
      <c r="N5503" s="3">
        <v>33</v>
      </c>
      <c r="O5503" s="3" t="s">
        <v>228</v>
      </c>
      <c r="P5503" s="4">
        <f>IF(O5503="吨",N5503*1000,IF(O5503="万立方米",N5503*10000,""))</f>
        <v>330000.0</v>
      </c>
      <c r="Q5503" s="2" t="s">
        <v>229</v>
      </c>
      <c r="R5503" s="2" t="s">
        <v>230</v>
      </c>
      <c r="S5503" s="2" t="s">
        <v>231</v>
      </c>
      <c r="T5503" s="2" t="s">
        <v>75</v>
      </c>
      <c r="U5503" s="4">
        <f>0.0</f>
        <v>0.0</v>
      </c>
      <c r="V5503" s="2" t="s">
        <v>232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6814</v>
      </c>
      <c r="B5504" s="2" t="s">
        <v>6805</v>
      </c>
      <c r="C5504" s="2" t="s">
        <v>47</v>
      </c>
      <c r="D5504" s="2" t="s">
        <v>2579</v>
      </c>
      <c r="E5504" s="2" t="s">
        <v>924</v>
      </c>
      <c r="F5504" s="2" t="s">
        <v>50</v>
      </c>
      <c r="G5504" s="2" t="s">
        <v>51</v>
      </c>
      <c r="H5504" s="2" t="s">
        <v>142</v>
      </c>
      <c r="I5504" s="2" t="s">
        <v>198</v>
      </c>
      <c r="J5504" s="2" t="s">
        <v>226</v>
      </c>
      <c r="K5504" s="2" t="s">
        <v>226</v>
      </c>
      <c r="L5504" s="2" t="s">
        <v>227</v>
      </c>
      <c r="M5504" s="2" t="s">
        <v>73</v>
      </c>
      <c r="N5504" s="3">
        <v>33</v>
      </c>
      <c r="O5504" s="3" t="s">
        <v>228</v>
      </c>
      <c r="P5504" s="4">
        <f>IF(O5504="吨",N5504*1000,IF(O5504="万立方米",N5504*10000,""))</f>
        <v>330000.0</v>
      </c>
      <c r="Q5504" s="2" t="s">
        <v>229</v>
      </c>
      <c r="R5504" s="2" t="s">
        <v>230</v>
      </c>
      <c r="S5504" s="2" t="s">
        <v>235</v>
      </c>
      <c r="T5504" s="2" t="s">
        <v>75</v>
      </c>
      <c r="U5504" s="4">
        <f>1.3</f>
        <v>1.3</v>
      </c>
      <c r="V5504" s="2" t="s">
        <v>232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0.429</v>
      </c>
      <c r="AD5504" s="4">
        <f>AC5504*(1-Z5504/100)</f>
        <v>0.429</v>
      </c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6815</v>
      </c>
      <c r="B5505" s="2" t="s">
        <v>6805</v>
      </c>
      <c r="C5505" s="2" t="s">
        <v>47</v>
      </c>
      <c r="D5505" s="2" t="s">
        <v>2579</v>
      </c>
      <c r="E5505" s="2" t="s">
        <v>924</v>
      </c>
      <c r="F5505" s="2" t="s">
        <v>50</v>
      </c>
      <c r="G5505" s="2" t="s">
        <v>51</v>
      </c>
      <c r="H5505" s="2" t="s">
        <v>142</v>
      </c>
      <c r="I5505" s="2" t="s">
        <v>198</v>
      </c>
      <c r="J5505" s="2" t="s">
        <v>226</v>
      </c>
      <c r="K5505" s="2" t="s">
        <v>226</v>
      </c>
      <c r="L5505" s="2" t="s">
        <v>227</v>
      </c>
      <c r="M5505" s="2" t="s">
        <v>79</v>
      </c>
      <c r="N5505" s="3">
        <v>33</v>
      </c>
      <c r="O5505" s="3" t="s">
        <v>228</v>
      </c>
      <c r="P5505" s="4">
        <f>IF(O5505="吨",N5505*1000,IF(O5505="万立方米",N5505*10000,""))</f>
        <v>330000.0</v>
      </c>
      <c r="Q5505" s="2" t="s">
        <v>229</v>
      </c>
      <c r="R5505" s="2" t="s">
        <v>230</v>
      </c>
      <c r="S5505" s="2" t="s">
        <v>238</v>
      </c>
      <c r="T5505" s="2" t="s">
        <v>75</v>
      </c>
      <c r="U5505" s="4">
        <f>4.1</f>
        <v>4.1</v>
      </c>
      <c r="V5505" s="2" t="s">
        <v>232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4">
        <f>P5505*U5505/1000000</f>
        <v>1.3529999999999998</v>
      </c>
      <c r="AD5505" s="4">
        <f>AC5505*(1-Z5505/100)</f>
        <v>1.05534</v>
      </c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6816</v>
      </c>
      <c r="B5506" s="2" t="s">
        <v>6805</v>
      </c>
      <c r="C5506" s="2" t="s">
        <v>47</v>
      </c>
      <c r="D5506" s="2" t="s">
        <v>2579</v>
      </c>
      <c r="E5506" s="2" t="s">
        <v>924</v>
      </c>
      <c r="F5506" s="2" t="s">
        <v>50</v>
      </c>
      <c r="G5506" s="2" t="s">
        <v>51</v>
      </c>
      <c r="H5506" s="2" t="s">
        <v>142</v>
      </c>
      <c r="I5506" s="2" t="s">
        <v>198</v>
      </c>
      <c r="J5506" s="2" t="s">
        <v>226</v>
      </c>
      <c r="K5506" s="2" t="s">
        <v>226</v>
      </c>
      <c r="L5506" s="2" t="s">
        <v>227</v>
      </c>
      <c r="M5506" s="2" t="s">
        <v>87</v>
      </c>
      <c r="N5506" s="3">
        <v>33</v>
      </c>
      <c r="O5506" s="3" t="s">
        <v>228</v>
      </c>
      <c r="P5506" s="4">
        <f>IF(O5506="吨",N5506*1000,IF(O5506="万立方米",N5506*10000,""))</f>
        <v>330000.0</v>
      </c>
      <c r="Q5506" s="2" t="s">
        <v>229</v>
      </c>
      <c r="R5506" s="2" t="s">
        <v>230</v>
      </c>
      <c r="S5506" s="2" t="s">
        <v>241</v>
      </c>
      <c r="T5506" s="2" t="s">
        <v>75</v>
      </c>
      <c r="U5506" s="4">
        <f>0.0</f>
        <v>0.0</v>
      </c>
      <c r="V5506" s="2" t="s">
        <v>232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</v>
      </c>
      <c r="AD5506" s="4">
        <f>AC5506*(1-Z5506/100)</f>
        <v>0.0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6817</v>
      </c>
      <c r="B5507" s="2" t="s">
        <v>6805</v>
      </c>
      <c r="C5507" s="2" t="s">
        <v>47</v>
      </c>
      <c r="D5507" s="2" t="s">
        <v>2579</v>
      </c>
      <c r="E5507" s="2" t="s">
        <v>924</v>
      </c>
      <c r="F5507" s="2" t="s">
        <v>50</v>
      </c>
      <c r="G5507" s="2" t="s">
        <v>51</v>
      </c>
      <c r="H5507" s="2" t="s">
        <v>142</v>
      </c>
      <c r="I5507" s="2" t="s">
        <v>198</v>
      </c>
      <c r="J5507" s="2" t="s">
        <v>226</v>
      </c>
      <c r="K5507" s="2" t="s">
        <v>226</v>
      </c>
      <c r="L5507" s="2" t="s">
        <v>227</v>
      </c>
      <c r="M5507" s="2" t="s">
        <v>91</v>
      </c>
      <c r="N5507" s="3">
        <v>33</v>
      </c>
      <c r="O5507" s="3" t="s">
        <v>228</v>
      </c>
      <c r="P5507" s="4">
        <f>IF(O5507="吨",N5507*1000,IF(O5507="万立方米",N5507*10000,""))</f>
        <v>330000.0</v>
      </c>
      <c r="Q5507" s="2" t="s">
        <v>229</v>
      </c>
      <c r="R5507" s="2" t="s">
        <v>230</v>
      </c>
      <c r="S5507" s="2" t="s">
        <v>243</v>
      </c>
      <c r="T5507" s="2" t="s">
        <v>75</v>
      </c>
      <c r="U5507" s="4">
        <f>0.03</f>
        <v>0.03</v>
      </c>
      <c r="V5507" s="2" t="s">
        <v>232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4">
        <f>P5507*U5507/1000000</f>
        <v>0.0099</v>
      </c>
      <c r="AD5507" s="4">
        <f>AC5508*(1-AA5507/100)+(AC5507-AC5508)*(1-AB5507/100)</f>
        <v>0.0099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6818</v>
      </c>
      <c r="B5508" s="2" t="s">
        <v>6805</v>
      </c>
      <c r="C5508" s="2" t="s">
        <v>47</v>
      </c>
      <c r="D5508" s="2" t="s">
        <v>2579</v>
      </c>
      <c r="E5508" s="2" t="s">
        <v>924</v>
      </c>
      <c r="F5508" s="2" t="s">
        <v>50</v>
      </c>
      <c r="G5508" s="2" t="s">
        <v>51</v>
      </c>
      <c r="H5508" s="2" t="s">
        <v>142</v>
      </c>
      <c r="I5508" s="2" t="s">
        <v>198</v>
      </c>
      <c r="J5508" s="2" t="s">
        <v>226</v>
      </c>
      <c r="K5508" s="2" t="s">
        <v>226</v>
      </c>
      <c r="L5508" s="2" t="s">
        <v>227</v>
      </c>
      <c r="M5508" s="2" t="s">
        <v>95</v>
      </c>
      <c r="N5508" s="3">
        <v>33</v>
      </c>
      <c r="O5508" s="3" t="s">
        <v>228</v>
      </c>
      <c r="P5508" s="4">
        <f>IF(O5508="吨",N5508*1000,IF(O5508="万立方米",N5508*10000,""))</f>
        <v>330000.0</v>
      </c>
      <c r="Q5508" s="2" t="s">
        <v>229</v>
      </c>
      <c r="R5508" s="2" t="s">
        <v>230</v>
      </c>
      <c r="S5508" s="2" t="s">
        <v>245</v>
      </c>
      <c r="T5508" s="2" t="s">
        <v>75</v>
      </c>
      <c r="U5508" s="4">
        <f>0.03</f>
        <v>0.03</v>
      </c>
      <c r="V5508" s="2" t="s">
        <v>232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0.0099</v>
      </c>
      <c r="AD5508" s="4">
        <f>AC5508*(1-Z5508/100)</f>
        <v>0.0099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6819</v>
      </c>
      <c r="B5509" s="2" t="s">
        <v>6805</v>
      </c>
      <c r="C5509" s="2" t="s">
        <v>47</v>
      </c>
      <c r="D5509" s="2" t="s">
        <v>2579</v>
      </c>
      <c r="E5509" s="2" t="s">
        <v>924</v>
      </c>
      <c r="F5509" s="2" t="s">
        <v>50</v>
      </c>
      <c r="G5509" s="2" t="s">
        <v>51</v>
      </c>
      <c r="H5509" s="2" t="s">
        <v>142</v>
      </c>
      <c r="I5509" s="2" t="s">
        <v>198</v>
      </c>
      <c r="J5509" s="2" t="s">
        <v>226</v>
      </c>
      <c r="K5509" s="2" t="s">
        <v>226</v>
      </c>
      <c r="L5509" s="2" t="s">
        <v>227</v>
      </c>
      <c r="M5509" s="2" t="s">
        <v>99</v>
      </c>
      <c r="N5509" s="3">
        <v>33</v>
      </c>
      <c r="O5509" s="3" t="s">
        <v>228</v>
      </c>
      <c r="P5509" s="4">
        <f>IF(O5509="吨",N5509*1000,IF(O5509="万立方米",N5509*10000,""))</f>
        <v>330000.0</v>
      </c>
      <c r="Q5509" s="2" t="s">
        <v>229</v>
      </c>
      <c r="R5509" s="2" t="s">
        <v>230</v>
      </c>
      <c r="S5509" s="2" t="s">
        <v>247</v>
      </c>
      <c r="T5509" s="2" t="s">
        <v>75</v>
      </c>
      <c r="U5509" s="4">
        <f>0.0</f>
        <v>0.0</v>
      </c>
      <c r="V5509" s="2" t="s">
        <v>232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6820</v>
      </c>
      <c r="B5510" s="2" t="s">
        <v>6805</v>
      </c>
      <c r="C5510" s="2" t="s">
        <v>47</v>
      </c>
      <c r="D5510" s="2" t="s">
        <v>2579</v>
      </c>
      <c r="E5510" s="2" t="s">
        <v>924</v>
      </c>
      <c r="F5510" s="2" t="s">
        <v>50</v>
      </c>
      <c r="G5510" s="2" t="s">
        <v>51</v>
      </c>
      <c r="H5510" s="2" t="s">
        <v>142</v>
      </c>
      <c r="I5510" s="2" t="s">
        <v>198</v>
      </c>
      <c r="J5510" s="2" t="s">
        <v>226</v>
      </c>
      <c r="K5510" s="2" t="s">
        <v>226</v>
      </c>
      <c r="L5510" s="2" t="s">
        <v>227</v>
      </c>
      <c r="M5510" s="2" t="s">
        <v>104</v>
      </c>
      <c r="N5510" s="3">
        <v>33</v>
      </c>
      <c r="O5510" s="3" t="s">
        <v>228</v>
      </c>
      <c r="P5510" s="4">
        <f>IF(O5510="吨",N5510*1000,IF(O5510="万立方米",N5510*10000,""))</f>
        <v>330000.0</v>
      </c>
      <c r="Q5510" s="2" t="s">
        <v>229</v>
      </c>
      <c r="R5510" s="2" t="s">
        <v>230</v>
      </c>
      <c r="S5510" s="2" t="s">
        <v>249</v>
      </c>
      <c r="T5510" s="2" t="s">
        <v>75</v>
      </c>
      <c r="U5510" s="4">
        <f>0.02</f>
        <v>0.02</v>
      </c>
      <c r="V5510" s="2" t="s">
        <v>232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6821</v>
      </c>
      <c r="B5511" s="2" t="s">
        <v>6805</v>
      </c>
      <c r="C5511" s="2" t="s">
        <v>47</v>
      </c>
      <c r="D5511" s="2" t="s">
        <v>2579</v>
      </c>
      <c r="E5511" s="2" t="s">
        <v>924</v>
      </c>
      <c r="F5511" s="2" t="s">
        <v>50</v>
      </c>
      <c r="G5511" s="2" t="s">
        <v>51</v>
      </c>
      <c r="H5511" s="2" t="s">
        <v>142</v>
      </c>
      <c r="I5511" s="2"/>
      <c r="J5511" s="2"/>
      <c r="K5511" s="2"/>
      <c r="L5511" s="2"/>
      <c r="M5511" s="2" t="s">
        <v>107</v>
      </c>
      <c r="N5511" s="3"/>
      <c r="O5511" s="3"/>
      <c r="P5511" s="4">
        <f>IF(O5511="吨",N5511*1000,IF(O5511="万立方米",N5511*10000,""))</f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113</v>
      </c>
      <c r="AH5511" s="2" t="s">
        <v>114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6822</v>
      </c>
      <c r="B5512" s="2" t="s">
        <v>6823</v>
      </c>
      <c r="C5512" s="2" t="s">
        <v>47</v>
      </c>
      <c r="D5512" s="2" t="s">
        <v>835</v>
      </c>
      <c r="E5512" s="2" t="s">
        <v>447</v>
      </c>
      <c r="F5512" s="2" t="s">
        <v>278</v>
      </c>
      <c r="G5512" s="2" t="s">
        <v>735</v>
      </c>
      <c r="H5512" s="2" t="s">
        <v>142</v>
      </c>
      <c r="I5512" s="2" t="s">
        <v>53</v>
      </c>
      <c r="J5512" s="2" t="s">
        <v>280</v>
      </c>
      <c r="K5512" s="2"/>
      <c r="L5512" s="2" t="s">
        <v>122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124</v>
      </c>
      <c r="X5512" s="2" t="s">
        <v>298</v>
      </c>
      <c r="Y5512" s="2" t="s">
        <v>299</v>
      </c>
      <c r="Z5512" s="2">
        <v>94.5</v>
      </c>
      <c r="AA5512" s="2"/>
      <c r="AB5512" s="2"/>
      <c r="AC5512" s="2"/>
      <c r="AD5512" s="2"/>
      <c r="AE5512" s="2" t="s">
        <v>271</v>
      </c>
      <c r="AF5512" s="2" t="s">
        <v>281</v>
      </c>
      <c r="AG5512" s="2" t="s">
        <v>431</v>
      </c>
      <c r="AH5512" s="2" t="s">
        <v>128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6824</v>
      </c>
      <c r="B5513" s="2" t="s">
        <v>6823</v>
      </c>
      <c r="C5513" s="2" t="s">
        <v>47</v>
      </c>
      <c r="D5513" s="2" t="s">
        <v>835</v>
      </c>
      <c r="E5513" s="2" t="s">
        <v>447</v>
      </c>
      <c r="F5513" s="2" t="s">
        <v>278</v>
      </c>
      <c r="G5513" s="2" t="s">
        <v>735</v>
      </c>
      <c r="H5513" s="2" t="s">
        <v>142</v>
      </c>
      <c r="I5513" s="2" t="s">
        <v>53</v>
      </c>
      <c r="J5513" s="2" t="s">
        <v>280</v>
      </c>
      <c r="K5513" s="2"/>
      <c r="L5513" s="2" t="s">
        <v>122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124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271</v>
      </c>
      <c r="AF5513" s="2" t="s">
        <v>281</v>
      </c>
      <c r="AG5513" s="2" t="s">
        <v>433</v>
      </c>
      <c r="AH5513" s="2" t="s">
        <v>128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6825</v>
      </c>
      <c r="B5514" s="2" t="s">
        <v>6823</v>
      </c>
      <c r="C5514" s="2" t="s">
        <v>47</v>
      </c>
      <c r="D5514" s="2" t="s">
        <v>835</v>
      </c>
      <c r="E5514" s="2" t="s">
        <v>447</v>
      </c>
      <c r="F5514" s="2" t="s">
        <v>278</v>
      </c>
      <c r="G5514" s="2" t="s">
        <v>735</v>
      </c>
      <c r="H5514" s="2" t="s">
        <v>142</v>
      </c>
      <c r="I5514" s="2" t="s">
        <v>53</v>
      </c>
      <c r="J5514" s="2" t="s">
        <v>280</v>
      </c>
      <c r="K5514" s="2"/>
      <c r="L5514" s="2" t="s">
        <v>122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124</v>
      </c>
      <c r="X5514" s="2" t="s">
        <v>304</v>
      </c>
      <c r="Y5514" s="2" t="s">
        <v>305</v>
      </c>
      <c r="Z5514" s="2">
        <v>30</v>
      </c>
      <c r="AA5514" s="2"/>
      <c r="AB5514" s="2"/>
      <c r="AC5514" s="2"/>
      <c r="AD5514" s="2"/>
      <c r="AE5514" s="2" t="s">
        <v>271</v>
      </c>
      <c r="AF5514" s="2" t="s">
        <v>281</v>
      </c>
      <c r="AG5514" s="2" t="s">
        <v>435</v>
      </c>
      <c r="AH5514" s="2" t="s">
        <v>128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6826</v>
      </c>
      <c r="B5515" s="2" t="s">
        <v>6823</v>
      </c>
      <c r="C5515" s="2" t="s">
        <v>47</v>
      </c>
      <c r="D5515" s="2" t="s">
        <v>835</v>
      </c>
      <c r="E5515" s="2" t="s">
        <v>447</v>
      </c>
      <c r="F5515" s="2" t="s">
        <v>278</v>
      </c>
      <c r="G5515" s="2" t="s">
        <v>735</v>
      </c>
      <c r="H5515" s="2" t="s">
        <v>142</v>
      </c>
      <c r="I5515" s="2" t="s">
        <v>53</v>
      </c>
      <c r="J5515" s="2" t="s">
        <v>280</v>
      </c>
      <c r="K5515" s="2"/>
      <c r="L5515" s="2" t="s">
        <v>122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124</v>
      </c>
      <c r="X5515" s="2" t="s">
        <v>298</v>
      </c>
      <c r="Y5515" s="2" t="s">
        <v>308</v>
      </c>
      <c r="Z5515" s="2">
        <v>94.5</v>
      </c>
      <c r="AA5515" s="2"/>
      <c r="AB5515" s="2"/>
      <c r="AC5515" s="2"/>
      <c r="AD5515" s="2"/>
      <c r="AE5515" s="2" t="s">
        <v>271</v>
      </c>
      <c r="AF5515" s="2" t="s">
        <v>281</v>
      </c>
      <c r="AG5515" s="2" t="s">
        <v>431</v>
      </c>
      <c r="AH5515" s="2" t="s">
        <v>128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6827</v>
      </c>
      <c r="B5516" s="2" t="s">
        <v>6823</v>
      </c>
      <c r="C5516" s="2" t="s">
        <v>47</v>
      </c>
      <c r="D5516" s="2" t="s">
        <v>835</v>
      </c>
      <c r="E5516" s="2" t="s">
        <v>447</v>
      </c>
      <c r="F5516" s="2" t="s">
        <v>278</v>
      </c>
      <c r="G5516" s="2" t="s">
        <v>735</v>
      </c>
      <c r="H5516" s="2" t="s">
        <v>142</v>
      </c>
      <c r="I5516" s="2" t="s">
        <v>53</v>
      </c>
      <c r="J5516" s="2" t="s">
        <v>280</v>
      </c>
      <c r="K5516" s="2"/>
      <c r="L5516" s="2" t="s">
        <v>122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124</v>
      </c>
      <c r="X5516" s="2" t="s">
        <v>298</v>
      </c>
      <c r="Y5516" s="2" t="s">
        <v>310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271</v>
      </c>
      <c r="AF5516" s="2" t="s">
        <v>281</v>
      </c>
      <c r="AG5516" s="2" t="s">
        <v>431</v>
      </c>
      <c r="AH5516" s="2" t="s">
        <v>128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6828</v>
      </c>
      <c r="B5517" s="2" t="s">
        <v>6823</v>
      </c>
      <c r="C5517" s="2" t="s">
        <v>47</v>
      </c>
      <c r="D5517" s="2" t="s">
        <v>835</v>
      </c>
      <c r="E5517" s="2" t="s">
        <v>447</v>
      </c>
      <c r="F5517" s="2" t="s">
        <v>278</v>
      </c>
      <c r="G5517" s="2" t="s">
        <v>735</v>
      </c>
      <c r="H5517" s="2" t="s">
        <v>142</v>
      </c>
      <c r="I5517" s="2" t="s">
        <v>53</v>
      </c>
      <c r="J5517" s="2" t="s">
        <v>280</v>
      </c>
      <c r="K5517" s="2"/>
      <c r="L5517" s="2" t="s">
        <v>122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124</v>
      </c>
      <c r="X5517" s="2" t="s">
        <v>298</v>
      </c>
      <c r="Y5517" s="2" t="s">
        <v>312</v>
      </c>
      <c r="Z5517" s="2">
        <v>94.5</v>
      </c>
      <c r="AA5517" s="2"/>
      <c r="AB5517" s="2"/>
      <c r="AC5517" s="2"/>
      <c r="AD5517" s="2"/>
      <c r="AE5517" s="2" t="s">
        <v>271</v>
      </c>
      <c r="AF5517" s="2" t="s">
        <v>281</v>
      </c>
      <c r="AG5517" s="2" t="s">
        <v>431</v>
      </c>
      <c r="AH5517" s="2" t="s">
        <v>128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6829</v>
      </c>
      <c r="B5518" s="2" t="s">
        <v>6823</v>
      </c>
      <c r="C5518" s="2" t="s">
        <v>47</v>
      </c>
      <c r="D5518" s="2" t="s">
        <v>835</v>
      </c>
      <c r="E5518" s="2" t="s">
        <v>447</v>
      </c>
      <c r="F5518" s="2" t="s">
        <v>278</v>
      </c>
      <c r="G5518" s="2" t="s">
        <v>735</v>
      </c>
      <c r="H5518" s="2" t="s">
        <v>142</v>
      </c>
      <c r="I5518" s="2" t="s">
        <v>53</v>
      </c>
      <c r="J5518" s="2" t="s">
        <v>280</v>
      </c>
      <c r="K5518" s="2"/>
      <c r="L5518" s="2" t="s">
        <v>122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124</v>
      </c>
      <c r="X5518" s="2" t="s">
        <v>314</v>
      </c>
      <c r="Y5518" s="2" t="s">
        <v>315</v>
      </c>
      <c r="Z5518" s="2">
        <v>80</v>
      </c>
      <c r="AA5518" s="2"/>
      <c r="AB5518" s="2"/>
      <c r="AC5518" s="2"/>
      <c r="AD5518" s="2"/>
      <c r="AE5518" s="2" t="s">
        <v>271</v>
      </c>
      <c r="AF5518" s="2" t="s">
        <v>281</v>
      </c>
      <c r="AG5518" s="2" t="s">
        <v>435</v>
      </c>
      <c r="AH5518" s="2" t="s">
        <v>128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6830</v>
      </c>
      <c r="B5519" s="2" t="s">
        <v>6823</v>
      </c>
      <c r="C5519" s="2" t="s">
        <v>47</v>
      </c>
      <c r="D5519" s="2" t="s">
        <v>835</v>
      </c>
      <c r="E5519" s="2" t="s">
        <v>447</v>
      </c>
      <c r="F5519" s="2" t="s">
        <v>278</v>
      </c>
      <c r="G5519" s="2" t="s">
        <v>735</v>
      </c>
      <c r="H5519" s="2" t="s">
        <v>142</v>
      </c>
      <c r="I5519" s="2" t="s">
        <v>53</v>
      </c>
      <c r="J5519" s="2" t="s">
        <v>280</v>
      </c>
      <c r="K5519" s="2"/>
      <c r="L5519" s="2" t="s">
        <v>122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124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271</v>
      </c>
      <c r="AF5519" s="2" t="s">
        <v>281</v>
      </c>
      <c r="AG5519" s="2" t="s">
        <v>433</v>
      </c>
      <c r="AH5519" s="2" t="s">
        <v>128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6831</v>
      </c>
      <c r="B5520" s="2" t="s">
        <v>6823</v>
      </c>
      <c r="C5520" s="2" t="s">
        <v>47</v>
      </c>
      <c r="D5520" s="2" t="s">
        <v>835</v>
      </c>
      <c r="E5520" s="2" t="s">
        <v>447</v>
      </c>
      <c r="F5520" s="2" t="s">
        <v>278</v>
      </c>
      <c r="G5520" s="2" t="s">
        <v>735</v>
      </c>
      <c r="H5520" s="2" t="s">
        <v>142</v>
      </c>
      <c r="I5520" s="2"/>
      <c r="J5520" s="2"/>
      <c r="K5520" s="2" t="s">
        <v>55</v>
      </c>
      <c r="L5520" s="2" t="s">
        <v>318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319</v>
      </c>
      <c r="T5520" s="2" t="s">
        <v>165</v>
      </c>
      <c r="U5520" s="4">
        <f>0.17</f>
        <v>0.17</v>
      </c>
      <c r="V5520" s="2" t="s">
        <v>111</v>
      </c>
      <c r="W5520" s="2" t="s">
        <v>319</v>
      </c>
      <c r="X5520" s="2" t="s">
        <v>318</v>
      </c>
      <c r="Y5520" s="2" t="s">
        <v>320</v>
      </c>
      <c r="Z5520" s="2">
        <v>0</v>
      </c>
      <c r="AA5520" s="2"/>
      <c r="AB5520" s="2"/>
      <c r="AC5520" s="2"/>
      <c r="AD5520" s="2"/>
      <c r="AE5520" s="2" t="s">
        <v>271</v>
      </c>
      <c r="AF5520" s="2" t="s">
        <v>272</v>
      </c>
      <c r="AG5520" s="2" t="s">
        <v>273</v>
      </c>
      <c r="AH5520" s="2" t="s">
        <v>168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6832</v>
      </c>
      <c r="B5521" s="2" t="s">
        <v>6833</v>
      </c>
      <c r="C5521" s="2" t="s">
        <v>47</v>
      </c>
      <c r="D5521" s="2" t="s">
        <v>2430</v>
      </c>
      <c r="E5521" s="2" t="s">
        <v>1106</v>
      </c>
      <c r="F5521" s="2" t="s">
        <v>278</v>
      </c>
      <c r="G5521" s="2" t="s">
        <v>120</v>
      </c>
      <c r="H5521" s="2" t="s">
        <v>297</v>
      </c>
      <c r="I5521" s="2" t="s">
        <v>53</v>
      </c>
      <c r="J5521" s="2" t="s">
        <v>691</v>
      </c>
      <c r="K5521" s="2"/>
      <c r="L5521" s="2" t="s">
        <v>122</v>
      </c>
      <c r="M5521" s="2" t="s">
        <v>57</v>
      </c>
      <c r="N5521" s="3">
        <v>42681</v>
      </c>
      <c r="O5521" s="3" t="s">
        <v>123</v>
      </c>
      <c r="P5521" s="2"/>
      <c r="Q5521" s="2"/>
      <c r="R5521" s="2"/>
      <c r="S5521" s="2"/>
      <c r="T5521" s="2"/>
      <c r="U5521" s="2"/>
      <c r="V5521" s="2"/>
      <c r="W5521" s="2" t="s">
        <v>124</v>
      </c>
      <c r="X5521" s="2" t="s">
        <v>298</v>
      </c>
      <c r="Y5521" s="2" t="s">
        <v>645</v>
      </c>
      <c r="Z5521" s="2">
        <v>94.5</v>
      </c>
      <c r="AA5521" s="2"/>
      <c r="AB5521" s="2"/>
      <c r="AC5521" s="2"/>
      <c r="AD5521" s="2"/>
      <c r="AE5521" s="2" t="s">
        <v>271</v>
      </c>
      <c r="AF5521" s="2" t="s">
        <v>692</v>
      </c>
      <c r="AG5521" s="2" t="s">
        <v>2431</v>
      </c>
      <c r="AH5521" s="2" t="s">
        <v>128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6834</v>
      </c>
      <c r="B5522" s="2" t="s">
        <v>6833</v>
      </c>
      <c r="C5522" s="2" t="s">
        <v>47</v>
      </c>
      <c r="D5522" s="2" t="s">
        <v>2430</v>
      </c>
      <c r="E5522" s="2" t="s">
        <v>1106</v>
      </c>
      <c r="F5522" s="2" t="s">
        <v>278</v>
      </c>
      <c r="G5522" s="2" t="s">
        <v>120</v>
      </c>
      <c r="H5522" s="2" t="s">
        <v>297</v>
      </c>
      <c r="I5522" s="2" t="s">
        <v>53</v>
      </c>
      <c r="J5522" s="2" t="s">
        <v>691</v>
      </c>
      <c r="K5522" s="2"/>
      <c r="L5522" s="2" t="s">
        <v>122</v>
      </c>
      <c r="M5522" s="2" t="s">
        <v>73</v>
      </c>
      <c r="N5522" s="3">
        <v>42681</v>
      </c>
      <c r="O5522" s="3" t="s">
        <v>123</v>
      </c>
      <c r="P5522" s="2"/>
      <c r="Q5522" s="2"/>
      <c r="R5522" s="2"/>
      <c r="S5522" s="2"/>
      <c r="T5522" s="2"/>
      <c r="U5522" s="2"/>
      <c r="V5522" s="2"/>
      <c r="W5522" s="2" t="s">
        <v>124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271</v>
      </c>
      <c r="AF5522" s="2" t="s">
        <v>692</v>
      </c>
      <c r="AG5522" s="2" t="s">
        <v>2433</v>
      </c>
      <c r="AH5522" s="2" t="s">
        <v>128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6835</v>
      </c>
      <c r="B5523" s="2" t="s">
        <v>6833</v>
      </c>
      <c r="C5523" s="2" t="s">
        <v>47</v>
      </c>
      <c r="D5523" s="2" t="s">
        <v>2430</v>
      </c>
      <c r="E5523" s="2" t="s">
        <v>1106</v>
      </c>
      <c r="F5523" s="2" t="s">
        <v>278</v>
      </c>
      <c r="G5523" s="2" t="s">
        <v>120</v>
      </c>
      <c r="H5523" s="2" t="s">
        <v>297</v>
      </c>
      <c r="I5523" s="2" t="s">
        <v>53</v>
      </c>
      <c r="J5523" s="2" t="s">
        <v>691</v>
      </c>
      <c r="K5523" s="2"/>
      <c r="L5523" s="2" t="s">
        <v>122</v>
      </c>
      <c r="M5523" s="2" t="s">
        <v>79</v>
      </c>
      <c r="N5523" s="3">
        <v>42681</v>
      </c>
      <c r="O5523" s="3" t="s">
        <v>123</v>
      </c>
      <c r="P5523" s="2"/>
      <c r="Q5523" s="2"/>
      <c r="R5523" s="2"/>
      <c r="S5523" s="2"/>
      <c r="T5523" s="2"/>
      <c r="U5523" s="2"/>
      <c r="V5523" s="2"/>
      <c r="W5523" s="2" t="s">
        <v>124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271</v>
      </c>
      <c r="AF5523" s="2" t="s">
        <v>692</v>
      </c>
      <c r="AG5523" s="2" t="s">
        <v>2435</v>
      </c>
      <c r="AH5523" s="2" t="s">
        <v>128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6836</v>
      </c>
      <c r="B5524" s="2" t="s">
        <v>6833</v>
      </c>
      <c r="C5524" s="2" t="s">
        <v>47</v>
      </c>
      <c r="D5524" s="2" t="s">
        <v>2430</v>
      </c>
      <c r="E5524" s="2" t="s">
        <v>1106</v>
      </c>
      <c r="F5524" s="2" t="s">
        <v>278</v>
      </c>
      <c r="G5524" s="2" t="s">
        <v>120</v>
      </c>
      <c r="H5524" s="2" t="s">
        <v>297</v>
      </c>
      <c r="I5524" s="2" t="s">
        <v>53</v>
      </c>
      <c r="J5524" s="2" t="s">
        <v>691</v>
      </c>
      <c r="K5524" s="2"/>
      <c r="L5524" s="2" t="s">
        <v>122</v>
      </c>
      <c r="M5524" s="2" t="s">
        <v>87</v>
      </c>
      <c r="N5524" s="3">
        <v>42681</v>
      </c>
      <c r="O5524" s="3" t="s">
        <v>123</v>
      </c>
      <c r="P5524" s="2"/>
      <c r="Q5524" s="2"/>
      <c r="R5524" s="2"/>
      <c r="S5524" s="2"/>
      <c r="T5524" s="2"/>
      <c r="U5524" s="2"/>
      <c r="V5524" s="2"/>
      <c r="W5524" s="2" t="s">
        <v>124</v>
      </c>
      <c r="X5524" s="2" t="s">
        <v>298</v>
      </c>
      <c r="Y5524" s="2" t="s">
        <v>651</v>
      </c>
      <c r="Z5524" s="2">
        <v>94.5</v>
      </c>
      <c r="AA5524" s="2"/>
      <c r="AB5524" s="2"/>
      <c r="AC5524" s="2"/>
      <c r="AD5524" s="2"/>
      <c r="AE5524" s="2" t="s">
        <v>271</v>
      </c>
      <c r="AF5524" s="2" t="s">
        <v>692</v>
      </c>
      <c r="AG5524" s="2" t="s">
        <v>2431</v>
      </c>
      <c r="AH5524" s="2" t="s">
        <v>128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6837</v>
      </c>
      <c r="B5525" s="2" t="s">
        <v>6833</v>
      </c>
      <c r="C5525" s="2" t="s">
        <v>47</v>
      </c>
      <c r="D5525" s="2" t="s">
        <v>2430</v>
      </c>
      <c r="E5525" s="2" t="s">
        <v>1106</v>
      </c>
      <c r="F5525" s="2" t="s">
        <v>278</v>
      </c>
      <c r="G5525" s="2" t="s">
        <v>120</v>
      </c>
      <c r="H5525" s="2" t="s">
        <v>297</v>
      </c>
      <c r="I5525" s="2" t="s">
        <v>53</v>
      </c>
      <c r="J5525" s="2" t="s">
        <v>691</v>
      </c>
      <c r="K5525" s="2"/>
      <c r="L5525" s="2" t="s">
        <v>122</v>
      </c>
      <c r="M5525" s="2" t="s">
        <v>91</v>
      </c>
      <c r="N5525" s="3">
        <v>42681</v>
      </c>
      <c r="O5525" s="3" t="s">
        <v>123</v>
      </c>
      <c r="P5525" s="2"/>
      <c r="Q5525" s="2"/>
      <c r="R5525" s="2"/>
      <c r="S5525" s="2"/>
      <c r="T5525" s="2"/>
      <c r="U5525" s="2"/>
      <c r="V5525" s="2"/>
      <c r="W5525" s="2" t="s">
        <v>124</v>
      </c>
      <c r="X5525" s="2" t="s">
        <v>298</v>
      </c>
      <c r="Y5525" s="2" t="s">
        <v>653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271</v>
      </c>
      <c r="AF5525" s="2" t="s">
        <v>692</v>
      </c>
      <c r="AG5525" s="2" t="s">
        <v>2431</v>
      </c>
      <c r="AH5525" s="2" t="s">
        <v>128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6838</v>
      </c>
      <c r="B5526" s="2" t="s">
        <v>6833</v>
      </c>
      <c r="C5526" s="2" t="s">
        <v>47</v>
      </c>
      <c r="D5526" s="2" t="s">
        <v>2430</v>
      </c>
      <c r="E5526" s="2" t="s">
        <v>1106</v>
      </c>
      <c r="F5526" s="2" t="s">
        <v>278</v>
      </c>
      <c r="G5526" s="2" t="s">
        <v>120</v>
      </c>
      <c r="H5526" s="2" t="s">
        <v>297</v>
      </c>
      <c r="I5526" s="2" t="s">
        <v>53</v>
      </c>
      <c r="J5526" s="2" t="s">
        <v>691</v>
      </c>
      <c r="K5526" s="2"/>
      <c r="L5526" s="2" t="s">
        <v>122</v>
      </c>
      <c r="M5526" s="2" t="s">
        <v>95</v>
      </c>
      <c r="N5526" s="3">
        <v>42681</v>
      </c>
      <c r="O5526" s="3" t="s">
        <v>123</v>
      </c>
      <c r="P5526" s="2"/>
      <c r="Q5526" s="2"/>
      <c r="R5526" s="2"/>
      <c r="S5526" s="2"/>
      <c r="T5526" s="2"/>
      <c r="U5526" s="2"/>
      <c r="V5526" s="2"/>
      <c r="W5526" s="2" t="s">
        <v>124</v>
      </c>
      <c r="X5526" s="2" t="s">
        <v>298</v>
      </c>
      <c r="Y5526" s="2" t="s">
        <v>655</v>
      </c>
      <c r="Z5526" s="2">
        <v>94.5</v>
      </c>
      <c r="AA5526" s="2"/>
      <c r="AB5526" s="2"/>
      <c r="AC5526" s="2"/>
      <c r="AD5526" s="2"/>
      <c r="AE5526" s="2" t="s">
        <v>271</v>
      </c>
      <c r="AF5526" s="2" t="s">
        <v>692</v>
      </c>
      <c r="AG5526" s="2" t="s">
        <v>2431</v>
      </c>
      <c r="AH5526" s="2" t="s">
        <v>128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6839</v>
      </c>
      <c r="B5527" s="2" t="s">
        <v>6833</v>
      </c>
      <c r="C5527" s="2" t="s">
        <v>47</v>
      </c>
      <c r="D5527" s="2" t="s">
        <v>2430</v>
      </c>
      <c r="E5527" s="2" t="s">
        <v>1106</v>
      </c>
      <c r="F5527" s="2" t="s">
        <v>278</v>
      </c>
      <c r="G5527" s="2" t="s">
        <v>120</v>
      </c>
      <c r="H5527" s="2" t="s">
        <v>297</v>
      </c>
      <c r="I5527" s="2" t="s">
        <v>53</v>
      </c>
      <c r="J5527" s="2" t="s">
        <v>691</v>
      </c>
      <c r="K5527" s="2"/>
      <c r="L5527" s="2" t="s">
        <v>122</v>
      </c>
      <c r="M5527" s="2" t="s">
        <v>99</v>
      </c>
      <c r="N5527" s="3">
        <v>42681</v>
      </c>
      <c r="O5527" s="3" t="s">
        <v>123</v>
      </c>
      <c r="P5527" s="2"/>
      <c r="Q5527" s="2"/>
      <c r="R5527" s="2"/>
      <c r="S5527" s="2"/>
      <c r="T5527" s="2"/>
      <c r="U5527" s="2"/>
      <c r="V5527" s="2"/>
      <c r="W5527" s="2" t="s">
        <v>124</v>
      </c>
      <c r="X5527" s="2" t="s">
        <v>1087</v>
      </c>
      <c r="Y5527" s="2" t="s">
        <v>1088</v>
      </c>
      <c r="Z5527" s="2">
        <v>50</v>
      </c>
      <c r="AA5527" s="2"/>
      <c r="AB5527" s="2"/>
      <c r="AC5527" s="2"/>
      <c r="AD5527" s="2"/>
      <c r="AE5527" s="2" t="s">
        <v>271</v>
      </c>
      <c r="AF5527" s="2" t="s">
        <v>692</v>
      </c>
      <c r="AG5527" s="2" t="s">
        <v>2435</v>
      </c>
      <c r="AH5527" s="2" t="s">
        <v>128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6840</v>
      </c>
      <c r="B5528" s="2" t="s">
        <v>6833</v>
      </c>
      <c r="C5528" s="2" t="s">
        <v>47</v>
      </c>
      <c r="D5528" s="2" t="s">
        <v>2430</v>
      </c>
      <c r="E5528" s="2" t="s">
        <v>1106</v>
      </c>
      <c r="F5528" s="2" t="s">
        <v>278</v>
      </c>
      <c r="G5528" s="2" t="s">
        <v>120</v>
      </c>
      <c r="H5528" s="2" t="s">
        <v>297</v>
      </c>
      <c r="I5528" s="2" t="s">
        <v>53</v>
      </c>
      <c r="J5528" s="2" t="s">
        <v>691</v>
      </c>
      <c r="K5528" s="2"/>
      <c r="L5528" s="2" t="s">
        <v>122</v>
      </c>
      <c r="M5528" s="2" t="s">
        <v>104</v>
      </c>
      <c r="N5528" s="3">
        <v>42681</v>
      </c>
      <c r="O5528" s="3" t="s">
        <v>123</v>
      </c>
      <c r="P5528" s="2"/>
      <c r="Q5528" s="2"/>
      <c r="R5528" s="2"/>
      <c r="S5528" s="2"/>
      <c r="T5528" s="2"/>
      <c r="U5528" s="2"/>
      <c r="V5528" s="2"/>
      <c r="W5528" s="2" t="s">
        <v>124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271</v>
      </c>
      <c r="AF5528" s="2" t="s">
        <v>692</v>
      </c>
      <c r="AG5528" s="2" t="s">
        <v>2433</v>
      </c>
      <c r="AH5528" s="2" t="s">
        <v>128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6841</v>
      </c>
      <c r="B5529" s="2" t="s">
        <v>6833</v>
      </c>
      <c r="C5529" s="2" t="s">
        <v>47</v>
      </c>
      <c r="D5529" s="2" t="s">
        <v>2430</v>
      </c>
      <c r="E5529" s="2" t="s">
        <v>1106</v>
      </c>
      <c r="F5529" s="2" t="s">
        <v>278</v>
      </c>
      <c r="G5529" s="2" t="s">
        <v>120</v>
      </c>
      <c r="H5529" s="2" t="s">
        <v>297</v>
      </c>
      <c r="I5529" s="2"/>
      <c r="J5529" s="2"/>
      <c r="K5529" s="2" t="s">
        <v>55</v>
      </c>
      <c r="L5529" s="2" t="s">
        <v>551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552</v>
      </c>
      <c r="T5529" s="2" t="s">
        <v>165</v>
      </c>
      <c r="U5529" s="2"/>
      <c r="V5529" s="2" t="s">
        <v>111</v>
      </c>
      <c r="W5529" s="2" t="s">
        <v>553</v>
      </c>
      <c r="X5529" s="2" t="s">
        <v>551</v>
      </c>
      <c r="Y5529" s="2" t="s">
        <v>554</v>
      </c>
      <c r="Z5529" s="2">
        <v>0</v>
      </c>
      <c r="AA5529" s="2"/>
      <c r="AB5529" s="2"/>
      <c r="AC5529" s="2"/>
      <c r="AD5529" s="2"/>
      <c r="AE5529" s="2" t="s">
        <v>271</v>
      </c>
      <c r="AF5529" s="2" t="s">
        <v>555</v>
      </c>
      <c r="AG5529" s="2" t="s">
        <v>556</v>
      </c>
      <c r="AH5529" s="2" t="s">
        <v>168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6842</v>
      </c>
      <c r="B5530" s="2" t="s">
        <v>6843</v>
      </c>
      <c r="C5530" s="2" t="s">
        <v>47</v>
      </c>
      <c r="D5530" s="2" t="s">
        <v>2486</v>
      </c>
      <c r="E5530" s="2" t="s">
        <v>526</v>
      </c>
      <c r="F5530" s="2" t="s">
        <v>278</v>
      </c>
      <c r="G5530" s="2" t="s">
        <v>2487</v>
      </c>
      <c r="H5530" s="2" t="s">
        <v>52</v>
      </c>
      <c r="I5530" s="2" t="s">
        <v>53</v>
      </c>
      <c r="J5530" s="2" t="s">
        <v>280</v>
      </c>
      <c r="K5530" s="2"/>
      <c r="L5530" s="2" t="s">
        <v>122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124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271</v>
      </c>
      <c r="AF5530" s="2" t="s">
        <v>281</v>
      </c>
      <c r="AG5530" s="2" t="s">
        <v>880</v>
      </c>
      <c r="AH5530" s="2" t="s">
        <v>128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6844</v>
      </c>
      <c r="B5531" s="2" t="s">
        <v>6843</v>
      </c>
      <c r="C5531" s="2" t="s">
        <v>47</v>
      </c>
      <c r="D5531" s="2" t="s">
        <v>2486</v>
      </c>
      <c r="E5531" s="2" t="s">
        <v>526</v>
      </c>
      <c r="F5531" s="2" t="s">
        <v>278</v>
      </c>
      <c r="G5531" s="2" t="s">
        <v>2487</v>
      </c>
      <c r="H5531" s="2" t="s">
        <v>52</v>
      </c>
      <c r="I5531" s="2" t="s">
        <v>53</v>
      </c>
      <c r="J5531" s="2" t="s">
        <v>280</v>
      </c>
      <c r="K5531" s="2"/>
      <c r="L5531" s="2" t="s">
        <v>122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124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271</v>
      </c>
      <c r="AF5531" s="2" t="s">
        <v>281</v>
      </c>
      <c r="AG5531" s="2" t="s">
        <v>882</v>
      </c>
      <c r="AH5531" s="2" t="s">
        <v>128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6845</v>
      </c>
      <c r="B5532" s="2" t="s">
        <v>6843</v>
      </c>
      <c r="C5532" s="2" t="s">
        <v>47</v>
      </c>
      <c r="D5532" s="2" t="s">
        <v>2486</v>
      </c>
      <c r="E5532" s="2" t="s">
        <v>526</v>
      </c>
      <c r="F5532" s="2" t="s">
        <v>278</v>
      </c>
      <c r="G5532" s="2" t="s">
        <v>2487</v>
      </c>
      <c r="H5532" s="2" t="s">
        <v>52</v>
      </c>
      <c r="I5532" s="2" t="s">
        <v>53</v>
      </c>
      <c r="J5532" s="2" t="s">
        <v>280</v>
      </c>
      <c r="K5532" s="2"/>
      <c r="L5532" s="2" t="s">
        <v>122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124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271</v>
      </c>
      <c r="AF5532" s="2" t="s">
        <v>281</v>
      </c>
      <c r="AG5532" s="2" t="s">
        <v>1320</v>
      </c>
      <c r="AH5532" s="2" t="s">
        <v>128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6846</v>
      </c>
      <c r="B5533" s="2" t="s">
        <v>6843</v>
      </c>
      <c r="C5533" s="2" t="s">
        <v>47</v>
      </c>
      <c r="D5533" s="2" t="s">
        <v>2486</v>
      </c>
      <c r="E5533" s="2" t="s">
        <v>526</v>
      </c>
      <c r="F5533" s="2" t="s">
        <v>278</v>
      </c>
      <c r="G5533" s="2" t="s">
        <v>2487</v>
      </c>
      <c r="H5533" s="2" t="s">
        <v>52</v>
      </c>
      <c r="I5533" s="2" t="s">
        <v>53</v>
      </c>
      <c r="J5533" s="2" t="s">
        <v>280</v>
      </c>
      <c r="K5533" s="2"/>
      <c r="L5533" s="2" t="s">
        <v>122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124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271</v>
      </c>
      <c r="AF5533" s="2" t="s">
        <v>281</v>
      </c>
      <c r="AG5533" s="2" t="s">
        <v>880</v>
      </c>
      <c r="AH5533" s="2" t="s">
        <v>128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6847</v>
      </c>
      <c r="B5534" s="2" t="s">
        <v>6843</v>
      </c>
      <c r="C5534" s="2" t="s">
        <v>47</v>
      </c>
      <c r="D5534" s="2" t="s">
        <v>2486</v>
      </c>
      <c r="E5534" s="2" t="s">
        <v>526</v>
      </c>
      <c r="F5534" s="2" t="s">
        <v>278</v>
      </c>
      <c r="G5534" s="2" t="s">
        <v>2487</v>
      </c>
      <c r="H5534" s="2" t="s">
        <v>52</v>
      </c>
      <c r="I5534" s="2" t="s">
        <v>53</v>
      </c>
      <c r="J5534" s="2" t="s">
        <v>280</v>
      </c>
      <c r="K5534" s="2"/>
      <c r="L5534" s="2" t="s">
        <v>122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124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271</v>
      </c>
      <c r="AF5534" s="2" t="s">
        <v>281</v>
      </c>
      <c r="AG5534" s="2" t="s">
        <v>880</v>
      </c>
      <c r="AH5534" s="2" t="s">
        <v>128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6848</v>
      </c>
      <c r="B5535" s="2" t="s">
        <v>6843</v>
      </c>
      <c r="C5535" s="2" t="s">
        <v>47</v>
      </c>
      <c r="D5535" s="2" t="s">
        <v>2486</v>
      </c>
      <c r="E5535" s="2" t="s">
        <v>526</v>
      </c>
      <c r="F5535" s="2" t="s">
        <v>278</v>
      </c>
      <c r="G5535" s="2" t="s">
        <v>2487</v>
      </c>
      <c r="H5535" s="2" t="s">
        <v>52</v>
      </c>
      <c r="I5535" s="2" t="s">
        <v>53</v>
      </c>
      <c r="J5535" s="2" t="s">
        <v>280</v>
      </c>
      <c r="K5535" s="2"/>
      <c r="L5535" s="2" t="s">
        <v>122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124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271</v>
      </c>
      <c r="AF5535" s="2" t="s">
        <v>281</v>
      </c>
      <c r="AG5535" s="2" t="s">
        <v>880</v>
      </c>
      <c r="AH5535" s="2" t="s">
        <v>128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6849</v>
      </c>
      <c r="B5536" s="2" t="s">
        <v>6843</v>
      </c>
      <c r="C5536" s="2" t="s">
        <v>47</v>
      </c>
      <c r="D5536" s="2" t="s">
        <v>2486</v>
      </c>
      <c r="E5536" s="2" t="s">
        <v>526</v>
      </c>
      <c r="F5536" s="2" t="s">
        <v>278</v>
      </c>
      <c r="G5536" s="2" t="s">
        <v>2487</v>
      </c>
      <c r="H5536" s="2" t="s">
        <v>52</v>
      </c>
      <c r="I5536" s="2" t="s">
        <v>53</v>
      </c>
      <c r="J5536" s="2" t="s">
        <v>280</v>
      </c>
      <c r="K5536" s="2"/>
      <c r="L5536" s="2" t="s">
        <v>122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124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271</v>
      </c>
      <c r="AF5536" s="2" t="s">
        <v>281</v>
      </c>
      <c r="AG5536" s="2" t="s">
        <v>880</v>
      </c>
      <c r="AH5536" s="2" t="s">
        <v>128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6850</v>
      </c>
      <c r="B5537" s="2" t="s">
        <v>6843</v>
      </c>
      <c r="C5537" s="2" t="s">
        <v>47</v>
      </c>
      <c r="D5537" s="2" t="s">
        <v>2486</v>
      </c>
      <c r="E5537" s="2" t="s">
        <v>526</v>
      </c>
      <c r="F5537" s="2" t="s">
        <v>278</v>
      </c>
      <c r="G5537" s="2" t="s">
        <v>2487</v>
      </c>
      <c r="H5537" s="2" t="s">
        <v>52</v>
      </c>
      <c r="I5537" s="2" t="s">
        <v>53</v>
      </c>
      <c r="J5537" s="2" t="s">
        <v>280</v>
      </c>
      <c r="K5537" s="2"/>
      <c r="L5537" s="2" t="s">
        <v>122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124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271</v>
      </c>
      <c r="AF5537" s="2" t="s">
        <v>281</v>
      </c>
      <c r="AG5537" s="2" t="s">
        <v>882</v>
      </c>
      <c r="AH5537" s="2" t="s">
        <v>128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6851</v>
      </c>
      <c r="B5538" s="2" t="s">
        <v>6843</v>
      </c>
      <c r="C5538" s="2" t="s">
        <v>47</v>
      </c>
      <c r="D5538" s="2" t="s">
        <v>2486</v>
      </c>
      <c r="E5538" s="2" t="s">
        <v>526</v>
      </c>
      <c r="F5538" s="2" t="s">
        <v>278</v>
      </c>
      <c r="G5538" s="2" t="s">
        <v>2487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f>IF(O5538="吨",N5538*1000,IF(O5538="万立方米",N5538*10000,""))</f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113</v>
      </c>
      <c r="AH5538" s="2" t="s">
        <v>114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6852</v>
      </c>
      <c r="B5539" s="2" t="s">
        <v>6853</v>
      </c>
      <c r="C5539" s="2" t="s">
        <v>47</v>
      </c>
      <c r="D5539" s="2" t="s">
        <v>3003</v>
      </c>
      <c r="E5539" s="2" t="s">
        <v>296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343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143</v>
      </c>
      <c r="Y5539" s="2" t="s">
        <v>326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66</v>
      </c>
      <c r="AF5539" s="2" t="s">
        <v>67</v>
      </c>
      <c r="AG5539" s="2" t="s">
        <v>327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6854</v>
      </c>
      <c r="B5540" s="2" t="s">
        <v>6853</v>
      </c>
      <c r="C5540" s="2" t="s">
        <v>47</v>
      </c>
      <c r="D5540" s="2" t="s">
        <v>3003</v>
      </c>
      <c r="E5540" s="2" t="s">
        <v>296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343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66</v>
      </c>
      <c r="AF5540" s="2" t="s">
        <v>67</v>
      </c>
      <c r="AG5540" s="2" t="s">
        <v>329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6855</v>
      </c>
      <c r="B5541" s="2" t="s">
        <v>6853</v>
      </c>
      <c r="C5541" s="2" t="s">
        <v>47</v>
      </c>
      <c r="D5541" s="2" t="s">
        <v>3003</v>
      </c>
      <c r="E5541" s="2" t="s">
        <v>296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343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149</v>
      </c>
      <c r="Y5541" s="2" t="s">
        <v>150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66</v>
      </c>
      <c r="AF5541" s="2" t="s">
        <v>67</v>
      </c>
      <c r="AG5541" s="2" t="s">
        <v>167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6856</v>
      </c>
      <c r="B5542" s="2" t="s">
        <v>6853</v>
      </c>
      <c r="C5542" s="2" t="s">
        <v>47</v>
      </c>
      <c r="D5542" s="2" t="s">
        <v>3003</v>
      </c>
      <c r="E5542" s="2" t="s">
        <v>296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343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143</v>
      </c>
      <c r="Y5542" s="2" t="s">
        <v>332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66</v>
      </c>
      <c r="AF5542" s="2" t="s">
        <v>67</v>
      </c>
      <c r="AG5542" s="2" t="s">
        <v>327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6857</v>
      </c>
      <c r="B5543" s="2" t="s">
        <v>6853</v>
      </c>
      <c r="C5543" s="2" t="s">
        <v>47</v>
      </c>
      <c r="D5543" s="2" t="s">
        <v>3003</v>
      </c>
      <c r="E5543" s="2" t="s">
        <v>296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343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143</v>
      </c>
      <c r="Y5543" s="2" t="s">
        <v>334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66</v>
      </c>
      <c r="AF5543" s="2" t="s">
        <v>67</v>
      </c>
      <c r="AG5543" s="2" t="s">
        <v>327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6858</v>
      </c>
      <c r="B5544" s="2" t="s">
        <v>6853</v>
      </c>
      <c r="C5544" s="2" t="s">
        <v>47</v>
      </c>
      <c r="D5544" s="2" t="s">
        <v>3003</v>
      </c>
      <c r="E5544" s="2" t="s">
        <v>296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343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143</v>
      </c>
      <c r="Y5544" s="2" t="s">
        <v>336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66</v>
      </c>
      <c r="AF5544" s="2" t="s">
        <v>67</v>
      </c>
      <c r="AG5544" s="2" t="s">
        <v>327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6859</v>
      </c>
      <c r="B5545" s="2" t="s">
        <v>6853</v>
      </c>
      <c r="C5545" s="2" t="s">
        <v>47</v>
      </c>
      <c r="D5545" s="2" t="s">
        <v>3003</v>
      </c>
      <c r="E5545" s="2" t="s">
        <v>296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343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314</v>
      </c>
      <c r="Y5545" s="2" t="s">
        <v>315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66</v>
      </c>
      <c r="AF5545" s="2" t="s">
        <v>67</v>
      </c>
      <c r="AG5545" s="2" t="s">
        <v>167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6860</v>
      </c>
      <c r="B5546" s="2" t="s">
        <v>6853</v>
      </c>
      <c r="C5546" s="2" t="s">
        <v>47</v>
      </c>
      <c r="D5546" s="2" t="s">
        <v>3003</v>
      </c>
      <c r="E5546" s="2" t="s">
        <v>296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343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66</v>
      </c>
      <c r="AF5546" s="2" t="s">
        <v>67</v>
      </c>
      <c r="AG5546" s="2" t="s">
        <v>329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6861</v>
      </c>
      <c r="B5547" s="2" t="s">
        <v>6853</v>
      </c>
      <c r="C5547" s="2" t="s">
        <v>47</v>
      </c>
      <c r="D5547" s="2" t="s">
        <v>3003</v>
      </c>
      <c r="E5547" s="2" t="s">
        <v>296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163</v>
      </c>
      <c r="M5547" s="2" t="s">
        <v>107</v>
      </c>
      <c r="N5547" s="3"/>
      <c r="O5547" s="3"/>
      <c r="P5547" s="4">
        <f>IF(O5547="吨",N5547*1000,IF(O5547="万立方米",N5547*10000,""))</f>
        <v>1182295000.0</v>
      </c>
      <c r="Q5547" s="2" t="s">
        <v>108</v>
      </c>
      <c r="R5547" s="2" t="s">
        <v>109</v>
      </c>
      <c r="S5547" s="2" t="s">
        <v>164</v>
      </c>
      <c r="T5547" s="2" t="s">
        <v>165</v>
      </c>
      <c r="U5547" s="4">
        <f>0.16</f>
        <v>0.16</v>
      </c>
      <c r="V5547" s="2" t="s">
        <v>111</v>
      </c>
      <c r="W5547" s="2" t="s">
        <v>164</v>
      </c>
      <c r="X5547" s="2" t="s">
        <v>163</v>
      </c>
      <c r="Y5547" s="2" t="s">
        <v>166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66</v>
      </c>
      <c r="AF5547" s="2" t="s">
        <v>67</v>
      </c>
      <c r="AG5547" s="2" t="s">
        <v>167</v>
      </c>
      <c r="AH5547" s="2" t="s">
        <v>168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6862</v>
      </c>
      <c r="B5548" s="2" t="s">
        <v>6863</v>
      </c>
      <c r="C5548" s="2" t="s">
        <v>47</v>
      </c>
      <c r="D5548" s="2" t="s">
        <v>1913</v>
      </c>
      <c r="E5548" s="2" t="s">
        <v>491</v>
      </c>
      <c r="F5548" s="2" t="s">
        <v>278</v>
      </c>
      <c r="G5548" s="2" t="s">
        <v>120</v>
      </c>
      <c r="H5548" s="2" t="s">
        <v>142</v>
      </c>
      <c r="I5548" s="2" t="s">
        <v>53</v>
      </c>
      <c r="J5548" s="2" t="s">
        <v>280</v>
      </c>
      <c r="K5548" s="2"/>
      <c r="L5548" s="2" t="s">
        <v>122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124</v>
      </c>
      <c r="X5548" s="2" t="s">
        <v>298</v>
      </c>
      <c r="Y5548" s="2" t="s">
        <v>1914</v>
      </c>
      <c r="Z5548" s="2">
        <v>94.5</v>
      </c>
      <c r="AA5548" s="2"/>
      <c r="AB5548" s="2"/>
      <c r="AC5548" s="2"/>
      <c r="AD5548" s="2"/>
      <c r="AE5548" s="2" t="s">
        <v>271</v>
      </c>
      <c r="AF5548" s="2" t="s">
        <v>281</v>
      </c>
      <c r="AG5548" s="2" t="s">
        <v>1915</v>
      </c>
      <c r="AH5548" s="2" t="s">
        <v>128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6864</v>
      </c>
      <c r="B5549" s="2" t="s">
        <v>6863</v>
      </c>
      <c r="C5549" s="2" t="s">
        <v>47</v>
      </c>
      <c r="D5549" s="2" t="s">
        <v>1913</v>
      </c>
      <c r="E5549" s="2" t="s">
        <v>491</v>
      </c>
      <c r="F5549" s="2" t="s">
        <v>278</v>
      </c>
      <c r="G5549" s="2" t="s">
        <v>120</v>
      </c>
      <c r="H5549" s="2" t="s">
        <v>142</v>
      </c>
      <c r="I5549" s="2" t="s">
        <v>53</v>
      </c>
      <c r="J5549" s="2" t="s">
        <v>280</v>
      </c>
      <c r="K5549" s="2"/>
      <c r="L5549" s="2" t="s">
        <v>122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124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271</v>
      </c>
      <c r="AF5549" s="2" t="s">
        <v>281</v>
      </c>
      <c r="AG5549" s="2" t="s">
        <v>1917</v>
      </c>
      <c r="AH5549" s="2" t="s">
        <v>128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6865</v>
      </c>
      <c r="B5550" s="2" t="s">
        <v>6863</v>
      </c>
      <c r="C5550" s="2" t="s">
        <v>47</v>
      </c>
      <c r="D5550" s="2" t="s">
        <v>1913</v>
      </c>
      <c r="E5550" s="2" t="s">
        <v>491</v>
      </c>
      <c r="F5550" s="2" t="s">
        <v>278</v>
      </c>
      <c r="G5550" s="2" t="s">
        <v>120</v>
      </c>
      <c r="H5550" s="2" t="s">
        <v>142</v>
      </c>
      <c r="I5550" s="2" t="s">
        <v>53</v>
      </c>
      <c r="J5550" s="2" t="s">
        <v>280</v>
      </c>
      <c r="K5550" s="2"/>
      <c r="L5550" s="2" t="s">
        <v>122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124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271</v>
      </c>
      <c r="AF5550" s="2" t="s">
        <v>281</v>
      </c>
      <c r="AG5550" s="2" t="s">
        <v>1919</v>
      </c>
      <c r="AH5550" s="2" t="s">
        <v>128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6866</v>
      </c>
      <c r="B5551" s="2" t="s">
        <v>6863</v>
      </c>
      <c r="C5551" s="2" t="s">
        <v>47</v>
      </c>
      <c r="D5551" s="2" t="s">
        <v>1913</v>
      </c>
      <c r="E5551" s="2" t="s">
        <v>491</v>
      </c>
      <c r="F5551" s="2" t="s">
        <v>278</v>
      </c>
      <c r="G5551" s="2" t="s">
        <v>120</v>
      </c>
      <c r="H5551" s="2" t="s">
        <v>142</v>
      </c>
      <c r="I5551" s="2" t="s">
        <v>53</v>
      </c>
      <c r="J5551" s="2" t="s">
        <v>280</v>
      </c>
      <c r="K5551" s="2"/>
      <c r="L5551" s="2" t="s">
        <v>122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124</v>
      </c>
      <c r="X5551" s="2" t="s">
        <v>298</v>
      </c>
      <c r="Y5551" s="2" t="s">
        <v>1921</v>
      </c>
      <c r="Z5551" s="2">
        <v>94.5</v>
      </c>
      <c r="AA5551" s="2"/>
      <c r="AB5551" s="2"/>
      <c r="AC5551" s="2"/>
      <c r="AD5551" s="2"/>
      <c r="AE5551" s="2" t="s">
        <v>271</v>
      </c>
      <c r="AF5551" s="2" t="s">
        <v>281</v>
      </c>
      <c r="AG5551" s="2" t="s">
        <v>1915</v>
      </c>
      <c r="AH5551" s="2" t="s">
        <v>128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6867</v>
      </c>
      <c r="B5552" s="2" t="s">
        <v>6863</v>
      </c>
      <c r="C5552" s="2" t="s">
        <v>47</v>
      </c>
      <c r="D5552" s="2" t="s">
        <v>1913</v>
      </c>
      <c r="E5552" s="2" t="s">
        <v>491</v>
      </c>
      <c r="F5552" s="2" t="s">
        <v>278</v>
      </c>
      <c r="G5552" s="2" t="s">
        <v>120</v>
      </c>
      <c r="H5552" s="2" t="s">
        <v>142</v>
      </c>
      <c r="I5552" s="2" t="s">
        <v>53</v>
      </c>
      <c r="J5552" s="2" t="s">
        <v>280</v>
      </c>
      <c r="K5552" s="2"/>
      <c r="L5552" s="2" t="s">
        <v>122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124</v>
      </c>
      <c r="X5552" s="2" t="s">
        <v>298</v>
      </c>
      <c r="Y5552" s="2" t="s">
        <v>1923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271</v>
      </c>
      <c r="AF5552" s="2" t="s">
        <v>281</v>
      </c>
      <c r="AG5552" s="2" t="s">
        <v>1915</v>
      </c>
      <c r="AH5552" s="2" t="s">
        <v>128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6868</v>
      </c>
      <c r="B5553" s="2" t="s">
        <v>6863</v>
      </c>
      <c r="C5553" s="2" t="s">
        <v>47</v>
      </c>
      <c r="D5553" s="2" t="s">
        <v>1913</v>
      </c>
      <c r="E5553" s="2" t="s">
        <v>491</v>
      </c>
      <c r="F5553" s="2" t="s">
        <v>278</v>
      </c>
      <c r="G5553" s="2" t="s">
        <v>120</v>
      </c>
      <c r="H5553" s="2" t="s">
        <v>142</v>
      </c>
      <c r="I5553" s="2" t="s">
        <v>53</v>
      </c>
      <c r="J5553" s="2" t="s">
        <v>280</v>
      </c>
      <c r="K5553" s="2"/>
      <c r="L5553" s="2" t="s">
        <v>122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124</v>
      </c>
      <c r="X5553" s="2" t="s">
        <v>298</v>
      </c>
      <c r="Y5553" s="2" t="s">
        <v>1925</v>
      </c>
      <c r="Z5553" s="2">
        <v>94.5</v>
      </c>
      <c r="AA5553" s="2"/>
      <c r="AB5553" s="2"/>
      <c r="AC5553" s="2"/>
      <c r="AD5553" s="2"/>
      <c r="AE5553" s="2" t="s">
        <v>271</v>
      </c>
      <c r="AF5553" s="2" t="s">
        <v>281</v>
      </c>
      <c r="AG5553" s="2" t="s">
        <v>1915</v>
      </c>
      <c r="AH5553" s="2" t="s">
        <v>128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6869</v>
      </c>
      <c r="B5554" s="2" t="s">
        <v>6863</v>
      </c>
      <c r="C5554" s="2" t="s">
        <v>47</v>
      </c>
      <c r="D5554" s="2" t="s">
        <v>1913</v>
      </c>
      <c r="E5554" s="2" t="s">
        <v>491</v>
      </c>
      <c r="F5554" s="2" t="s">
        <v>278</v>
      </c>
      <c r="G5554" s="2" t="s">
        <v>120</v>
      </c>
      <c r="H5554" s="2" t="s">
        <v>142</v>
      </c>
      <c r="I5554" s="2" t="s">
        <v>53</v>
      </c>
      <c r="J5554" s="2" t="s">
        <v>280</v>
      </c>
      <c r="K5554" s="2"/>
      <c r="L5554" s="2" t="s">
        <v>122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124</v>
      </c>
      <c r="X5554" s="2" t="s">
        <v>314</v>
      </c>
      <c r="Y5554" s="2" t="s">
        <v>315</v>
      </c>
      <c r="Z5554" s="2">
        <v>80</v>
      </c>
      <c r="AA5554" s="2"/>
      <c r="AB5554" s="2"/>
      <c r="AC5554" s="2"/>
      <c r="AD5554" s="2"/>
      <c r="AE5554" s="2" t="s">
        <v>271</v>
      </c>
      <c r="AF5554" s="2" t="s">
        <v>281</v>
      </c>
      <c r="AG5554" s="2" t="s">
        <v>1919</v>
      </c>
      <c r="AH5554" s="2" t="s">
        <v>128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6870</v>
      </c>
      <c r="B5555" s="2" t="s">
        <v>6863</v>
      </c>
      <c r="C5555" s="2" t="s">
        <v>47</v>
      </c>
      <c r="D5555" s="2" t="s">
        <v>1913</v>
      </c>
      <c r="E5555" s="2" t="s">
        <v>491</v>
      </c>
      <c r="F5555" s="2" t="s">
        <v>278</v>
      </c>
      <c r="G5555" s="2" t="s">
        <v>120</v>
      </c>
      <c r="H5555" s="2" t="s">
        <v>142</v>
      </c>
      <c r="I5555" s="2" t="s">
        <v>53</v>
      </c>
      <c r="J5555" s="2" t="s">
        <v>280</v>
      </c>
      <c r="K5555" s="2"/>
      <c r="L5555" s="2" t="s">
        <v>122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124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271</v>
      </c>
      <c r="AF5555" s="2" t="s">
        <v>281</v>
      </c>
      <c r="AG5555" s="2" t="s">
        <v>1917</v>
      </c>
      <c r="AH5555" s="2" t="s">
        <v>128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6871</v>
      </c>
      <c r="B5556" s="2" t="s">
        <v>6863</v>
      </c>
      <c r="C5556" s="2" t="s">
        <v>47</v>
      </c>
      <c r="D5556" s="2" t="s">
        <v>1913</v>
      </c>
      <c r="E5556" s="2" t="s">
        <v>491</v>
      </c>
      <c r="F5556" s="2" t="s">
        <v>278</v>
      </c>
      <c r="G5556" s="2" t="s">
        <v>120</v>
      </c>
      <c r="H5556" s="2" t="s">
        <v>142</v>
      </c>
      <c r="I5556" s="2"/>
      <c r="J5556" s="2"/>
      <c r="K5556" s="2" t="s">
        <v>55</v>
      </c>
      <c r="L5556" s="2" t="s">
        <v>551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552</v>
      </c>
      <c r="T5556" s="2" t="s">
        <v>165</v>
      </c>
      <c r="U5556" s="2"/>
      <c r="V5556" s="2" t="s">
        <v>111</v>
      </c>
      <c r="W5556" s="2" t="s">
        <v>553</v>
      </c>
      <c r="X5556" s="2" t="s">
        <v>551</v>
      </c>
      <c r="Y5556" s="2" t="s">
        <v>554</v>
      </c>
      <c r="Z5556" s="2">
        <v>0</v>
      </c>
      <c r="AA5556" s="2"/>
      <c r="AB5556" s="2"/>
      <c r="AC5556" s="2"/>
      <c r="AD5556" s="2"/>
      <c r="AE5556" s="2" t="s">
        <v>271</v>
      </c>
      <c r="AF5556" s="2" t="s">
        <v>555</v>
      </c>
      <c r="AG5556" s="2" t="s">
        <v>556</v>
      </c>
      <c r="AH5556" s="2" t="s">
        <v>168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6872</v>
      </c>
      <c r="B5557" s="2" t="s">
        <v>6873</v>
      </c>
      <c r="C5557" s="2" t="s">
        <v>47</v>
      </c>
      <c r="D5557" s="2" t="s">
        <v>3035</v>
      </c>
      <c r="E5557" s="2" t="s">
        <v>984</v>
      </c>
      <c r="F5557" s="2" t="s">
        <v>50</v>
      </c>
      <c r="G5557" s="2" t="s">
        <v>227</v>
      </c>
      <c r="H5557" s="2" t="s">
        <v>142</v>
      </c>
      <c r="I5557" s="2" t="s">
        <v>53</v>
      </c>
      <c r="J5557" s="2" t="s">
        <v>226</v>
      </c>
      <c r="K5557" s="2" t="s">
        <v>226</v>
      </c>
      <c r="L5557" s="2" t="s">
        <v>227</v>
      </c>
      <c r="M5557" s="2" t="s">
        <v>57</v>
      </c>
      <c r="N5557" s="3">
        <v>23629.585</v>
      </c>
      <c r="O5557" s="3" t="s">
        <v>228</v>
      </c>
      <c r="P5557" s="4">
        <f>IF(O5557="吨",N5557*1000,IF(O5557="万立方米",N5557*10000,""))</f>
        <v>236295850.0</v>
      </c>
      <c r="Q5557" s="2" t="s">
        <v>229</v>
      </c>
      <c r="R5557" s="2" t="s">
        <v>230</v>
      </c>
      <c r="S5557" s="2" t="s">
        <v>231</v>
      </c>
      <c r="T5557" s="2" t="s">
        <v>75</v>
      </c>
      <c r="U5557" s="4">
        <f>0.0</f>
        <v>0.0</v>
      </c>
      <c r="V5557" s="2" t="s">
        <v>232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4">
        <f>P5557*U5557/1000000</f>
        <v>0.0</v>
      </c>
      <c r="AD5557" s="4">
        <f>AC5557*(1-Z5557/100)</f>
        <v>0.0</v>
      </c>
      <c r="AE5557" s="2" t="s">
        <v>66</v>
      </c>
      <c r="AF5557" s="2" t="s">
        <v>67</v>
      </c>
      <c r="AG5557" s="2" t="s">
        <v>233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6874</v>
      </c>
      <c r="B5558" s="2" t="s">
        <v>6873</v>
      </c>
      <c r="C5558" s="2" t="s">
        <v>47</v>
      </c>
      <c r="D5558" s="2" t="s">
        <v>3035</v>
      </c>
      <c r="E5558" s="2" t="s">
        <v>984</v>
      </c>
      <c r="F5558" s="2" t="s">
        <v>50</v>
      </c>
      <c r="G5558" s="2" t="s">
        <v>227</v>
      </c>
      <c r="H5558" s="2" t="s">
        <v>142</v>
      </c>
      <c r="I5558" s="2" t="s">
        <v>53</v>
      </c>
      <c r="J5558" s="2" t="s">
        <v>226</v>
      </c>
      <c r="K5558" s="2" t="s">
        <v>226</v>
      </c>
      <c r="L5558" s="2" t="s">
        <v>227</v>
      </c>
      <c r="M5558" s="2" t="s">
        <v>73</v>
      </c>
      <c r="N5558" s="3">
        <v>23629.585</v>
      </c>
      <c r="O5558" s="3" t="s">
        <v>228</v>
      </c>
      <c r="P5558" s="4">
        <f>IF(O5558="吨",N5558*1000,IF(O5558="万立方米",N5558*10000,""))</f>
        <v>236295850.0</v>
      </c>
      <c r="Q5558" s="2" t="s">
        <v>229</v>
      </c>
      <c r="R5558" s="2" t="s">
        <v>230</v>
      </c>
      <c r="S5558" s="2" t="s">
        <v>235</v>
      </c>
      <c r="T5558" s="2" t="s">
        <v>75</v>
      </c>
      <c r="U5558" s="4">
        <f>1.3</f>
        <v>1.3</v>
      </c>
      <c r="V5558" s="2" t="s">
        <v>232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307.184605</v>
      </c>
      <c r="AD5558" s="4">
        <f>AC5558*(1-Z5558/100)</f>
        <v>307.184605</v>
      </c>
      <c r="AE5558" s="2" t="s">
        <v>66</v>
      </c>
      <c r="AF5558" s="2" t="s">
        <v>67</v>
      </c>
      <c r="AG5558" s="2" t="s">
        <v>236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6875</v>
      </c>
      <c r="B5559" s="2" t="s">
        <v>6873</v>
      </c>
      <c r="C5559" s="2" t="s">
        <v>47</v>
      </c>
      <c r="D5559" s="2" t="s">
        <v>3035</v>
      </c>
      <c r="E5559" s="2" t="s">
        <v>984</v>
      </c>
      <c r="F5559" s="2" t="s">
        <v>50</v>
      </c>
      <c r="G5559" s="2" t="s">
        <v>227</v>
      </c>
      <c r="H5559" s="2" t="s">
        <v>142</v>
      </c>
      <c r="I5559" s="2" t="s">
        <v>53</v>
      </c>
      <c r="J5559" s="2" t="s">
        <v>226</v>
      </c>
      <c r="K5559" s="2" t="s">
        <v>226</v>
      </c>
      <c r="L5559" s="2" t="s">
        <v>227</v>
      </c>
      <c r="M5559" s="2" t="s">
        <v>79</v>
      </c>
      <c r="N5559" s="3">
        <v>23629.585</v>
      </c>
      <c r="O5559" s="3" t="s">
        <v>228</v>
      </c>
      <c r="P5559" s="4">
        <f>IF(O5559="吨",N5559*1000,IF(O5559="万立方米",N5559*10000,""))</f>
        <v>236295850.0</v>
      </c>
      <c r="Q5559" s="2" t="s">
        <v>229</v>
      </c>
      <c r="R5559" s="2" t="s">
        <v>230</v>
      </c>
      <c r="S5559" s="2" t="s">
        <v>238</v>
      </c>
      <c r="T5559" s="2" t="s">
        <v>75</v>
      </c>
      <c r="U5559" s="4">
        <f>4.1</f>
        <v>4.1</v>
      </c>
      <c r="V5559" s="2" t="s">
        <v>232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4">
        <f>P5559*U5559/1000000</f>
        <v>968.8129849999999</v>
      </c>
      <c r="AD5559" s="4">
        <f>AC5559*(1-Z5559/100)</f>
        <v>755.6741283</v>
      </c>
      <c r="AE5559" s="2" t="s">
        <v>66</v>
      </c>
      <c r="AF5559" s="2" t="s">
        <v>67</v>
      </c>
      <c r="AG5559" s="2" t="s">
        <v>239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6876</v>
      </c>
      <c r="B5560" s="2" t="s">
        <v>6873</v>
      </c>
      <c r="C5560" s="2" t="s">
        <v>47</v>
      </c>
      <c r="D5560" s="2" t="s">
        <v>3035</v>
      </c>
      <c r="E5560" s="2" t="s">
        <v>984</v>
      </c>
      <c r="F5560" s="2" t="s">
        <v>50</v>
      </c>
      <c r="G5560" s="2" t="s">
        <v>227</v>
      </c>
      <c r="H5560" s="2" t="s">
        <v>142</v>
      </c>
      <c r="I5560" s="2" t="s">
        <v>53</v>
      </c>
      <c r="J5560" s="2" t="s">
        <v>226</v>
      </c>
      <c r="K5560" s="2" t="s">
        <v>226</v>
      </c>
      <c r="L5560" s="2" t="s">
        <v>227</v>
      </c>
      <c r="M5560" s="2" t="s">
        <v>87</v>
      </c>
      <c r="N5560" s="3">
        <v>23629.585</v>
      </c>
      <c r="O5560" s="3" t="s">
        <v>228</v>
      </c>
      <c r="P5560" s="4">
        <f>IF(O5560="吨",N5560*1000,IF(O5560="万立方米",N5560*10000,""))</f>
        <v>236295850.0</v>
      </c>
      <c r="Q5560" s="2" t="s">
        <v>229</v>
      </c>
      <c r="R5560" s="2" t="s">
        <v>230</v>
      </c>
      <c r="S5560" s="2" t="s">
        <v>241</v>
      </c>
      <c r="T5560" s="2" t="s">
        <v>75</v>
      </c>
      <c r="U5560" s="4">
        <f>0.0</f>
        <v>0.0</v>
      </c>
      <c r="V5560" s="2" t="s">
        <v>232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</v>
      </c>
      <c r="AD5560" s="4">
        <f>AC5560*(1-Z5560/100)</f>
        <v>0.0</v>
      </c>
      <c r="AE5560" s="2" t="s">
        <v>66</v>
      </c>
      <c r="AF5560" s="2" t="s">
        <v>67</v>
      </c>
      <c r="AG5560" s="2" t="s">
        <v>233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6877</v>
      </c>
      <c r="B5561" s="2" t="s">
        <v>6873</v>
      </c>
      <c r="C5561" s="2" t="s">
        <v>47</v>
      </c>
      <c r="D5561" s="2" t="s">
        <v>3035</v>
      </c>
      <c r="E5561" s="2" t="s">
        <v>984</v>
      </c>
      <c r="F5561" s="2" t="s">
        <v>50</v>
      </c>
      <c r="G5561" s="2" t="s">
        <v>227</v>
      </c>
      <c r="H5561" s="2" t="s">
        <v>142</v>
      </c>
      <c r="I5561" s="2" t="s">
        <v>53</v>
      </c>
      <c r="J5561" s="2" t="s">
        <v>226</v>
      </c>
      <c r="K5561" s="2" t="s">
        <v>226</v>
      </c>
      <c r="L5561" s="2" t="s">
        <v>227</v>
      </c>
      <c r="M5561" s="2" t="s">
        <v>91</v>
      </c>
      <c r="N5561" s="3">
        <v>23629.585</v>
      </c>
      <c r="O5561" s="3" t="s">
        <v>228</v>
      </c>
      <c r="P5561" s="4">
        <f>IF(O5561="吨",N5561*1000,IF(O5561="万立方米",N5561*10000,""))</f>
        <v>236295850.0</v>
      </c>
      <c r="Q5561" s="2" t="s">
        <v>229</v>
      </c>
      <c r="R5561" s="2" t="s">
        <v>230</v>
      </c>
      <c r="S5561" s="2" t="s">
        <v>243</v>
      </c>
      <c r="T5561" s="2" t="s">
        <v>75</v>
      </c>
      <c r="U5561" s="4">
        <f>0.03</f>
        <v>0.03</v>
      </c>
      <c r="V5561" s="2" t="s">
        <v>232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4">
        <f>P5561*U5561/1000000</f>
        <v>7.0888755</v>
      </c>
      <c r="AD5561" s="4">
        <f>AC5562*(1-AA5561/100)+(AC5561-AC5562)*(1-AB5561/100)</f>
        <v>7.0888755</v>
      </c>
      <c r="AE5561" s="2" t="s">
        <v>66</v>
      </c>
      <c r="AF5561" s="2" t="s">
        <v>67</v>
      </c>
      <c r="AG5561" s="2" t="s">
        <v>233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6878</v>
      </c>
      <c r="B5562" s="2" t="s">
        <v>6873</v>
      </c>
      <c r="C5562" s="2" t="s">
        <v>47</v>
      </c>
      <c r="D5562" s="2" t="s">
        <v>3035</v>
      </c>
      <c r="E5562" s="2" t="s">
        <v>984</v>
      </c>
      <c r="F5562" s="2" t="s">
        <v>50</v>
      </c>
      <c r="G5562" s="2" t="s">
        <v>227</v>
      </c>
      <c r="H5562" s="2" t="s">
        <v>142</v>
      </c>
      <c r="I5562" s="2" t="s">
        <v>53</v>
      </c>
      <c r="J5562" s="2" t="s">
        <v>226</v>
      </c>
      <c r="K5562" s="2" t="s">
        <v>226</v>
      </c>
      <c r="L5562" s="2" t="s">
        <v>227</v>
      </c>
      <c r="M5562" s="2" t="s">
        <v>95</v>
      </c>
      <c r="N5562" s="3">
        <v>23629.585</v>
      </c>
      <c r="O5562" s="3" t="s">
        <v>228</v>
      </c>
      <c r="P5562" s="4">
        <f>IF(O5562="吨",N5562*1000,IF(O5562="万立方米",N5562*10000,""))</f>
        <v>236295850.0</v>
      </c>
      <c r="Q5562" s="2" t="s">
        <v>229</v>
      </c>
      <c r="R5562" s="2" t="s">
        <v>230</v>
      </c>
      <c r="S5562" s="2" t="s">
        <v>245</v>
      </c>
      <c r="T5562" s="2" t="s">
        <v>75</v>
      </c>
      <c r="U5562" s="4">
        <f>0.03</f>
        <v>0.03</v>
      </c>
      <c r="V5562" s="2" t="s">
        <v>232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7.0888755</v>
      </c>
      <c r="AD5562" s="4">
        <f>AC5562*(1-Z5562/100)</f>
        <v>7.0888755</v>
      </c>
      <c r="AE5562" s="2" t="s">
        <v>66</v>
      </c>
      <c r="AF5562" s="2" t="s">
        <v>67</v>
      </c>
      <c r="AG5562" s="2" t="s">
        <v>233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6879</v>
      </c>
      <c r="B5563" s="2" t="s">
        <v>6873</v>
      </c>
      <c r="C5563" s="2" t="s">
        <v>47</v>
      </c>
      <c r="D5563" s="2" t="s">
        <v>3035</v>
      </c>
      <c r="E5563" s="2" t="s">
        <v>984</v>
      </c>
      <c r="F5563" s="2" t="s">
        <v>50</v>
      </c>
      <c r="G5563" s="2" t="s">
        <v>227</v>
      </c>
      <c r="H5563" s="2" t="s">
        <v>142</v>
      </c>
      <c r="I5563" s="2" t="s">
        <v>53</v>
      </c>
      <c r="J5563" s="2" t="s">
        <v>226</v>
      </c>
      <c r="K5563" s="2" t="s">
        <v>226</v>
      </c>
      <c r="L5563" s="2" t="s">
        <v>227</v>
      </c>
      <c r="M5563" s="2" t="s">
        <v>99</v>
      </c>
      <c r="N5563" s="3">
        <v>23629.585</v>
      </c>
      <c r="O5563" s="3" t="s">
        <v>228</v>
      </c>
      <c r="P5563" s="4">
        <f>IF(O5563="吨",N5563*1000,IF(O5563="万立方米",N5563*10000,""))</f>
        <v>236295850.0</v>
      </c>
      <c r="Q5563" s="2" t="s">
        <v>229</v>
      </c>
      <c r="R5563" s="2" t="s">
        <v>230</v>
      </c>
      <c r="S5563" s="2" t="s">
        <v>247</v>
      </c>
      <c r="T5563" s="2" t="s">
        <v>75</v>
      </c>
      <c r="U5563" s="4">
        <f>0.0</f>
        <v>0.0</v>
      </c>
      <c r="V5563" s="2" t="s">
        <v>232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0.0</v>
      </c>
      <c r="AD5563" s="4">
        <f>AC5563*(1-Z5563/100)</f>
        <v>0.0</v>
      </c>
      <c r="AE5563" s="2" t="s">
        <v>66</v>
      </c>
      <c r="AF5563" s="2" t="s">
        <v>67</v>
      </c>
      <c r="AG5563" s="2" t="s">
        <v>233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6880</v>
      </c>
      <c r="B5564" s="2" t="s">
        <v>6873</v>
      </c>
      <c r="C5564" s="2" t="s">
        <v>47</v>
      </c>
      <c r="D5564" s="2" t="s">
        <v>3035</v>
      </c>
      <c r="E5564" s="2" t="s">
        <v>984</v>
      </c>
      <c r="F5564" s="2" t="s">
        <v>50</v>
      </c>
      <c r="G5564" s="2" t="s">
        <v>227</v>
      </c>
      <c r="H5564" s="2" t="s">
        <v>142</v>
      </c>
      <c r="I5564" s="2" t="s">
        <v>53</v>
      </c>
      <c r="J5564" s="2" t="s">
        <v>226</v>
      </c>
      <c r="K5564" s="2" t="s">
        <v>226</v>
      </c>
      <c r="L5564" s="2" t="s">
        <v>227</v>
      </c>
      <c r="M5564" s="2" t="s">
        <v>104</v>
      </c>
      <c r="N5564" s="3">
        <v>23629.585</v>
      </c>
      <c r="O5564" s="3" t="s">
        <v>228</v>
      </c>
      <c r="P5564" s="4">
        <f>IF(O5564="吨",N5564*1000,IF(O5564="万立方米",N5564*10000,""))</f>
        <v>236295850.0</v>
      </c>
      <c r="Q5564" s="2" t="s">
        <v>229</v>
      </c>
      <c r="R5564" s="2" t="s">
        <v>230</v>
      </c>
      <c r="S5564" s="2" t="s">
        <v>249</v>
      </c>
      <c r="T5564" s="2" t="s">
        <v>75</v>
      </c>
      <c r="U5564" s="4">
        <f>0.02</f>
        <v>0.02</v>
      </c>
      <c r="V5564" s="2" t="s">
        <v>232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 t="s">
        <v>236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6881</v>
      </c>
      <c r="B5565" s="2" t="s">
        <v>6873</v>
      </c>
      <c r="C5565" s="2" t="s">
        <v>47</v>
      </c>
      <c r="D5565" s="2" t="s">
        <v>3035</v>
      </c>
      <c r="E5565" s="2" t="s">
        <v>984</v>
      </c>
      <c r="F5565" s="2" t="s">
        <v>50</v>
      </c>
      <c r="G5565" s="2" t="s">
        <v>227</v>
      </c>
      <c r="H5565" s="2" t="s">
        <v>142</v>
      </c>
      <c r="I5565" s="2"/>
      <c r="J5565" s="2"/>
      <c r="K5565" s="2"/>
      <c r="L5565" s="2"/>
      <c r="M5565" s="2" t="s">
        <v>107</v>
      </c>
      <c r="N5565" s="3"/>
      <c r="O5565" s="3"/>
      <c r="P5565" s="4">
        <f>IF(O5565="吨",N5565*1000,IF(O5565="万立方米",N5565*10000,""))</f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138</v>
      </c>
      <c r="AH5565" s="2" t="s">
        <v>114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6882</v>
      </c>
      <c r="B5566" s="2" t="s">
        <v>6883</v>
      </c>
      <c r="C5566" s="2" t="s">
        <v>47</v>
      </c>
      <c r="D5566" s="2" t="s">
        <v>1824</v>
      </c>
      <c r="E5566" s="2" t="s">
        <v>984</v>
      </c>
      <c r="F5566" s="2" t="s">
        <v>224</v>
      </c>
      <c r="G5566" s="2" t="s">
        <v>51</v>
      </c>
      <c r="H5566" s="2" t="s">
        <v>52</v>
      </c>
      <c r="I5566" s="2" t="s">
        <v>53</v>
      </c>
      <c r="J5566" s="2" t="s">
        <v>343</v>
      </c>
      <c r="K5566" s="2" t="s">
        <v>55</v>
      </c>
      <c r="L5566" s="2" t="s">
        <v>173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174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344</v>
      </c>
      <c r="Y5566" s="2" t="s">
        <v>345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66</v>
      </c>
      <c r="AF5566" s="2" t="s">
        <v>67</v>
      </c>
      <c r="AG5566" s="2" t="s">
        <v>327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6884</v>
      </c>
      <c r="B5567" s="2" t="s">
        <v>6883</v>
      </c>
      <c r="C5567" s="2" t="s">
        <v>47</v>
      </c>
      <c r="D5567" s="2" t="s">
        <v>1824</v>
      </c>
      <c r="E5567" s="2" t="s">
        <v>984</v>
      </c>
      <c r="F5567" s="2" t="s">
        <v>224</v>
      </c>
      <c r="G5567" s="2" t="s">
        <v>51</v>
      </c>
      <c r="H5567" s="2" t="s">
        <v>52</v>
      </c>
      <c r="I5567" s="2" t="s">
        <v>53</v>
      </c>
      <c r="J5567" s="2" t="s">
        <v>343</v>
      </c>
      <c r="K5567" s="2" t="s">
        <v>55</v>
      </c>
      <c r="L5567" s="2" t="s">
        <v>173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179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66</v>
      </c>
      <c r="AF5567" s="2" t="s">
        <v>67</v>
      </c>
      <c r="AG5567" s="2" t="s">
        <v>329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6885</v>
      </c>
      <c r="B5568" s="2" t="s">
        <v>6883</v>
      </c>
      <c r="C5568" s="2" t="s">
        <v>47</v>
      </c>
      <c r="D5568" s="2" t="s">
        <v>1824</v>
      </c>
      <c r="E5568" s="2" t="s">
        <v>984</v>
      </c>
      <c r="F5568" s="2" t="s">
        <v>224</v>
      </c>
      <c r="G5568" s="2" t="s">
        <v>51</v>
      </c>
      <c r="H5568" s="2" t="s">
        <v>52</v>
      </c>
      <c r="I5568" s="2" t="s">
        <v>53</v>
      </c>
      <c r="J5568" s="2" t="s">
        <v>343</v>
      </c>
      <c r="K5568" s="2" t="s">
        <v>55</v>
      </c>
      <c r="L5568" s="2" t="s">
        <v>173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182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149</v>
      </c>
      <c r="Y5568" s="2" t="s">
        <v>150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66</v>
      </c>
      <c r="AF5568" s="2" t="s">
        <v>67</v>
      </c>
      <c r="AG5568" s="2" t="s">
        <v>167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6886</v>
      </c>
      <c r="B5569" s="2" t="s">
        <v>6883</v>
      </c>
      <c r="C5569" s="2" t="s">
        <v>47</v>
      </c>
      <c r="D5569" s="2" t="s">
        <v>1824</v>
      </c>
      <c r="E5569" s="2" t="s">
        <v>984</v>
      </c>
      <c r="F5569" s="2" t="s">
        <v>224</v>
      </c>
      <c r="G5569" s="2" t="s">
        <v>51</v>
      </c>
      <c r="H5569" s="2" t="s">
        <v>52</v>
      </c>
      <c r="I5569" s="2" t="s">
        <v>53</v>
      </c>
      <c r="J5569" s="2" t="s">
        <v>343</v>
      </c>
      <c r="K5569" s="2" t="s">
        <v>55</v>
      </c>
      <c r="L5569" s="2" t="s">
        <v>173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185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344</v>
      </c>
      <c r="Y5569" s="2" t="s">
        <v>349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66</v>
      </c>
      <c r="AF5569" s="2" t="s">
        <v>67</v>
      </c>
      <c r="AG5569" s="2" t="s">
        <v>327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6887</v>
      </c>
      <c r="B5570" s="2" t="s">
        <v>6883</v>
      </c>
      <c r="C5570" s="2" t="s">
        <v>47</v>
      </c>
      <c r="D5570" s="2" t="s">
        <v>1824</v>
      </c>
      <c r="E5570" s="2" t="s">
        <v>984</v>
      </c>
      <c r="F5570" s="2" t="s">
        <v>224</v>
      </c>
      <c r="G5570" s="2" t="s">
        <v>51</v>
      </c>
      <c r="H5570" s="2" t="s">
        <v>52</v>
      </c>
      <c r="I5570" s="2" t="s">
        <v>53</v>
      </c>
      <c r="J5570" s="2" t="s">
        <v>343</v>
      </c>
      <c r="K5570" s="2" t="s">
        <v>55</v>
      </c>
      <c r="L5570" s="2" t="s">
        <v>173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188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344</v>
      </c>
      <c r="Y5570" s="2" t="s">
        <v>351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66</v>
      </c>
      <c r="AF5570" s="2" t="s">
        <v>67</v>
      </c>
      <c r="AG5570" s="2" t="s">
        <v>327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6888</v>
      </c>
      <c r="B5571" s="2" t="s">
        <v>6883</v>
      </c>
      <c r="C5571" s="2" t="s">
        <v>47</v>
      </c>
      <c r="D5571" s="2" t="s">
        <v>1824</v>
      </c>
      <c r="E5571" s="2" t="s">
        <v>984</v>
      </c>
      <c r="F5571" s="2" t="s">
        <v>224</v>
      </c>
      <c r="G5571" s="2" t="s">
        <v>51</v>
      </c>
      <c r="H5571" s="2" t="s">
        <v>52</v>
      </c>
      <c r="I5571" s="2" t="s">
        <v>53</v>
      </c>
      <c r="J5571" s="2" t="s">
        <v>343</v>
      </c>
      <c r="K5571" s="2" t="s">
        <v>55</v>
      </c>
      <c r="L5571" s="2" t="s">
        <v>173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191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344</v>
      </c>
      <c r="Y5571" s="2" t="s">
        <v>353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66</v>
      </c>
      <c r="AF5571" s="2" t="s">
        <v>67</v>
      </c>
      <c r="AG5571" s="2" t="s">
        <v>327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6889</v>
      </c>
      <c r="B5572" s="2" t="s">
        <v>6883</v>
      </c>
      <c r="C5572" s="2" t="s">
        <v>47</v>
      </c>
      <c r="D5572" s="2" t="s">
        <v>1824</v>
      </c>
      <c r="E5572" s="2" t="s">
        <v>984</v>
      </c>
      <c r="F5572" s="2" t="s">
        <v>224</v>
      </c>
      <c r="G5572" s="2" t="s">
        <v>51</v>
      </c>
      <c r="H5572" s="2" t="s">
        <v>52</v>
      </c>
      <c r="I5572" s="2" t="s">
        <v>53</v>
      </c>
      <c r="J5572" s="2" t="s">
        <v>343</v>
      </c>
      <c r="K5572" s="2" t="s">
        <v>55</v>
      </c>
      <c r="L5572" s="2" t="s">
        <v>173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194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314</v>
      </c>
      <c r="Y5572" s="2" t="s">
        <v>315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66</v>
      </c>
      <c r="AF5572" s="2" t="s">
        <v>67</v>
      </c>
      <c r="AG5572" s="2" t="s">
        <v>167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6890</v>
      </c>
      <c r="B5573" s="2" t="s">
        <v>6883</v>
      </c>
      <c r="C5573" s="2" t="s">
        <v>47</v>
      </c>
      <c r="D5573" s="2" t="s">
        <v>1824</v>
      </c>
      <c r="E5573" s="2" t="s">
        <v>984</v>
      </c>
      <c r="F5573" s="2" t="s">
        <v>224</v>
      </c>
      <c r="G5573" s="2" t="s">
        <v>51</v>
      </c>
      <c r="H5573" s="2" t="s">
        <v>52</v>
      </c>
      <c r="I5573" s="2" t="s">
        <v>53</v>
      </c>
      <c r="J5573" s="2" t="s">
        <v>343</v>
      </c>
      <c r="K5573" s="2" t="s">
        <v>55</v>
      </c>
      <c r="L5573" s="2" t="s">
        <v>173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196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66</v>
      </c>
      <c r="AF5573" s="2" t="s">
        <v>67</v>
      </c>
      <c r="AG5573" s="2" t="s">
        <v>329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6891</v>
      </c>
      <c r="B5574" s="2" t="s">
        <v>6883</v>
      </c>
      <c r="C5574" s="2" t="s">
        <v>47</v>
      </c>
      <c r="D5574" s="2" t="s">
        <v>1824</v>
      </c>
      <c r="E5574" s="2" t="s">
        <v>984</v>
      </c>
      <c r="F5574" s="2" t="s">
        <v>224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163</v>
      </c>
      <c r="M5574" s="2" t="s">
        <v>107</v>
      </c>
      <c r="N5574" s="3"/>
      <c r="O5574" s="3"/>
      <c r="P5574" s="4">
        <f>IF(O5574="吨",N5574*1000,IF(O5574="万立方米",N5574*10000,""))</f>
        <v>503700000.0</v>
      </c>
      <c r="Q5574" s="2" t="s">
        <v>108</v>
      </c>
      <c r="R5574" s="2" t="s">
        <v>109</v>
      </c>
      <c r="S5574" s="2" t="s">
        <v>164</v>
      </c>
      <c r="T5574" s="2" t="s">
        <v>165</v>
      </c>
      <c r="U5574" s="4">
        <f>0.16</f>
        <v>0.16</v>
      </c>
      <c r="V5574" s="2" t="s">
        <v>111</v>
      </c>
      <c r="W5574" s="2" t="s">
        <v>164</v>
      </c>
      <c r="X5574" s="2" t="s">
        <v>163</v>
      </c>
      <c r="Y5574" s="2" t="s">
        <v>166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66</v>
      </c>
      <c r="AF5574" s="2" t="s">
        <v>67</v>
      </c>
      <c r="AG5574" s="2" t="s">
        <v>167</v>
      </c>
      <c r="AH5574" s="2" t="s">
        <v>168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6892</v>
      </c>
      <c r="B5575" s="2" t="s">
        <v>6893</v>
      </c>
      <c r="C5575" s="2" t="s">
        <v>47</v>
      </c>
      <c r="D5575" s="2" t="s">
        <v>4239</v>
      </c>
      <c r="E5575" s="2" t="s">
        <v>514</v>
      </c>
      <c r="F5575" s="2" t="s">
        <v>119</v>
      </c>
      <c r="G5575" s="2" t="s">
        <v>227</v>
      </c>
      <c r="H5575" s="2" t="s">
        <v>52</v>
      </c>
      <c r="I5575" s="2" t="s">
        <v>53</v>
      </c>
      <c r="J5575" s="2" t="s">
        <v>1667</v>
      </c>
      <c r="K5575" s="2" t="s">
        <v>1667</v>
      </c>
      <c r="L5575" s="2" t="s">
        <v>227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2110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4">
        <f>P5575*U5575/1000000</f>
        <v>0.002821</v>
      </c>
      <c r="AD5575" s="4">
        <f>AC5575*(1-Z5575/100)</f>
        <v>0.002821</v>
      </c>
      <c r="AE5575" s="2" t="s">
        <v>66</v>
      </c>
      <c r="AF5575" s="2" t="s">
        <v>67</v>
      </c>
      <c r="AG5575" s="2" t="s">
        <v>233</v>
      </c>
      <c r="AH5575" s="2" t="s">
        <v>449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6894</v>
      </c>
      <c r="B5576" s="2" t="s">
        <v>6893</v>
      </c>
      <c r="C5576" s="2" t="s">
        <v>47</v>
      </c>
      <c r="D5576" s="2" t="s">
        <v>4239</v>
      </c>
      <c r="E5576" s="2" t="s">
        <v>514</v>
      </c>
      <c r="F5576" s="2" t="s">
        <v>119</v>
      </c>
      <c r="G5576" s="2" t="s">
        <v>227</v>
      </c>
      <c r="H5576" s="2" t="s">
        <v>52</v>
      </c>
      <c r="I5576" s="2" t="s">
        <v>53</v>
      </c>
      <c r="J5576" s="2" t="s">
        <v>1667</v>
      </c>
      <c r="K5576" s="2" t="s">
        <v>1667</v>
      </c>
      <c r="L5576" s="2" t="s">
        <v>227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2112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0.050778</v>
      </c>
      <c r="AD5576" s="4">
        <f>AC5576*(1-Z5576/100)</f>
        <v>0.050778</v>
      </c>
      <c r="AE5576" s="2" t="s">
        <v>66</v>
      </c>
      <c r="AF5576" s="2" t="s">
        <v>67</v>
      </c>
      <c r="AG5576" s="2" t="s">
        <v>236</v>
      </c>
      <c r="AH5576" s="2" t="s">
        <v>449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6895</v>
      </c>
      <c r="B5577" s="2" t="s">
        <v>6893</v>
      </c>
      <c r="C5577" s="2" t="s">
        <v>47</v>
      </c>
      <c r="D5577" s="2" t="s">
        <v>4239</v>
      </c>
      <c r="E5577" s="2" t="s">
        <v>514</v>
      </c>
      <c r="F5577" s="2" t="s">
        <v>119</v>
      </c>
      <c r="G5577" s="2" t="s">
        <v>227</v>
      </c>
      <c r="H5577" s="2" t="s">
        <v>52</v>
      </c>
      <c r="I5577" s="2" t="s">
        <v>53</v>
      </c>
      <c r="J5577" s="2" t="s">
        <v>1667</v>
      </c>
      <c r="K5577" s="2" t="s">
        <v>1667</v>
      </c>
      <c r="L5577" s="2" t="s">
        <v>227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2114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4">
        <f>P5577*U5577/1000000</f>
        <v>0.527527</v>
      </c>
      <c r="AD5577" s="4">
        <f>AC5577*(1-Z5577/100)</f>
        <v>0.41147106</v>
      </c>
      <c r="AE5577" s="2" t="s">
        <v>66</v>
      </c>
      <c r="AF5577" s="2" t="s">
        <v>67</v>
      </c>
      <c r="AG5577" s="2" t="s">
        <v>239</v>
      </c>
      <c r="AH5577" s="2" t="s">
        <v>449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6896</v>
      </c>
      <c r="B5578" s="2" t="s">
        <v>6893</v>
      </c>
      <c r="C5578" s="2" t="s">
        <v>47</v>
      </c>
      <c r="D5578" s="2" t="s">
        <v>4239</v>
      </c>
      <c r="E5578" s="2" t="s">
        <v>514</v>
      </c>
      <c r="F5578" s="2" t="s">
        <v>119</v>
      </c>
      <c r="G5578" s="2" t="s">
        <v>227</v>
      </c>
      <c r="H5578" s="2" t="s">
        <v>52</v>
      </c>
      <c r="I5578" s="2" t="s">
        <v>53</v>
      </c>
      <c r="J5578" s="2" t="s">
        <v>1667</v>
      </c>
      <c r="K5578" s="2" t="s">
        <v>1667</v>
      </c>
      <c r="L5578" s="2" t="s">
        <v>227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2116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0.0126945</v>
      </c>
      <c r="AD5578" s="4">
        <f>AC5578*(1-Z5578/100)</f>
        <v>0.0126945</v>
      </c>
      <c r="AE5578" s="2" t="s">
        <v>66</v>
      </c>
      <c r="AF5578" s="2" t="s">
        <v>67</v>
      </c>
      <c r="AG5578" s="2" t="s">
        <v>233</v>
      </c>
      <c r="AH5578" s="2" t="s">
        <v>449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6897</v>
      </c>
      <c r="B5579" s="2" t="s">
        <v>6893</v>
      </c>
      <c r="C5579" s="2" t="s">
        <v>47</v>
      </c>
      <c r="D5579" s="2" t="s">
        <v>4239</v>
      </c>
      <c r="E5579" s="2" t="s">
        <v>514</v>
      </c>
      <c r="F5579" s="2" t="s">
        <v>119</v>
      </c>
      <c r="G5579" s="2" t="s">
        <v>227</v>
      </c>
      <c r="H5579" s="2" t="s">
        <v>52</v>
      </c>
      <c r="I5579" s="2" t="s">
        <v>53</v>
      </c>
      <c r="J5579" s="2" t="s">
        <v>1667</v>
      </c>
      <c r="K5579" s="2" t="s">
        <v>1667</v>
      </c>
      <c r="L5579" s="2" t="s">
        <v>227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2118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4">
        <f>P5579*U5579/1000000</f>
        <v>0.0239785</v>
      </c>
      <c r="AD5579" s="4">
        <f>AC5580*(1-AA5579/100)+(AC5579-AC5580)*(1-AB5579/100)</f>
        <v>0.0239785</v>
      </c>
      <c r="AE5579" s="2" t="s">
        <v>66</v>
      </c>
      <c r="AF5579" s="2" t="s">
        <v>67</v>
      </c>
      <c r="AG5579" s="2" t="s">
        <v>233</v>
      </c>
      <c r="AH5579" s="2" t="s">
        <v>449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6898</v>
      </c>
      <c r="B5580" s="2" t="s">
        <v>6893</v>
      </c>
      <c r="C5580" s="2" t="s">
        <v>47</v>
      </c>
      <c r="D5580" s="2" t="s">
        <v>4239</v>
      </c>
      <c r="E5580" s="2" t="s">
        <v>514</v>
      </c>
      <c r="F5580" s="2" t="s">
        <v>119</v>
      </c>
      <c r="G5580" s="2" t="s">
        <v>227</v>
      </c>
      <c r="H5580" s="2" t="s">
        <v>52</v>
      </c>
      <c r="I5580" s="2" t="s">
        <v>53</v>
      </c>
      <c r="J5580" s="2" t="s">
        <v>1667</v>
      </c>
      <c r="K5580" s="2" t="s">
        <v>1667</v>
      </c>
      <c r="L5580" s="2" t="s">
        <v>227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2120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0.0239785</v>
      </c>
      <c r="AD5580" s="4">
        <f>AC5580*(1-Z5580/100)</f>
        <v>0.0239785</v>
      </c>
      <c r="AE5580" s="2" t="s">
        <v>66</v>
      </c>
      <c r="AF5580" s="2" t="s">
        <v>67</v>
      </c>
      <c r="AG5580" s="2" t="s">
        <v>233</v>
      </c>
      <c r="AH5580" s="2" t="s">
        <v>449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6899</v>
      </c>
      <c r="B5581" s="2" t="s">
        <v>6893</v>
      </c>
      <c r="C5581" s="2" t="s">
        <v>47</v>
      </c>
      <c r="D5581" s="2" t="s">
        <v>4239</v>
      </c>
      <c r="E5581" s="2" t="s">
        <v>514</v>
      </c>
      <c r="F5581" s="2" t="s">
        <v>119</v>
      </c>
      <c r="G5581" s="2" t="s">
        <v>227</v>
      </c>
      <c r="H5581" s="2" t="s">
        <v>52</v>
      </c>
      <c r="I5581" s="2" t="s">
        <v>53</v>
      </c>
      <c r="J5581" s="2" t="s">
        <v>1667</v>
      </c>
      <c r="K5581" s="2" t="s">
        <v>1667</v>
      </c>
      <c r="L5581" s="2" t="s">
        <v>227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2122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0.0</v>
      </c>
      <c r="AD5581" s="4">
        <f>AC5581*(1-Z5581/100)</f>
        <v>0.0</v>
      </c>
      <c r="AE5581" s="2" t="s">
        <v>66</v>
      </c>
      <c r="AF5581" s="2" t="s">
        <v>67</v>
      </c>
      <c r="AG5581" s="2" t="s">
        <v>233</v>
      </c>
      <c r="AH5581" s="2" t="s">
        <v>449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6900</v>
      </c>
      <c r="B5582" s="2" t="s">
        <v>6893</v>
      </c>
      <c r="C5582" s="2" t="s">
        <v>47</v>
      </c>
      <c r="D5582" s="2" t="s">
        <v>4239</v>
      </c>
      <c r="E5582" s="2" t="s">
        <v>514</v>
      </c>
      <c r="F5582" s="2" t="s">
        <v>119</v>
      </c>
      <c r="G5582" s="2" t="s">
        <v>227</v>
      </c>
      <c r="H5582" s="2" t="s">
        <v>52</v>
      </c>
      <c r="I5582" s="2" t="s">
        <v>53</v>
      </c>
      <c r="J5582" s="2" t="s">
        <v>1667</v>
      </c>
      <c r="K5582" s="2" t="s">
        <v>1667</v>
      </c>
      <c r="L5582" s="2" t="s">
        <v>227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2124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4.65465</v>
      </c>
      <c r="AD5582" s="4">
        <f>AC5582*(1-Z5582/100)</f>
        <v>4.65465</v>
      </c>
      <c r="AE5582" s="2" t="s">
        <v>66</v>
      </c>
      <c r="AF5582" s="2" t="s">
        <v>67</v>
      </c>
      <c r="AG5582" s="2" t="s">
        <v>236</v>
      </c>
      <c r="AH5582" s="2" t="s">
        <v>449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6901</v>
      </c>
      <c r="B5583" s="2" t="s">
        <v>6893</v>
      </c>
      <c r="C5583" s="2" t="s">
        <v>47</v>
      </c>
      <c r="D5583" s="2" t="s">
        <v>4239</v>
      </c>
      <c r="E5583" s="2" t="s">
        <v>514</v>
      </c>
      <c r="F5583" s="2" t="s">
        <v>119</v>
      </c>
      <c r="G5583" s="2" t="s">
        <v>227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f>IF(O5583="吨",N5583*1000,IF(O5583="万立方米",N5583*10000,""))</f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138</v>
      </c>
      <c r="AH5583" s="2" t="s">
        <v>114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6902</v>
      </c>
      <c r="B5584" s="2" t="s">
        <v>6903</v>
      </c>
      <c r="C5584" s="2" t="s">
        <v>47</v>
      </c>
      <c r="D5584" s="2" t="s">
        <v>1226</v>
      </c>
      <c r="E5584" s="2" t="s">
        <v>1106</v>
      </c>
      <c r="F5584" s="2" t="s">
        <v>119</v>
      </c>
      <c r="G5584" s="2" t="s">
        <v>227</v>
      </c>
      <c r="H5584" s="2" t="s">
        <v>52</v>
      </c>
      <c r="I5584" s="2" t="s">
        <v>53</v>
      </c>
      <c r="J5584" s="2" t="s">
        <v>226</v>
      </c>
      <c r="K5584" s="2" t="s">
        <v>226</v>
      </c>
      <c r="L5584" s="2" t="s">
        <v>227</v>
      </c>
      <c r="M5584" s="2" t="s">
        <v>57</v>
      </c>
      <c r="N5584" s="3">
        <v>412.081</v>
      </c>
      <c r="O5584" s="3" t="s">
        <v>228</v>
      </c>
      <c r="P5584" s="4">
        <f>IF(O5584="吨",N5584*1000,IF(O5584="万立方米",N5584*10000,""))</f>
        <v>4120810.0</v>
      </c>
      <c r="Q5584" s="2" t="s">
        <v>229</v>
      </c>
      <c r="R5584" s="2" t="s">
        <v>230</v>
      </c>
      <c r="S5584" s="2" t="s">
        <v>448</v>
      </c>
      <c r="T5584" s="2" t="s">
        <v>75</v>
      </c>
      <c r="U5584" s="4">
        <f>0.0</f>
        <v>0.0</v>
      </c>
      <c r="V5584" s="2" t="s">
        <v>232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4">
        <f>P5584*U5584/1000000</f>
        <v>0.0</v>
      </c>
      <c r="AD5584" s="4">
        <f>AC5584*(1-Z5584/100)</f>
        <v>0.0</v>
      </c>
      <c r="AE5584" s="2" t="s">
        <v>66</v>
      </c>
      <c r="AF5584" s="2" t="s">
        <v>67</v>
      </c>
      <c r="AG5584" s="2" t="s">
        <v>233</v>
      </c>
      <c r="AH5584" s="2" t="s">
        <v>449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6904</v>
      </c>
      <c r="B5585" s="2" t="s">
        <v>6903</v>
      </c>
      <c r="C5585" s="2" t="s">
        <v>47</v>
      </c>
      <c r="D5585" s="2" t="s">
        <v>1226</v>
      </c>
      <c r="E5585" s="2" t="s">
        <v>1106</v>
      </c>
      <c r="F5585" s="2" t="s">
        <v>119</v>
      </c>
      <c r="G5585" s="2" t="s">
        <v>227</v>
      </c>
      <c r="H5585" s="2" t="s">
        <v>52</v>
      </c>
      <c r="I5585" s="2" t="s">
        <v>53</v>
      </c>
      <c r="J5585" s="2" t="s">
        <v>226</v>
      </c>
      <c r="K5585" s="2" t="s">
        <v>226</v>
      </c>
      <c r="L5585" s="2" t="s">
        <v>227</v>
      </c>
      <c r="M5585" s="2" t="s">
        <v>73</v>
      </c>
      <c r="N5585" s="3">
        <v>412.081</v>
      </c>
      <c r="O5585" s="3" t="s">
        <v>228</v>
      </c>
      <c r="P5585" s="4">
        <f>IF(O5585="吨",N5585*1000,IF(O5585="万立方米",N5585*10000,""))</f>
        <v>4120810.0</v>
      </c>
      <c r="Q5585" s="2" t="s">
        <v>229</v>
      </c>
      <c r="R5585" s="2" t="s">
        <v>230</v>
      </c>
      <c r="S5585" s="2" t="s">
        <v>451</v>
      </c>
      <c r="T5585" s="2" t="s">
        <v>75</v>
      </c>
      <c r="U5585" s="4">
        <f>1.3</f>
        <v>1.3</v>
      </c>
      <c r="V5585" s="2" t="s">
        <v>232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5.357053</v>
      </c>
      <c r="AD5585" s="4">
        <f>AC5585*(1-Z5585/100)</f>
        <v>5.357053</v>
      </c>
      <c r="AE5585" s="2" t="s">
        <v>66</v>
      </c>
      <c r="AF5585" s="2" t="s">
        <v>67</v>
      </c>
      <c r="AG5585" s="2" t="s">
        <v>236</v>
      </c>
      <c r="AH5585" s="2" t="s">
        <v>449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6905</v>
      </c>
      <c r="B5586" s="2" t="s">
        <v>6903</v>
      </c>
      <c r="C5586" s="2" t="s">
        <v>47</v>
      </c>
      <c r="D5586" s="2" t="s">
        <v>1226</v>
      </c>
      <c r="E5586" s="2" t="s">
        <v>1106</v>
      </c>
      <c r="F5586" s="2" t="s">
        <v>119</v>
      </c>
      <c r="G5586" s="2" t="s">
        <v>227</v>
      </c>
      <c r="H5586" s="2" t="s">
        <v>52</v>
      </c>
      <c r="I5586" s="2" t="s">
        <v>53</v>
      </c>
      <c r="J5586" s="2" t="s">
        <v>226</v>
      </c>
      <c r="K5586" s="2" t="s">
        <v>226</v>
      </c>
      <c r="L5586" s="2" t="s">
        <v>227</v>
      </c>
      <c r="M5586" s="2" t="s">
        <v>79</v>
      </c>
      <c r="N5586" s="3">
        <v>412.081</v>
      </c>
      <c r="O5586" s="3" t="s">
        <v>228</v>
      </c>
      <c r="P5586" s="4">
        <f>IF(O5586="吨",N5586*1000,IF(O5586="万立方米",N5586*10000,""))</f>
        <v>4120810.0</v>
      </c>
      <c r="Q5586" s="2" t="s">
        <v>229</v>
      </c>
      <c r="R5586" s="2" t="s">
        <v>230</v>
      </c>
      <c r="S5586" s="2" t="s">
        <v>453</v>
      </c>
      <c r="T5586" s="2" t="s">
        <v>75</v>
      </c>
      <c r="U5586" s="4">
        <f>4.1</f>
        <v>4.1</v>
      </c>
      <c r="V5586" s="2" t="s">
        <v>232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16.895321</v>
      </c>
      <c r="AD5586" s="4">
        <f>AC5586*(1-Z5586/100)</f>
        <v>16.895321</v>
      </c>
      <c r="AE5586" s="2" t="s">
        <v>66</v>
      </c>
      <c r="AF5586" s="2" t="s">
        <v>67</v>
      </c>
      <c r="AG5586" s="2" t="s">
        <v>233</v>
      </c>
      <c r="AH5586" s="2" t="s">
        <v>449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6906</v>
      </c>
      <c r="B5587" s="2" t="s">
        <v>6903</v>
      </c>
      <c r="C5587" s="2" t="s">
        <v>47</v>
      </c>
      <c r="D5587" s="2" t="s">
        <v>1226</v>
      </c>
      <c r="E5587" s="2" t="s">
        <v>1106</v>
      </c>
      <c r="F5587" s="2" t="s">
        <v>119</v>
      </c>
      <c r="G5587" s="2" t="s">
        <v>227</v>
      </c>
      <c r="H5587" s="2" t="s">
        <v>52</v>
      </c>
      <c r="I5587" s="2" t="s">
        <v>53</v>
      </c>
      <c r="J5587" s="2" t="s">
        <v>226</v>
      </c>
      <c r="K5587" s="2" t="s">
        <v>226</v>
      </c>
      <c r="L5587" s="2" t="s">
        <v>227</v>
      </c>
      <c r="M5587" s="2" t="s">
        <v>87</v>
      </c>
      <c r="N5587" s="3">
        <v>412.081</v>
      </c>
      <c r="O5587" s="3" t="s">
        <v>228</v>
      </c>
      <c r="P5587" s="4">
        <f>IF(O5587="吨",N5587*1000,IF(O5587="万立方米",N5587*10000,""))</f>
        <v>4120810.0</v>
      </c>
      <c r="Q5587" s="2" t="s">
        <v>229</v>
      </c>
      <c r="R5587" s="2" t="s">
        <v>230</v>
      </c>
      <c r="S5587" s="2" t="s">
        <v>455</v>
      </c>
      <c r="T5587" s="2" t="s">
        <v>75</v>
      </c>
      <c r="U5587" s="4">
        <f>0.0</f>
        <v>0.0</v>
      </c>
      <c r="V5587" s="2" t="s">
        <v>232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</v>
      </c>
      <c r="AD5587" s="4">
        <f>AC5587*(1-Z5587/100)</f>
        <v>0.0</v>
      </c>
      <c r="AE5587" s="2" t="s">
        <v>66</v>
      </c>
      <c r="AF5587" s="2" t="s">
        <v>67</v>
      </c>
      <c r="AG5587" s="2" t="s">
        <v>233</v>
      </c>
      <c r="AH5587" s="2" t="s">
        <v>449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6907</v>
      </c>
      <c r="B5588" s="2" t="s">
        <v>6903</v>
      </c>
      <c r="C5588" s="2" t="s">
        <v>47</v>
      </c>
      <c r="D5588" s="2" t="s">
        <v>1226</v>
      </c>
      <c r="E5588" s="2" t="s">
        <v>1106</v>
      </c>
      <c r="F5588" s="2" t="s">
        <v>119</v>
      </c>
      <c r="G5588" s="2" t="s">
        <v>227</v>
      </c>
      <c r="H5588" s="2" t="s">
        <v>52</v>
      </c>
      <c r="I5588" s="2" t="s">
        <v>53</v>
      </c>
      <c r="J5588" s="2" t="s">
        <v>226</v>
      </c>
      <c r="K5588" s="2" t="s">
        <v>226</v>
      </c>
      <c r="L5588" s="2" t="s">
        <v>227</v>
      </c>
      <c r="M5588" s="2" t="s">
        <v>91</v>
      </c>
      <c r="N5588" s="3">
        <v>412.081</v>
      </c>
      <c r="O5588" s="3" t="s">
        <v>228</v>
      </c>
      <c r="P5588" s="4">
        <f>IF(O5588="吨",N5588*1000,IF(O5588="万立方米",N5588*10000,""))</f>
        <v>4120810.0</v>
      </c>
      <c r="Q5588" s="2" t="s">
        <v>229</v>
      </c>
      <c r="R5588" s="2" t="s">
        <v>230</v>
      </c>
      <c r="S5588" s="2" t="s">
        <v>457</v>
      </c>
      <c r="T5588" s="2" t="s">
        <v>75</v>
      </c>
      <c r="U5588" s="4">
        <f>0.03</f>
        <v>0.03</v>
      </c>
      <c r="V5588" s="2" t="s">
        <v>232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4">
        <f>P5588*U5588/1000000</f>
        <v>0.12362429999999999</v>
      </c>
      <c r="AD5588" s="4">
        <f>AC5589*(1-AA5588/100)+(AC5588-AC5589)*(1-AB5588/100)</f>
        <v>0.12362429999999999</v>
      </c>
      <c r="AE5588" s="2" t="s">
        <v>66</v>
      </c>
      <c r="AF5588" s="2" t="s">
        <v>67</v>
      </c>
      <c r="AG5588" s="2" t="s">
        <v>233</v>
      </c>
      <c r="AH5588" s="2" t="s">
        <v>449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6908</v>
      </c>
      <c r="B5589" s="2" t="s">
        <v>6903</v>
      </c>
      <c r="C5589" s="2" t="s">
        <v>47</v>
      </c>
      <c r="D5589" s="2" t="s">
        <v>1226</v>
      </c>
      <c r="E5589" s="2" t="s">
        <v>1106</v>
      </c>
      <c r="F5589" s="2" t="s">
        <v>119</v>
      </c>
      <c r="G5589" s="2" t="s">
        <v>227</v>
      </c>
      <c r="H5589" s="2" t="s">
        <v>52</v>
      </c>
      <c r="I5589" s="2" t="s">
        <v>53</v>
      </c>
      <c r="J5589" s="2" t="s">
        <v>226</v>
      </c>
      <c r="K5589" s="2" t="s">
        <v>226</v>
      </c>
      <c r="L5589" s="2" t="s">
        <v>227</v>
      </c>
      <c r="M5589" s="2" t="s">
        <v>95</v>
      </c>
      <c r="N5589" s="3">
        <v>412.081</v>
      </c>
      <c r="O5589" s="3" t="s">
        <v>228</v>
      </c>
      <c r="P5589" s="4">
        <f>IF(O5589="吨",N5589*1000,IF(O5589="万立方米",N5589*10000,""))</f>
        <v>4120810.0</v>
      </c>
      <c r="Q5589" s="2" t="s">
        <v>229</v>
      </c>
      <c r="R5589" s="2" t="s">
        <v>230</v>
      </c>
      <c r="S5589" s="2" t="s">
        <v>459</v>
      </c>
      <c r="T5589" s="2" t="s">
        <v>75</v>
      </c>
      <c r="U5589" s="4">
        <f>0.03</f>
        <v>0.03</v>
      </c>
      <c r="V5589" s="2" t="s">
        <v>232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0.12362429999999999</v>
      </c>
      <c r="AD5589" s="4">
        <f>AC5589*(1-Z5589/100)</f>
        <v>0.12362429999999999</v>
      </c>
      <c r="AE5589" s="2" t="s">
        <v>66</v>
      </c>
      <c r="AF5589" s="2" t="s">
        <v>67</v>
      </c>
      <c r="AG5589" s="2" t="s">
        <v>233</v>
      </c>
      <c r="AH5589" s="2" t="s">
        <v>449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6909</v>
      </c>
      <c r="B5590" s="2" t="s">
        <v>6903</v>
      </c>
      <c r="C5590" s="2" t="s">
        <v>47</v>
      </c>
      <c r="D5590" s="2" t="s">
        <v>1226</v>
      </c>
      <c r="E5590" s="2" t="s">
        <v>1106</v>
      </c>
      <c r="F5590" s="2" t="s">
        <v>119</v>
      </c>
      <c r="G5590" s="2" t="s">
        <v>227</v>
      </c>
      <c r="H5590" s="2" t="s">
        <v>52</v>
      </c>
      <c r="I5590" s="2" t="s">
        <v>53</v>
      </c>
      <c r="J5590" s="2" t="s">
        <v>226</v>
      </c>
      <c r="K5590" s="2" t="s">
        <v>226</v>
      </c>
      <c r="L5590" s="2" t="s">
        <v>227</v>
      </c>
      <c r="M5590" s="2" t="s">
        <v>99</v>
      </c>
      <c r="N5590" s="3">
        <v>412.081</v>
      </c>
      <c r="O5590" s="3" t="s">
        <v>228</v>
      </c>
      <c r="P5590" s="4">
        <f>IF(O5590="吨",N5590*1000,IF(O5590="万立方米",N5590*10000,""))</f>
        <v>4120810.0</v>
      </c>
      <c r="Q5590" s="2" t="s">
        <v>229</v>
      </c>
      <c r="R5590" s="2" t="s">
        <v>230</v>
      </c>
      <c r="S5590" s="2" t="s">
        <v>461</v>
      </c>
      <c r="T5590" s="2" t="s">
        <v>75</v>
      </c>
      <c r="U5590" s="4">
        <f>0.0</f>
        <v>0.0</v>
      </c>
      <c r="V5590" s="2" t="s">
        <v>232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</v>
      </c>
      <c r="AD5590" s="4">
        <f>AC5590*(1-Z5590/100)</f>
        <v>0.0</v>
      </c>
      <c r="AE5590" s="2" t="s">
        <v>66</v>
      </c>
      <c r="AF5590" s="2" t="s">
        <v>67</v>
      </c>
      <c r="AG5590" s="2" t="s">
        <v>233</v>
      </c>
      <c r="AH5590" s="2" t="s">
        <v>449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6910</v>
      </c>
      <c r="B5591" s="2" t="s">
        <v>6903</v>
      </c>
      <c r="C5591" s="2" t="s">
        <v>47</v>
      </c>
      <c r="D5591" s="2" t="s">
        <v>1226</v>
      </c>
      <c r="E5591" s="2" t="s">
        <v>1106</v>
      </c>
      <c r="F5591" s="2" t="s">
        <v>119</v>
      </c>
      <c r="G5591" s="2" t="s">
        <v>227</v>
      </c>
      <c r="H5591" s="2" t="s">
        <v>52</v>
      </c>
      <c r="I5591" s="2" t="s">
        <v>53</v>
      </c>
      <c r="J5591" s="2" t="s">
        <v>226</v>
      </c>
      <c r="K5591" s="2" t="s">
        <v>226</v>
      </c>
      <c r="L5591" s="2" t="s">
        <v>227</v>
      </c>
      <c r="M5591" s="2" t="s">
        <v>104</v>
      </c>
      <c r="N5591" s="3">
        <v>412.081</v>
      </c>
      <c r="O5591" s="3" t="s">
        <v>228</v>
      </c>
      <c r="P5591" s="4">
        <f>IF(O5591="吨",N5591*1000,IF(O5591="万立方米",N5591*10000,""))</f>
        <v>4120810.0</v>
      </c>
      <c r="Q5591" s="2" t="s">
        <v>229</v>
      </c>
      <c r="R5591" s="2" t="s">
        <v>230</v>
      </c>
      <c r="S5591" s="2" t="s">
        <v>463</v>
      </c>
      <c r="T5591" s="2" t="s">
        <v>75</v>
      </c>
      <c r="U5591" s="4">
        <f>0.02</f>
        <v>0.02</v>
      </c>
      <c r="V5591" s="2" t="s">
        <v>232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 t="s">
        <v>236</v>
      </c>
      <c r="AH5591" s="2" t="s">
        <v>449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6911</v>
      </c>
      <c r="B5592" s="2" t="s">
        <v>6903</v>
      </c>
      <c r="C5592" s="2" t="s">
        <v>47</v>
      </c>
      <c r="D5592" s="2" t="s">
        <v>1226</v>
      </c>
      <c r="E5592" s="2" t="s">
        <v>1106</v>
      </c>
      <c r="F5592" s="2" t="s">
        <v>119</v>
      </c>
      <c r="G5592" s="2" t="s">
        <v>227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f>IF(O5592="吨",N5592*1000,IF(O5592="万立方米",N5592*10000,""))</f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138</v>
      </c>
      <c r="AH5592" s="2" t="s">
        <v>114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6912</v>
      </c>
      <c r="B5593" s="2" t="s">
        <v>6913</v>
      </c>
      <c r="C5593" s="2" t="s">
        <v>47</v>
      </c>
      <c r="D5593" s="2" t="s">
        <v>2236</v>
      </c>
      <c r="E5593" s="2" t="s">
        <v>526</v>
      </c>
      <c r="F5593" s="2" t="s">
        <v>50</v>
      </c>
      <c r="G5593" s="2" t="s">
        <v>51</v>
      </c>
      <c r="H5593" s="2" t="s">
        <v>297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143</v>
      </c>
      <c r="Y5593" s="2" t="s">
        <v>326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66</v>
      </c>
      <c r="AF5593" s="2" t="s">
        <v>67</v>
      </c>
      <c r="AG5593" s="2" t="s">
        <v>327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6914</v>
      </c>
      <c r="B5594" s="2" t="s">
        <v>6913</v>
      </c>
      <c r="C5594" s="2" t="s">
        <v>47</v>
      </c>
      <c r="D5594" s="2" t="s">
        <v>2236</v>
      </c>
      <c r="E5594" s="2" t="s">
        <v>526</v>
      </c>
      <c r="F5594" s="2" t="s">
        <v>50</v>
      </c>
      <c r="G5594" s="2" t="s">
        <v>51</v>
      </c>
      <c r="H5594" s="2" t="s">
        <v>297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66</v>
      </c>
      <c r="AF5594" s="2" t="s">
        <v>67</v>
      </c>
      <c r="AG5594" s="2" t="s">
        <v>329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6915</v>
      </c>
      <c r="B5595" s="2" t="s">
        <v>6913</v>
      </c>
      <c r="C5595" s="2" t="s">
        <v>47</v>
      </c>
      <c r="D5595" s="2" t="s">
        <v>2236</v>
      </c>
      <c r="E5595" s="2" t="s">
        <v>526</v>
      </c>
      <c r="F5595" s="2" t="s">
        <v>50</v>
      </c>
      <c r="G5595" s="2" t="s">
        <v>51</v>
      </c>
      <c r="H5595" s="2" t="s">
        <v>297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149</v>
      </c>
      <c r="Y5595" s="2" t="s">
        <v>150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66</v>
      </c>
      <c r="AF5595" s="2" t="s">
        <v>67</v>
      </c>
      <c r="AG5595" s="2" t="s">
        <v>167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6916</v>
      </c>
      <c r="B5596" s="2" t="s">
        <v>6913</v>
      </c>
      <c r="C5596" s="2" t="s">
        <v>47</v>
      </c>
      <c r="D5596" s="2" t="s">
        <v>2236</v>
      </c>
      <c r="E5596" s="2" t="s">
        <v>526</v>
      </c>
      <c r="F5596" s="2" t="s">
        <v>50</v>
      </c>
      <c r="G5596" s="2" t="s">
        <v>51</v>
      </c>
      <c r="H5596" s="2" t="s">
        <v>297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143</v>
      </c>
      <c r="Y5596" s="2" t="s">
        <v>332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66</v>
      </c>
      <c r="AF5596" s="2" t="s">
        <v>67</v>
      </c>
      <c r="AG5596" s="2" t="s">
        <v>327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6917</v>
      </c>
      <c r="B5597" s="2" t="s">
        <v>6913</v>
      </c>
      <c r="C5597" s="2" t="s">
        <v>47</v>
      </c>
      <c r="D5597" s="2" t="s">
        <v>2236</v>
      </c>
      <c r="E5597" s="2" t="s">
        <v>526</v>
      </c>
      <c r="F5597" s="2" t="s">
        <v>50</v>
      </c>
      <c r="G5597" s="2" t="s">
        <v>51</v>
      </c>
      <c r="H5597" s="2" t="s">
        <v>297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143</v>
      </c>
      <c r="Y5597" s="2" t="s">
        <v>334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66</v>
      </c>
      <c r="AF5597" s="2" t="s">
        <v>67</v>
      </c>
      <c r="AG5597" s="2" t="s">
        <v>327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6918</v>
      </c>
      <c r="B5598" s="2" t="s">
        <v>6913</v>
      </c>
      <c r="C5598" s="2" t="s">
        <v>47</v>
      </c>
      <c r="D5598" s="2" t="s">
        <v>2236</v>
      </c>
      <c r="E5598" s="2" t="s">
        <v>526</v>
      </c>
      <c r="F5598" s="2" t="s">
        <v>50</v>
      </c>
      <c r="G5598" s="2" t="s">
        <v>51</v>
      </c>
      <c r="H5598" s="2" t="s">
        <v>297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143</v>
      </c>
      <c r="Y5598" s="2" t="s">
        <v>336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66</v>
      </c>
      <c r="AF5598" s="2" t="s">
        <v>67</v>
      </c>
      <c r="AG5598" s="2" t="s">
        <v>327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6919</v>
      </c>
      <c r="B5599" s="2" t="s">
        <v>6913</v>
      </c>
      <c r="C5599" s="2" t="s">
        <v>47</v>
      </c>
      <c r="D5599" s="2" t="s">
        <v>2236</v>
      </c>
      <c r="E5599" s="2" t="s">
        <v>526</v>
      </c>
      <c r="F5599" s="2" t="s">
        <v>50</v>
      </c>
      <c r="G5599" s="2" t="s">
        <v>51</v>
      </c>
      <c r="H5599" s="2" t="s">
        <v>297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314</v>
      </c>
      <c r="Y5599" s="2" t="s">
        <v>315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66</v>
      </c>
      <c r="AF5599" s="2" t="s">
        <v>67</v>
      </c>
      <c r="AG5599" s="2" t="s">
        <v>167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6920</v>
      </c>
      <c r="B5600" s="2" t="s">
        <v>6913</v>
      </c>
      <c r="C5600" s="2" t="s">
        <v>47</v>
      </c>
      <c r="D5600" s="2" t="s">
        <v>2236</v>
      </c>
      <c r="E5600" s="2" t="s">
        <v>526</v>
      </c>
      <c r="F5600" s="2" t="s">
        <v>50</v>
      </c>
      <c r="G5600" s="2" t="s">
        <v>51</v>
      </c>
      <c r="H5600" s="2" t="s">
        <v>297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66</v>
      </c>
      <c r="AF5600" s="2" t="s">
        <v>67</v>
      </c>
      <c r="AG5600" s="2" t="s">
        <v>329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6921</v>
      </c>
      <c r="B5601" s="2" t="s">
        <v>6913</v>
      </c>
      <c r="C5601" s="2" t="s">
        <v>47</v>
      </c>
      <c r="D5601" s="2" t="s">
        <v>2236</v>
      </c>
      <c r="E5601" s="2" t="s">
        <v>526</v>
      </c>
      <c r="F5601" s="2" t="s">
        <v>50</v>
      </c>
      <c r="G5601" s="2" t="s">
        <v>51</v>
      </c>
      <c r="H5601" s="2" t="s">
        <v>297</v>
      </c>
      <c r="I5601" s="2" t="s">
        <v>198</v>
      </c>
      <c r="J5601" s="2" t="s">
        <v>357</v>
      </c>
      <c r="K5601" s="2" t="s">
        <v>357</v>
      </c>
      <c r="L5601" s="2" t="s">
        <v>200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358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143</v>
      </c>
      <c r="Y5601" s="2" t="s">
        <v>326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66</v>
      </c>
      <c r="AF5601" s="2" t="s">
        <v>67</v>
      </c>
      <c r="AG5601" s="2" t="s">
        <v>327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6922</v>
      </c>
      <c r="B5602" s="2" t="s">
        <v>6913</v>
      </c>
      <c r="C5602" s="2" t="s">
        <v>47</v>
      </c>
      <c r="D5602" s="2" t="s">
        <v>2236</v>
      </c>
      <c r="E5602" s="2" t="s">
        <v>526</v>
      </c>
      <c r="F5602" s="2" t="s">
        <v>50</v>
      </c>
      <c r="G5602" s="2" t="s">
        <v>51</v>
      </c>
      <c r="H5602" s="2" t="s">
        <v>297</v>
      </c>
      <c r="I5602" s="2" t="s">
        <v>198</v>
      </c>
      <c r="J5602" s="2" t="s">
        <v>357</v>
      </c>
      <c r="K5602" s="2" t="s">
        <v>357</v>
      </c>
      <c r="L5602" s="2" t="s">
        <v>200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360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66</v>
      </c>
      <c r="AF5602" s="2" t="s">
        <v>67</v>
      </c>
      <c r="AG5602" s="2" t="s">
        <v>329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6923</v>
      </c>
      <c r="B5603" s="2" t="s">
        <v>6913</v>
      </c>
      <c r="C5603" s="2" t="s">
        <v>47</v>
      </c>
      <c r="D5603" s="2" t="s">
        <v>2236</v>
      </c>
      <c r="E5603" s="2" t="s">
        <v>526</v>
      </c>
      <c r="F5603" s="2" t="s">
        <v>50</v>
      </c>
      <c r="G5603" s="2" t="s">
        <v>51</v>
      </c>
      <c r="H5603" s="2" t="s">
        <v>297</v>
      </c>
      <c r="I5603" s="2" t="s">
        <v>198</v>
      </c>
      <c r="J5603" s="2" t="s">
        <v>357</v>
      </c>
      <c r="K5603" s="2" t="s">
        <v>357</v>
      </c>
      <c r="L5603" s="2" t="s">
        <v>200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362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149</v>
      </c>
      <c r="Y5603" s="2" t="s">
        <v>150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66</v>
      </c>
      <c r="AF5603" s="2" t="s">
        <v>67</v>
      </c>
      <c r="AG5603" s="2" t="s">
        <v>167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6924</v>
      </c>
      <c r="B5604" s="2" t="s">
        <v>6913</v>
      </c>
      <c r="C5604" s="2" t="s">
        <v>47</v>
      </c>
      <c r="D5604" s="2" t="s">
        <v>2236</v>
      </c>
      <c r="E5604" s="2" t="s">
        <v>526</v>
      </c>
      <c r="F5604" s="2" t="s">
        <v>50</v>
      </c>
      <c r="G5604" s="2" t="s">
        <v>51</v>
      </c>
      <c r="H5604" s="2" t="s">
        <v>297</v>
      </c>
      <c r="I5604" s="2" t="s">
        <v>198</v>
      </c>
      <c r="J5604" s="2" t="s">
        <v>357</v>
      </c>
      <c r="K5604" s="2" t="s">
        <v>357</v>
      </c>
      <c r="L5604" s="2" t="s">
        <v>200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364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143</v>
      </c>
      <c r="Y5604" s="2" t="s">
        <v>332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66</v>
      </c>
      <c r="AF5604" s="2" t="s">
        <v>67</v>
      </c>
      <c r="AG5604" s="2" t="s">
        <v>327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6925</v>
      </c>
      <c r="B5605" s="2" t="s">
        <v>6913</v>
      </c>
      <c r="C5605" s="2" t="s">
        <v>47</v>
      </c>
      <c r="D5605" s="2" t="s">
        <v>2236</v>
      </c>
      <c r="E5605" s="2" t="s">
        <v>526</v>
      </c>
      <c r="F5605" s="2" t="s">
        <v>50</v>
      </c>
      <c r="G5605" s="2" t="s">
        <v>51</v>
      </c>
      <c r="H5605" s="2" t="s">
        <v>297</v>
      </c>
      <c r="I5605" s="2" t="s">
        <v>198</v>
      </c>
      <c r="J5605" s="2" t="s">
        <v>357</v>
      </c>
      <c r="K5605" s="2" t="s">
        <v>357</v>
      </c>
      <c r="L5605" s="2" t="s">
        <v>200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366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143</v>
      </c>
      <c r="Y5605" s="2" t="s">
        <v>334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66</v>
      </c>
      <c r="AF5605" s="2" t="s">
        <v>67</v>
      </c>
      <c r="AG5605" s="2" t="s">
        <v>327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6926</v>
      </c>
      <c r="B5606" s="2" t="s">
        <v>6913</v>
      </c>
      <c r="C5606" s="2" t="s">
        <v>47</v>
      </c>
      <c r="D5606" s="2" t="s">
        <v>2236</v>
      </c>
      <c r="E5606" s="2" t="s">
        <v>526</v>
      </c>
      <c r="F5606" s="2" t="s">
        <v>50</v>
      </c>
      <c r="G5606" s="2" t="s">
        <v>51</v>
      </c>
      <c r="H5606" s="2" t="s">
        <v>297</v>
      </c>
      <c r="I5606" s="2" t="s">
        <v>198</v>
      </c>
      <c r="J5606" s="2" t="s">
        <v>357</v>
      </c>
      <c r="K5606" s="2" t="s">
        <v>357</v>
      </c>
      <c r="L5606" s="2" t="s">
        <v>200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368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143</v>
      </c>
      <c r="Y5606" s="2" t="s">
        <v>336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66</v>
      </c>
      <c r="AF5606" s="2" t="s">
        <v>67</v>
      </c>
      <c r="AG5606" s="2" t="s">
        <v>327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6927</v>
      </c>
      <c r="B5607" s="2" t="s">
        <v>6913</v>
      </c>
      <c r="C5607" s="2" t="s">
        <v>47</v>
      </c>
      <c r="D5607" s="2" t="s">
        <v>2236</v>
      </c>
      <c r="E5607" s="2" t="s">
        <v>526</v>
      </c>
      <c r="F5607" s="2" t="s">
        <v>50</v>
      </c>
      <c r="G5607" s="2" t="s">
        <v>51</v>
      </c>
      <c r="H5607" s="2" t="s">
        <v>297</v>
      </c>
      <c r="I5607" s="2" t="s">
        <v>198</v>
      </c>
      <c r="J5607" s="2" t="s">
        <v>357</v>
      </c>
      <c r="K5607" s="2" t="s">
        <v>357</v>
      </c>
      <c r="L5607" s="2" t="s">
        <v>200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370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314</v>
      </c>
      <c r="Y5607" s="2" t="s">
        <v>315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66</v>
      </c>
      <c r="AF5607" s="2" t="s">
        <v>67</v>
      </c>
      <c r="AG5607" s="2" t="s">
        <v>167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6928</v>
      </c>
      <c r="B5608" s="2" t="s">
        <v>6913</v>
      </c>
      <c r="C5608" s="2" t="s">
        <v>47</v>
      </c>
      <c r="D5608" s="2" t="s">
        <v>2236</v>
      </c>
      <c r="E5608" s="2" t="s">
        <v>526</v>
      </c>
      <c r="F5608" s="2" t="s">
        <v>50</v>
      </c>
      <c r="G5608" s="2" t="s">
        <v>51</v>
      </c>
      <c r="H5608" s="2" t="s">
        <v>297</v>
      </c>
      <c r="I5608" s="2" t="s">
        <v>198</v>
      </c>
      <c r="J5608" s="2" t="s">
        <v>357</v>
      </c>
      <c r="K5608" s="2" t="s">
        <v>357</v>
      </c>
      <c r="L5608" s="2" t="s">
        <v>200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372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66</v>
      </c>
      <c r="AF5608" s="2" t="s">
        <v>67</v>
      </c>
      <c r="AG5608" s="2" t="s">
        <v>329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6929</v>
      </c>
      <c r="B5609" s="2" t="s">
        <v>6913</v>
      </c>
      <c r="C5609" s="2" t="s">
        <v>47</v>
      </c>
      <c r="D5609" s="2" t="s">
        <v>2236</v>
      </c>
      <c r="E5609" s="2" t="s">
        <v>526</v>
      </c>
      <c r="F5609" s="2" t="s">
        <v>50</v>
      </c>
      <c r="G5609" s="2" t="s">
        <v>51</v>
      </c>
      <c r="H5609" s="2" t="s">
        <v>297</v>
      </c>
      <c r="I5609" s="2"/>
      <c r="J5609" s="2"/>
      <c r="K5609" s="2" t="s">
        <v>55</v>
      </c>
      <c r="L5609" s="2" t="s">
        <v>163</v>
      </c>
      <c r="M5609" s="2" t="s">
        <v>107</v>
      </c>
      <c r="N5609" s="3"/>
      <c r="O5609" s="3"/>
      <c r="P5609" s="4">
        <f>IF(O5609="吨",N5609*1000,IF(O5609="万立方米",N5609*10000,""))</f>
        <v>1303299000.0</v>
      </c>
      <c r="Q5609" s="2" t="s">
        <v>108</v>
      </c>
      <c r="R5609" s="2" t="s">
        <v>109</v>
      </c>
      <c r="S5609" s="2" t="s">
        <v>164</v>
      </c>
      <c r="T5609" s="2" t="s">
        <v>165</v>
      </c>
      <c r="U5609" s="4">
        <f>0.16</f>
        <v>0.16</v>
      </c>
      <c r="V5609" s="2" t="s">
        <v>111</v>
      </c>
      <c r="W5609" s="2" t="s">
        <v>164</v>
      </c>
      <c r="X5609" s="2" t="s">
        <v>163</v>
      </c>
      <c r="Y5609" s="2" t="s">
        <v>166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66</v>
      </c>
      <c r="AF5609" s="2" t="s">
        <v>67</v>
      </c>
      <c r="AG5609" s="2" t="s">
        <v>167</v>
      </c>
      <c r="AH5609" s="2" t="s">
        <v>168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6930</v>
      </c>
      <c r="B5610" s="2" t="s">
        <v>6931</v>
      </c>
      <c r="C5610" s="2" t="s">
        <v>47</v>
      </c>
      <c r="D5610" s="2" t="s">
        <v>6932</v>
      </c>
      <c r="E5610" s="2" t="s">
        <v>514</v>
      </c>
      <c r="F5610" s="2" t="s">
        <v>50</v>
      </c>
      <c r="G5610" s="2" t="s">
        <v>225</v>
      </c>
      <c r="H5610" s="2" t="s">
        <v>142</v>
      </c>
      <c r="I5610" s="2" t="s">
        <v>53</v>
      </c>
      <c r="J5610" s="2" t="s">
        <v>226</v>
      </c>
      <c r="K5610" s="2" t="s">
        <v>226</v>
      </c>
      <c r="L5610" s="2" t="s">
        <v>227</v>
      </c>
      <c r="M5610" s="2" t="s">
        <v>57</v>
      </c>
      <c r="N5610" s="3">
        <v>4209.65</v>
      </c>
      <c r="O5610" s="3" t="s">
        <v>228</v>
      </c>
      <c r="P5610" s="4">
        <f>IF(O5610="吨",N5610*1000,IF(O5610="万立方米",N5610*10000,""))</f>
        <v>42096500.0</v>
      </c>
      <c r="Q5610" s="2" t="s">
        <v>229</v>
      </c>
      <c r="R5610" s="2" t="s">
        <v>230</v>
      </c>
      <c r="S5610" s="2" t="s">
        <v>231</v>
      </c>
      <c r="T5610" s="2" t="s">
        <v>75</v>
      </c>
      <c r="U5610" s="4">
        <f>0.0</f>
        <v>0.0</v>
      </c>
      <c r="V5610" s="2" t="s">
        <v>232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233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6933</v>
      </c>
      <c r="B5611" s="2" t="s">
        <v>6931</v>
      </c>
      <c r="C5611" s="2" t="s">
        <v>47</v>
      </c>
      <c r="D5611" s="2" t="s">
        <v>6932</v>
      </c>
      <c r="E5611" s="2" t="s">
        <v>514</v>
      </c>
      <c r="F5611" s="2" t="s">
        <v>50</v>
      </c>
      <c r="G5611" s="2" t="s">
        <v>225</v>
      </c>
      <c r="H5611" s="2" t="s">
        <v>142</v>
      </c>
      <c r="I5611" s="2" t="s">
        <v>53</v>
      </c>
      <c r="J5611" s="2" t="s">
        <v>226</v>
      </c>
      <c r="K5611" s="2" t="s">
        <v>226</v>
      </c>
      <c r="L5611" s="2" t="s">
        <v>227</v>
      </c>
      <c r="M5611" s="2" t="s">
        <v>73</v>
      </c>
      <c r="N5611" s="3">
        <v>4209.65</v>
      </c>
      <c r="O5611" s="3" t="s">
        <v>228</v>
      </c>
      <c r="P5611" s="4">
        <f>IF(O5611="吨",N5611*1000,IF(O5611="万立方米",N5611*10000,""))</f>
        <v>42096500.0</v>
      </c>
      <c r="Q5611" s="2" t="s">
        <v>229</v>
      </c>
      <c r="R5611" s="2" t="s">
        <v>230</v>
      </c>
      <c r="S5611" s="2" t="s">
        <v>235</v>
      </c>
      <c r="T5611" s="2" t="s">
        <v>75</v>
      </c>
      <c r="U5611" s="4">
        <f>1.3</f>
        <v>1.3</v>
      </c>
      <c r="V5611" s="2" t="s">
        <v>232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4">
        <f>P5611*U5611/1000000</f>
        <v>54.72545</v>
      </c>
      <c r="AD5611" s="4">
        <f>AC5611*(1-Z5611/100)</f>
        <v>54.72545</v>
      </c>
      <c r="AE5611" s="2" t="s">
        <v>66</v>
      </c>
      <c r="AF5611" s="2" t="s">
        <v>67</v>
      </c>
      <c r="AG5611" s="2" t="s">
        <v>236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6934</v>
      </c>
      <c r="B5612" s="2" t="s">
        <v>6931</v>
      </c>
      <c r="C5612" s="2" t="s">
        <v>47</v>
      </c>
      <c r="D5612" s="2" t="s">
        <v>6932</v>
      </c>
      <c r="E5612" s="2" t="s">
        <v>514</v>
      </c>
      <c r="F5612" s="2" t="s">
        <v>50</v>
      </c>
      <c r="G5612" s="2" t="s">
        <v>225</v>
      </c>
      <c r="H5612" s="2" t="s">
        <v>142</v>
      </c>
      <c r="I5612" s="2" t="s">
        <v>53</v>
      </c>
      <c r="J5612" s="2" t="s">
        <v>226</v>
      </c>
      <c r="K5612" s="2" t="s">
        <v>226</v>
      </c>
      <c r="L5612" s="2" t="s">
        <v>227</v>
      </c>
      <c r="M5612" s="2" t="s">
        <v>79</v>
      </c>
      <c r="N5612" s="3">
        <v>4209.65</v>
      </c>
      <c r="O5612" s="3" t="s">
        <v>228</v>
      </c>
      <c r="P5612" s="4">
        <f>IF(O5612="吨",N5612*1000,IF(O5612="万立方米",N5612*10000,""))</f>
        <v>42096500.0</v>
      </c>
      <c r="Q5612" s="2" t="s">
        <v>229</v>
      </c>
      <c r="R5612" s="2" t="s">
        <v>230</v>
      </c>
      <c r="S5612" s="2" t="s">
        <v>238</v>
      </c>
      <c r="T5612" s="2" t="s">
        <v>75</v>
      </c>
      <c r="U5612" s="4">
        <f>4.1</f>
        <v>4.1</v>
      </c>
      <c r="V5612" s="2" t="s">
        <v>232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4">
        <f>P5612*U5612/1000000</f>
        <v>172.59564999999998</v>
      </c>
      <c r="AD5612" s="4">
        <f>AC5612*(1-Z5612/100)</f>
        <v>134.624607</v>
      </c>
      <c r="AE5612" s="2" t="s">
        <v>66</v>
      </c>
      <c r="AF5612" s="2" t="s">
        <v>67</v>
      </c>
      <c r="AG5612" s="2" t="s">
        <v>239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6935</v>
      </c>
      <c r="B5613" s="2" t="s">
        <v>6931</v>
      </c>
      <c r="C5613" s="2" t="s">
        <v>47</v>
      </c>
      <c r="D5613" s="2" t="s">
        <v>6932</v>
      </c>
      <c r="E5613" s="2" t="s">
        <v>514</v>
      </c>
      <c r="F5613" s="2" t="s">
        <v>50</v>
      </c>
      <c r="G5613" s="2" t="s">
        <v>225</v>
      </c>
      <c r="H5613" s="2" t="s">
        <v>142</v>
      </c>
      <c r="I5613" s="2" t="s">
        <v>53</v>
      </c>
      <c r="J5613" s="2" t="s">
        <v>226</v>
      </c>
      <c r="K5613" s="2" t="s">
        <v>226</v>
      </c>
      <c r="L5613" s="2" t="s">
        <v>227</v>
      </c>
      <c r="M5613" s="2" t="s">
        <v>87</v>
      </c>
      <c r="N5613" s="3">
        <v>4209.65</v>
      </c>
      <c r="O5613" s="3" t="s">
        <v>228</v>
      </c>
      <c r="P5613" s="4">
        <f>IF(O5613="吨",N5613*1000,IF(O5613="万立方米",N5613*10000,""))</f>
        <v>42096500.0</v>
      </c>
      <c r="Q5613" s="2" t="s">
        <v>229</v>
      </c>
      <c r="R5613" s="2" t="s">
        <v>230</v>
      </c>
      <c r="S5613" s="2" t="s">
        <v>241</v>
      </c>
      <c r="T5613" s="2" t="s">
        <v>75</v>
      </c>
      <c r="U5613" s="4">
        <f>0.0</f>
        <v>0.0</v>
      </c>
      <c r="V5613" s="2" t="s">
        <v>232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233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6936</v>
      </c>
      <c r="B5614" s="2" t="s">
        <v>6931</v>
      </c>
      <c r="C5614" s="2" t="s">
        <v>47</v>
      </c>
      <c r="D5614" s="2" t="s">
        <v>6932</v>
      </c>
      <c r="E5614" s="2" t="s">
        <v>514</v>
      </c>
      <c r="F5614" s="2" t="s">
        <v>50</v>
      </c>
      <c r="G5614" s="2" t="s">
        <v>225</v>
      </c>
      <c r="H5614" s="2" t="s">
        <v>142</v>
      </c>
      <c r="I5614" s="2" t="s">
        <v>53</v>
      </c>
      <c r="J5614" s="2" t="s">
        <v>226</v>
      </c>
      <c r="K5614" s="2" t="s">
        <v>226</v>
      </c>
      <c r="L5614" s="2" t="s">
        <v>227</v>
      </c>
      <c r="M5614" s="2" t="s">
        <v>91</v>
      </c>
      <c r="N5614" s="3">
        <v>4209.65</v>
      </c>
      <c r="O5614" s="3" t="s">
        <v>228</v>
      </c>
      <c r="P5614" s="4">
        <f>IF(O5614="吨",N5614*1000,IF(O5614="万立方米",N5614*10000,""))</f>
        <v>42096500.0</v>
      </c>
      <c r="Q5614" s="2" t="s">
        <v>229</v>
      </c>
      <c r="R5614" s="2" t="s">
        <v>230</v>
      </c>
      <c r="S5614" s="2" t="s">
        <v>243</v>
      </c>
      <c r="T5614" s="2" t="s">
        <v>75</v>
      </c>
      <c r="U5614" s="4">
        <f>0.03</f>
        <v>0.03</v>
      </c>
      <c r="V5614" s="2" t="s">
        <v>232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4">
        <f>P5614*U5614/1000000</f>
        <v>1.262895</v>
      </c>
      <c r="AD5614" s="4">
        <f>AC5615*(1-AA5614/100)+(AC5614-AC5615)*(1-AB5614/100)</f>
        <v>1.262895</v>
      </c>
      <c r="AE5614" s="2" t="s">
        <v>66</v>
      </c>
      <c r="AF5614" s="2" t="s">
        <v>67</v>
      </c>
      <c r="AG5614" s="2" t="s">
        <v>233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6937</v>
      </c>
      <c r="B5615" s="2" t="s">
        <v>6931</v>
      </c>
      <c r="C5615" s="2" t="s">
        <v>47</v>
      </c>
      <c r="D5615" s="2" t="s">
        <v>6932</v>
      </c>
      <c r="E5615" s="2" t="s">
        <v>514</v>
      </c>
      <c r="F5615" s="2" t="s">
        <v>50</v>
      </c>
      <c r="G5615" s="2" t="s">
        <v>225</v>
      </c>
      <c r="H5615" s="2" t="s">
        <v>142</v>
      </c>
      <c r="I5615" s="2" t="s">
        <v>53</v>
      </c>
      <c r="J5615" s="2" t="s">
        <v>226</v>
      </c>
      <c r="K5615" s="2" t="s">
        <v>226</v>
      </c>
      <c r="L5615" s="2" t="s">
        <v>227</v>
      </c>
      <c r="M5615" s="2" t="s">
        <v>95</v>
      </c>
      <c r="N5615" s="3">
        <v>4209.65</v>
      </c>
      <c r="O5615" s="3" t="s">
        <v>228</v>
      </c>
      <c r="P5615" s="4">
        <f>IF(O5615="吨",N5615*1000,IF(O5615="万立方米",N5615*10000,""))</f>
        <v>42096500.0</v>
      </c>
      <c r="Q5615" s="2" t="s">
        <v>229</v>
      </c>
      <c r="R5615" s="2" t="s">
        <v>230</v>
      </c>
      <c r="S5615" s="2" t="s">
        <v>245</v>
      </c>
      <c r="T5615" s="2" t="s">
        <v>75</v>
      </c>
      <c r="U5615" s="4">
        <f>0.03</f>
        <v>0.03</v>
      </c>
      <c r="V5615" s="2" t="s">
        <v>232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1.262895</v>
      </c>
      <c r="AD5615" s="4">
        <f>AC5615*(1-Z5615/100)</f>
        <v>1.262895</v>
      </c>
      <c r="AE5615" s="2" t="s">
        <v>66</v>
      </c>
      <c r="AF5615" s="2" t="s">
        <v>67</v>
      </c>
      <c r="AG5615" s="2" t="s">
        <v>233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6938</v>
      </c>
      <c r="B5616" s="2" t="s">
        <v>6931</v>
      </c>
      <c r="C5616" s="2" t="s">
        <v>47</v>
      </c>
      <c r="D5616" s="2" t="s">
        <v>6932</v>
      </c>
      <c r="E5616" s="2" t="s">
        <v>514</v>
      </c>
      <c r="F5616" s="2" t="s">
        <v>50</v>
      </c>
      <c r="G5616" s="2" t="s">
        <v>225</v>
      </c>
      <c r="H5616" s="2" t="s">
        <v>142</v>
      </c>
      <c r="I5616" s="2" t="s">
        <v>53</v>
      </c>
      <c r="J5616" s="2" t="s">
        <v>226</v>
      </c>
      <c r="K5616" s="2" t="s">
        <v>226</v>
      </c>
      <c r="L5616" s="2" t="s">
        <v>227</v>
      </c>
      <c r="M5616" s="2" t="s">
        <v>99</v>
      </c>
      <c r="N5616" s="3">
        <v>4209.65</v>
      </c>
      <c r="O5616" s="3" t="s">
        <v>228</v>
      </c>
      <c r="P5616" s="4">
        <f>IF(O5616="吨",N5616*1000,IF(O5616="万立方米",N5616*10000,""))</f>
        <v>42096500.0</v>
      </c>
      <c r="Q5616" s="2" t="s">
        <v>229</v>
      </c>
      <c r="R5616" s="2" t="s">
        <v>230</v>
      </c>
      <c r="S5616" s="2" t="s">
        <v>247</v>
      </c>
      <c r="T5616" s="2" t="s">
        <v>75</v>
      </c>
      <c r="U5616" s="4">
        <f>0.0</f>
        <v>0.0</v>
      </c>
      <c r="V5616" s="2" t="s">
        <v>232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233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6939</v>
      </c>
      <c r="B5617" s="2" t="s">
        <v>6931</v>
      </c>
      <c r="C5617" s="2" t="s">
        <v>47</v>
      </c>
      <c r="D5617" s="2" t="s">
        <v>6932</v>
      </c>
      <c r="E5617" s="2" t="s">
        <v>514</v>
      </c>
      <c r="F5617" s="2" t="s">
        <v>50</v>
      </c>
      <c r="G5617" s="2" t="s">
        <v>225</v>
      </c>
      <c r="H5617" s="2" t="s">
        <v>142</v>
      </c>
      <c r="I5617" s="2" t="s">
        <v>53</v>
      </c>
      <c r="J5617" s="2" t="s">
        <v>226</v>
      </c>
      <c r="K5617" s="2" t="s">
        <v>226</v>
      </c>
      <c r="L5617" s="2" t="s">
        <v>227</v>
      </c>
      <c r="M5617" s="2" t="s">
        <v>104</v>
      </c>
      <c r="N5617" s="3">
        <v>4209.65</v>
      </c>
      <c r="O5617" s="3" t="s">
        <v>228</v>
      </c>
      <c r="P5617" s="4">
        <f>IF(O5617="吨",N5617*1000,IF(O5617="万立方米",N5617*10000,""))</f>
        <v>42096500.0</v>
      </c>
      <c r="Q5617" s="2" t="s">
        <v>229</v>
      </c>
      <c r="R5617" s="2" t="s">
        <v>230</v>
      </c>
      <c r="S5617" s="2" t="s">
        <v>249</v>
      </c>
      <c r="T5617" s="2" t="s">
        <v>75</v>
      </c>
      <c r="U5617" s="4">
        <f>0.02</f>
        <v>0.02</v>
      </c>
      <c r="V5617" s="2" t="s">
        <v>232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 t="s">
        <v>236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6940</v>
      </c>
      <c r="B5618" s="2" t="s">
        <v>6931</v>
      </c>
      <c r="C5618" s="2" t="s">
        <v>47</v>
      </c>
      <c r="D5618" s="2" t="s">
        <v>6932</v>
      </c>
      <c r="E5618" s="2" t="s">
        <v>514</v>
      </c>
      <c r="F5618" s="2" t="s">
        <v>50</v>
      </c>
      <c r="G5618" s="2" t="s">
        <v>225</v>
      </c>
      <c r="H5618" s="2" t="s">
        <v>142</v>
      </c>
      <c r="I5618" s="2"/>
      <c r="J5618" s="2"/>
      <c r="K5618" s="2"/>
      <c r="L5618" s="2"/>
      <c r="M5618" s="2" t="s">
        <v>107</v>
      </c>
      <c r="N5618" s="3"/>
      <c r="O5618" s="3"/>
      <c r="P5618" s="4">
        <f>IF(O5618="吨",N5618*1000,IF(O5618="万立方米",N5618*10000,""))</f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138</v>
      </c>
      <c r="AH5618" s="2" t="s">
        <v>114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6941</v>
      </c>
      <c r="B5619" s="2" t="s">
        <v>6942</v>
      </c>
      <c r="C5619" s="2" t="s">
        <v>47</v>
      </c>
      <c r="D5619" s="2" t="s">
        <v>1298</v>
      </c>
      <c r="E5619" s="2" t="s">
        <v>924</v>
      </c>
      <c r="F5619" s="2" t="s">
        <v>50</v>
      </c>
      <c r="G5619" s="2" t="s">
        <v>225</v>
      </c>
      <c r="H5619" s="2" t="s">
        <v>52</v>
      </c>
      <c r="I5619" s="2" t="s">
        <v>53</v>
      </c>
      <c r="J5619" s="2" t="s">
        <v>226</v>
      </c>
      <c r="K5619" s="2" t="s">
        <v>226</v>
      </c>
      <c r="L5619" s="2" t="s">
        <v>227</v>
      </c>
      <c r="M5619" s="2" t="s">
        <v>57</v>
      </c>
      <c r="N5619" s="3">
        <v>8323</v>
      </c>
      <c r="O5619" s="3" t="s">
        <v>228</v>
      </c>
      <c r="P5619" s="4">
        <f>IF(O5619="吨",N5619*1000,IF(O5619="万立方米",N5619*10000,""))</f>
        <v>83230000.0</v>
      </c>
      <c r="Q5619" s="2" t="s">
        <v>229</v>
      </c>
      <c r="R5619" s="2" t="s">
        <v>230</v>
      </c>
      <c r="S5619" s="2" t="s">
        <v>231</v>
      </c>
      <c r="T5619" s="2" t="s">
        <v>75</v>
      </c>
      <c r="U5619" s="4">
        <f>0.0</f>
        <v>0.0</v>
      </c>
      <c r="V5619" s="2" t="s">
        <v>232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6943</v>
      </c>
      <c r="B5620" s="2" t="s">
        <v>6942</v>
      </c>
      <c r="C5620" s="2" t="s">
        <v>47</v>
      </c>
      <c r="D5620" s="2" t="s">
        <v>1298</v>
      </c>
      <c r="E5620" s="2" t="s">
        <v>924</v>
      </c>
      <c r="F5620" s="2" t="s">
        <v>50</v>
      </c>
      <c r="G5620" s="2" t="s">
        <v>225</v>
      </c>
      <c r="H5620" s="2" t="s">
        <v>52</v>
      </c>
      <c r="I5620" s="2" t="s">
        <v>53</v>
      </c>
      <c r="J5620" s="2" t="s">
        <v>226</v>
      </c>
      <c r="K5620" s="2" t="s">
        <v>226</v>
      </c>
      <c r="L5620" s="2" t="s">
        <v>227</v>
      </c>
      <c r="M5620" s="2" t="s">
        <v>73</v>
      </c>
      <c r="N5620" s="3">
        <v>8323</v>
      </c>
      <c r="O5620" s="3" t="s">
        <v>228</v>
      </c>
      <c r="P5620" s="4">
        <f>IF(O5620="吨",N5620*1000,IF(O5620="万立方米",N5620*10000,""))</f>
        <v>83230000.0</v>
      </c>
      <c r="Q5620" s="2" t="s">
        <v>229</v>
      </c>
      <c r="R5620" s="2" t="s">
        <v>230</v>
      </c>
      <c r="S5620" s="2" t="s">
        <v>235</v>
      </c>
      <c r="T5620" s="2" t="s">
        <v>75</v>
      </c>
      <c r="U5620" s="4">
        <f>1.3</f>
        <v>1.3</v>
      </c>
      <c r="V5620" s="2" t="s">
        <v>232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4">
        <f>P5620*U5620/1000000</f>
        <v>108.199</v>
      </c>
      <c r="AD5620" s="4">
        <f>AC5620*(1-Z5620/100)</f>
        <v>108.199</v>
      </c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6944</v>
      </c>
      <c r="B5621" s="2" t="s">
        <v>6942</v>
      </c>
      <c r="C5621" s="2" t="s">
        <v>47</v>
      </c>
      <c r="D5621" s="2" t="s">
        <v>1298</v>
      </c>
      <c r="E5621" s="2" t="s">
        <v>924</v>
      </c>
      <c r="F5621" s="2" t="s">
        <v>50</v>
      </c>
      <c r="G5621" s="2" t="s">
        <v>225</v>
      </c>
      <c r="H5621" s="2" t="s">
        <v>52</v>
      </c>
      <c r="I5621" s="2" t="s">
        <v>53</v>
      </c>
      <c r="J5621" s="2" t="s">
        <v>226</v>
      </c>
      <c r="K5621" s="2" t="s">
        <v>226</v>
      </c>
      <c r="L5621" s="2" t="s">
        <v>227</v>
      </c>
      <c r="M5621" s="2" t="s">
        <v>79</v>
      </c>
      <c r="N5621" s="3">
        <v>8323</v>
      </c>
      <c r="O5621" s="3" t="s">
        <v>228</v>
      </c>
      <c r="P5621" s="4">
        <f>IF(O5621="吨",N5621*1000,IF(O5621="万立方米",N5621*10000,""))</f>
        <v>83230000.0</v>
      </c>
      <c r="Q5621" s="2" t="s">
        <v>229</v>
      </c>
      <c r="R5621" s="2" t="s">
        <v>230</v>
      </c>
      <c r="S5621" s="2" t="s">
        <v>238</v>
      </c>
      <c r="T5621" s="2" t="s">
        <v>75</v>
      </c>
      <c r="U5621" s="4">
        <f>4.1</f>
        <v>4.1</v>
      </c>
      <c r="V5621" s="2" t="s">
        <v>232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4">
        <f>P5621*U5621/1000000</f>
        <v>341.243</v>
      </c>
      <c r="AD5621" s="4">
        <f>AC5621*(1-Z5621/100)</f>
        <v>266.16954</v>
      </c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6945</v>
      </c>
      <c r="B5622" s="2" t="s">
        <v>6942</v>
      </c>
      <c r="C5622" s="2" t="s">
        <v>47</v>
      </c>
      <c r="D5622" s="2" t="s">
        <v>1298</v>
      </c>
      <c r="E5622" s="2" t="s">
        <v>924</v>
      </c>
      <c r="F5622" s="2" t="s">
        <v>50</v>
      </c>
      <c r="G5622" s="2" t="s">
        <v>225</v>
      </c>
      <c r="H5622" s="2" t="s">
        <v>52</v>
      </c>
      <c r="I5622" s="2" t="s">
        <v>53</v>
      </c>
      <c r="J5622" s="2" t="s">
        <v>226</v>
      </c>
      <c r="K5622" s="2" t="s">
        <v>226</v>
      </c>
      <c r="L5622" s="2" t="s">
        <v>227</v>
      </c>
      <c r="M5622" s="2" t="s">
        <v>87</v>
      </c>
      <c r="N5622" s="3">
        <v>8323</v>
      </c>
      <c r="O5622" s="3" t="s">
        <v>228</v>
      </c>
      <c r="P5622" s="4">
        <f>IF(O5622="吨",N5622*1000,IF(O5622="万立方米",N5622*10000,""))</f>
        <v>83230000.0</v>
      </c>
      <c r="Q5622" s="2" t="s">
        <v>229</v>
      </c>
      <c r="R5622" s="2" t="s">
        <v>230</v>
      </c>
      <c r="S5622" s="2" t="s">
        <v>241</v>
      </c>
      <c r="T5622" s="2" t="s">
        <v>75</v>
      </c>
      <c r="U5622" s="4">
        <f>0.0</f>
        <v>0.0</v>
      </c>
      <c r="V5622" s="2" t="s">
        <v>232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6946</v>
      </c>
      <c r="B5623" s="2" t="s">
        <v>6942</v>
      </c>
      <c r="C5623" s="2" t="s">
        <v>47</v>
      </c>
      <c r="D5623" s="2" t="s">
        <v>1298</v>
      </c>
      <c r="E5623" s="2" t="s">
        <v>924</v>
      </c>
      <c r="F5623" s="2" t="s">
        <v>50</v>
      </c>
      <c r="G5623" s="2" t="s">
        <v>225</v>
      </c>
      <c r="H5623" s="2" t="s">
        <v>52</v>
      </c>
      <c r="I5623" s="2" t="s">
        <v>53</v>
      </c>
      <c r="J5623" s="2" t="s">
        <v>226</v>
      </c>
      <c r="K5623" s="2" t="s">
        <v>226</v>
      </c>
      <c r="L5623" s="2" t="s">
        <v>227</v>
      </c>
      <c r="M5623" s="2" t="s">
        <v>91</v>
      </c>
      <c r="N5623" s="3">
        <v>8323</v>
      </c>
      <c r="O5623" s="3" t="s">
        <v>228</v>
      </c>
      <c r="P5623" s="4">
        <f>IF(O5623="吨",N5623*1000,IF(O5623="万立方米",N5623*10000,""))</f>
        <v>83230000.0</v>
      </c>
      <c r="Q5623" s="2" t="s">
        <v>229</v>
      </c>
      <c r="R5623" s="2" t="s">
        <v>230</v>
      </c>
      <c r="S5623" s="2" t="s">
        <v>243</v>
      </c>
      <c r="T5623" s="2" t="s">
        <v>75</v>
      </c>
      <c r="U5623" s="4">
        <f>0.03</f>
        <v>0.03</v>
      </c>
      <c r="V5623" s="2" t="s">
        <v>232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4">
        <f>P5623*U5623/1000000</f>
        <v>2.4969</v>
      </c>
      <c r="AD5623" s="4">
        <f>AC5624*(1-AA5623/100)+(AC5623-AC5624)*(1-AB5623/100)</f>
        <v>2.4969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6947</v>
      </c>
      <c r="B5624" s="2" t="s">
        <v>6942</v>
      </c>
      <c r="C5624" s="2" t="s">
        <v>47</v>
      </c>
      <c r="D5624" s="2" t="s">
        <v>1298</v>
      </c>
      <c r="E5624" s="2" t="s">
        <v>924</v>
      </c>
      <c r="F5624" s="2" t="s">
        <v>50</v>
      </c>
      <c r="G5624" s="2" t="s">
        <v>225</v>
      </c>
      <c r="H5624" s="2" t="s">
        <v>52</v>
      </c>
      <c r="I5624" s="2" t="s">
        <v>53</v>
      </c>
      <c r="J5624" s="2" t="s">
        <v>226</v>
      </c>
      <c r="K5624" s="2" t="s">
        <v>226</v>
      </c>
      <c r="L5624" s="2" t="s">
        <v>227</v>
      </c>
      <c r="M5624" s="2" t="s">
        <v>95</v>
      </c>
      <c r="N5624" s="3">
        <v>8323</v>
      </c>
      <c r="O5624" s="3" t="s">
        <v>228</v>
      </c>
      <c r="P5624" s="4">
        <f>IF(O5624="吨",N5624*1000,IF(O5624="万立方米",N5624*10000,""))</f>
        <v>83230000.0</v>
      </c>
      <c r="Q5624" s="2" t="s">
        <v>229</v>
      </c>
      <c r="R5624" s="2" t="s">
        <v>230</v>
      </c>
      <c r="S5624" s="2" t="s">
        <v>245</v>
      </c>
      <c r="T5624" s="2" t="s">
        <v>75</v>
      </c>
      <c r="U5624" s="4">
        <f>0.03</f>
        <v>0.03</v>
      </c>
      <c r="V5624" s="2" t="s">
        <v>232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2.4969</v>
      </c>
      <c r="AD5624" s="4">
        <f>AC5624*(1-Z5624/100)</f>
        <v>2.4969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6948</v>
      </c>
      <c r="B5625" s="2" t="s">
        <v>6942</v>
      </c>
      <c r="C5625" s="2" t="s">
        <v>47</v>
      </c>
      <c r="D5625" s="2" t="s">
        <v>1298</v>
      </c>
      <c r="E5625" s="2" t="s">
        <v>924</v>
      </c>
      <c r="F5625" s="2" t="s">
        <v>50</v>
      </c>
      <c r="G5625" s="2" t="s">
        <v>225</v>
      </c>
      <c r="H5625" s="2" t="s">
        <v>52</v>
      </c>
      <c r="I5625" s="2" t="s">
        <v>53</v>
      </c>
      <c r="J5625" s="2" t="s">
        <v>226</v>
      </c>
      <c r="K5625" s="2" t="s">
        <v>226</v>
      </c>
      <c r="L5625" s="2" t="s">
        <v>227</v>
      </c>
      <c r="M5625" s="2" t="s">
        <v>99</v>
      </c>
      <c r="N5625" s="3">
        <v>8323</v>
      </c>
      <c r="O5625" s="3" t="s">
        <v>228</v>
      </c>
      <c r="P5625" s="4">
        <f>IF(O5625="吨",N5625*1000,IF(O5625="万立方米",N5625*10000,""))</f>
        <v>83230000.0</v>
      </c>
      <c r="Q5625" s="2" t="s">
        <v>229</v>
      </c>
      <c r="R5625" s="2" t="s">
        <v>230</v>
      </c>
      <c r="S5625" s="2" t="s">
        <v>247</v>
      </c>
      <c r="T5625" s="2" t="s">
        <v>75</v>
      </c>
      <c r="U5625" s="4">
        <f>0.0</f>
        <v>0.0</v>
      </c>
      <c r="V5625" s="2" t="s">
        <v>232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4">
        <f>P5625*U5625/1000000</f>
        <v>0.0</v>
      </c>
      <c r="AD5625" s="4">
        <f>AC5625*(1-Z5625/100)</f>
        <v>0.0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6949</v>
      </c>
      <c r="B5626" s="2" t="s">
        <v>6942</v>
      </c>
      <c r="C5626" s="2" t="s">
        <v>47</v>
      </c>
      <c r="D5626" s="2" t="s">
        <v>1298</v>
      </c>
      <c r="E5626" s="2" t="s">
        <v>924</v>
      </c>
      <c r="F5626" s="2" t="s">
        <v>50</v>
      </c>
      <c r="G5626" s="2" t="s">
        <v>225</v>
      </c>
      <c r="H5626" s="2" t="s">
        <v>52</v>
      </c>
      <c r="I5626" s="2" t="s">
        <v>53</v>
      </c>
      <c r="J5626" s="2" t="s">
        <v>226</v>
      </c>
      <c r="K5626" s="2" t="s">
        <v>226</v>
      </c>
      <c r="L5626" s="2" t="s">
        <v>227</v>
      </c>
      <c r="M5626" s="2" t="s">
        <v>104</v>
      </c>
      <c r="N5626" s="3">
        <v>8323</v>
      </c>
      <c r="O5626" s="3" t="s">
        <v>228</v>
      </c>
      <c r="P5626" s="4">
        <f>IF(O5626="吨",N5626*1000,IF(O5626="万立方米",N5626*10000,""))</f>
        <v>83230000.0</v>
      </c>
      <c r="Q5626" s="2" t="s">
        <v>229</v>
      </c>
      <c r="R5626" s="2" t="s">
        <v>230</v>
      </c>
      <c r="S5626" s="2" t="s">
        <v>249</v>
      </c>
      <c r="T5626" s="2" t="s">
        <v>75</v>
      </c>
      <c r="U5626" s="4">
        <f>0.02</f>
        <v>0.02</v>
      </c>
      <c r="V5626" s="2" t="s">
        <v>232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6950</v>
      </c>
      <c r="B5627" s="2" t="s">
        <v>6942</v>
      </c>
      <c r="C5627" s="2" t="s">
        <v>47</v>
      </c>
      <c r="D5627" s="2" t="s">
        <v>1298</v>
      </c>
      <c r="E5627" s="2" t="s">
        <v>924</v>
      </c>
      <c r="F5627" s="2" t="s">
        <v>50</v>
      </c>
      <c r="G5627" s="2" t="s">
        <v>225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f>IF(O5627="吨",N5627*1000,IF(O5627="万立方米",N5627*10000,""))</f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113</v>
      </c>
      <c r="AH5627" s="2" t="s">
        <v>114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6951</v>
      </c>
      <c r="B5628" s="2" t="s">
        <v>6952</v>
      </c>
      <c r="C5628" s="2" t="s">
        <v>47</v>
      </c>
      <c r="D5628" s="2" t="s">
        <v>6183</v>
      </c>
      <c r="E5628" s="2" t="s">
        <v>911</v>
      </c>
      <c r="F5628" s="2" t="s">
        <v>278</v>
      </c>
      <c r="G5628" s="2" t="s">
        <v>120</v>
      </c>
      <c r="H5628" s="2" t="s">
        <v>52</v>
      </c>
      <c r="I5628" s="2" t="s">
        <v>53</v>
      </c>
      <c r="J5628" s="2" t="s">
        <v>280</v>
      </c>
      <c r="K5628" s="2"/>
      <c r="L5628" s="2" t="s">
        <v>122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124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271</v>
      </c>
      <c r="AF5628" s="2" t="s">
        <v>281</v>
      </c>
      <c r="AG5628" s="2" t="s">
        <v>282</v>
      </c>
      <c r="AH5628" s="2" t="s">
        <v>128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6953</v>
      </c>
      <c r="B5629" s="2" t="s">
        <v>6952</v>
      </c>
      <c r="C5629" s="2" t="s">
        <v>47</v>
      </c>
      <c r="D5629" s="2" t="s">
        <v>6183</v>
      </c>
      <c r="E5629" s="2" t="s">
        <v>911</v>
      </c>
      <c r="F5629" s="2" t="s">
        <v>278</v>
      </c>
      <c r="G5629" s="2" t="s">
        <v>120</v>
      </c>
      <c r="H5629" s="2" t="s">
        <v>52</v>
      </c>
      <c r="I5629" s="2" t="s">
        <v>53</v>
      </c>
      <c r="J5629" s="2" t="s">
        <v>280</v>
      </c>
      <c r="K5629" s="2"/>
      <c r="L5629" s="2" t="s">
        <v>122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124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271</v>
      </c>
      <c r="AF5629" s="2" t="s">
        <v>281</v>
      </c>
      <c r="AG5629" s="2" t="s">
        <v>284</v>
      </c>
      <c r="AH5629" s="2" t="s">
        <v>128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6954</v>
      </c>
      <c r="B5630" s="2" t="s">
        <v>6952</v>
      </c>
      <c r="C5630" s="2" t="s">
        <v>47</v>
      </c>
      <c r="D5630" s="2" t="s">
        <v>6183</v>
      </c>
      <c r="E5630" s="2" t="s">
        <v>911</v>
      </c>
      <c r="F5630" s="2" t="s">
        <v>278</v>
      </c>
      <c r="G5630" s="2" t="s">
        <v>120</v>
      </c>
      <c r="H5630" s="2" t="s">
        <v>52</v>
      </c>
      <c r="I5630" s="2" t="s">
        <v>53</v>
      </c>
      <c r="J5630" s="2" t="s">
        <v>280</v>
      </c>
      <c r="K5630" s="2"/>
      <c r="L5630" s="2" t="s">
        <v>122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124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271</v>
      </c>
      <c r="AF5630" s="2" t="s">
        <v>281</v>
      </c>
      <c r="AG5630" s="2" t="s">
        <v>282</v>
      </c>
      <c r="AH5630" s="2" t="s">
        <v>128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6955</v>
      </c>
      <c r="B5631" s="2" t="s">
        <v>6952</v>
      </c>
      <c r="C5631" s="2" t="s">
        <v>47</v>
      </c>
      <c r="D5631" s="2" t="s">
        <v>6183</v>
      </c>
      <c r="E5631" s="2" t="s">
        <v>911</v>
      </c>
      <c r="F5631" s="2" t="s">
        <v>278</v>
      </c>
      <c r="G5631" s="2" t="s">
        <v>120</v>
      </c>
      <c r="H5631" s="2" t="s">
        <v>52</v>
      </c>
      <c r="I5631" s="2" t="s">
        <v>53</v>
      </c>
      <c r="J5631" s="2" t="s">
        <v>280</v>
      </c>
      <c r="K5631" s="2"/>
      <c r="L5631" s="2" t="s">
        <v>122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124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271</v>
      </c>
      <c r="AF5631" s="2" t="s">
        <v>281</v>
      </c>
      <c r="AG5631" s="2" t="s">
        <v>282</v>
      </c>
      <c r="AH5631" s="2" t="s">
        <v>128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6956</v>
      </c>
      <c r="B5632" s="2" t="s">
        <v>6952</v>
      </c>
      <c r="C5632" s="2" t="s">
        <v>47</v>
      </c>
      <c r="D5632" s="2" t="s">
        <v>6183</v>
      </c>
      <c r="E5632" s="2" t="s">
        <v>911</v>
      </c>
      <c r="F5632" s="2" t="s">
        <v>278</v>
      </c>
      <c r="G5632" s="2" t="s">
        <v>120</v>
      </c>
      <c r="H5632" s="2" t="s">
        <v>52</v>
      </c>
      <c r="I5632" s="2" t="s">
        <v>53</v>
      </c>
      <c r="J5632" s="2" t="s">
        <v>280</v>
      </c>
      <c r="K5632" s="2"/>
      <c r="L5632" s="2" t="s">
        <v>122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124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271</v>
      </c>
      <c r="AF5632" s="2" t="s">
        <v>281</v>
      </c>
      <c r="AG5632" s="2" t="s">
        <v>282</v>
      </c>
      <c r="AH5632" s="2" t="s">
        <v>128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6957</v>
      </c>
      <c r="B5633" s="2" t="s">
        <v>6952</v>
      </c>
      <c r="C5633" s="2" t="s">
        <v>47</v>
      </c>
      <c r="D5633" s="2" t="s">
        <v>6183</v>
      </c>
      <c r="E5633" s="2" t="s">
        <v>911</v>
      </c>
      <c r="F5633" s="2" t="s">
        <v>278</v>
      </c>
      <c r="G5633" s="2" t="s">
        <v>120</v>
      </c>
      <c r="H5633" s="2" t="s">
        <v>52</v>
      </c>
      <c r="I5633" s="2" t="s">
        <v>53</v>
      </c>
      <c r="J5633" s="2" t="s">
        <v>280</v>
      </c>
      <c r="K5633" s="2"/>
      <c r="L5633" s="2" t="s">
        <v>122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124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271</v>
      </c>
      <c r="AF5633" s="2" t="s">
        <v>281</v>
      </c>
      <c r="AG5633" s="2" t="s">
        <v>282</v>
      </c>
      <c r="AH5633" s="2" t="s">
        <v>128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6958</v>
      </c>
      <c r="B5634" s="2" t="s">
        <v>6952</v>
      </c>
      <c r="C5634" s="2" t="s">
        <v>47</v>
      </c>
      <c r="D5634" s="2" t="s">
        <v>6183</v>
      </c>
      <c r="E5634" s="2" t="s">
        <v>911</v>
      </c>
      <c r="F5634" s="2" t="s">
        <v>278</v>
      </c>
      <c r="G5634" s="2" t="s">
        <v>120</v>
      </c>
      <c r="H5634" s="2" t="s">
        <v>52</v>
      </c>
      <c r="I5634" s="2" t="s">
        <v>53</v>
      </c>
      <c r="J5634" s="2" t="s">
        <v>280</v>
      </c>
      <c r="K5634" s="2"/>
      <c r="L5634" s="2" t="s">
        <v>122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124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271</v>
      </c>
      <c r="AF5634" s="2" t="s">
        <v>281</v>
      </c>
      <c r="AG5634" s="2" t="s">
        <v>282</v>
      </c>
      <c r="AH5634" s="2" t="s">
        <v>128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6959</v>
      </c>
      <c r="B5635" s="2" t="s">
        <v>6952</v>
      </c>
      <c r="C5635" s="2" t="s">
        <v>47</v>
      </c>
      <c r="D5635" s="2" t="s">
        <v>6183</v>
      </c>
      <c r="E5635" s="2" t="s">
        <v>911</v>
      </c>
      <c r="F5635" s="2" t="s">
        <v>278</v>
      </c>
      <c r="G5635" s="2" t="s">
        <v>120</v>
      </c>
      <c r="H5635" s="2" t="s">
        <v>52</v>
      </c>
      <c r="I5635" s="2" t="s">
        <v>53</v>
      </c>
      <c r="J5635" s="2" t="s">
        <v>280</v>
      </c>
      <c r="K5635" s="2"/>
      <c r="L5635" s="2" t="s">
        <v>122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124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271</v>
      </c>
      <c r="AF5635" s="2" t="s">
        <v>281</v>
      </c>
      <c r="AG5635" s="2" t="s">
        <v>284</v>
      </c>
      <c r="AH5635" s="2" t="s">
        <v>128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6960</v>
      </c>
      <c r="B5636" s="2" t="s">
        <v>6952</v>
      </c>
      <c r="C5636" s="2" t="s">
        <v>47</v>
      </c>
      <c r="D5636" s="2" t="s">
        <v>6183</v>
      </c>
      <c r="E5636" s="2" t="s">
        <v>911</v>
      </c>
      <c r="F5636" s="2" t="s">
        <v>278</v>
      </c>
      <c r="G5636" s="2" t="s">
        <v>120</v>
      </c>
      <c r="H5636" s="2" t="s">
        <v>52</v>
      </c>
      <c r="I5636" s="2" t="s">
        <v>198</v>
      </c>
      <c r="J5636" s="2" t="s">
        <v>357</v>
      </c>
      <c r="K5636" s="2" t="s">
        <v>357</v>
      </c>
      <c r="L5636" s="2" t="s">
        <v>200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358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4">
        <f>P5636*U5636/1000000</f>
        <v>0.0003376</v>
      </c>
      <c r="AD5636" s="4">
        <f>AC5636*(1-Z5636/100)</f>
        <v>0.0003376</v>
      </c>
      <c r="AE5636" s="2" t="s">
        <v>66</v>
      </c>
      <c r="AF5636" s="2" t="s">
        <v>67</v>
      </c>
      <c r="AG5636" s="2" t="s">
        <v>233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6961</v>
      </c>
      <c r="B5637" s="2" t="s">
        <v>6952</v>
      </c>
      <c r="C5637" s="2" t="s">
        <v>47</v>
      </c>
      <c r="D5637" s="2" t="s">
        <v>6183</v>
      </c>
      <c r="E5637" s="2" t="s">
        <v>911</v>
      </c>
      <c r="F5637" s="2" t="s">
        <v>278</v>
      </c>
      <c r="G5637" s="2" t="s">
        <v>120</v>
      </c>
      <c r="H5637" s="2" t="s">
        <v>52</v>
      </c>
      <c r="I5637" s="2" t="s">
        <v>198</v>
      </c>
      <c r="J5637" s="2" t="s">
        <v>357</v>
      </c>
      <c r="K5637" s="2" t="s">
        <v>357</v>
      </c>
      <c r="L5637" s="2" t="s">
        <v>200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360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0.020256</v>
      </c>
      <c r="AD5637" s="4">
        <f>AC5637*(1-Z5637/100)</f>
        <v>0.020256</v>
      </c>
      <c r="AE5637" s="2" t="s">
        <v>66</v>
      </c>
      <c r="AF5637" s="2" t="s">
        <v>67</v>
      </c>
      <c r="AG5637" s="2" t="s">
        <v>236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6962</v>
      </c>
      <c r="B5638" s="2" t="s">
        <v>6952</v>
      </c>
      <c r="C5638" s="2" t="s">
        <v>47</v>
      </c>
      <c r="D5638" s="2" t="s">
        <v>6183</v>
      </c>
      <c r="E5638" s="2" t="s">
        <v>911</v>
      </c>
      <c r="F5638" s="2" t="s">
        <v>278</v>
      </c>
      <c r="G5638" s="2" t="s">
        <v>120</v>
      </c>
      <c r="H5638" s="2" t="s">
        <v>52</v>
      </c>
      <c r="I5638" s="2" t="s">
        <v>198</v>
      </c>
      <c r="J5638" s="2" t="s">
        <v>357</v>
      </c>
      <c r="K5638" s="2" t="s">
        <v>357</v>
      </c>
      <c r="L5638" s="2" t="s">
        <v>200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362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4">
        <f>P5638*U5638/1000000</f>
        <v>0.249824</v>
      </c>
      <c r="AD5638" s="4">
        <f>AC5638*(1-Z5638/100)</f>
        <v>0.249824</v>
      </c>
      <c r="AE5638" s="2" t="s">
        <v>66</v>
      </c>
      <c r="AF5638" s="2" t="s">
        <v>67</v>
      </c>
      <c r="AG5638" s="2" t="s">
        <v>233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6963</v>
      </c>
      <c r="B5639" s="2" t="s">
        <v>6952</v>
      </c>
      <c r="C5639" s="2" t="s">
        <v>47</v>
      </c>
      <c r="D5639" s="2" t="s">
        <v>6183</v>
      </c>
      <c r="E5639" s="2" t="s">
        <v>911</v>
      </c>
      <c r="F5639" s="2" t="s">
        <v>278</v>
      </c>
      <c r="G5639" s="2" t="s">
        <v>120</v>
      </c>
      <c r="H5639" s="2" t="s">
        <v>52</v>
      </c>
      <c r="I5639" s="2" t="s">
        <v>198</v>
      </c>
      <c r="J5639" s="2" t="s">
        <v>357</v>
      </c>
      <c r="K5639" s="2" t="s">
        <v>357</v>
      </c>
      <c r="L5639" s="2" t="s">
        <v>200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364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0.0013504</v>
      </c>
      <c r="AD5639" s="4">
        <f>AC5639*(1-Z5639/100)</f>
        <v>0.0013504</v>
      </c>
      <c r="AE5639" s="2" t="s">
        <v>66</v>
      </c>
      <c r="AF5639" s="2" t="s">
        <v>67</v>
      </c>
      <c r="AG5639" s="2" t="s">
        <v>233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6964</v>
      </c>
      <c r="B5640" s="2" t="s">
        <v>6952</v>
      </c>
      <c r="C5640" s="2" t="s">
        <v>47</v>
      </c>
      <c r="D5640" s="2" t="s">
        <v>6183</v>
      </c>
      <c r="E5640" s="2" t="s">
        <v>911</v>
      </c>
      <c r="F5640" s="2" t="s">
        <v>278</v>
      </c>
      <c r="G5640" s="2" t="s">
        <v>120</v>
      </c>
      <c r="H5640" s="2" t="s">
        <v>52</v>
      </c>
      <c r="I5640" s="2" t="s">
        <v>198</v>
      </c>
      <c r="J5640" s="2" t="s">
        <v>357</v>
      </c>
      <c r="K5640" s="2" t="s">
        <v>357</v>
      </c>
      <c r="L5640" s="2" t="s">
        <v>200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366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4">
        <f>P5640*U5640/1000000</f>
        <v>0.01688</v>
      </c>
      <c r="AD5640" s="4">
        <f>AC5641*(1-AA5640/100)+(AC5640-AC5641)*(1-AB5640/100)</f>
        <v>0.01688</v>
      </c>
      <c r="AE5640" s="2" t="s">
        <v>66</v>
      </c>
      <c r="AF5640" s="2" t="s">
        <v>67</v>
      </c>
      <c r="AG5640" s="2" t="s">
        <v>233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6965</v>
      </c>
      <c r="B5641" s="2" t="s">
        <v>6952</v>
      </c>
      <c r="C5641" s="2" t="s">
        <v>47</v>
      </c>
      <c r="D5641" s="2" t="s">
        <v>6183</v>
      </c>
      <c r="E5641" s="2" t="s">
        <v>911</v>
      </c>
      <c r="F5641" s="2" t="s">
        <v>278</v>
      </c>
      <c r="G5641" s="2" t="s">
        <v>120</v>
      </c>
      <c r="H5641" s="2" t="s">
        <v>52</v>
      </c>
      <c r="I5641" s="2" t="s">
        <v>198</v>
      </c>
      <c r="J5641" s="2" t="s">
        <v>357</v>
      </c>
      <c r="K5641" s="2" t="s">
        <v>357</v>
      </c>
      <c r="L5641" s="2" t="s">
        <v>200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368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0.01688</v>
      </c>
      <c r="AD5641" s="4">
        <f>AC5641*(1-Z5641/100)</f>
        <v>0.01688</v>
      </c>
      <c r="AE5641" s="2" t="s">
        <v>66</v>
      </c>
      <c r="AF5641" s="2" t="s">
        <v>67</v>
      </c>
      <c r="AG5641" s="2" t="s">
        <v>233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6966</v>
      </c>
      <c r="B5642" s="2" t="s">
        <v>6952</v>
      </c>
      <c r="C5642" s="2" t="s">
        <v>47</v>
      </c>
      <c r="D5642" s="2" t="s">
        <v>6183</v>
      </c>
      <c r="E5642" s="2" t="s">
        <v>911</v>
      </c>
      <c r="F5642" s="2" t="s">
        <v>278</v>
      </c>
      <c r="G5642" s="2" t="s">
        <v>120</v>
      </c>
      <c r="H5642" s="2" t="s">
        <v>52</v>
      </c>
      <c r="I5642" s="2" t="s">
        <v>198</v>
      </c>
      <c r="J5642" s="2" t="s">
        <v>357</v>
      </c>
      <c r="K5642" s="2" t="s">
        <v>357</v>
      </c>
      <c r="L5642" s="2" t="s">
        <v>200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370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0.10128</v>
      </c>
      <c r="AD5642" s="4">
        <f>AC5642*(1-Z5642/100)</f>
        <v>0.10128</v>
      </c>
      <c r="AE5642" s="2" t="s">
        <v>66</v>
      </c>
      <c r="AF5642" s="2" t="s">
        <v>67</v>
      </c>
      <c r="AG5642" s="2" t="s">
        <v>233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6967</v>
      </c>
      <c r="B5643" s="2" t="s">
        <v>6952</v>
      </c>
      <c r="C5643" s="2" t="s">
        <v>47</v>
      </c>
      <c r="D5643" s="2" t="s">
        <v>6183</v>
      </c>
      <c r="E5643" s="2" t="s">
        <v>911</v>
      </c>
      <c r="F5643" s="2" t="s">
        <v>278</v>
      </c>
      <c r="G5643" s="2" t="s">
        <v>120</v>
      </c>
      <c r="H5643" s="2" t="s">
        <v>52</v>
      </c>
      <c r="I5643" s="2" t="s">
        <v>198</v>
      </c>
      <c r="J5643" s="2" t="s">
        <v>357</v>
      </c>
      <c r="K5643" s="2" t="s">
        <v>357</v>
      </c>
      <c r="L5643" s="2" t="s">
        <v>200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372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0.0043888</v>
      </c>
      <c r="AD5643" s="4">
        <f>AC5643*(1-Z5643/100)</f>
        <v>0.0043888</v>
      </c>
      <c r="AE5643" s="2" t="s">
        <v>66</v>
      </c>
      <c r="AF5643" s="2" t="s">
        <v>67</v>
      </c>
      <c r="AG5643" s="2" t="s">
        <v>236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6968</v>
      </c>
      <c r="B5644" s="2" t="s">
        <v>6952</v>
      </c>
      <c r="C5644" s="2" t="s">
        <v>47</v>
      </c>
      <c r="D5644" s="2" t="s">
        <v>6183</v>
      </c>
      <c r="E5644" s="2" t="s">
        <v>911</v>
      </c>
      <c r="F5644" s="2" t="s">
        <v>278</v>
      </c>
      <c r="G5644" s="2" t="s">
        <v>120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f>IF(O5644="吨",N5644*1000,IF(O5644="万立方米",N5644*10000,""))</f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138</v>
      </c>
      <c r="AH5644" s="2" t="s">
        <v>114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6969</v>
      </c>
      <c r="B5645" s="2" t="s">
        <v>6970</v>
      </c>
      <c r="C5645" s="2" t="s">
        <v>47</v>
      </c>
      <c r="D5645" s="2" t="s">
        <v>1248</v>
      </c>
      <c r="E5645" s="2" t="s">
        <v>325</v>
      </c>
      <c r="F5645" s="2" t="s">
        <v>119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173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1249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4">
        <f>P5645*U5645/1000000</f>
        <v>0.034265342496</v>
      </c>
      <c r="AD5645" s="4">
        <f>AC5645*(1-Z5645/100)</f>
        <v>0.034265342496</v>
      </c>
      <c r="AE5645" s="2" t="s">
        <v>66</v>
      </c>
      <c r="AF5645" s="2" t="s">
        <v>67</v>
      </c>
      <c r="AG5645" s="2" t="s">
        <v>233</v>
      </c>
      <c r="AH5645" s="2" t="s">
        <v>998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6971</v>
      </c>
      <c r="B5646" s="2" t="s">
        <v>6970</v>
      </c>
      <c r="C5646" s="2" t="s">
        <v>47</v>
      </c>
      <c r="D5646" s="2" t="s">
        <v>1248</v>
      </c>
      <c r="E5646" s="2" t="s">
        <v>325</v>
      </c>
      <c r="F5646" s="2" t="s">
        <v>119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173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1251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5.7244</v>
      </c>
      <c r="AD5646" s="4">
        <f>AC5646*(1-Z5646/100)</f>
        <v>5.7244</v>
      </c>
      <c r="AE5646" s="2" t="s">
        <v>66</v>
      </c>
      <c r="AF5646" s="2" t="s">
        <v>67</v>
      </c>
      <c r="AG5646" s="2" t="s">
        <v>236</v>
      </c>
      <c r="AH5646" s="2" t="s">
        <v>998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6972</v>
      </c>
      <c r="B5647" s="2" t="s">
        <v>6970</v>
      </c>
      <c r="C5647" s="2" t="s">
        <v>47</v>
      </c>
      <c r="D5647" s="2" t="s">
        <v>1248</v>
      </c>
      <c r="E5647" s="2" t="s">
        <v>325</v>
      </c>
      <c r="F5647" s="2" t="s">
        <v>119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173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1253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4">
        <f>P5647*U5647/1000000</f>
        <v>21.4665</v>
      </c>
      <c r="AD5647" s="4">
        <f>AC5647*(1-Z5647/100)</f>
        <v>16.74387</v>
      </c>
      <c r="AE5647" s="2" t="s">
        <v>66</v>
      </c>
      <c r="AF5647" s="2" t="s">
        <v>67</v>
      </c>
      <c r="AG5647" s="2" t="s">
        <v>239</v>
      </c>
      <c r="AH5647" s="2" t="s">
        <v>998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6973</v>
      </c>
      <c r="B5648" s="2" t="s">
        <v>6970</v>
      </c>
      <c r="C5648" s="2" t="s">
        <v>47</v>
      </c>
      <c r="D5648" s="2" t="s">
        <v>1248</v>
      </c>
      <c r="E5648" s="2" t="s">
        <v>325</v>
      </c>
      <c r="F5648" s="2" t="s">
        <v>119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173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1255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</v>
      </c>
      <c r="AD5648" s="4">
        <f>AC5648*(1-Z5648/100)</f>
        <v>0.0</v>
      </c>
      <c r="AE5648" s="2" t="s">
        <v>66</v>
      </c>
      <c r="AF5648" s="2" t="s">
        <v>67</v>
      </c>
      <c r="AG5648" s="2" t="s">
        <v>233</v>
      </c>
      <c r="AH5648" s="2" t="s">
        <v>998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6974</v>
      </c>
      <c r="B5649" s="2" t="s">
        <v>6970</v>
      </c>
      <c r="C5649" s="2" t="s">
        <v>47</v>
      </c>
      <c r="D5649" s="2" t="s">
        <v>1248</v>
      </c>
      <c r="E5649" s="2" t="s">
        <v>325</v>
      </c>
      <c r="F5649" s="2" t="s">
        <v>119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173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1257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4">
        <f>P5649*U5649/1000000</f>
        <v>70.978209456</v>
      </c>
      <c r="AD5649" s="4">
        <f>AC5650*(1-AA5649/100)+(AC5649-AC5650)*(1-AB5649/100)</f>
        <v>70.978209456</v>
      </c>
      <c r="AE5649" s="2" t="s">
        <v>66</v>
      </c>
      <c r="AF5649" s="2" t="s">
        <v>67</v>
      </c>
      <c r="AG5649" s="2" t="s">
        <v>233</v>
      </c>
      <c r="AH5649" s="2" t="s">
        <v>998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6975</v>
      </c>
      <c r="B5650" s="2" t="s">
        <v>6970</v>
      </c>
      <c r="C5650" s="2" t="s">
        <v>47</v>
      </c>
      <c r="D5650" s="2" t="s">
        <v>1248</v>
      </c>
      <c r="E5650" s="2" t="s">
        <v>325</v>
      </c>
      <c r="F5650" s="2" t="s">
        <v>119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173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1259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17.132671248</v>
      </c>
      <c r="AD5650" s="4">
        <f>AC5650*(1-Z5650/100)</f>
        <v>17.132671248</v>
      </c>
      <c r="AE5650" s="2" t="s">
        <v>66</v>
      </c>
      <c r="AF5650" s="2" t="s">
        <v>67</v>
      </c>
      <c r="AG5650" s="2" t="s">
        <v>233</v>
      </c>
      <c r="AH5650" s="2" t="s">
        <v>998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6976</v>
      </c>
      <c r="B5651" s="2" t="s">
        <v>6970</v>
      </c>
      <c r="C5651" s="2" t="s">
        <v>47</v>
      </c>
      <c r="D5651" s="2" t="s">
        <v>1248</v>
      </c>
      <c r="E5651" s="2" t="s">
        <v>325</v>
      </c>
      <c r="F5651" s="2" t="s">
        <v>119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173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1261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18.976386000000005</v>
      </c>
      <c r="AD5651" s="4">
        <f>AC5651*(1-Z5651/100)</f>
        <v>18.976386000000005</v>
      </c>
      <c r="AE5651" s="2" t="s">
        <v>66</v>
      </c>
      <c r="AF5651" s="2" t="s">
        <v>67</v>
      </c>
      <c r="AG5651" s="2" t="s">
        <v>233</v>
      </c>
      <c r="AH5651" s="2" t="s">
        <v>998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6977</v>
      </c>
      <c r="B5652" s="2" t="s">
        <v>6970</v>
      </c>
      <c r="C5652" s="2" t="s">
        <v>47</v>
      </c>
      <c r="D5652" s="2" t="s">
        <v>1248</v>
      </c>
      <c r="E5652" s="2" t="s">
        <v>325</v>
      </c>
      <c r="F5652" s="2" t="s">
        <v>119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173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1263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0.515196</v>
      </c>
      <c r="AD5652" s="4">
        <f>AC5652*(1-Z5652/100)</f>
        <v>0.515196</v>
      </c>
      <c r="AE5652" s="2" t="s">
        <v>66</v>
      </c>
      <c r="AF5652" s="2" t="s">
        <v>67</v>
      </c>
      <c r="AG5652" s="2" t="s">
        <v>236</v>
      </c>
      <c r="AH5652" s="2" t="s">
        <v>998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6978</v>
      </c>
      <c r="B5653" s="2" t="s">
        <v>6970</v>
      </c>
      <c r="C5653" s="2" t="s">
        <v>47</v>
      </c>
      <c r="D5653" s="2" t="s">
        <v>1248</v>
      </c>
      <c r="E5653" s="2" t="s">
        <v>325</v>
      </c>
      <c r="F5653" s="2" t="s">
        <v>119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f>IF(O5653="吨",N5653*1000,IF(O5653="万立方米",N5653*10000,""))</f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138</v>
      </c>
      <c r="AH5653" s="2" t="s">
        <v>114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6979</v>
      </c>
      <c r="B5654" s="2" t="s">
        <v>6980</v>
      </c>
      <c r="C5654" s="2" t="s">
        <v>47</v>
      </c>
      <c r="D5654" s="2" t="s">
        <v>3178</v>
      </c>
      <c r="E5654" s="2" t="s">
        <v>296</v>
      </c>
      <c r="F5654" s="2" t="s">
        <v>278</v>
      </c>
      <c r="G5654" s="2" t="s">
        <v>120</v>
      </c>
      <c r="H5654" s="2" t="s">
        <v>52</v>
      </c>
      <c r="I5654" s="2" t="s">
        <v>53</v>
      </c>
      <c r="J5654" s="2" t="s">
        <v>280</v>
      </c>
      <c r="K5654" s="2"/>
      <c r="L5654" s="2" t="s">
        <v>122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124</v>
      </c>
      <c r="X5654" s="2" t="s">
        <v>298</v>
      </c>
      <c r="Y5654" s="2" t="s">
        <v>299</v>
      </c>
      <c r="Z5654" s="2">
        <v>94.5</v>
      </c>
      <c r="AA5654" s="2"/>
      <c r="AB5654" s="2"/>
      <c r="AC5654" s="2"/>
      <c r="AD5654" s="2"/>
      <c r="AE5654" s="2" t="s">
        <v>271</v>
      </c>
      <c r="AF5654" s="2" t="s">
        <v>281</v>
      </c>
      <c r="AG5654" s="2" t="s">
        <v>431</v>
      </c>
      <c r="AH5654" s="2" t="s">
        <v>128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6981</v>
      </c>
      <c r="B5655" s="2" t="s">
        <v>6980</v>
      </c>
      <c r="C5655" s="2" t="s">
        <v>47</v>
      </c>
      <c r="D5655" s="2" t="s">
        <v>3178</v>
      </c>
      <c r="E5655" s="2" t="s">
        <v>296</v>
      </c>
      <c r="F5655" s="2" t="s">
        <v>278</v>
      </c>
      <c r="G5655" s="2" t="s">
        <v>120</v>
      </c>
      <c r="H5655" s="2" t="s">
        <v>52</v>
      </c>
      <c r="I5655" s="2" t="s">
        <v>53</v>
      </c>
      <c r="J5655" s="2" t="s">
        <v>280</v>
      </c>
      <c r="K5655" s="2"/>
      <c r="L5655" s="2" t="s">
        <v>122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124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271</v>
      </c>
      <c r="AF5655" s="2" t="s">
        <v>281</v>
      </c>
      <c r="AG5655" s="2" t="s">
        <v>433</v>
      </c>
      <c r="AH5655" s="2" t="s">
        <v>128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6982</v>
      </c>
      <c r="B5656" s="2" t="s">
        <v>6980</v>
      </c>
      <c r="C5656" s="2" t="s">
        <v>47</v>
      </c>
      <c r="D5656" s="2" t="s">
        <v>3178</v>
      </c>
      <c r="E5656" s="2" t="s">
        <v>296</v>
      </c>
      <c r="F5656" s="2" t="s">
        <v>278</v>
      </c>
      <c r="G5656" s="2" t="s">
        <v>120</v>
      </c>
      <c r="H5656" s="2" t="s">
        <v>52</v>
      </c>
      <c r="I5656" s="2" t="s">
        <v>53</v>
      </c>
      <c r="J5656" s="2" t="s">
        <v>280</v>
      </c>
      <c r="K5656" s="2"/>
      <c r="L5656" s="2" t="s">
        <v>122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124</v>
      </c>
      <c r="X5656" s="2" t="s">
        <v>304</v>
      </c>
      <c r="Y5656" s="2" t="s">
        <v>305</v>
      </c>
      <c r="Z5656" s="2">
        <v>30</v>
      </c>
      <c r="AA5656" s="2"/>
      <c r="AB5656" s="2"/>
      <c r="AC5656" s="2"/>
      <c r="AD5656" s="2"/>
      <c r="AE5656" s="2" t="s">
        <v>271</v>
      </c>
      <c r="AF5656" s="2" t="s">
        <v>281</v>
      </c>
      <c r="AG5656" s="2" t="s">
        <v>435</v>
      </c>
      <c r="AH5656" s="2" t="s">
        <v>128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6983</v>
      </c>
      <c r="B5657" s="2" t="s">
        <v>6980</v>
      </c>
      <c r="C5657" s="2" t="s">
        <v>47</v>
      </c>
      <c r="D5657" s="2" t="s">
        <v>3178</v>
      </c>
      <c r="E5657" s="2" t="s">
        <v>296</v>
      </c>
      <c r="F5657" s="2" t="s">
        <v>278</v>
      </c>
      <c r="G5657" s="2" t="s">
        <v>120</v>
      </c>
      <c r="H5657" s="2" t="s">
        <v>52</v>
      </c>
      <c r="I5657" s="2" t="s">
        <v>53</v>
      </c>
      <c r="J5657" s="2" t="s">
        <v>280</v>
      </c>
      <c r="K5657" s="2"/>
      <c r="L5657" s="2" t="s">
        <v>122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124</v>
      </c>
      <c r="X5657" s="2" t="s">
        <v>298</v>
      </c>
      <c r="Y5657" s="2" t="s">
        <v>308</v>
      </c>
      <c r="Z5657" s="2">
        <v>94.5</v>
      </c>
      <c r="AA5657" s="2"/>
      <c r="AB5657" s="2"/>
      <c r="AC5657" s="2"/>
      <c r="AD5657" s="2"/>
      <c r="AE5657" s="2" t="s">
        <v>271</v>
      </c>
      <c r="AF5657" s="2" t="s">
        <v>281</v>
      </c>
      <c r="AG5657" s="2" t="s">
        <v>431</v>
      </c>
      <c r="AH5657" s="2" t="s">
        <v>128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6984</v>
      </c>
      <c r="B5658" s="2" t="s">
        <v>6980</v>
      </c>
      <c r="C5658" s="2" t="s">
        <v>47</v>
      </c>
      <c r="D5658" s="2" t="s">
        <v>3178</v>
      </c>
      <c r="E5658" s="2" t="s">
        <v>296</v>
      </c>
      <c r="F5658" s="2" t="s">
        <v>278</v>
      </c>
      <c r="G5658" s="2" t="s">
        <v>120</v>
      </c>
      <c r="H5658" s="2" t="s">
        <v>52</v>
      </c>
      <c r="I5658" s="2" t="s">
        <v>53</v>
      </c>
      <c r="J5658" s="2" t="s">
        <v>280</v>
      </c>
      <c r="K5658" s="2"/>
      <c r="L5658" s="2" t="s">
        <v>122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124</v>
      </c>
      <c r="X5658" s="2" t="s">
        <v>298</v>
      </c>
      <c r="Y5658" s="2" t="s">
        <v>310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271</v>
      </c>
      <c r="AF5658" s="2" t="s">
        <v>281</v>
      </c>
      <c r="AG5658" s="2" t="s">
        <v>431</v>
      </c>
      <c r="AH5658" s="2" t="s">
        <v>128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6985</v>
      </c>
      <c r="B5659" s="2" t="s">
        <v>6980</v>
      </c>
      <c r="C5659" s="2" t="s">
        <v>47</v>
      </c>
      <c r="D5659" s="2" t="s">
        <v>3178</v>
      </c>
      <c r="E5659" s="2" t="s">
        <v>296</v>
      </c>
      <c r="F5659" s="2" t="s">
        <v>278</v>
      </c>
      <c r="G5659" s="2" t="s">
        <v>120</v>
      </c>
      <c r="H5659" s="2" t="s">
        <v>52</v>
      </c>
      <c r="I5659" s="2" t="s">
        <v>53</v>
      </c>
      <c r="J5659" s="2" t="s">
        <v>280</v>
      </c>
      <c r="K5659" s="2"/>
      <c r="L5659" s="2" t="s">
        <v>122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124</v>
      </c>
      <c r="X5659" s="2" t="s">
        <v>298</v>
      </c>
      <c r="Y5659" s="2" t="s">
        <v>312</v>
      </c>
      <c r="Z5659" s="2">
        <v>94.5</v>
      </c>
      <c r="AA5659" s="2"/>
      <c r="AB5659" s="2"/>
      <c r="AC5659" s="2"/>
      <c r="AD5659" s="2"/>
      <c r="AE5659" s="2" t="s">
        <v>271</v>
      </c>
      <c r="AF5659" s="2" t="s">
        <v>281</v>
      </c>
      <c r="AG5659" s="2" t="s">
        <v>431</v>
      </c>
      <c r="AH5659" s="2" t="s">
        <v>128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6986</v>
      </c>
      <c r="B5660" s="2" t="s">
        <v>6980</v>
      </c>
      <c r="C5660" s="2" t="s">
        <v>47</v>
      </c>
      <c r="D5660" s="2" t="s">
        <v>3178</v>
      </c>
      <c r="E5660" s="2" t="s">
        <v>296</v>
      </c>
      <c r="F5660" s="2" t="s">
        <v>278</v>
      </c>
      <c r="G5660" s="2" t="s">
        <v>120</v>
      </c>
      <c r="H5660" s="2" t="s">
        <v>52</v>
      </c>
      <c r="I5660" s="2" t="s">
        <v>53</v>
      </c>
      <c r="J5660" s="2" t="s">
        <v>280</v>
      </c>
      <c r="K5660" s="2"/>
      <c r="L5660" s="2" t="s">
        <v>122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124</v>
      </c>
      <c r="X5660" s="2" t="s">
        <v>314</v>
      </c>
      <c r="Y5660" s="2" t="s">
        <v>315</v>
      </c>
      <c r="Z5660" s="2">
        <v>80</v>
      </c>
      <c r="AA5660" s="2"/>
      <c r="AB5660" s="2"/>
      <c r="AC5660" s="2"/>
      <c r="AD5660" s="2"/>
      <c r="AE5660" s="2" t="s">
        <v>271</v>
      </c>
      <c r="AF5660" s="2" t="s">
        <v>281</v>
      </c>
      <c r="AG5660" s="2" t="s">
        <v>435</v>
      </c>
      <c r="AH5660" s="2" t="s">
        <v>128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6987</v>
      </c>
      <c r="B5661" s="2" t="s">
        <v>6980</v>
      </c>
      <c r="C5661" s="2" t="s">
        <v>47</v>
      </c>
      <c r="D5661" s="2" t="s">
        <v>3178</v>
      </c>
      <c r="E5661" s="2" t="s">
        <v>296</v>
      </c>
      <c r="F5661" s="2" t="s">
        <v>278</v>
      </c>
      <c r="G5661" s="2" t="s">
        <v>120</v>
      </c>
      <c r="H5661" s="2" t="s">
        <v>52</v>
      </c>
      <c r="I5661" s="2" t="s">
        <v>53</v>
      </c>
      <c r="J5661" s="2" t="s">
        <v>280</v>
      </c>
      <c r="K5661" s="2"/>
      <c r="L5661" s="2" t="s">
        <v>122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124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271</v>
      </c>
      <c r="AF5661" s="2" t="s">
        <v>281</v>
      </c>
      <c r="AG5661" s="2" t="s">
        <v>433</v>
      </c>
      <c r="AH5661" s="2" t="s">
        <v>128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6988</v>
      </c>
      <c r="B5662" s="2" t="s">
        <v>6980</v>
      </c>
      <c r="C5662" s="2" t="s">
        <v>47</v>
      </c>
      <c r="D5662" s="2" t="s">
        <v>3178</v>
      </c>
      <c r="E5662" s="2" t="s">
        <v>296</v>
      </c>
      <c r="F5662" s="2" t="s">
        <v>278</v>
      </c>
      <c r="G5662" s="2" t="s">
        <v>120</v>
      </c>
      <c r="H5662" s="2" t="s">
        <v>52</v>
      </c>
      <c r="I5662" s="2"/>
      <c r="J5662" s="2"/>
      <c r="K5662" s="2" t="s">
        <v>55</v>
      </c>
      <c r="L5662" s="2" t="s">
        <v>318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319</v>
      </c>
      <c r="T5662" s="2" t="s">
        <v>165</v>
      </c>
      <c r="U5662" s="4">
        <f>0.17</f>
        <v>0.17</v>
      </c>
      <c r="V5662" s="2" t="s">
        <v>111</v>
      </c>
      <c r="W5662" s="2" t="s">
        <v>319</v>
      </c>
      <c r="X5662" s="2" t="s">
        <v>318</v>
      </c>
      <c r="Y5662" s="2" t="s">
        <v>320</v>
      </c>
      <c r="Z5662" s="2">
        <v>0</v>
      </c>
      <c r="AA5662" s="2"/>
      <c r="AB5662" s="2"/>
      <c r="AC5662" s="2"/>
      <c r="AD5662" s="2"/>
      <c r="AE5662" s="2" t="s">
        <v>271</v>
      </c>
      <c r="AF5662" s="2" t="s">
        <v>272</v>
      </c>
      <c r="AG5662" s="2" t="s">
        <v>273</v>
      </c>
      <c r="AH5662" s="2" t="s">
        <v>168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6989</v>
      </c>
      <c r="B5663" s="2" t="s">
        <v>6990</v>
      </c>
      <c r="C5663" s="2" t="s">
        <v>47</v>
      </c>
      <c r="D5663" s="2" t="s">
        <v>1552</v>
      </c>
      <c r="E5663" s="2" t="s">
        <v>277</v>
      </c>
      <c r="F5663" s="2" t="s">
        <v>278</v>
      </c>
      <c r="G5663" s="2" t="s">
        <v>225</v>
      </c>
      <c r="H5663" s="2" t="s">
        <v>52</v>
      </c>
      <c r="I5663" s="2" t="s">
        <v>53</v>
      </c>
      <c r="J5663" s="2" t="s">
        <v>121</v>
      </c>
      <c r="K5663" s="2"/>
      <c r="L5663" s="2" t="s">
        <v>122</v>
      </c>
      <c r="M5663" s="2" t="s">
        <v>57</v>
      </c>
      <c r="N5663" s="3">
        <v>1884.97</v>
      </c>
      <c r="O5663" s="3" t="s">
        <v>123</v>
      </c>
      <c r="P5663" s="2"/>
      <c r="Q5663" s="2"/>
      <c r="R5663" s="2"/>
      <c r="S5663" s="2"/>
      <c r="T5663" s="2"/>
      <c r="U5663" s="2"/>
      <c r="V5663" s="2"/>
      <c r="W5663" s="2" t="s">
        <v>124</v>
      </c>
      <c r="X5663" s="2"/>
      <c r="Y5663" s="2" t="s">
        <v>65</v>
      </c>
      <c r="Z5663" s="2">
        <v>0</v>
      </c>
      <c r="AA5663" s="2"/>
      <c r="AB5663" s="2"/>
      <c r="AC5663" s="4">
        <f>P5663*U5663/1000000</f>
        <v>0.0</v>
      </c>
      <c r="AD5663" s="4">
        <f>AC5663*(1-Z5663/100)</f>
        <v>0.0</v>
      </c>
      <c r="AE5663" s="2" t="s">
        <v>125</v>
      </c>
      <c r="AF5663" s="2" t="s">
        <v>126</v>
      </c>
      <c r="AG5663" s="2" t="s">
        <v>127</v>
      </c>
      <c r="AH5663" s="2" t="s">
        <v>128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6991</v>
      </c>
      <c r="B5664" s="2" t="s">
        <v>6990</v>
      </c>
      <c r="C5664" s="2" t="s">
        <v>47</v>
      </c>
      <c r="D5664" s="2" t="s">
        <v>1552</v>
      </c>
      <c r="E5664" s="2" t="s">
        <v>277</v>
      </c>
      <c r="F5664" s="2" t="s">
        <v>278</v>
      </c>
      <c r="G5664" s="2" t="s">
        <v>225</v>
      </c>
      <c r="H5664" s="2" t="s">
        <v>52</v>
      </c>
      <c r="I5664" s="2" t="s">
        <v>53</v>
      </c>
      <c r="J5664" s="2" t="s">
        <v>121</v>
      </c>
      <c r="K5664" s="2"/>
      <c r="L5664" s="2" t="s">
        <v>122</v>
      </c>
      <c r="M5664" s="2" t="s">
        <v>73</v>
      </c>
      <c r="N5664" s="3">
        <v>1884.97</v>
      </c>
      <c r="O5664" s="3" t="s">
        <v>123</v>
      </c>
      <c r="P5664" s="2"/>
      <c r="Q5664" s="2"/>
      <c r="R5664" s="2"/>
      <c r="S5664" s="2"/>
      <c r="T5664" s="2"/>
      <c r="U5664" s="2"/>
      <c r="V5664" s="2"/>
      <c r="W5664" s="2" t="s">
        <v>124</v>
      </c>
      <c r="X5664" s="2"/>
      <c r="Y5664" s="2" t="s">
        <v>65</v>
      </c>
      <c r="Z5664" s="2">
        <v>0</v>
      </c>
      <c r="AA5664" s="2"/>
      <c r="AB5664" s="2"/>
      <c r="AC5664" s="4">
        <f>P5664*U5664/1000000</f>
        <v>0.0</v>
      </c>
      <c r="AD5664" s="4">
        <f>AC5664*(1-Z5664/100)</f>
        <v>0.0</v>
      </c>
      <c r="AE5664" s="2" t="s">
        <v>125</v>
      </c>
      <c r="AF5664" s="2" t="s">
        <v>126</v>
      </c>
      <c r="AG5664" s="2" t="s">
        <v>130</v>
      </c>
      <c r="AH5664" s="2" t="s">
        <v>128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6992</v>
      </c>
      <c r="B5665" s="2" t="s">
        <v>6990</v>
      </c>
      <c r="C5665" s="2" t="s">
        <v>47</v>
      </c>
      <c r="D5665" s="2" t="s">
        <v>1552</v>
      </c>
      <c r="E5665" s="2" t="s">
        <v>277</v>
      </c>
      <c r="F5665" s="2" t="s">
        <v>278</v>
      </c>
      <c r="G5665" s="2" t="s">
        <v>225</v>
      </c>
      <c r="H5665" s="2" t="s">
        <v>52</v>
      </c>
      <c r="I5665" s="2" t="s">
        <v>53</v>
      </c>
      <c r="J5665" s="2" t="s">
        <v>121</v>
      </c>
      <c r="K5665" s="2"/>
      <c r="L5665" s="2" t="s">
        <v>122</v>
      </c>
      <c r="M5665" s="2" t="s">
        <v>79</v>
      </c>
      <c r="N5665" s="3">
        <v>1884.97</v>
      </c>
      <c r="O5665" s="3" t="s">
        <v>123</v>
      </c>
      <c r="P5665" s="2"/>
      <c r="Q5665" s="2"/>
      <c r="R5665" s="2"/>
      <c r="S5665" s="2"/>
      <c r="T5665" s="2"/>
      <c r="U5665" s="2"/>
      <c r="V5665" s="2"/>
      <c r="W5665" s="2" t="s">
        <v>124</v>
      </c>
      <c r="X5665" s="2"/>
      <c r="Y5665" s="2" t="s">
        <v>65</v>
      </c>
      <c r="Z5665" s="2">
        <v>0</v>
      </c>
      <c r="AA5665" s="2"/>
      <c r="AB5665" s="2"/>
      <c r="AC5665" s="4">
        <f>P5665*U5665/1000000</f>
        <v>0.0</v>
      </c>
      <c r="AD5665" s="4">
        <f>AC5665*(1-Z5665/100)</f>
        <v>0.0</v>
      </c>
      <c r="AE5665" s="2" t="s">
        <v>125</v>
      </c>
      <c r="AF5665" s="2" t="s">
        <v>126</v>
      </c>
      <c r="AG5665" s="2" t="s">
        <v>127</v>
      </c>
      <c r="AH5665" s="2" t="s">
        <v>128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6993</v>
      </c>
      <c r="B5666" s="2" t="s">
        <v>6990</v>
      </c>
      <c r="C5666" s="2" t="s">
        <v>47</v>
      </c>
      <c r="D5666" s="2" t="s">
        <v>1552</v>
      </c>
      <c r="E5666" s="2" t="s">
        <v>277</v>
      </c>
      <c r="F5666" s="2" t="s">
        <v>278</v>
      </c>
      <c r="G5666" s="2" t="s">
        <v>225</v>
      </c>
      <c r="H5666" s="2" t="s">
        <v>52</v>
      </c>
      <c r="I5666" s="2" t="s">
        <v>53</v>
      </c>
      <c r="J5666" s="2" t="s">
        <v>121</v>
      </c>
      <c r="K5666" s="2"/>
      <c r="L5666" s="2" t="s">
        <v>122</v>
      </c>
      <c r="M5666" s="2" t="s">
        <v>87</v>
      </c>
      <c r="N5666" s="3">
        <v>1884.97</v>
      </c>
      <c r="O5666" s="3" t="s">
        <v>123</v>
      </c>
      <c r="P5666" s="2"/>
      <c r="Q5666" s="2"/>
      <c r="R5666" s="2"/>
      <c r="S5666" s="2"/>
      <c r="T5666" s="2"/>
      <c r="U5666" s="2"/>
      <c r="V5666" s="2"/>
      <c r="W5666" s="2" t="s">
        <v>124</v>
      </c>
      <c r="X5666" s="2"/>
      <c r="Y5666" s="2" t="s">
        <v>65</v>
      </c>
      <c r="Z5666" s="2">
        <v>0</v>
      </c>
      <c r="AA5666" s="2"/>
      <c r="AB5666" s="2"/>
      <c r="AC5666" s="4">
        <f>P5666*U5666/1000000</f>
        <v>0.0</v>
      </c>
      <c r="AD5666" s="4">
        <f>AC5666*(1-Z5666/100)</f>
        <v>0.0</v>
      </c>
      <c r="AE5666" s="2" t="s">
        <v>125</v>
      </c>
      <c r="AF5666" s="2" t="s">
        <v>126</v>
      </c>
      <c r="AG5666" s="2" t="s">
        <v>127</v>
      </c>
      <c r="AH5666" s="2" t="s">
        <v>128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6994</v>
      </c>
      <c r="B5667" s="2" t="s">
        <v>6990</v>
      </c>
      <c r="C5667" s="2" t="s">
        <v>47</v>
      </c>
      <c r="D5667" s="2" t="s">
        <v>1552</v>
      </c>
      <c r="E5667" s="2" t="s">
        <v>277</v>
      </c>
      <c r="F5667" s="2" t="s">
        <v>278</v>
      </c>
      <c r="G5667" s="2" t="s">
        <v>225</v>
      </c>
      <c r="H5667" s="2" t="s">
        <v>52</v>
      </c>
      <c r="I5667" s="2" t="s">
        <v>53</v>
      </c>
      <c r="J5667" s="2" t="s">
        <v>121</v>
      </c>
      <c r="K5667" s="2"/>
      <c r="L5667" s="2" t="s">
        <v>122</v>
      </c>
      <c r="M5667" s="2" t="s">
        <v>91</v>
      </c>
      <c r="N5667" s="3">
        <v>1884.97</v>
      </c>
      <c r="O5667" s="3" t="s">
        <v>123</v>
      </c>
      <c r="P5667" s="2"/>
      <c r="Q5667" s="2"/>
      <c r="R5667" s="2"/>
      <c r="S5667" s="2"/>
      <c r="T5667" s="2"/>
      <c r="U5667" s="2"/>
      <c r="V5667" s="2"/>
      <c r="W5667" s="2" t="s">
        <v>124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4">
        <f>P5667*U5667/1000000</f>
        <v>0.0</v>
      </c>
      <c r="AD5667" s="4">
        <f>AC5668*(1-AA5667/100)+(AC5667-AC5668)*(1-AB5667/100)</f>
        <v>0.0</v>
      </c>
      <c r="AE5667" s="2" t="s">
        <v>125</v>
      </c>
      <c r="AF5667" s="2" t="s">
        <v>126</v>
      </c>
      <c r="AG5667" s="2" t="s">
        <v>127</v>
      </c>
      <c r="AH5667" s="2" t="s">
        <v>128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6995</v>
      </c>
      <c r="B5668" s="2" t="s">
        <v>6990</v>
      </c>
      <c r="C5668" s="2" t="s">
        <v>47</v>
      </c>
      <c r="D5668" s="2" t="s">
        <v>1552</v>
      </c>
      <c r="E5668" s="2" t="s">
        <v>277</v>
      </c>
      <c r="F5668" s="2" t="s">
        <v>278</v>
      </c>
      <c r="G5668" s="2" t="s">
        <v>225</v>
      </c>
      <c r="H5668" s="2" t="s">
        <v>52</v>
      </c>
      <c r="I5668" s="2" t="s">
        <v>53</v>
      </c>
      <c r="J5668" s="2" t="s">
        <v>121</v>
      </c>
      <c r="K5668" s="2"/>
      <c r="L5668" s="2" t="s">
        <v>122</v>
      </c>
      <c r="M5668" s="2" t="s">
        <v>95</v>
      </c>
      <c r="N5668" s="3">
        <v>1884.97</v>
      </c>
      <c r="O5668" s="3" t="s">
        <v>123</v>
      </c>
      <c r="P5668" s="2"/>
      <c r="Q5668" s="2"/>
      <c r="R5668" s="2"/>
      <c r="S5668" s="2"/>
      <c r="T5668" s="2"/>
      <c r="U5668" s="2"/>
      <c r="V5668" s="2"/>
      <c r="W5668" s="2" t="s">
        <v>124</v>
      </c>
      <c r="X5668" s="2"/>
      <c r="Y5668" s="2" t="s">
        <v>65</v>
      </c>
      <c r="Z5668" s="2">
        <v>0</v>
      </c>
      <c r="AA5668" s="2"/>
      <c r="AB5668" s="2"/>
      <c r="AC5668" s="4">
        <f>P5668*U5668/1000000</f>
        <v>0.0</v>
      </c>
      <c r="AD5668" s="4">
        <f>AC5668*(1-Z5668/100)</f>
        <v>0.0</v>
      </c>
      <c r="AE5668" s="2" t="s">
        <v>125</v>
      </c>
      <c r="AF5668" s="2" t="s">
        <v>126</v>
      </c>
      <c r="AG5668" s="2" t="s">
        <v>127</v>
      </c>
      <c r="AH5668" s="2" t="s">
        <v>128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6996</v>
      </c>
      <c r="B5669" s="2" t="s">
        <v>6990</v>
      </c>
      <c r="C5669" s="2" t="s">
        <v>47</v>
      </c>
      <c r="D5669" s="2" t="s">
        <v>1552</v>
      </c>
      <c r="E5669" s="2" t="s">
        <v>277</v>
      </c>
      <c r="F5669" s="2" t="s">
        <v>278</v>
      </c>
      <c r="G5669" s="2" t="s">
        <v>225</v>
      </c>
      <c r="H5669" s="2" t="s">
        <v>52</v>
      </c>
      <c r="I5669" s="2" t="s">
        <v>53</v>
      </c>
      <c r="J5669" s="2" t="s">
        <v>121</v>
      </c>
      <c r="K5669" s="2"/>
      <c r="L5669" s="2" t="s">
        <v>122</v>
      </c>
      <c r="M5669" s="2" t="s">
        <v>99</v>
      </c>
      <c r="N5669" s="3">
        <v>1884.97</v>
      </c>
      <c r="O5669" s="3" t="s">
        <v>123</v>
      </c>
      <c r="P5669" s="2"/>
      <c r="Q5669" s="2"/>
      <c r="R5669" s="2"/>
      <c r="S5669" s="2"/>
      <c r="T5669" s="2"/>
      <c r="U5669" s="2"/>
      <c r="V5669" s="2"/>
      <c r="W5669" s="2" t="s">
        <v>124</v>
      </c>
      <c r="X5669" s="2"/>
      <c r="Y5669" s="2" t="s">
        <v>65</v>
      </c>
      <c r="Z5669" s="2">
        <v>0</v>
      </c>
      <c r="AA5669" s="2"/>
      <c r="AB5669" s="2"/>
      <c r="AC5669" s="4">
        <f>P5669*U5669/1000000</f>
        <v>0.0</v>
      </c>
      <c r="AD5669" s="4">
        <f>AC5669*(1-Z5669/100)</f>
        <v>0.0</v>
      </c>
      <c r="AE5669" s="2" t="s">
        <v>125</v>
      </c>
      <c r="AF5669" s="2" t="s">
        <v>126</v>
      </c>
      <c r="AG5669" s="2" t="s">
        <v>127</v>
      </c>
      <c r="AH5669" s="2" t="s">
        <v>128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6997</v>
      </c>
      <c r="B5670" s="2" t="s">
        <v>6990</v>
      </c>
      <c r="C5670" s="2" t="s">
        <v>47</v>
      </c>
      <c r="D5670" s="2" t="s">
        <v>1552</v>
      </c>
      <c r="E5670" s="2" t="s">
        <v>277</v>
      </c>
      <c r="F5670" s="2" t="s">
        <v>278</v>
      </c>
      <c r="G5670" s="2" t="s">
        <v>225</v>
      </c>
      <c r="H5670" s="2" t="s">
        <v>52</v>
      </c>
      <c r="I5670" s="2" t="s">
        <v>53</v>
      </c>
      <c r="J5670" s="2" t="s">
        <v>121</v>
      </c>
      <c r="K5670" s="2"/>
      <c r="L5670" s="2" t="s">
        <v>122</v>
      </c>
      <c r="M5670" s="2" t="s">
        <v>104</v>
      </c>
      <c r="N5670" s="3">
        <v>1884.97</v>
      </c>
      <c r="O5670" s="3" t="s">
        <v>123</v>
      </c>
      <c r="P5670" s="2"/>
      <c r="Q5670" s="2"/>
      <c r="R5670" s="2"/>
      <c r="S5670" s="2"/>
      <c r="T5670" s="2"/>
      <c r="U5670" s="2"/>
      <c r="V5670" s="2"/>
      <c r="W5670" s="2" t="s">
        <v>124</v>
      </c>
      <c r="X5670" s="2"/>
      <c r="Y5670" s="2" t="s">
        <v>65</v>
      </c>
      <c r="Z5670" s="2">
        <v>0</v>
      </c>
      <c r="AA5670" s="2"/>
      <c r="AB5670" s="2"/>
      <c r="AC5670" s="4">
        <f>P5670*U5670/1000000</f>
        <v>0.0</v>
      </c>
      <c r="AD5670" s="4">
        <f>AC5670*(1-Z5670/100)</f>
        <v>0.0</v>
      </c>
      <c r="AE5670" s="2" t="s">
        <v>125</v>
      </c>
      <c r="AF5670" s="2" t="s">
        <v>126</v>
      </c>
      <c r="AG5670" s="2" t="s">
        <v>130</v>
      </c>
      <c r="AH5670" s="2" t="s">
        <v>128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6998</v>
      </c>
      <c r="B5671" s="2" t="s">
        <v>6990</v>
      </c>
      <c r="C5671" s="2" t="s">
        <v>47</v>
      </c>
      <c r="D5671" s="2" t="s">
        <v>1552</v>
      </c>
      <c r="E5671" s="2" t="s">
        <v>277</v>
      </c>
      <c r="F5671" s="2" t="s">
        <v>278</v>
      </c>
      <c r="G5671" s="2" t="s">
        <v>225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f>IF(O5671="吨",N5671*1000,IF(O5671="万立方米",N5671*10000,""))</f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138</v>
      </c>
      <c r="AH5671" s="2" t="s">
        <v>114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6999</v>
      </c>
      <c r="B5672" s="2" t="s">
        <v>7000</v>
      </c>
      <c r="C5672" s="2" t="s">
        <v>47</v>
      </c>
      <c r="D5672" s="2" t="s">
        <v>6932</v>
      </c>
      <c r="E5672" s="2" t="s">
        <v>514</v>
      </c>
      <c r="F5672" s="2" t="s">
        <v>50</v>
      </c>
      <c r="G5672" s="2" t="s">
        <v>225</v>
      </c>
      <c r="H5672" s="2" t="s">
        <v>52</v>
      </c>
      <c r="I5672" s="2" t="s">
        <v>53</v>
      </c>
      <c r="J5672" s="2" t="s">
        <v>226</v>
      </c>
      <c r="K5672" s="2" t="s">
        <v>226</v>
      </c>
      <c r="L5672" s="2" t="s">
        <v>227</v>
      </c>
      <c r="M5672" s="2" t="s">
        <v>57</v>
      </c>
      <c r="N5672" s="3">
        <v>3307.59</v>
      </c>
      <c r="O5672" s="3" t="s">
        <v>228</v>
      </c>
      <c r="P5672" s="4">
        <f>IF(O5672="吨",N5672*1000,IF(O5672="万立方米",N5672*10000,""))</f>
        <v>33075900.0</v>
      </c>
      <c r="Q5672" s="2" t="s">
        <v>229</v>
      </c>
      <c r="R5672" s="2" t="s">
        <v>230</v>
      </c>
      <c r="S5672" s="2" t="s">
        <v>231</v>
      </c>
      <c r="T5672" s="2" t="s">
        <v>75</v>
      </c>
      <c r="U5672" s="4">
        <f>0.0</f>
        <v>0.0</v>
      </c>
      <c r="V5672" s="2" t="s">
        <v>232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4">
        <f>P5672*U5672/1000000</f>
        <v>0.0</v>
      </c>
      <c r="AD5672" s="4">
        <f>AC5672*(1-Z5672/100)</f>
        <v>0.0</v>
      </c>
      <c r="AE5672" s="2" t="s">
        <v>66</v>
      </c>
      <c r="AF5672" s="2" t="s">
        <v>67</v>
      </c>
      <c r="AG5672" s="2" t="s">
        <v>233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7001</v>
      </c>
      <c r="B5673" s="2" t="s">
        <v>7000</v>
      </c>
      <c r="C5673" s="2" t="s">
        <v>47</v>
      </c>
      <c r="D5673" s="2" t="s">
        <v>6932</v>
      </c>
      <c r="E5673" s="2" t="s">
        <v>514</v>
      </c>
      <c r="F5673" s="2" t="s">
        <v>50</v>
      </c>
      <c r="G5673" s="2" t="s">
        <v>225</v>
      </c>
      <c r="H5673" s="2" t="s">
        <v>52</v>
      </c>
      <c r="I5673" s="2" t="s">
        <v>53</v>
      </c>
      <c r="J5673" s="2" t="s">
        <v>226</v>
      </c>
      <c r="K5673" s="2" t="s">
        <v>226</v>
      </c>
      <c r="L5673" s="2" t="s">
        <v>227</v>
      </c>
      <c r="M5673" s="2" t="s">
        <v>73</v>
      </c>
      <c r="N5673" s="3">
        <v>3307.59</v>
      </c>
      <c r="O5673" s="3" t="s">
        <v>228</v>
      </c>
      <c r="P5673" s="4">
        <f>IF(O5673="吨",N5673*1000,IF(O5673="万立方米",N5673*10000,""))</f>
        <v>33075900.0</v>
      </c>
      <c r="Q5673" s="2" t="s">
        <v>229</v>
      </c>
      <c r="R5673" s="2" t="s">
        <v>230</v>
      </c>
      <c r="S5673" s="2" t="s">
        <v>235</v>
      </c>
      <c r="T5673" s="2" t="s">
        <v>75</v>
      </c>
      <c r="U5673" s="4">
        <f>1.3</f>
        <v>1.3</v>
      </c>
      <c r="V5673" s="2" t="s">
        <v>232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42.99867</v>
      </c>
      <c r="AD5673" s="4">
        <f>AC5673*(1-Z5673/100)</f>
        <v>42.99867</v>
      </c>
      <c r="AE5673" s="2" t="s">
        <v>66</v>
      </c>
      <c r="AF5673" s="2" t="s">
        <v>67</v>
      </c>
      <c r="AG5673" s="2" t="s">
        <v>236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7002</v>
      </c>
      <c r="B5674" s="2" t="s">
        <v>7000</v>
      </c>
      <c r="C5674" s="2" t="s">
        <v>47</v>
      </c>
      <c r="D5674" s="2" t="s">
        <v>6932</v>
      </c>
      <c r="E5674" s="2" t="s">
        <v>514</v>
      </c>
      <c r="F5674" s="2" t="s">
        <v>50</v>
      </c>
      <c r="G5674" s="2" t="s">
        <v>225</v>
      </c>
      <c r="H5674" s="2" t="s">
        <v>52</v>
      </c>
      <c r="I5674" s="2" t="s">
        <v>53</v>
      </c>
      <c r="J5674" s="2" t="s">
        <v>226</v>
      </c>
      <c r="K5674" s="2" t="s">
        <v>226</v>
      </c>
      <c r="L5674" s="2" t="s">
        <v>227</v>
      </c>
      <c r="M5674" s="2" t="s">
        <v>79</v>
      </c>
      <c r="N5674" s="3">
        <v>3307.59</v>
      </c>
      <c r="O5674" s="3" t="s">
        <v>228</v>
      </c>
      <c r="P5674" s="4">
        <f>IF(O5674="吨",N5674*1000,IF(O5674="万立方米",N5674*10000,""))</f>
        <v>33075900.0</v>
      </c>
      <c r="Q5674" s="2" t="s">
        <v>229</v>
      </c>
      <c r="R5674" s="2" t="s">
        <v>230</v>
      </c>
      <c r="S5674" s="2" t="s">
        <v>238</v>
      </c>
      <c r="T5674" s="2" t="s">
        <v>75</v>
      </c>
      <c r="U5674" s="4">
        <f>4.1</f>
        <v>4.1</v>
      </c>
      <c r="V5674" s="2" t="s">
        <v>232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4">
        <f>P5674*U5674/1000000</f>
        <v>135.61119</v>
      </c>
      <c r="AD5674" s="4">
        <f>AC5674*(1-Z5674/100)</f>
        <v>105.7767282</v>
      </c>
      <c r="AE5674" s="2" t="s">
        <v>66</v>
      </c>
      <c r="AF5674" s="2" t="s">
        <v>67</v>
      </c>
      <c r="AG5674" s="2" t="s">
        <v>239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7003</v>
      </c>
      <c r="B5675" s="2" t="s">
        <v>7000</v>
      </c>
      <c r="C5675" s="2" t="s">
        <v>47</v>
      </c>
      <c r="D5675" s="2" t="s">
        <v>6932</v>
      </c>
      <c r="E5675" s="2" t="s">
        <v>514</v>
      </c>
      <c r="F5675" s="2" t="s">
        <v>50</v>
      </c>
      <c r="G5675" s="2" t="s">
        <v>225</v>
      </c>
      <c r="H5675" s="2" t="s">
        <v>52</v>
      </c>
      <c r="I5675" s="2" t="s">
        <v>53</v>
      </c>
      <c r="J5675" s="2" t="s">
        <v>226</v>
      </c>
      <c r="K5675" s="2" t="s">
        <v>226</v>
      </c>
      <c r="L5675" s="2" t="s">
        <v>227</v>
      </c>
      <c r="M5675" s="2" t="s">
        <v>87</v>
      </c>
      <c r="N5675" s="3">
        <v>3307.59</v>
      </c>
      <c r="O5675" s="3" t="s">
        <v>228</v>
      </c>
      <c r="P5675" s="4">
        <f>IF(O5675="吨",N5675*1000,IF(O5675="万立方米",N5675*10000,""))</f>
        <v>33075900.0</v>
      </c>
      <c r="Q5675" s="2" t="s">
        <v>229</v>
      </c>
      <c r="R5675" s="2" t="s">
        <v>230</v>
      </c>
      <c r="S5675" s="2" t="s">
        <v>241</v>
      </c>
      <c r="T5675" s="2" t="s">
        <v>75</v>
      </c>
      <c r="U5675" s="4">
        <f>0.0</f>
        <v>0.0</v>
      </c>
      <c r="V5675" s="2" t="s">
        <v>232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</v>
      </c>
      <c r="AD5675" s="4">
        <f>AC5675*(1-Z5675/100)</f>
        <v>0.0</v>
      </c>
      <c r="AE5675" s="2" t="s">
        <v>66</v>
      </c>
      <c r="AF5675" s="2" t="s">
        <v>67</v>
      </c>
      <c r="AG5675" s="2" t="s">
        <v>233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7004</v>
      </c>
      <c r="B5676" s="2" t="s">
        <v>7000</v>
      </c>
      <c r="C5676" s="2" t="s">
        <v>47</v>
      </c>
      <c r="D5676" s="2" t="s">
        <v>6932</v>
      </c>
      <c r="E5676" s="2" t="s">
        <v>514</v>
      </c>
      <c r="F5676" s="2" t="s">
        <v>50</v>
      </c>
      <c r="G5676" s="2" t="s">
        <v>225</v>
      </c>
      <c r="H5676" s="2" t="s">
        <v>52</v>
      </c>
      <c r="I5676" s="2" t="s">
        <v>53</v>
      </c>
      <c r="J5676" s="2" t="s">
        <v>226</v>
      </c>
      <c r="K5676" s="2" t="s">
        <v>226</v>
      </c>
      <c r="L5676" s="2" t="s">
        <v>227</v>
      </c>
      <c r="M5676" s="2" t="s">
        <v>91</v>
      </c>
      <c r="N5676" s="3">
        <v>3307.59</v>
      </c>
      <c r="O5676" s="3" t="s">
        <v>228</v>
      </c>
      <c r="P5676" s="4">
        <f>IF(O5676="吨",N5676*1000,IF(O5676="万立方米",N5676*10000,""))</f>
        <v>33075900.0</v>
      </c>
      <c r="Q5676" s="2" t="s">
        <v>229</v>
      </c>
      <c r="R5676" s="2" t="s">
        <v>230</v>
      </c>
      <c r="S5676" s="2" t="s">
        <v>243</v>
      </c>
      <c r="T5676" s="2" t="s">
        <v>75</v>
      </c>
      <c r="U5676" s="4">
        <f>0.03</f>
        <v>0.03</v>
      </c>
      <c r="V5676" s="2" t="s">
        <v>232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4">
        <f>P5676*U5676/1000000</f>
        <v>0.992277</v>
      </c>
      <c r="AD5676" s="4">
        <f>AC5677*(1-AA5676/100)+(AC5676-AC5677)*(1-AB5676/100)</f>
        <v>0.992277</v>
      </c>
      <c r="AE5676" s="2" t="s">
        <v>66</v>
      </c>
      <c r="AF5676" s="2" t="s">
        <v>67</v>
      </c>
      <c r="AG5676" s="2" t="s">
        <v>233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7005</v>
      </c>
      <c r="B5677" s="2" t="s">
        <v>7000</v>
      </c>
      <c r="C5677" s="2" t="s">
        <v>47</v>
      </c>
      <c r="D5677" s="2" t="s">
        <v>6932</v>
      </c>
      <c r="E5677" s="2" t="s">
        <v>514</v>
      </c>
      <c r="F5677" s="2" t="s">
        <v>50</v>
      </c>
      <c r="G5677" s="2" t="s">
        <v>225</v>
      </c>
      <c r="H5677" s="2" t="s">
        <v>52</v>
      </c>
      <c r="I5677" s="2" t="s">
        <v>53</v>
      </c>
      <c r="J5677" s="2" t="s">
        <v>226</v>
      </c>
      <c r="K5677" s="2" t="s">
        <v>226</v>
      </c>
      <c r="L5677" s="2" t="s">
        <v>227</v>
      </c>
      <c r="M5677" s="2" t="s">
        <v>95</v>
      </c>
      <c r="N5677" s="3">
        <v>3307.59</v>
      </c>
      <c r="O5677" s="3" t="s">
        <v>228</v>
      </c>
      <c r="P5677" s="4">
        <f>IF(O5677="吨",N5677*1000,IF(O5677="万立方米",N5677*10000,""))</f>
        <v>33075900.0</v>
      </c>
      <c r="Q5677" s="2" t="s">
        <v>229</v>
      </c>
      <c r="R5677" s="2" t="s">
        <v>230</v>
      </c>
      <c r="S5677" s="2" t="s">
        <v>245</v>
      </c>
      <c r="T5677" s="2" t="s">
        <v>75</v>
      </c>
      <c r="U5677" s="4">
        <f>0.03</f>
        <v>0.03</v>
      </c>
      <c r="V5677" s="2" t="s">
        <v>232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0.992277</v>
      </c>
      <c r="AD5677" s="4">
        <f>AC5677*(1-Z5677/100)</f>
        <v>0.992277</v>
      </c>
      <c r="AE5677" s="2" t="s">
        <v>66</v>
      </c>
      <c r="AF5677" s="2" t="s">
        <v>67</v>
      </c>
      <c r="AG5677" s="2" t="s">
        <v>233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7006</v>
      </c>
      <c r="B5678" s="2" t="s">
        <v>7000</v>
      </c>
      <c r="C5678" s="2" t="s">
        <v>47</v>
      </c>
      <c r="D5678" s="2" t="s">
        <v>6932</v>
      </c>
      <c r="E5678" s="2" t="s">
        <v>514</v>
      </c>
      <c r="F5678" s="2" t="s">
        <v>50</v>
      </c>
      <c r="G5678" s="2" t="s">
        <v>225</v>
      </c>
      <c r="H5678" s="2" t="s">
        <v>52</v>
      </c>
      <c r="I5678" s="2" t="s">
        <v>53</v>
      </c>
      <c r="J5678" s="2" t="s">
        <v>226</v>
      </c>
      <c r="K5678" s="2" t="s">
        <v>226</v>
      </c>
      <c r="L5678" s="2" t="s">
        <v>227</v>
      </c>
      <c r="M5678" s="2" t="s">
        <v>99</v>
      </c>
      <c r="N5678" s="3">
        <v>3307.59</v>
      </c>
      <c r="O5678" s="3" t="s">
        <v>228</v>
      </c>
      <c r="P5678" s="4">
        <f>IF(O5678="吨",N5678*1000,IF(O5678="万立方米",N5678*10000,""))</f>
        <v>33075900.0</v>
      </c>
      <c r="Q5678" s="2" t="s">
        <v>229</v>
      </c>
      <c r="R5678" s="2" t="s">
        <v>230</v>
      </c>
      <c r="S5678" s="2" t="s">
        <v>247</v>
      </c>
      <c r="T5678" s="2" t="s">
        <v>75</v>
      </c>
      <c r="U5678" s="4">
        <f>0.0</f>
        <v>0.0</v>
      </c>
      <c r="V5678" s="2" t="s">
        <v>232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233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7007</v>
      </c>
      <c r="B5679" s="2" t="s">
        <v>7000</v>
      </c>
      <c r="C5679" s="2" t="s">
        <v>47</v>
      </c>
      <c r="D5679" s="2" t="s">
        <v>6932</v>
      </c>
      <c r="E5679" s="2" t="s">
        <v>514</v>
      </c>
      <c r="F5679" s="2" t="s">
        <v>50</v>
      </c>
      <c r="G5679" s="2" t="s">
        <v>225</v>
      </c>
      <c r="H5679" s="2" t="s">
        <v>52</v>
      </c>
      <c r="I5679" s="2" t="s">
        <v>53</v>
      </c>
      <c r="J5679" s="2" t="s">
        <v>226</v>
      </c>
      <c r="K5679" s="2" t="s">
        <v>226</v>
      </c>
      <c r="L5679" s="2" t="s">
        <v>227</v>
      </c>
      <c r="M5679" s="2" t="s">
        <v>104</v>
      </c>
      <c r="N5679" s="3">
        <v>3307.59</v>
      </c>
      <c r="O5679" s="3" t="s">
        <v>228</v>
      </c>
      <c r="P5679" s="4">
        <f>IF(O5679="吨",N5679*1000,IF(O5679="万立方米",N5679*10000,""))</f>
        <v>33075900.0</v>
      </c>
      <c r="Q5679" s="2" t="s">
        <v>229</v>
      </c>
      <c r="R5679" s="2" t="s">
        <v>230</v>
      </c>
      <c r="S5679" s="2" t="s">
        <v>249</v>
      </c>
      <c r="T5679" s="2" t="s">
        <v>75</v>
      </c>
      <c r="U5679" s="4">
        <f>0.02</f>
        <v>0.02</v>
      </c>
      <c r="V5679" s="2" t="s">
        <v>232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 t="s">
        <v>236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7008</v>
      </c>
      <c r="B5680" s="2" t="s">
        <v>7000</v>
      </c>
      <c r="C5680" s="2" t="s">
        <v>47</v>
      </c>
      <c r="D5680" s="2" t="s">
        <v>6932</v>
      </c>
      <c r="E5680" s="2" t="s">
        <v>514</v>
      </c>
      <c r="F5680" s="2" t="s">
        <v>50</v>
      </c>
      <c r="G5680" s="2" t="s">
        <v>225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f>IF(O5680="吨",N5680*1000,IF(O5680="万立方米",N5680*10000,""))</f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138</v>
      </c>
      <c r="AH5680" s="2" t="s">
        <v>114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7009</v>
      </c>
      <c r="B5681" s="2" t="s">
        <v>7010</v>
      </c>
      <c r="C5681" s="2" t="s">
        <v>47</v>
      </c>
      <c r="D5681" s="2" t="s">
        <v>689</v>
      </c>
      <c r="E5681" s="2" t="s">
        <v>277</v>
      </c>
      <c r="F5681" s="2" t="s">
        <v>278</v>
      </c>
      <c r="G5681" s="2" t="s">
        <v>227</v>
      </c>
      <c r="H5681" s="2" t="s">
        <v>142</v>
      </c>
      <c r="I5681" s="2" t="s">
        <v>53</v>
      </c>
      <c r="J5681" s="2" t="s">
        <v>691</v>
      </c>
      <c r="K5681" s="2"/>
      <c r="L5681" s="2" t="s">
        <v>122</v>
      </c>
      <c r="M5681" s="2" t="s">
        <v>57</v>
      </c>
      <c r="N5681" s="3">
        <v>1004.21</v>
      </c>
      <c r="O5681" s="3" t="s">
        <v>123</v>
      </c>
      <c r="P5681" s="2"/>
      <c r="Q5681" s="2"/>
      <c r="R5681" s="2"/>
      <c r="S5681" s="2"/>
      <c r="T5681" s="2"/>
      <c r="U5681" s="2"/>
      <c r="V5681" s="2"/>
      <c r="W5681" s="2" t="s">
        <v>124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271</v>
      </c>
      <c r="AF5681" s="2" t="s">
        <v>692</v>
      </c>
      <c r="AG5681" s="2" t="s">
        <v>693</v>
      </c>
      <c r="AH5681" s="2" t="s">
        <v>128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7011</v>
      </c>
      <c r="B5682" s="2" t="s">
        <v>7010</v>
      </c>
      <c r="C5682" s="2" t="s">
        <v>47</v>
      </c>
      <c r="D5682" s="2" t="s">
        <v>689</v>
      </c>
      <c r="E5682" s="2" t="s">
        <v>277</v>
      </c>
      <c r="F5682" s="2" t="s">
        <v>278</v>
      </c>
      <c r="G5682" s="2" t="s">
        <v>227</v>
      </c>
      <c r="H5682" s="2" t="s">
        <v>142</v>
      </c>
      <c r="I5682" s="2" t="s">
        <v>53</v>
      </c>
      <c r="J5682" s="2" t="s">
        <v>691</v>
      </c>
      <c r="K5682" s="2"/>
      <c r="L5682" s="2" t="s">
        <v>122</v>
      </c>
      <c r="M5682" s="2" t="s">
        <v>73</v>
      </c>
      <c r="N5682" s="3">
        <v>1004.21</v>
      </c>
      <c r="O5682" s="3" t="s">
        <v>123</v>
      </c>
      <c r="P5682" s="2"/>
      <c r="Q5682" s="2"/>
      <c r="R5682" s="2"/>
      <c r="S5682" s="2"/>
      <c r="T5682" s="2"/>
      <c r="U5682" s="2"/>
      <c r="V5682" s="2"/>
      <c r="W5682" s="2" t="s">
        <v>124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271</v>
      </c>
      <c r="AF5682" s="2" t="s">
        <v>692</v>
      </c>
      <c r="AG5682" s="2" t="s">
        <v>695</v>
      </c>
      <c r="AH5682" s="2" t="s">
        <v>128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7012</v>
      </c>
      <c r="B5683" s="2" t="s">
        <v>7010</v>
      </c>
      <c r="C5683" s="2" t="s">
        <v>47</v>
      </c>
      <c r="D5683" s="2" t="s">
        <v>689</v>
      </c>
      <c r="E5683" s="2" t="s">
        <v>277</v>
      </c>
      <c r="F5683" s="2" t="s">
        <v>278</v>
      </c>
      <c r="G5683" s="2" t="s">
        <v>227</v>
      </c>
      <c r="H5683" s="2" t="s">
        <v>142</v>
      </c>
      <c r="I5683" s="2" t="s">
        <v>53</v>
      </c>
      <c r="J5683" s="2" t="s">
        <v>691</v>
      </c>
      <c r="K5683" s="2"/>
      <c r="L5683" s="2" t="s">
        <v>122</v>
      </c>
      <c r="M5683" s="2" t="s">
        <v>79</v>
      </c>
      <c r="N5683" s="3">
        <v>1004.21</v>
      </c>
      <c r="O5683" s="3" t="s">
        <v>123</v>
      </c>
      <c r="P5683" s="2"/>
      <c r="Q5683" s="2"/>
      <c r="R5683" s="2"/>
      <c r="S5683" s="2"/>
      <c r="T5683" s="2"/>
      <c r="U5683" s="2"/>
      <c r="V5683" s="2"/>
      <c r="W5683" s="2" t="s">
        <v>124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271</v>
      </c>
      <c r="AF5683" s="2" t="s">
        <v>692</v>
      </c>
      <c r="AG5683" s="2" t="s">
        <v>697</v>
      </c>
      <c r="AH5683" s="2" t="s">
        <v>128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7013</v>
      </c>
      <c r="B5684" s="2" t="s">
        <v>7010</v>
      </c>
      <c r="C5684" s="2" t="s">
        <v>47</v>
      </c>
      <c r="D5684" s="2" t="s">
        <v>689</v>
      </c>
      <c r="E5684" s="2" t="s">
        <v>277</v>
      </c>
      <c r="F5684" s="2" t="s">
        <v>278</v>
      </c>
      <c r="G5684" s="2" t="s">
        <v>227</v>
      </c>
      <c r="H5684" s="2" t="s">
        <v>142</v>
      </c>
      <c r="I5684" s="2" t="s">
        <v>53</v>
      </c>
      <c r="J5684" s="2" t="s">
        <v>691</v>
      </c>
      <c r="K5684" s="2"/>
      <c r="L5684" s="2" t="s">
        <v>122</v>
      </c>
      <c r="M5684" s="2" t="s">
        <v>87</v>
      </c>
      <c r="N5684" s="3">
        <v>1004.21</v>
      </c>
      <c r="O5684" s="3" t="s">
        <v>123</v>
      </c>
      <c r="P5684" s="2"/>
      <c r="Q5684" s="2"/>
      <c r="R5684" s="2"/>
      <c r="S5684" s="2"/>
      <c r="T5684" s="2"/>
      <c r="U5684" s="2"/>
      <c r="V5684" s="2"/>
      <c r="W5684" s="2" t="s">
        <v>124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271</v>
      </c>
      <c r="AF5684" s="2" t="s">
        <v>692</v>
      </c>
      <c r="AG5684" s="2" t="s">
        <v>693</v>
      </c>
      <c r="AH5684" s="2" t="s">
        <v>128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7014</v>
      </c>
      <c r="B5685" s="2" t="s">
        <v>7010</v>
      </c>
      <c r="C5685" s="2" t="s">
        <v>47</v>
      </c>
      <c r="D5685" s="2" t="s">
        <v>689</v>
      </c>
      <c r="E5685" s="2" t="s">
        <v>277</v>
      </c>
      <c r="F5685" s="2" t="s">
        <v>278</v>
      </c>
      <c r="G5685" s="2" t="s">
        <v>227</v>
      </c>
      <c r="H5685" s="2" t="s">
        <v>142</v>
      </c>
      <c r="I5685" s="2" t="s">
        <v>53</v>
      </c>
      <c r="J5685" s="2" t="s">
        <v>691</v>
      </c>
      <c r="K5685" s="2"/>
      <c r="L5685" s="2" t="s">
        <v>122</v>
      </c>
      <c r="M5685" s="2" t="s">
        <v>91</v>
      </c>
      <c r="N5685" s="3">
        <v>1004.21</v>
      </c>
      <c r="O5685" s="3" t="s">
        <v>123</v>
      </c>
      <c r="P5685" s="2"/>
      <c r="Q5685" s="2"/>
      <c r="R5685" s="2"/>
      <c r="S5685" s="2"/>
      <c r="T5685" s="2"/>
      <c r="U5685" s="2"/>
      <c r="V5685" s="2"/>
      <c r="W5685" s="2" t="s">
        <v>124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271</v>
      </c>
      <c r="AF5685" s="2" t="s">
        <v>692</v>
      </c>
      <c r="AG5685" s="2" t="s">
        <v>693</v>
      </c>
      <c r="AH5685" s="2" t="s">
        <v>128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7015</v>
      </c>
      <c r="B5686" s="2" t="s">
        <v>7010</v>
      </c>
      <c r="C5686" s="2" t="s">
        <v>47</v>
      </c>
      <c r="D5686" s="2" t="s">
        <v>689</v>
      </c>
      <c r="E5686" s="2" t="s">
        <v>277</v>
      </c>
      <c r="F5686" s="2" t="s">
        <v>278</v>
      </c>
      <c r="G5686" s="2" t="s">
        <v>227</v>
      </c>
      <c r="H5686" s="2" t="s">
        <v>142</v>
      </c>
      <c r="I5686" s="2" t="s">
        <v>53</v>
      </c>
      <c r="J5686" s="2" t="s">
        <v>691</v>
      </c>
      <c r="K5686" s="2"/>
      <c r="L5686" s="2" t="s">
        <v>122</v>
      </c>
      <c r="M5686" s="2" t="s">
        <v>95</v>
      </c>
      <c r="N5686" s="3">
        <v>1004.21</v>
      </c>
      <c r="O5686" s="3" t="s">
        <v>123</v>
      </c>
      <c r="P5686" s="2"/>
      <c r="Q5686" s="2"/>
      <c r="R5686" s="2"/>
      <c r="S5686" s="2"/>
      <c r="T5686" s="2"/>
      <c r="U5686" s="2"/>
      <c r="V5686" s="2"/>
      <c r="W5686" s="2" t="s">
        <v>124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271</v>
      </c>
      <c r="AF5686" s="2" t="s">
        <v>692</v>
      </c>
      <c r="AG5686" s="2" t="s">
        <v>693</v>
      </c>
      <c r="AH5686" s="2" t="s">
        <v>128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7016</v>
      </c>
      <c r="B5687" s="2" t="s">
        <v>7010</v>
      </c>
      <c r="C5687" s="2" t="s">
        <v>47</v>
      </c>
      <c r="D5687" s="2" t="s">
        <v>689</v>
      </c>
      <c r="E5687" s="2" t="s">
        <v>277</v>
      </c>
      <c r="F5687" s="2" t="s">
        <v>278</v>
      </c>
      <c r="G5687" s="2" t="s">
        <v>227</v>
      </c>
      <c r="H5687" s="2" t="s">
        <v>142</v>
      </c>
      <c r="I5687" s="2" t="s">
        <v>53</v>
      </c>
      <c r="J5687" s="2" t="s">
        <v>691</v>
      </c>
      <c r="K5687" s="2"/>
      <c r="L5687" s="2" t="s">
        <v>122</v>
      </c>
      <c r="M5687" s="2" t="s">
        <v>99</v>
      </c>
      <c r="N5687" s="3">
        <v>1004.21</v>
      </c>
      <c r="O5687" s="3" t="s">
        <v>123</v>
      </c>
      <c r="P5687" s="2"/>
      <c r="Q5687" s="2"/>
      <c r="R5687" s="2"/>
      <c r="S5687" s="2"/>
      <c r="T5687" s="2"/>
      <c r="U5687" s="2"/>
      <c r="V5687" s="2"/>
      <c r="W5687" s="2" t="s">
        <v>124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271</v>
      </c>
      <c r="AF5687" s="2" t="s">
        <v>692</v>
      </c>
      <c r="AG5687" s="2" t="s">
        <v>693</v>
      </c>
      <c r="AH5687" s="2" t="s">
        <v>128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7017</v>
      </c>
      <c r="B5688" s="2" t="s">
        <v>7010</v>
      </c>
      <c r="C5688" s="2" t="s">
        <v>47</v>
      </c>
      <c r="D5688" s="2" t="s">
        <v>689</v>
      </c>
      <c r="E5688" s="2" t="s">
        <v>277</v>
      </c>
      <c r="F5688" s="2" t="s">
        <v>278</v>
      </c>
      <c r="G5688" s="2" t="s">
        <v>227</v>
      </c>
      <c r="H5688" s="2" t="s">
        <v>142</v>
      </c>
      <c r="I5688" s="2" t="s">
        <v>53</v>
      </c>
      <c r="J5688" s="2" t="s">
        <v>691</v>
      </c>
      <c r="K5688" s="2"/>
      <c r="L5688" s="2" t="s">
        <v>122</v>
      </c>
      <c r="M5688" s="2" t="s">
        <v>104</v>
      </c>
      <c r="N5688" s="3">
        <v>1004.21</v>
      </c>
      <c r="O5688" s="3" t="s">
        <v>123</v>
      </c>
      <c r="P5688" s="2"/>
      <c r="Q5688" s="2"/>
      <c r="R5688" s="2"/>
      <c r="S5688" s="2"/>
      <c r="T5688" s="2"/>
      <c r="U5688" s="2"/>
      <c r="V5688" s="2"/>
      <c r="W5688" s="2" t="s">
        <v>124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271</v>
      </c>
      <c r="AF5688" s="2" t="s">
        <v>692</v>
      </c>
      <c r="AG5688" s="2" t="s">
        <v>695</v>
      </c>
      <c r="AH5688" s="2" t="s">
        <v>128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7018</v>
      </c>
      <c r="B5689" s="2" t="s">
        <v>7010</v>
      </c>
      <c r="C5689" s="2" t="s">
        <v>47</v>
      </c>
      <c r="D5689" s="2" t="s">
        <v>689</v>
      </c>
      <c r="E5689" s="2" t="s">
        <v>277</v>
      </c>
      <c r="F5689" s="2" t="s">
        <v>278</v>
      </c>
      <c r="G5689" s="2" t="s">
        <v>227</v>
      </c>
      <c r="H5689" s="2" t="s">
        <v>142</v>
      </c>
      <c r="I5689" s="2"/>
      <c r="J5689" s="2"/>
      <c r="K5689" s="2"/>
      <c r="L5689" s="2"/>
      <c r="M5689" s="2" t="s">
        <v>107</v>
      </c>
      <c r="N5689" s="3"/>
      <c r="O5689" s="3"/>
      <c r="P5689" s="4">
        <f>IF(O5689="吨",N5689*1000,IF(O5689="万立方米",N5689*10000,""))</f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138</v>
      </c>
      <c r="AH5689" s="2" t="s">
        <v>114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7019</v>
      </c>
      <c r="B5690" s="2" t="s">
        <v>7020</v>
      </c>
      <c r="C5690" s="2" t="s">
        <v>47</v>
      </c>
      <c r="D5690" s="2" t="s">
        <v>4207</v>
      </c>
      <c r="E5690" s="2" t="s">
        <v>277</v>
      </c>
      <c r="F5690" s="2" t="s">
        <v>224</v>
      </c>
      <c r="G5690" s="2" t="s">
        <v>51</v>
      </c>
      <c r="H5690" s="2" t="s">
        <v>52</v>
      </c>
      <c r="I5690" s="2" t="s">
        <v>53</v>
      </c>
      <c r="J5690" s="2" t="s">
        <v>343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344</v>
      </c>
      <c r="Y5690" s="2" t="s">
        <v>580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66</v>
      </c>
      <c r="AF5690" s="2" t="s">
        <v>67</v>
      </c>
      <c r="AG5690" s="2" t="s">
        <v>327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7021</v>
      </c>
      <c r="B5691" s="2" t="s">
        <v>7020</v>
      </c>
      <c r="C5691" s="2" t="s">
        <v>47</v>
      </c>
      <c r="D5691" s="2" t="s">
        <v>4207</v>
      </c>
      <c r="E5691" s="2" t="s">
        <v>277</v>
      </c>
      <c r="F5691" s="2" t="s">
        <v>224</v>
      </c>
      <c r="G5691" s="2" t="s">
        <v>51</v>
      </c>
      <c r="H5691" s="2" t="s">
        <v>52</v>
      </c>
      <c r="I5691" s="2" t="s">
        <v>53</v>
      </c>
      <c r="J5691" s="2" t="s">
        <v>343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66</v>
      </c>
      <c r="AF5691" s="2" t="s">
        <v>67</v>
      </c>
      <c r="AG5691" s="2" t="s">
        <v>329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7022</v>
      </c>
      <c r="B5692" s="2" t="s">
        <v>7020</v>
      </c>
      <c r="C5692" s="2" t="s">
        <v>47</v>
      </c>
      <c r="D5692" s="2" t="s">
        <v>4207</v>
      </c>
      <c r="E5692" s="2" t="s">
        <v>277</v>
      </c>
      <c r="F5692" s="2" t="s">
        <v>224</v>
      </c>
      <c r="G5692" s="2" t="s">
        <v>51</v>
      </c>
      <c r="H5692" s="2" t="s">
        <v>52</v>
      </c>
      <c r="I5692" s="2" t="s">
        <v>53</v>
      </c>
      <c r="J5692" s="2" t="s">
        <v>343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149</v>
      </c>
      <c r="Y5692" s="2" t="s">
        <v>150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66</v>
      </c>
      <c r="AF5692" s="2" t="s">
        <v>67</v>
      </c>
      <c r="AG5692" s="2" t="s">
        <v>167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7023</v>
      </c>
      <c r="B5693" s="2" t="s">
        <v>7020</v>
      </c>
      <c r="C5693" s="2" t="s">
        <v>47</v>
      </c>
      <c r="D5693" s="2" t="s">
        <v>4207</v>
      </c>
      <c r="E5693" s="2" t="s">
        <v>277</v>
      </c>
      <c r="F5693" s="2" t="s">
        <v>224</v>
      </c>
      <c r="G5693" s="2" t="s">
        <v>51</v>
      </c>
      <c r="H5693" s="2" t="s">
        <v>52</v>
      </c>
      <c r="I5693" s="2" t="s">
        <v>53</v>
      </c>
      <c r="J5693" s="2" t="s">
        <v>343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344</v>
      </c>
      <c r="Y5693" s="2" t="s">
        <v>584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66</v>
      </c>
      <c r="AF5693" s="2" t="s">
        <v>67</v>
      </c>
      <c r="AG5693" s="2" t="s">
        <v>327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7024</v>
      </c>
      <c r="B5694" s="2" t="s">
        <v>7020</v>
      </c>
      <c r="C5694" s="2" t="s">
        <v>47</v>
      </c>
      <c r="D5694" s="2" t="s">
        <v>4207</v>
      </c>
      <c r="E5694" s="2" t="s">
        <v>277</v>
      </c>
      <c r="F5694" s="2" t="s">
        <v>224</v>
      </c>
      <c r="G5694" s="2" t="s">
        <v>51</v>
      </c>
      <c r="H5694" s="2" t="s">
        <v>52</v>
      </c>
      <c r="I5694" s="2" t="s">
        <v>53</v>
      </c>
      <c r="J5694" s="2" t="s">
        <v>343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344</v>
      </c>
      <c r="Y5694" s="2" t="s">
        <v>586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66</v>
      </c>
      <c r="AF5694" s="2" t="s">
        <v>67</v>
      </c>
      <c r="AG5694" s="2" t="s">
        <v>327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7025</v>
      </c>
      <c r="B5695" s="2" t="s">
        <v>7020</v>
      </c>
      <c r="C5695" s="2" t="s">
        <v>47</v>
      </c>
      <c r="D5695" s="2" t="s">
        <v>4207</v>
      </c>
      <c r="E5695" s="2" t="s">
        <v>277</v>
      </c>
      <c r="F5695" s="2" t="s">
        <v>224</v>
      </c>
      <c r="G5695" s="2" t="s">
        <v>51</v>
      </c>
      <c r="H5695" s="2" t="s">
        <v>52</v>
      </c>
      <c r="I5695" s="2" t="s">
        <v>53</v>
      </c>
      <c r="J5695" s="2" t="s">
        <v>343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344</v>
      </c>
      <c r="Y5695" s="2" t="s">
        <v>588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66</v>
      </c>
      <c r="AF5695" s="2" t="s">
        <v>67</v>
      </c>
      <c r="AG5695" s="2" t="s">
        <v>327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7026</v>
      </c>
      <c r="B5696" s="2" t="s">
        <v>7020</v>
      </c>
      <c r="C5696" s="2" t="s">
        <v>47</v>
      </c>
      <c r="D5696" s="2" t="s">
        <v>4207</v>
      </c>
      <c r="E5696" s="2" t="s">
        <v>277</v>
      </c>
      <c r="F5696" s="2" t="s">
        <v>224</v>
      </c>
      <c r="G5696" s="2" t="s">
        <v>51</v>
      </c>
      <c r="H5696" s="2" t="s">
        <v>52</v>
      </c>
      <c r="I5696" s="2" t="s">
        <v>53</v>
      </c>
      <c r="J5696" s="2" t="s">
        <v>343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314</v>
      </c>
      <c r="Y5696" s="2" t="s">
        <v>315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66</v>
      </c>
      <c r="AF5696" s="2" t="s">
        <v>67</v>
      </c>
      <c r="AG5696" s="2" t="s">
        <v>167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7027</v>
      </c>
      <c r="B5697" s="2" t="s">
        <v>7020</v>
      </c>
      <c r="C5697" s="2" t="s">
        <v>47</v>
      </c>
      <c r="D5697" s="2" t="s">
        <v>4207</v>
      </c>
      <c r="E5697" s="2" t="s">
        <v>277</v>
      </c>
      <c r="F5697" s="2" t="s">
        <v>224</v>
      </c>
      <c r="G5697" s="2" t="s">
        <v>51</v>
      </c>
      <c r="H5697" s="2" t="s">
        <v>52</v>
      </c>
      <c r="I5697" s="2" t="s">
        <v>53</v>
      </c>
      <c r="J5697" s="2" t="s">
        <v>343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66</v>
      </c>
      <c r="AF5697" s="2" t="s">
        <v>67</v>
      </c>
      <c r="AG5697" s="2" t="s">
        <v>329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7028</v>
      </c>
      <c r="B5698" s="2" t="s">
        <v>7020</v>
      </c>
      <c r="C5698" s="2" t="s">
        <v>47</v>
      </c>
      <c r="D5698" s="2" t="s">
        <v>4207</v>
      </c>
      <c r="E5698" s="2" t="s">
        <v>277</v>
      </c>
      <c r="F5698" s="2" t="s">
        <v>224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163</v>
      </c>
      <c r="M5698" s="2" t="s">
        <v>107</v>
      </c>
      <c r="N5698" s="3"/>
      <c r="O5698" s="3"/>
      <c r="P5698" s="4">
        <f>IF(O5698="吨",N5698*1000,IF(O5698="万立方米",N5698*10000,""))</f>
        <v>934729240.0</v>
      </c>
      <c r="Q5698" s="2" t="s">
        <v>108</v>
      </c>
      <c r="R5698" s="2" t="s">
        <v>109</v>
      </c>
      <c r="S5698" s="2" t="s">
        <v>164</v>
      </c>
      <c r="T5698" s="2" t="s">
        <v>165</v>
      </c>
      <c r="U5698" s="4">
        <f>0.16</f>
        <v>0.16</v>
      </c>
      <c r="V5698" s="2" t="s">
        <v>111</v>
      </c>
      <c r="W5698" s="2" t="s">
        <v>164</v>
      </c>
      <c r="X5698" s="2" t="s">
        <v>163</v>
      </c>
      <c r="Y5698" s="2" t="s">
        <v>166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66</v>
      </c>
      <c r="AF5698" s="2" t="s">
        <v>67</v>
      </c>
      <c r="AG5698" s="2" t="s">
        <v>167</v>
      </c>
      <c r="AH5698" s="2" t="s">
        <v>168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7029</v>
      </c>
      <c r="B5699" s="2" t="s">
        <v>7030</v>
      </c>
      <c r="C5699" s="2" t="s">
        <v>47</v>
      </c>
      <c r="D5699" s="2" t="s">
        <v>910</v>
      </c>
      <c r="E5699" s="2" t="s">
        <v>911</v>
      </c>
      <c r="F5699" s="2" t="s">
        <v>278</v>
      </c>
      <c r="G5699" s="2" t="s">
        <v>225</v>
      </c>
      <c r="H5699" s="2" t="s">
        <v>297</v>
      </c>
      <c r="I5699" s="2" t="s">
        <v>53</v>
      </c>
      <c r="J5699" s="2" t="s">
        <v>121</v>
      </c>
      <c r="K5699" s="2"/>
      <c r="L5699" s="2" t="s">
        <v>122</v>
      </c>
      <c r="M5699" s="2" t="s">
        <v>57</v>
      </c>
      <c r="N5699" s="3">
        <v>1392.98</v>
      </c>
      <c r="O5699" s="3" t="s">
        <v>123</v>
      </c>
      <c r="P5699" s="2"/>
      <c r="Q5699" s="2"/>
      <c r="R5699" s="2"/>
      <c r="S5699" s="2"/>
      <c r="T5699" s="2"/>
      <c r="U5699" s="2"/>
      <c r="V5699" s="2"/>
      <c r="W5699" s="2" t="s">
        <v>124</v>
      </c>
      <c r="X5699" s="2"/>
      <c r="Y5699" s="2" t="s">
        <v>65</v>
      </c>
      <c r="Z5699" s="2">
        <v>0</v>
      </c>
      <c r="AA5699" s="2"/>
      <c r="AB5699" s="2"/>
      <c r="AC5699" s="4">
        <f>P5699*U5699/1000000</f>
        <v>0.0</v>
      </c>
      <c r="AD5699" s="4">
        <f>AC5699*(1-Z5699/100)</f>
        <v>0.0</v>
      </c>
      <c r="AE5699" s="2" t="s">
        <v>125</v>
      </c>
      <c r="AF5699" s="2" t="s">
        <v>126</v>
      </c>
      <c r="AG5699" s="2" t="s">
        <v>127</v>
      </c>
      <c r="AH5699" s="2" t="s">
        <v>128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7031</v>
      </c>
      <c r="B5700" s="2" t="s">
        <v>7030</v>
      </c>
      <c r="C5700" s="2" t="s">
        <v>47</v>
      </c>
      <c r="D5700" s="2" t="s">
        <v>910</v>
      </c>
      <c r="E5700" s="2" t="s">
        <v>911</v>
      </c>
      <c r="F5700" s="2" t="s">
        <v>278</v>
      </c>
      <c r="G5700" s="2" t="s">
        <v>225</v>
      </c>
      <c r="H5700" s="2" t="s">
        <v>297</v>
      </c>
      <c r="I5700" s="2" t="s">
        <v>53</v>
      </c>
      <c r="J5700" s="2" t="s">
        <v>121</v>
      </c>
      <c r="K5700" s="2"/>
      <c r="L5700" s="2" t="s">
        <v>122</v>
      </c>
      <c r="M5700" s="2" t="s">
        <v>73</v>
      </c>
      <c r="N5700" s="3">
        <v>1392.98</v>
      </c>
      <c r="O5700" s="3" t="s">
        <v>123</v>
      </c>
      <c r="P5700" s="2"/>
      <c r="Q5700" s="2"/>
      <c r="R5700" s="2"/>
      <c r="S5700" s="2"/>
      <c r="T5700" s="2"/>
      <c r="U5700" s="2"/>
      <c r="V5700" s="2"/>
      <c r="W5700" s="2" t="s">
        <v>124</v>
      </c>
      <c r="X5700" s="2"/>
      <c r="Y5700" s="2" t="s">
        <v>65</v>
      </c>
      <c r="Z5700" s="2">
        <v>0</v>
      </c>
      <c r="AA5700" s="2"/>
      <c r="AB5700" s="2"/>
      <c r="AC5700" s="4">
        <f>P5700*U5700/1000000</f>
        <v>0.0</v>
      </c>
      <c r="AD5700" s="4">
        <f>AC5700*(1-Z5700/100)</f>
        <v>0.0</v>
      </c>
      <c r="AE5700" s="2" t="s">
        <v>125</v>
      </c>
      <c r="AF5700" s="2" t="s">
        <v>126</v>
      </c>
      <c r="AG5700" s="2" t="s">
        <v>130</v>
      </c>
      <c r="AH5700" s="2" t="s">
        <v>128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7032</v>
      </c>
      <c r="B5701" s="2" t="s">
        <v>7030</v>
      </c>
      <c r="C5701" s="2" t="s">
        <v>47</v>
      </c>
      <c r="D5701" s="2" t="s">
        <v>910</v>
      </c>
      <c r="E5701" s="2" t="s">
        <v>911</v>
      </c>
      <c r="F5701" s="2" t="s">
        <v>278</v>
      </c>
      <c r="G5701" s="2" t="s">
        <v>225</v>
      </c>
      <c r="H5701" s="2" t="s">
        <v>297</v>
      </c>
      <c r="I5701" s="2" t="s">
        <v>53</v>
      </c>
      <c r="J5701" s="2" t="s">
        <v>121</v>
      </c>
      <c r="K5701" s="2"/>
      <c r="L5701" s="2" t="s">
        <v>122</v>
      </c>
      <c r="M5701" s="2" t="s">
        <v>79</v>
      </c>
      <c r="N5701" s="3">
        <v>1392.98</v>
      </c>
      <c r="O5701" s="3" t="s">
        <v>123</v>
      </c>
      <c r="P5701" s="2"/>
      <c r="Q5701" s="2"/>
      <c r="R5701" s="2"/>
      <c r="S5701" s="2"/>
      <c r="T5701" s="2"/>
      <c r="U5701" s="2"/>
      <c r="V5701" s="2"/>
      <c r="W5701" s="2" t="s">
        <v>124</v>
      </c>
      <c r="X5701" s="2"/>
      <c r="Y5701" s="2" t="s">
        <v>65</v>
      </c>
      <c r="Z5701" s="2">
        <v>0</v>
      </c>
      <c r="AA5701" s="2"/>
      <c r="AB5701" s="2"/>
      <c r="AC5701" s="4">
        <f>P5701*U5701/1000000</f>
        <v>0.0</v>
      </c>
      <c r="AD5701" s="4">
        <f>AC5701*(1-Z5701/100)</f>
        <v>0.0</v>
      </c>
      <c r="AE5701" s="2" t="s">
        <v>125</v>
      </c>
      <c r="AF5701" s="2" t="s">
        <v>126</v>
      </c>
      <c r="AG5701" s="2" t="s">
        <v>127</v>
      </c>
      <c r="AH5701" s="2" t="s">
        <v>128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7033</v>
      </c>
      <c r="B5702" s="2" t="s">
        <v>7030</v>
      </c>
      <c r="C5702" s="2" t="s">
        <v>47</v>
      </c>
      <c r="D5702" s="2" t="s">
        <v>910</v>
      </c>
      <c r="E5702" s="2" t="s">
        <v>911</v>
      </c>
      <c r="F5702" s="2" t="s">
        <v>278</v>
      </c>
      <c r="G5702" s="2" t="s">
        <v>225</v>
      </c>
      <c r="H5702" s="2" t="s">
        <v>297</v>
      </c>
      <c r="I5702" s="2" t="s">
        <v>53</v>
      </c>
      <c r="J5702" s="2" t="s">
        <v>121</v>
      </c>
      <c r="K5702" s="2"/>
      <c r="L5702" s="2" t="s">
        <v>122</v>
      </c>
      <c r="M5702" s="2" t="s">
        <v>87</v>
      </c>
      <c r="N5702" s="3">
        <v>1392.98</v>
      </c>
      <c r="O5702" s="3" t="s">
        <v>123</v>
      </c>
      <c r="P5702" s="2"/>
      <c r="Q5702" s="2"/>
      <c r="R5702" s="2"/>
      <c r="S5702" s="2"/>
      <c r="T5702" s="2"/>
      <c r="U5702" s="2"/>
      <c r="V5702" s="2"/>
      <c r="W5702" s="2" t="s">
        <v>124</v>
      </c>
      <c r="X5702" s="2"/>
      <c r="Y5702" s="2" t="s">
        <v>65</v>
      </c>
      <c r="Z5702" s="2">
        <v>0</v>
      </c>
      <c r="AA5702" s="2"/>
      <c r="AB5702" s="2"/>
      <c r="AC5702" s="4">
        <f>P5702*U5702/1000000</f>
        <v>0.0</v>
      </c>
      <c r="AD5702" s="4">
        <f>AC5702*(1-Z5702/100)</f>
        <v>0.0</v>
      </c>
      <c r="AE5702" s="2" t="s">
        <v>125</v>
      </c>
      <c r="AF5702" s="2" t="s">
        <v>126</v>
      </c>
      <c r="AG5702" s="2" t="s">
        <v>127</v>
      </c>
      <c r="AH5702" s="2" t="s">
        <v>128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7034</v>
      </c>
      <c r="B5703" s="2" t="s">
        <v>7030</v>
      </c>
      <c r="C5703" s="2" t="s">
        <v>47</v>
      </c>
      <c r="D5703" s="2" t="s">
        <v>910</v>
      </c>
      <c r="E5703" s="2" t="s">
        <v>911</v>
      </c>
      <c r="F5703" s="2" t="s">
        <v>278</v>
      </c>
      <c r="G5703" s="2" t="s">
        <v>225</v>
      </c>
      <c r="H5703" s="2" t="s">
        <v>297</v>
      </c>
      <c r="I5703" s="2" t="s">
        <v>53</v>
      </c>
      <c r="J5703" s="2" t="s">
        <v>121</v>
      </c>
      <c r="K5703" s="2"/>
      <c r="L5703" s="2" t="s">
        <v>122</v>
      </c>
      <c r="M5703" s="2" t="s">
        <v>91</v>
      </c>
      <c r="N5703" s="3">
        <v>1392.98</v>
      </c>
      <c r="O5703" s="3" t="s">
        <v>123</v>
      </c>
      <c r="P5703" s="2"/>
      <c r="Q5703" s="2"/>
      <c r="R5703" s="2"/>
      <c r="S5703" s="2"/>
      <c r="T5703" s="2"/>
      <c r="U5703" s="2"/>
      <c r="V5703" s="2"/>
      <c r="W5703" s="2" t="s">
        <v>124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4">
        <f>P5703*U5703/1000000</f>
        <v>0.0</v>
      </c>
      <c r="AD5703" s="4">
        <f>AC5704*(1-AA5703/100)+(AC5703-AC5704)*(1-AB5703/100)</f>
        <v>0.0</v>
      </c>
      <c r="AE5703" s="2" t="s">
        <v>125</v>
      </c>
      <c r="AF5703" s="2" t="s">
        <v>126</v>
      </c>
      <c r="AG5703" s="2" t="s">
        <v>127</v>
      </c>
      <c r="AH5703" s="2" t="s">
        <v>128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7035</v>
      </c>
      <c r="B5704" s="2" t="s">
        <v>7030</v>
      </c>
      <c r="C5704" s="2" t="s">
        <v>47</v>
      </c>
      <c r="D5704" s="2" t="s">
        <v>910</v>
      </c>
      <c r="E5704" s="2" t="s">
        <v>911</v>
      </c>
      <c r="F5704" s="2" t="s">
        <v>278</v>
      </c>
      <c r="G5704" s="2" t="s">
        <v>225</v>
      </c>
      <c r="H5704" s="2" t="s">
        <v>297</v>
      </c>
      <c r="I5704" s="2" t="s">
        <v>53</v>
      </c>
      <c r="J5704" s="2" t="s">
        <v>121</v>
      </c>
      <c r="K5704" s="2"/>
      <c r="L5704" s="2" t="s">
        <v>122</v>
      </c>
      <c r="M5704" s="2" t="s">
        <v>95</v>
      </c>
      <c r="N5704" s="3">
        <v>1392.98</v>
      </c>
      <c r="O5704" s="3" t="s">
        <v>123</v>
      </c>
      <c r="P5704" s="2"/>
      <c r="Q5704" s="2"/>
      <c r="R5704" s="2"/>
      <c r="S5704" s="2"/>
      <c r="T5704" s="2"/>
      <c r="U5704" s="2"/>
      <c r="V5704" s="2"/>
      <c r="W5704" s="2" t="s">
        <v>124</v>
      </c>
      <c r="X5704" s="2"/>
      <c r="Y5704" s="2" t="s">
        <v>65</v>
      </c>
      <c r="Z5704" s="2">
        <v>0</v>
      </c>
      <c r="AA5704" s="2"/>
      <c r="AB5704" s="2"/>
      <c r="AC5704" s="4">
        <f>P5704*U5704/1000000</f>
        <v>0.0</v>
      </c>
      <c r="AD5704" s="4">
        <f>AC5704*(1-Z5704/100)</f>
        <v>0.0</v>
      </c>
      <c r="AE5704" s="2" t="s">
        <v>125</v>
      </c>
      <c r="AF5704" s="2" t="s">
        <v>126</v>
      </c>
      <c r="AG5704" s="2" t="s">
        <v>127</v>
      </c>
      <c r="AH5704" s="2" t="s">
        <v>128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7036</v>
      </c>
      <c r="B5705" s="2" t="s">
        <v>7030</v>
      </c>
      <c r="C5705" s="2" t="s">
        <v>47</v>
      </c>
      <c r="D5705" s="2" t="s">
        <v>910</v>
      </c>
      <c r="E5705" s="2" t="s">
        <v>911</v>
      </c>
      <c r="F5705" s="2" t="s">
        <v>278</v>
      </c>
      <c r="G5705" s="2" t="s">
        <v>225</v>
      </c>
      <c r="H5705" s="2" t="s">
        <v>297</v>
      </c>
      <c r="I5705" s="2" t="s">
        <v>53</v>
      </c>
      <c r="J5705" s="2" t="s">
        <v>121</v>
      </c>
      <c r="K5705" s="2"/>
      <c r="L5705" s="2" t="s">
        <v>122</v>
      </c>
      <c r="M5705" s="2" t="s">
        <v>99</v>
      </c>
      <c r="N5705" s="3">
        <v>1392.98</v>
      </c>
      <c r="O5705" s="3" t="s">
        <v>123</v>
      </c>
      <c r="P5705" s="2"/>
      <c r="Q5705" s="2"/>
      <c r="R5705" s="2"/>
      <c r="S5705" s="2"/>
      <c r="T5705" s="2"/>
      <c r="U5705" s="2"/>
      <c r="V5705" s="2"/>
      <c r="W5705" s="2" t="s">
        <v>124</v>
      </c>
      <c r="X5705" s="2"/>
      <c r="Y5705" s="2" t="s">
        <v>65</v>
      </c>
      <c r="Z5705" s="2">
        <v>0</v>
      </c>
      <c r="AA5705" s="2"/>
      <c r="AB5705" s="2"/>
      <c r="AC5705" s="4">
        <f>P5705*U5705/1000000</f>
        <v>0.0</v>
      </c>
      <c r="AD5705" s="4">
        <f>AC5705*(1-Z5705/100)</f>
        <v>0.0</v>
      </c>
      <c r="AE5705" s="2" t="s">
        <v>125</v>
      </c>
      <c r="AF5705" s="2" t="s">
        <v>126</v>
      </c>
      <c r="AG5705" s="2" t="s">
        <v>127</v>
      </c>
      <c r="AH5705" s="2" t="s">
        <v>128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7037</v>
      </c>
      <c r="B5706" s="2" t="s">
        <v>7030</v>
      </c>
      <c r="C5706" s="2" t="s">
        <v>47</v>
      </c>
      <c r="D5706" s="2" t="s">
        <v>910</v>
      </c>
      <c r="E5706" s="2" t="s">
        <v>911</v>
      </c>
      <c r="F5706" s="2" t="s">
        <v>278</v>
      </c>
      <c r="G5706" s="2" t="s">
        <v>225</v>
      </c>
      <c r="H5706" s="2" t="s">
        <v>297</v>
      </c>
      <c r="I5706" s="2" t="s">
        <v>53</v>
      </c>
      <c r="J5706" s="2" t="s">
        <v>121</v>
      </c>
      <c r="K5706" s="2"/>
      <c r="L5706" s="2" t="s">
        <v>122</v>
      </c>
      <c r="M5706" s="2" t="s">
        <v>104</v>
      </c>
      <c r="N5706" s="3">
        <v>1392.98</v>
      </c>
      <c r="O5706" s="3" t="s">
        <v>123</v>
      </c>
      <c r="P5706" s="2"/>
      <c r="Q5706" s="2"/>
      <c r="R5706" s="2"/>
      <c r="S5706" s="2"/>
      <c r="T5706" s="2"/>
      <c r="U5706" s="2"/>
      <c r="V5706" s="2"/>
      <c r="W5706" s="2" t="s">
        <v>124</v>
      </c>
      <c r="X5706" s="2"/>
      <c r="Y5706" s="2" t="s">
        <v>65</v>
      </c>
      <c r="Z5706" s="2">
        <v>0</v>
      </c>
      <c r="AA5706" s="2"/>
      <c r="AB5706" s="2"/>
      <c r="AC5706" s="4">
        <f>P5706*U5706/1000000</f>
        <v>0.0</v>
      </c>
      <c r="AD5706" s="4">
        <f>AC5706*(1-Z5706/100)</f>
        <v>0.0</v>
      </c>
      <c r="AE5706" s="2" t="s">
        <v>125</v>
      </c>
      <c r="AF5706" s="2" t="s">
        <v>126</v>
      </c>
      <c r="AG5706" s="2" t="s">
        <v>130</v>
      </c>
      <c r="AH5706" s="2" t="s">
        <v>128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7038</v>
      </c>
      <c r="B5707" s="2" t="s">
        <v>7030</v>
      </c>
      <c r="C5707" s="2" t="s">
        <v>47</v>
      </c>
      <c r="D5707" s="2" t="s">
        <v>910</v>
      </c>
      <c r="E5707" s="2" t="s">
        <v>911</v>
      </c>
      <c r="F5707" s="2" t="s">
        <v>278</v>
      </c>
      <c r="G5707" s="2" t="s">
        <v>225</v>
      </c>
      <c r="H5707" s="2" t="s">
        <v>297</v>
      </c>
      <c r="I5707" s="2"/>
      <c r="J5707" s="2"/>
      <c r="K5707" s="2"/>
      <c r="L5707" s="2"/>
      <c r="M5707" s="2" t="s">
        <v>107</v>
      </c>
      <c r="N5707" s="3"/>
      <c r="O5707" s="3"/>
      <c r="P5707" s="4">
        <f>IF(O5707="吨",N5707*1000,IF(O5707="万立方米",N5707*10000,""))</f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138</v>
      </c>
      <c r="AH5707" s="2" t="s">
        <v>114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7039</v>
      </c>
      <c r="B5708" s="2" t="s">
        <v>7040</v>
      </c>
      <c r="C5708" s="2" t="s">
        <v>47</v>
      </c>
      <c r="D5708" s="2" t="s">
        <v>6114</v>
      </c>
      <c r="E5708" s="2" t="s">
        <v>223</v>
      </c>
      <c r="F5708" s="2" t="s">
        <v>50</v>
      </c>
      <c r="G5708" s="2" t="s">
        <v>227</v>
      </c>
      <c r="H5708" s="2" t="s">
        <v>418</v>
      </c>
      <c r="I5708" s="2" t="s">
        <v>53</v>
      </c>
      <c r="J5708" s="2" t="s">
        <v>226</v>
      </c>
      <c r="K5708" s="2" t="s">
        <v>226</v>
      </c>
      <c r="L5708" s="2" t="s">
        <v>227</v>
      </c>
      <c r="M5708" s="2" t="s">
        <v>57</v>
      </c>
      <c r="N5708" s="3">
        <v>35421.64</v>
      </c>
      <c r="O5708" s="3" t="s">
        <v>228</v>
      </c>
      <c r="P5708" s="4">
        <f>IF(O5708="吨",N5708*1000,IF(O5708="万立方米",N5708*10000,""))</f>
        <v>354216400.0</v>
      </c>
      <c r="Q5708" s="2" t="s">
        <v>229</v>
      </c>
      <c r="R5708" s="2" t="s">
        <v>230</v>
      </c>
      <c r="S5708" s="2" t="s">
        <v>231</v>
      </c>
      <c r="T5708" s="2" t="s">
        <v>75</v>
      </c>
      <c r="U5708" s="4">
        <f>0.0</f>
        <v>0.0</v>
      </c>
      <c r="V5708" s="2" t="s">
        <v>232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4">
        <f>P5708*U5708/1000000</f>
        <v>0.0</v>
      </c>
      <c r="AD5708" s="4">
        <f>AC5708*(1-Z5708/100)</f>
        <v>0.0</v>
      </c>
      <c r="AE5708" s="2" t="s">
        <v>66</v>
      </c>
      <c r="AF5708" s="2" t="s">
        <v>67</v>
      </c>
      <c r="AG5708" s="2" t="s">
        <v>233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7041</v>
      </c>
      <c r="B5709" s="2" t="s">
        <v>7040</v>
      </c>
      <c r="C5709" s="2" t="s">
        <v>47</v>
      </c>
      <c r="D5709" s="2" t="s">
        <v>6114</v>
      </c>
      <c r="E5709" s="2" t="s">
        <v>223</v>
      </c>
      <c r="F5709" s="2" t="s">
        <v>50</v>
      </c>
      <c r="G5709" s="2" t="s">
        <v>227</v>
      </c>
      <c r="H5709" s="2" t="s">
        <v>418</v>
      </c>
      <c r="I5709" s="2" t="s">
        <v>53</v>
      </c>
      <c r="J5709" s="2" t="s">
        <v>226</v>
      </c>
      <c r="K5709" s="2" t="s">
        <v>226</v>
      </c>
      <c r="L5709" s="2" t="s">
        <v>227</v>
      </c>
      <c r="M5709" s="2" t="s">
        <v>73</v>
      </c>
      <c r="N5709" s="3">
        <v>35421.64</v>
      </c>
      <c r="O5709" s="3" t="s">
        <v>228</v>
      </c>
      <c r="P5709" s="4">
        <f>IF(O5709="吨",N5709*1000,IF(O5709="万立方米",N5709*10000,""))</f>
        <v>354216400.0</v>
      </c>
      <c r="Q5709" s="2" t="s">
        <v>229</v>
      </c>
      <c r="R5709" s="2" t="s">
        <v>230</v>
      </c>
      <c r="S5709" s="2" t="s">
        <v>235</v>
      </c>
      <c r="T5709" s="2" t="s">
        <v>75</v>
      </c>
      <c r="U5709" s="4">
        <f>1.3</f>
        <v>1.3</v>
      </c>
      <c r="V5709" s="2" t="s">
        <v>232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460.48132</v>
      </c>
      <c r="AD5709" s="4">
        <f>AC5709*(1-Z5709/100)</f>
        <v>460.48132</v>
      </c>
      <c r="AE5709" s="2" t="s">
        <v>66</v>
      </c>
      <c r="AF5709" s="2" t="s">
        <v>67</v>
      </c>
      <c r="AG5709" s="2" t="s">
        <v>236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7042</v>
      </c>
      <c r="B5710" s="2" t="s">
        <v>7040</v>
      </c>
      <c r="C5710" s="2" t="s">
        <v>47</v>
      </c>
      <c r="D5710" s="2" t="s">
        <v>6114</v>
      </c>
      <c r="E5710" s="2" t="s">
        <v>223</v>
      </c>
      <c r="F5710" s="2" t="s">
        <v>50</v>
      </c>
      <c r="G5710" s="2" t="s">
        <v>227</v>
      </c>
      <c r="H5710" s="2" t="s">
        <v>418</v>
      </c>
      <c r="I5710" s="2" t="s">
        <v>53</v>
      </c>
      <c r="J5710" s="2" t="s">
        <v>226</v>
      </c>
      <c r="K5710" s="2" t="s">
        <v>226</v>
      </c>
      <c r="L5710" s="2" t="s">
        <v>227</v>
      </c>
      <c r="M5710" s="2" t="s">
        <v>79</v>
      </c>
      <c r="N5710" s="3">
        <v>35421.64</v>
      </c>
      <c r="O5710" s="3" t="s">
        <v>228</v>
      </c>
      <c r="P5710" s="4">
        <f>IF(O5710="吨",N5710*1000,IF(O5710="万立方米",N5710*10000,""))</f>
        <v>354216400.0</v>
      </c>
      <c r="Q5710" s="2" t="s">
        <v>229</v>
      </c>
      <c r="R5710" s="2" t="s">
        <v>230</v>
      </c>
      <c r="S5710" s="2" t="s">
        <v>238</v>
      </c>
      <c r="T5710" s="2" t="s">
        <v>75</v>
      </c>
      <c r="U5710" s="4">
        <f>4.1</f>
        <v>4.1</v>
      </c>
      <c r="V5710" s="2" t="s">
        <v>232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4">
        <f>P5710*U5710/1000000</f>
        <v>1452.2872399999997</v>
      </c>
      <c r="AD5710" s="4">
        <f>AC5710*(1-Z5710/100)</f>
        <v>1132.7840471999998</v>
      </c>
      <c r="AE5710" s="2" t="s">
        <v>66</v>
      </c>
      <c r="AF5710" s="2" t="s">
        <v>67</v>
      </c>
      <c r="AG5710" s="2" t="s">
        <v>239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7043</v>
      </c>
      <c r="B5711" s="2" t="s">
        <v>7040</v>
      </c>
      <c r="C5711" s="2" t="s">
        <v>47</v>
      </c>
      <c r="D5711" s="2" t="s">
        <v>6114</v>
      </c>
      <c r="E5711" s="2" t="s">
        <v>223</v>
      </c>
      <c r="F5711" s="2" t="s">
        <v>50</v>
      </c>
      <c r="G5711" s="2" t="s">
        <v>227</v>
      </c>
      <c r="H5711" s="2" t="s">
        <v>418</v>
      </c>
      <c r="I5711" s="2" t="s">
        <v>53</v>
      </c>
      <c r="J5711" s="2" t="s">
        <v>226</v>
      </c>
      <c r="K5711" s="2" t="s">
        <v>226</v>
      </c>
      <c r="L5711" s="2" t="s">
        <v>227</v>
      </c>
      <c r="M5711" s="2" t="s">
        <v>87</v>
      </c>
      <c r="N5711" s="3">
        <v>35421.64</v>
      </c>
      <c r="O5711" s="3" t="s">
        <v>228</v>
      </c>
      <c r="P5711" s="4">
        <f>IF(O5711="吨",N5711*1000,IF(O5711="万立方米",N5711*10000,""))</f>
        <v>354216400.0</v>
      </c>
      <c r="Q5711" s="2" t="s">
        <v>229</v>
      </c>
      <c r="R5711" s="2" t="s">
        <v>230</v>
      </c>
      <c r="S5711" s="2" t="s">
        <v>241</v>
      </c>
      <c r="T5711" s="2" t="s">
        <v>75</v>
      </c>
      <c r="U5711" s="4">
        <f>0.0</f>
        <v>0.0</v>
      </c>
      <c r="V5711" s="2" t="s">
        <v>232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</v>
      </c>
      <c r="AD5711" s="4">
        <f>AC5711*(1-Z5711/100)</f>
        <v>0.0</v>
      </c>
      <c r="AE5711" s="2" t="s">
        <v>66</v>
      </c>
      <c r="AF5711" s="2" t="s">
        <v>67</v>
      </c>
      <c r="AG5711" s="2" t="s">
        <v>233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7044</v>
      </c>
      <c r="B5712" s="2" t="s">
        <v>7040</v>
      </c>
      <c r="C5712" s="2" t="s">
        <v>47</v>
      </c>
      <c r="D5712" s="2" t="s">
        <v>6114</v>
      </c>
      <c r="E5712" s="2" t="s">
        <v>223</v>
      </c>
      <c r="F5712" s="2" t="s">
        <v>50</v>
      </c>
      <c r="G5712" s="2" t="s">
        <v>227</v>
      </c>
      <c r="H5712" s="2" t="s">
        <v>418</v>
      </c>
      <c r="I5712" s="2" t="s">
        <v>53</v>
      </c>
      <c r="J5712" s="2" t="s">
        <v>226</v>
      </c>
      <c r="K5712" s="2" t="s">
        <v>226</v>
      </c>
      <c r="L5712" s="2" t="s">
        <v>227</v>
      </c>
      <c r="M5712" s="2" t="s">
        <v>91</v>
      </c>
      <c r="N5712" s="3">
        <v>35421.64</v>
      </c>
      <c r="O5712" s="3" t="s">
        <v>228</v>
      </c>
      <c r="P5712" s="4">
        <f>IF(O5712="吨",N5712*1000,IF(O5712="万立方米",N5712*10000,""))</f>
        <v>354216400.0</v>
      </c>
      <c r="Q5712" s="2" t="s">
        <v>229</v>
      </c>
      <c r="R5712" s="2" t="s">
        <v>230</v>
      </c>
      <c r="S5712" s="2" t="s">
        <v>243</v>
      </c>
      <c r="T5712" s="2" t="s">
        <v>75</v>
      </c>
      <c r="U5712" s="4">
        <f>0.03</f>
        <v>0.03</v>
      </c>
      <c r="V5712" s="2" t="s">
        <v>232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4">
        <f>P5712*U5712/1000000</f>
        <v>10.626492</v>
      </c>
      <c r="AD5712" s="4">
        <f>AC5713*(1-AA5712/100)+(AC5712-AC5713)*(1-AB5712/100)</f>
        <v>10.626492</v>
      </c>
      <c r="AE5712" s="2" t="s">
        <v>66</v>
      </c>
      <c r="AF5712" s="2" t="s">
        <v>67</v>
      </c>
      <c r="AG5712" s="2" t="s">
        <v>233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7045</v>
      </c>
      <c r="B5713" s="2" t="s">
        <v>7040</v>
      </c>
      <c r="C5713" s="2" t="s">
        <v>47</v>
      </c>
      <c r="D5713" s="2" t="s">
        <v>6114</v>
      </c>
      <c r="E5713" s="2" t="s">
        <v>223</v>
      </c>
      <c r="F5713" s="2" t="s">
        <v>50</v>
      </c>
      <c r="G5713" s="2" t="s">
        <v>227</v>
      </c>
      <c r="H5713" s="2" t="s">
        <v>418</v>
      </c>
      <c r="I5713" s="2" t="s">
        <v>53</v>
      </c>
      <c r="J5713" s="2" t="s">
        <v>226</v>
      </c>
      <c r="K5713" s="2" t="s">
        <v>226</v>
      </c>
      <c r="L5713" s="2" t="s">
        <v>227</v>
      </c>
      <c r="M5713" s="2" t="s">
        <v>95</v>
      </c>
      <c r="N5713" s="3">
        <v>35421.64</v>
      </c>
      <c r="O5713" s="3" t="s">
        <v>228</v>
      </c>
      <c r="P5713" s="4">
        <f>IF(O5713="吨",N5713*1000,IF(O5713="万立方米",N5713*10000,""))</f>
        <v>354216400.0</v>
      </c>
      <c r="Q5713" s="2" t="s">
        <v>229</v>
      </c>
      <c r="R5713" s="2" t="s">
        <v>230</v>
      </c>
      <c r="S5713" s="2" t="s">
        <v>245</v>
      </c>
      <c r="T5713" s="2" t="s">
        <v>75</v>
      </c>
      <c r="U5713" s="4">
        <f>0.03</f>
        <v>0.03</v>
      </c>
      <c r="V5713" s="2" t="s">
        <v>232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10.626492</v>
      </c>
      <c r="AD5713" s="4">
        <f>AC5713*(1-Z5713/100)</f>
        <v>10.626492</v>
      </c>
      <c r="AE5713" s="2" t="s">
        <v>66</v>
      </c>
      <c r="AF5713" s="2" t="s">
        <v>67</v>
      </c>
      <c r="AG5713" s="2" t="s">
        <v>233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7046</v>
      </c>
      <c r="B5714" s="2" t="s">
        <v>7040</v>
      </c>
      <c r="C5714" s="2" t="s">
        <v>47</v>
      </c>
      <c r="D5714" s="2" t="s">
        <v>6114</v>
      </c>
      <c r="E5714" s="2" t="s">
        <v>223</v>
      </c>
      <c r="F5714" s="2" t="s">
        <v>50</v>
      </c>
      <c r="G5714" s="2" t="s">
        <v>227</v>
      </c>
      <c r="H5714" s="2" t="s">
        <v>418</v>
      </c>
      <c r="I5714" s="2" t="s">
        <v>53</v>
      </c>
      <c r="J5714" s="2" t="s">
        <v>226</v>
      </c>
      <c r="K5714" s="2" t="s">
        <v>226</v>
      </c>
      <c r="L5714" s="2" t="s">
        <v>227</v>
      </c>
      <c r="M5714" s="2" t="s">
        <v>99</v>
      </c>
      <c r="N5714" s="3">
        <v>35421.64</v>
      </c>
      <c r="O5714" s="3" t="s">
        <v>228</v>
      </c>
      <c r="P5714" s="4">
        <f>IF(O5714="吨",N5714*1000,IF(O5714="万立方米",N5714*10000,""))</f>
        <v>354216400.0</v>
      </c>
      <c r="Q5714" s="2" t="s">
        <v>229</v>
      </c>
      <c r="R5714" s="2" t="s">
        <v>230</v>
      </c>
      <c r="S5714" s="2" t="s">
        <v>247</v>
      </c>
      <c r="T5714" s="2" t="s">
        <v>75</v>
      </c>
      <c r="U5714" s="4">
        <f>0.0</f>
        <v>0.0</v>
      </c>
      <c r="V5714" s="2" t="s">
        <v>232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233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7047</v>
      </c>
      <c r="B5715" s="2" t="s">
        <v>7040</v>
      </c>
      <c r="C5715" s="2" t="s">
        <v>47</v>
      </c>
      <c r="D5715" s="2" t="s">
        <v>6114</v>
      </c>
      <c r="E5715" s="2" t="s">
        <v>223</v>
      </c>
      <c r="F5715" s="2" t="s">
        <v>50</v>
      </c>
      <c r="G5715" s="2" t="s">
        <v>227</v>
      </c>
      <c r="H5715" s="2" t="s">
        <v>418</v>
      </c>
      <c r="I5715" s="2" t="s">
        <v>53</v>
      </c>
      <c r="J5715" s="2" t="s">
        <v>226</v>
      </c>
      <c r="K5715" s="2" t="s">
        <v>226</v>
      </c>
      <c r="L5715" s="2" t="s">
        <v>227</v>
      </c>
      <c r="M5715" s="2" t="s">
        <v>104</v>
      </c>
      <c r="N5715" s="3">
        <v>35421.64</v>
      </c>
      <c r="O5715" s="3" t="s">
        <v>228</v>
      </c>
      <c r="P5715" s="4">
        <f>IF(O5715="吨",N5715*1000,IF(O5715="万立方米",N5715*10000,""))</f>
        <v>354216400.0</v>
      </c>
      <c r="Q5715" s="2" t="s">
        <v>229</v>
      </c>
      <c r="R5715" s="2" t="s">
        <v>230</v>
      </c>
      <c r="S5715" s="2" t="s">
        <v>249</v>
      </c>
      <c r="T5715" s="2" t="s">
        <v>75</v>
      </c>
      <c r="U5715" s="4">
        <f>0.02</f>
        <v>0.02</v>
      </c>
      <c r="V5715" s="2" t="s">
        <v>232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 t="s">
        <v>236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7048</v>
      </c>
      <c r="B5716" s="2" t="s">
        <v>7040</v>
      </c>
      <c r="C5716" s="2" t="s">
        <v>47</v>
      </c>
      <c r="D5716" s="2" t="s">
        <v>6114</v>
      </c>
      <c r="E5716" s="2" t="s">
        <v>223</v>
      </c>
      <c r="F5716" s="2" t="s">
        <v>50</v>
      </c>
      <c r="G5716" s="2" t="s">
        <v>227</v>
      </c>
      <c r="H5716" s="2" t="s">
        <v>418</v>
      </c>
      <c r="I5716" s="2"/>
      <c r="J5716" s="2"/>
      <c r="K5716" s="2"/>
      <c r="L5716" s="2"/>
      <c r="M5716" s="2" t="s">
        <v>107</v>
      </c>
      <c r="N5716" s="3"/>
      <c r="O5716" s="3"/>
      <c r="P5716" s="4">
        <f>IF(O5716="吨",N5716*1000,IF(O5716="万立方米",N5716*10000,""))</f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138</v>
      </c>
      <c r="AH5716" s="2" t="s">
        <v>114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7049</v>
      </c>
      <c r="B5717" s="2" t="s">
        <v>7050</v>
      </c>
      <c r="C5717" s="2" t="s">
        <v>47</v>
      </c>
      <c r="D5717" s="2" t="s">
        <v>1298</v>
      </c>
      <c r="E5717" s="2" t="s">
        <v>924</v>
      </c>
      <c r="F5717" s="2" t="s">
        <v>50</v>
      </c>
      <c r="G5717" s="2" t="s">
        <v>225</v>
      </c>
      <c r="H5717" s="2" t="s">
        <v>297</v>
      </c>
      <c r="I5717" s="2" t="s">
        <v>53</v>
      </c>
      <c r="J5717" s="2" t="s">
        <v>226</v>
      </c>
      <c r="K5717" s="2" t="s">
        <v>226</v>
      </c>
      <c r="L5717" s="2" t="s">
        <v>227</v>
      </c>
      <c r="M5717" s="2" t="s">
        <v>57</v>
      </c>
      <c r="N5717" s="3">
        <v>3762</v>
      </c>
      <c r="O5717" s="3" t="s">
        <v>228</v>
      </c>
      <c r="P5717" s="4">
        <f>IF(O5717="吨",N5717*1000,IF(O5717="万立方米",N5717*10000,""))</f>
        <v>37620000.0</v>
      </c>
      <c r="Q5717" s="2" t="s">
        <v>229</v>
      </c>
      <c r="R5717" s="2" t="s">
        <v>230</v>
      </c>
      <c r="S5717" s="2" t="s">
        <v>231</v>
      </c>
      <c r="T5717" s="2" t="s">
        <v>75</v>
      </c>
      <c r="U5717" s="4">
        <f>0.0</f>
        <v>0.0</v>
      </c>
      <c r="V5717" s="2" t="s">
        <v>232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4">
        <f>P5717*U5717/1000000</f>
        <v>0.0</v>
      </c>
      <c r="AD5717" s="4">
        <f>AC5717*(1-Z5717/100)</f>
        <v>0.0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7051</v>
      </c>
      <c r="B5718" s="2" t="s">
        <v>7050</v>
      </c>
      <c r="C5718" s="2" t="s">
        <v>47</v>
      </c>
      <c r="D5718" s="2" t="s">
        <v>1298</v>
      </c>
      <c r="E5718" s="2" t="s">
        <v>924</v>
      </c>
      <c r="F5718" s="2" t="s">
        <v>50</v>
      </c>
      <c r="G5718" s="2" t="s">
        <v>225</v>
      </c>
      <c r="H5718" s="2" t="s">
        <v>297</v>
      </c>
      <c r="I5718" s="2" t="s">
        <v>53</v>
      </c>
      <c r="J5718" s="2" t="s">
        <v>226</v>
      </c>
      <c r="K5718" s="2" t="s">
        <v>226</v>
      </c>
      <c r="L5718" s="2" t="s">
        <v>227</v>
      </c>
      <c r="M5718" s="2" t="s">
        <v>73</v>
      </c>
      <c r="N5718" s="3">
        <v>3762</v>
      </c>
      <c r="O5718" s="3" t="s">
        <v>228</v>
      </c>
      <c r="P5718" s="4">
        <f>IF(O5718="吨",N5718*1000,IF(O5718="万立方米",N5718*10000,""))</f>
        <v>37620000.0</v>
      </c>
      <c r="Q5718" s="2" t="s">
        <v>229</v>
      </c>
      <c r="R5718" s="2" t="s">
        <v>230</v>
      </c>
      <c r="S5718" s="2" t="s">
        <v>235</v>
      </c>
      <c r="T5718" s="2" t="s">
        <v>75</v>
      </c>
      <c r="U5718" s="4">
        <f>1.3</f>
        <v>1.3</v>
      </c>
      <c r="V5718" s="2" t="s">
        <v>232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48.906</v>
      </c>
      <c r="AD5718" s="4">
        <f>AC5718*(1-Z5718/100)</f>
        <v>48.906</v>
      </c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7052</v>
      </c>
      <c r="B5719" s="2" t="s">
        <v>7050</v>
      </c>
      <c r="C5719" s="2" t="s">
        <v>47</v>
      </c>
      <c r="D5719" s="2" t="s">
        <v>1298</v>
      </c>
      <c r="E5719" s="2" t="s">
        <v>924</v>
      </c>
      <c r="F5719" s="2" t="s">
        <v>50</v>
      </c>
      <c r="G5719" s="2" t="s">
        <v>225</v>
      </c>
      <c r="H5719" s="2" t="s">
        <v>297</v>
      </c>
      <c r="I5719" s="2" t="s">
        <v>53</v>
      </c>
      <c r="J5719" s="2" t="s">
        <v>226</v>
      </c>
      <c r="K5719" s="2" t="s">
        <v>226</v>
      </c>
      <c r="L5719" s="2" t="s">
        <v>227</v>
      </c>
      <c r="M5719" s="2" t="s">
        <v>79</v>
      </c>
      <c r="N5719" s="3">
        <v>3762</v>
      </c>
      <c r="O5719" s="3" t="s">
        <v>228</v>
      </c>
      <c r="P5719" s="4">
        <f>IF(O5719="吨",N5719*1000,IF(O5719="万立方米",N5719*10000,""))</f>
        <v>37620000.0</v>
      </c>
      <c r="Q5719" s="2" t="s">
        <v>229</v>
      </c>
      <c r="R5719" s="2" t="s">
        <v>230</v>
      </c>
      <c r="S5719" s="2" t="s">
        <v>238</v>
      </c>
      <c r="T5719" s="2" t="s">
        <v>75</v>
      </c>
      <c r="U5719" s="4">
        <f>4.1</f>
        <v>4.1</v>
      </c>
      <c r="V5719" s="2" t="s">
        <v>232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4">
        <f>P5719*U5719/1000000</f>
        <v>154.242</v>
      </c>
      <c r="AD5719" s="4">
        <f>AC5719*(1-Z5719/100)</f>
        <v>120.30875999999999</v>
      </c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7053</v>
      </c>
      <c r="B5720" s="2" t="s">
        <v>7050</v>
      </c>
      <c r="C5720" s="2" t="s">
        <v>47</v>
      </c>
      <c r="D5720" s="2" t="s">
        <v>1298</v>
      </c>
      <c r="E5720" s="2" t="s">
        <v>924</v>
      </c>
      <c r="F5720" s="2" t="s">
        <v>50</v>
      </c>
      <c r="G5720" s="2" t="s">
        <v>225</v>
      </c>
      <c r="H5720" s="2" t="s">
        <v>297</v>
      </c>
      <c r="I5720" s="2" t="s">
        <v>53</v>
      </c>
      <c r="J5720" s="2" t="s">
        <v>226</v>
      </c>
      <c r="K5720" s="2" t="s">
        <v>226</v>
      </c>
      <c r="L5720" s="2" t="s">
        <v>227</v>
      </c>
      <c r="M5720" s="2" t="s">
        <v>87</v>
      </c>
      <c r="N5720" s="3">
        <v>3762</v>
      </c>
      <c r="O5720" s="3" t="s">
        <v>228</v>
      </c>
      <c r="P5720" s="4">
        <f>IF(O5720="吨",N5720*1000,IF(O5720="万立方米",N5720*10000,""))</f>
        <v>37620000.0</v>
      </c>
      <c r="Q5720" s="2" t="s">
        <v>229</v>
      </c>
      <c r="R5720" s="2" t="s">
        <v>230</v>
      </c>
      <c r="S5720" s="2" t="s">
        <v>241</v>
      </c>
      <c r="T5720" s="2" t="s">
        <v>75</v>
      </c>
      <c r="U5720" s="4">
        <f>0.0</f>
        <v>0.0</v>
      </c>
      <c r="V5720" s="2" t="s">
        <v>232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</v>
      </c>
      <c r="AD5720" s="4">
        <f>AC5720*(1-Z5720/100)</f>
        <v>0.0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7054</v>
      </c>
      <c r="B5721" s="2" t="s">
        <v>7050</v>
      </c>
      <c r="C5721" s="2" t="s">
        <v>47</v>
      </c>
      <c r="D5721" s="2" t="s">
        <v>1298</v>
      </c>
      <c r="E5721" s="2" t="s">
        <v>924</v>
      </c>
      <c r="F5721" s="2" t="s">
        <v>50</v>
      </c>
      <c r="G5721" s="2" t="s">
        <v>225</v>
      </c>
      <c r="H5721" s="2" t="s">
        <v>297</v>
      </c>
      <c r="I5721" s="2" t="s">
        <v>53</v>
      </c>
      <c r="J5721" s="2" t="s">
        <v>226</v>
      </c>
      <c r="K5721" s="2" t="s">
        <v>226</v>
      </c>
      <c r="L5721" s="2" t="s">
        <v>227</v>
      </c>
      <c r="M5721" s="2" t="s">
        <v>91</v>
      </c>
      <c r="N5721" s="3">
        <v>3762</v>
      </c>
      <c r="O5721" s="3" t="s">
        <v>228</v>
      </c>
      <c r="P5721" s="4">
        <f>IF(O5721="吨",N5721*1000,IF(O5721="万立方米",N5721*10000,""))</f>
        <v>37620000.0</v>
      </c>
      <c r="Q5721" s="2" t="s">
        <v>229</v>
      </c>
      <c r="R5721" s="2" t="s">
        <v>230</v>
      </c>
      <c r="S5721" s="2" t="s">
        <v>243</v>
      </c>
      <c r="T5721" s="2" t="s">
        <v>75</v>
      </c>
      <c r="U5721" s="4">
        <f>0.03</f>
        <v>0.03</v>
      </c>
      <c r="V5721" s="2" t="s">
        <v>232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4">
        <f>P5721*U5721/1000000</f>
        <v>1.1286</v>
      </c>
      <c r="AD5721" s="4">
        <f>AC5722*(1-AA5721/100)+(AC5721-AC5722)*(1-AB5721/100)</f>
        <v>1.1286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7055</v>
      </c>
      <c r="B5722" s="2" t="s">
        <v>7050</v>
      </c>
      <c r="C5722" s="2" t="s">
        <v>47</v>
      </c>
      <c r="D5722" s="2" t="s">
        <v>1298</v>
      </c>
      <c r="E5722" s="2" t="s">
        <v>924</v>
      </c>
      <c r="F5722" s="2" t="s">
        <v>50</v>
      </c>
      <c r="G5722" s="2" t="s">
        <v>225</v>
      </c>
      <c r="H5722" s="2" t="s">
        <v>297</v>
      </c>
      <c r="I5722" s="2" t="s">
        <v>53</v>
      </c>
      <c r="J5722" s="2" t="s">
        <v>226</v>
      </c>
      <c r="K5722" s="2" t="s">
        <v>226</v>
      </c>
      <c r="L5722" s="2" t="s">
        <v>227</v>
      </c>
      <c r="M5722" s="2" t="s">
        <v>95</v>
      </c>
      <c r="N5722" s="3">
        <v>3762</v>
      </c>
      <c r="O5722" s="3" t="s">
        <v>228</v>
      </c>
      <c r="P5722" s="4">
        <f>IF(O5722="吨",N5722*1000,IF(O5722="万立方米",N5722*10000,""))</f>
        <v>37620000.0</v>
      </c>
      <c r="Q5722" s="2" t="s">
        <v>229</v>
      </c>
      <c r="R5722" s="2" t="s">
        <v>230</v>
      </c>
      <c r="S5722" s="2" t="s">
        <v>245</v>
      </c>
      <c r="T5722" s="2" t="s">
        <v>75</v>
      </c>
      <c r="U5722" s="4">
        <f>0.03</f>
        <v>0.03</v>
      </c>
      <c r="V5722" s="2" t="s">
        <v>232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1.1286</v>
      </c>
      <c r="AD5722" s="4">
        <f>AC5722*(1-Z5722/100)</f>
        <v>1.1286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7056</v>
      </c>
      <c r="B5723" s="2" t="s">
        <v>7050</v>
      </c>
      <c r="C5723" s="2" t="s">
        <v>47</v>
      </c>
      <c r="D5723" s="2" t="s">
        <v>1298</v>
      </c>
      <c r="E5723" s="2" t="s">
        <v>924</v>
      </c>
      <c r="F5723" s="2" t="s">
        <v>50</v>
      </c>
      <c r="G5723" s="2" t="s">
        <v>225</v>
      </c>
      <c r="H5723" s="2" t="s">
        <v>297</v>
      </c>
      <c r="I5723" s="2" t="s">
        <v>53</v>
      </c>
      <c r="J5723" s="2" t="s">
        <v>226</v>
      </c>
      <c r="K5723" s="2" t="s">
        <v>226</v>
      </c>
      <c r="L5723" s="2" t="s">
        <v>227</v>
      </c>
      <c r="M5723" s="2" t="s">
        <v>99</v>
      </c>
      <c r="N5723" s="3">
        <v>3762</v>
      </c>
      <c r="O5723" s="3" t="s">
        <v>228</v>
      </c>
      <c r="P5723" s="4">
        <f>IF(O5723="吨",N5723*1000,IF(O5723="万立方米",N5723*10000,""))</f>
        <v>37620000.0</v>
      </c>
      <c r="Q5723" s="2" t="s">
        <v>229</v>
      </c>
      <c r="R5723" s="2" t="s">
        <v>230</v>
      </c>
      <c r="S5723" s="2" t="s">
        <v>247</v>
      </c>
      <c r="T5723" s="2" t="s">
        <v>75</v>
      </c>
      <c r="U5723" s="4">
        <f>0.0</f>
        <v>0.0</v>
      </c>
      <c r="V5723" s="2" t="s">
        <v>232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7057</v>
      </c>
      <c r="B5724" s="2" t="s">
        <v>7050</v>
      </c>
      <c r="C5724" s="2" t="s">
        <v>47</v>
      </c>
      <c r="D5724" s="2" t="s">
        <v>1298</v>
      </c>
      <c r="E5724" s="2" t="s">
        <v>924</v>
      </c>
      <c r="F5724" s="2" t="s">
        <v>50</v>
      </c>
      <c r="G5724" s="2" t="s">
        <v>225</v>
      </c>
      <c r="H5724" s="2" t="s">
        <v>297</v>
      </c>
      <c r="I5724" s="2" t="s">
        <v>53</v>
      </c>
      <c r="J5724" s="2" t="s">
        <v>226</v>
      </c>
      <c r="K5724" s="2" t="s">
        <v>226</v>
      </c>
      <c r="L5724" s="2" t="s">
        <v>227</v>
      </c>
      <c r="M5724" s="2" t="s">
        <v>104</v>
      </c>
      <c r="N5724" s="3">
        <v>3762</v>
      </c>
      <c r="O5724" s="3" t="s">
        <v>228</v>
      </c>
      <c r="P5724" s="4">
        <f>IF(O5724="吨",N5724*1000,IF(O5724="万立方米",N5724*10000,""))</f>
        <v>37620000.0</v>
      </c>
      <c r="Q5724" s="2" t="s">
        <v>229</v>
      </c>
      <c r="R5724" s="2" t="s">
        <v>230</v>
      </c>
      <c r="S5724" s="2" t="s">
        <v>249</v>
      </c>
      <c r="T5724" s="2" t="s">
        <v>75</v>
      </c>
      <c r="U5724" s="4">
        <f>0.02</f>
        <v>0.02</v>
      </c>
      <c r="V5724" s="2" t="s">
        <v>232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7058</v>
      </c>
      <c r="B5725" s="2" t="s">
        <v>7050</v>
      </c>
      <c r="C5725" s="2" t="s">
        <v>47</v>
      </c>
      <c r="D5725" s="2" t="s">
        <v>1298</v>
      </c>
      <c r="E5725" s="2" t="s">
        <v>924</v>
      </c>
      <c r="F5725" s="2" t="s">
        <v>50</v>
      </c>
      <c r="G5725" s="2" t="s">
        <v>225</v>
      </c>
      <c r="H5725" s="2" t="s">
        <v>297</v>
      </c>
      <c r="I5725" s="2"/>
      <c r="J5725" s="2"/>
      <c r="K5725" s="2"/>
      <c r="L5725" s="2"/>
      <c r="M5725" s="2" t="s">
        <v>107</v>
      </c>
      <c r="N5725" s="3"/>
      <c r="O5725" s="3"/>
      <c r="P5725" s="4">
        <f>IF(O5725="吨",N5725*1000,IF(O5725="万立方米",N5725*10000,""))</f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113</v>
      </c>
      <c r="AH5725" s="2" t="s">
        <v>114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7059</v>
      </c>
      <c r="B5726" s="2" t="s">
        <v>7060</v>
      </c>
      <c r="C5726" s="2" t="s">
        <v>47</v>
      </c>
      <c r="D5726" s="2" t="s">
        <v>1855</v>
      </c>
      <c r="E5726" s="2" t="s">
        <v>924</v>
      </c>
      <c r="F5726" s="2" t="s">
        <v>278</v>
      </c>
      <c r="G5726" s="2" t="s">
        <v>120</v>
      </c>
      <c r="H5726" s="2" t="s">
        <v>52</v>
      </c>
      <c r="I5726" s="2" t="s">
        <v>53</v>
      </c>
      <c r="J5726" s="2" t="s">
        <v>280</v>
      </c>
      <c r="K5726" s="2"/>
      <c r="L5726" s="2" t="s">
        <v>122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124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271</v>
      </c>
      <c r="AF5726" s="2" t="s">
        <v>281</v>
      </c>
      <c r="AG5726" s="2" t="s">
        <v>880</v>
      </c>
      <c r="AH5726" s="2" t="s">
        <v>128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7061</v>
      </c>
      <c r="B5727" s="2" t="s">
        <v>7060</v>
      </c>
      <c r="C5727" s="2" t="s">
        <v>47</v>
      </c>
      <c r="D5727" s="2" t="s">
        <v>1855</v>
      </c>
      <c r="E5727" s="2" t="s">
        <v>924</v>
      </c>
      <c r="F5727" s="2" t="s">
        <v>278</v>
      </c>
      <c r="G5727" s="2" t="s">
        <v>120</v>
      </c>
      <c r="H5727" s="2" t="s">
        <v>52</v>
      </c>
      <c r="I5727" s="2" t="s">
        <v>53</v>
      </c>
      <c r="J5727" s="2" t="s">
        <v>280</v>
      </c>
      <c r="K5727" s="2"/>
      <c r="L5727" s="2" t="s">
        <v>122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124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271</v>
      </c>
      <c r="AF5727" s="2" t="s">
        <v>281</v>
      </c>
      <c r="AG5727" s="2" t="s">
        <v>882</v>
      </c>
      <c r="AH5727" s="2" t="s">
        <v>128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7062</v>
      </c>
      <c r="B5728" s="2" t="s">
        <v>7060</v>
      </c>
      <c r="C5728" s="2" t="s">
        <v>47</v>
      </c>
      <c r="D5728" s="2" t="s">
        <v>1855</v>
      </c>
      <c r="E5728" s="2" t="s">
        <v>924</v>
      </c>
      <c r="F5728" s="2" t="s">
        <v>278</v>
      </c>
      <c r="G5728" s="2" t="s">
        <v>120</v>
      </c>
      <c r="H5728" s="2" t="s">
        <v>52</v>
      </c>
      <c r="I5728" s="2" t="s">
        <v>53</v>
      </c>
      <c r="J5728" s="2" t="s">
        <v>280</v>
      </c>
      <c r="K5728" s="2"/>
      <c r="L5728" s="2" t="s">
        <v>122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124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271</v>
      </c>
      <c r="AF5728" s="2" t="s">
        <v>281</v>
      </c>
      <c r="AG5728" s="2" t="s">
        <v>1320</v>
      </c>
      <c r="AH5728" s="2" t="s">
        <v>128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7063</v>
      </c>
      <c r="B5729" s="2" t="s">
        <v>7060</v>
      </c>
      <c r="C5729" s="2" t="s">
        <v>47</v>
      </c>
      <c r="D5729" s="2" t="s">
        <v>1855</v>
      </c>
      <c r="E5729" s="2" t="s">
        <v>924</v>
      </c>
      <c r="F5729" s="2" t="s">
        <v>278</v>
      </c>
      <c r="G5729" s="2" t="s">
        <v>120</v>
      </c>
      <c r="H5729" s="2" t="s">
        <v>52</v>
      </c>
      <c r="I5729" s="2" t="s">
        <v>53</v>
      </c>
      <c r="J5729" s="2" t="s">
        <v>280</v>
      </c>
      <c r="K5729" s="2"/>
      <c r="L5729" s="2" t="s">
        <v>122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124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271</v>
      </c>
      <c r="AF5729" s="2" t="s">
        <v>281</v>
      </c>
      <c r="AG5729" s="2" t="s">
        <v>880</v>
      </c>
      <c r="AH5729" s="2" t="s">
        <v>128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7064</v>
      </c>
      <c r="B5730" s="2" t="s">
        <v>7060</v>
      </c>
      <c r="C5730" s="2" t="s">
        <v>47</v>
      </c>
      <c r="D5730" s="2" t="s">
        <v>1855</v>
      </c>
      <c r="E5730" s="2" t="s">
        <v>924</v>
      </c>
      <c r="F5730" s="2" t="s">
        <v>278</v>
      </c>
      <c r="G5730" s="2" t="s">
        <v>120</v>
      </c>
      <c r="H5730" s="2" t="s">
        <v>52</v>
      </c>
      <c r="I5730" s="2" t="s">
        <v>53</v>
      </c>
      <c r="J5730" s="2" t="s">
        <v>280</v>
      </c>
      <c r="K5730" s="2"/>
      <c r="L5730" s="2" t="s">
        <v>122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124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271</v>
      </c>
      <c r="AF5730" s="2" t="s">
        <v>281</v>
      </c>
      <c r="AG5730" s="2" t="s">
        <v>880</v>
      </c>
      <c r="AH5730" s="2" t="s">
        <v>128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7065</v>
      </c>
      <c r="B5731" s="2" t="s">
        <v>7060</v>
      </c>
      <c r="C5731" s="2" t="s">
        <v>47</v>
      </c>
      <c r="D5731" s="2" t="s">
        <v>1855</v>
      </c>
      <c r="E5731" s="2" t="s">
        <v>924</v>
      </c>
      <c r="F5731" s="2" t="s">
        <v>278</v>
      </c>
      <c r="G5731" s="2" t="s">
        <v>120</v>
      </c>
      <c r="H5731" s="2" t="s">
        <v>52</v>
      </c>
      <c r="I5731" s="2" t="s">
        <v>53</v>
      </c>
      <c r="J5731" s="2" t="s">
        <v>280</v>
      </c>
      <c r="K5731" s="2"/>
      <c r="L5731" s="2" t="s">
        <v>122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124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271</v>
      </c>
      <c r="AF5731" s="2" t="s">
        <v>281</v>
      </c>
      <c r="AG5731" s="2" t="s">
        <v>880</v>
      </c>
      <c r="AH5731" s="2" t="s">
        <v>128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7066</v>
      </c>
      <c r="B5732" s="2" t="s">
        <v>7060</v>
      </c>
      <c r="C5732" s="2" t="s">
        <v>47</v>
      </c>
      <c r="D5732" s="2" t="s">
        <v>1855</v>
      </c>
      <c r="E5732" s="2" t="s">
        <v>924</v>
      </c>
      <c r="F5732" s="2" t="s">
        <v>278</v>
      </c>
      <c r="G5732" s="2" t="s">
        <v>120</v>
      </c>
      <c r="H5732" s="2" t="s">
        <v>52</v>
      </c>
      <c r="I5732" s="2" t="s">
        <v>53</v>
      </c>
      <c r="J5732" s="2" t="s">
        <v>280</v>
      </c>
      <c r="K5732" s="2"/>
      <c r="L5732" s="2" t="s">
        <v>122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124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271</v>
      </c>
      <c r="AF5732" s="2" t="s">
        <v>281</v>
      </c>
      <c r="AG5732" s="2" t="s">
        <v>880</v>
      </c>
      <c r="AH5732" s="2" t="s">
        <v>128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7067</v>
      </c>
      <c r="B5733" s="2" t="s">
        <v>7060</v>
      </c>
      <c r="C5733" s="2" t="s">
        <v>47</v>
      </c>
      <c r="D5733" s="2" t="s">
        <v>1855</v>
      </c>
      <c r="E5733" s="2" t="s">
        <v>924</v>
      </c>
      <c r="F5733" s="2" t="s">
        <v>278</v>
      </c>
      <c r="G5733" s="2" t="s">
        <v>120</v>
      </c>
      <c r="H5733" s="2" t="s">
        <v>52</v>
      </c>
      <c r="I5733" s="2" t="s">
        <v>53</v>
      </c>
      <c r="J5733" s="2" t="s">
        <v>280</v>
      </c>
      <c r="K5733" s="2"/>
      <c r="L5733" s="2" t="s">
        <v>122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124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271</v>
      </c>
      <c r="AF5733" s="2" t="s">
        <v>281</v>
      </c>
      <c r="AG5733" s="2" t="s">
        <v>882</v>
      </c>
      <c r="AH5733" s="2" t="s">
        <v>128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7068</v>
      </c>
      <c r="B5734" s="2" t="s">
        <v>7060</v>
      </c>
      <c r="C5734" s="2" t="s">
        <v>47</v>
      </c>
      <c r="D5734" s="2" t="s">
        <v>1855</v>
      </c>
      <c r="E5734" s="2" t="s">
        <v>924</v>
      </c>
      <c r="F5734" s="2" t="s">
        <v>278</v>
      </c>
      <c r="G5734" s="2" t="s">
        <v>120</v>
      </c>
      <c r="H5734" s="2" t="s">
        <v>52</v>
      </c>
      <c r="I5734" s="2" t="s">
        <v>198</v>
      </c>
      <c r="J5734" s="2" t="s">
        <v>226</v>
      </c>
      <c r="K5734" s="2" t="s">
        <v>226</v>
      </c>
      <c r="L5734" s="2" t="s">
        <v>227</v>
      </c>
      <c r="M5734" s="2" t="s">
        <v>57</v>
      </c>
      <c r="N5734" s="3">
        <v>46.854</v>
      </c>
      <c r="O5734" s="3" t="s">
        <v>228</v>
      </c>
      <c r="P5734" s="4">
        <f>IF(O5734="吨",N5734*1000,IF(O5734="万立方米",N5734*10000,""))</f>
        <v>468540.0</v>
      </c>
      <c r="Q5734" s="2" t="s">
        <v>229</v>
      </c>
      <c r="R5734" s="2" t="s">
        <v>230</v>
      </c>
      <c r="S5734" s="2" t="s">
        <v>231</v>
      </c>
      <c r="T5734" s="2" t="s">
        <v>75</v>
      </c>
      <c r="U5734" s="4">
        <f>0.0</f>
        <v>0.0</v>
      </c>
      <c r="V5734" s="2" t="s">
        <v>232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0.0</v>
      </c>
      <c r="AD5734" s="4">
        <f>AC5734*(1-Z5734/100)</f>
        <v>0.0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7069</v>
      </c>
      <c r="B5735" s="2" t="s">
        <v>7060</v>
      </c>
      <c r="C5735" s="2" t="s">
        <v>47</v>
      </c>
      <c r="D5735" s="2" t="s">
        <v>1855</v>
      </c>
      <c r="E5735" s="2" t="s">
        <v>924</v>
      </c>
      <c r="F5735" s="2" t="s">
        <v>278</v>
      </c>
      <c r="G5735" s="2" t="s">
        <v>120</v>
      </c>
      <c r="H5735" s="2" t="s">
        <v>52</v>
      </c>
      <c r="I5735" s="2" t="s">
        <v>198</v>
      </c>
      <c r="J5735" s="2" t="s">
        <v>226</v>
      </c>
      <c r="K5735" s="2" t="s">
        <v>226</v>
      </c>
      <c r="L5735" s="2" t="s">
        <v>227</v>
      </c>
      <c r="M5735" s="2" t="s">
        <v>73</v>
      </c>
      <c r="N5735" s="3">
        <v>46.854</v>
      </c>
      <c r="O5735" s="3" t="s">
        <v>228</v>
      </c>
      <c r="P5735" s="4">
        <f>IF(O5735="吨",N5735*1000,IF(O5735="万立方米",N5735*10000,""))</f>
        <v>468540.0</v>
      </c>
      <c r="Q5735" s="2" t="s">
        <v>229</v>
      </c>
      <c r="R5735" s="2" t="s">
        <v>230</v>
      </c>
      <c r="S5735" s="2" t="s">
        <v>235</v>
      </c>
      <c r="T5735" s="2" t="s">
        <v>75</v>
      </c>
      <c r="U5735" s="4">
        <f>1.3</f>
        <v>1.3</v>
      </c>
      <c r="V5735" s="2" t="s">
        <v>232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4">
        <f>P5735*U5735/1000000</f>
        <v>0.609102</v>
      </c>
      <c r="AD5735" s="4">
        <f>AC5735*(1-Z5735/100)</f>
        <v>0.609102</v>
      </c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7070</v>
      </c>
      <c r="B5736" s="2" t="s">
        <v>7060</v>
      </c>
      <c r="C5736" s="2" t="s">
        <v>47</v>
      </c>
      <c r="D5736" s="2" t="s">
        <v>1855</v>
      </c>
      <c r="E5736" s="2" t="s">
        <v>924</v>
      </c>
      <c r="F5736" s="2" t="s">
        <v>278</v>
      </c>
      <c r="G5736" s="2" t="s">
        <v>120</v>
      </c>
      <c r="H5736" s="2" t="s">
        <v>52</v>
      </c>
      <c r="I5736" s="2" t="s">
        <v>198</v>
      </c>
      <c r="J5736" s="2" t="s">
        <v>226</v>
      </c>
      <c r="K5736" s="2" t="s">
        <v>226</v>
      </c>
      <c r="L5736" s="2" t="s">
        <v>227</v>
      </c>
      <c r="M5736" s="2" t="s">
        <v>79</v>
      </c>
      <c r="N5736" s="3">
        <v>46.854</v>
      </c>
      <c r="O5736" s="3" t="s">
        <v>228</v>
      </c>
      <c r="P5736" s="4">
        <f>IF(O5736="吨",N5736*1000,IF(O5736="万立方米",N5736*10000,""))</f>
        <v>468540.0</v>
      </c>
      <c r="Q5736" s="2" t="s">
        <v>229</v>
      </c>
      <c r="R5736" s="2" t="s">
        <v>230</v>
      </c>
      <c r="S5736" s="2" t="s">
        <v>238</v>
      </c>
      <c r="T5736" s="2" t="s">
        <v>75</v>
      </c>
      <c r="U5736" s="4">
        <f>4.1</f>
        <v>4.1</v>
      </c>
      <c r="V5736" s="2" t="s">
        <v>232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4">
        <f>P5736*U5736/1000000</f>
        <v>1.9210139999999998</v>
      </c>
      <c r="AD5736" s="4">
        <f>AC5736*(1-Z5736/100)</f>
        <v>1.4983909199999998</v>
      </c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7071</v>
      </c>
      <c r="B5737" s="2" t="s">
        <v>7060</v>
      </c>
      <c r="C5737" s="2" t="s">
        <v>47</v>
      </c>
      <c r="D5737" s="2" t="s">
        <v>1855</v>
      </c>
      <c r="E5737" s="2" t="s">
        <v>924</v>
      </c>
      <c r="F5737" s="2" t="s">
        <v>278</v>
      </c>
      <c r="G5737" s="2" t="s">
        <v>120</v>
      </c>
      <c r="H5737" s="2" t="s">
        <v>52</v>
      </c>
      <c r="I5737" s="2" t="s">
        <v>198</v>
      </c>
      <c r="J5737" s="2" t="s">
        <v>226</v>
      </c>
      <c r="K5737" s="2" t="s">
        <v>226</v>
      </c>
      <c r="L5737" s="2" t="s">
        <v>227</v>
      </c>
      <c r="M5737" s="2" t="s">
        <v>87</v>
      </c>
      <c r="N5737" s="3">
        <v>46.854</v>
      </c>
      <c r="O5737" s="3" t="s">
        <v>228</v>
      </c>
      <c r="P5737" s="4">
        <f>IF(O5737="吨",N5737*1000,IF(O5737="万立方米",N5737*10000,""))</f>
        <v>468540.0</v>
      </c>
      <c r="Q5737" s="2" t="s">
        <v>229</v>
      </c>
      <c r="R5737" s="2" t="s">
        <v>230</v>
      </c>
      <c r="S5737" s="2" t="s">
        <v>241</v>
      </c>
      <c r="T5737" s="2" t="s">
        <v>75</v>
      </c>
      <c r="U5737" s="4">
        <f>0.0</f>
        <v>0.0</v>
      </c>
      <c r="V5737" s="2" t="s">
        <v>232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4">
        <f>P5737*U5737/1000000</f>
        <v>0.0</v>
      </c>
      <c r="AD5737" s="4">
        <f>AC5737*(1-Z5737/100)</f>
        <v>0.0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7072</v>
      </c>
      <c r="B5738" s="2" t="s">
        <v>7060</v>
      </c>
      <c r="C5738" s="2" t="s">
        <v>47</v>
      </c>
      <c r="D5738" s="2" t="s">
        <v>1855</v>
      </c>
      <c r="E5738" s="2" t="s">
        <v>924</v>
      </c>
      <c r="F5738" s="2" t="s">
        <v>278</v>
      </c>
      <c r="G5738" s="2" t="s">
        <v>120</v>
      </c>
      <c r="H5738" s="2" t="s">
        <v>52</v>
      </c>
      <c r="I5738" s="2" t="s">
        <v>198</v>
      </c>
      <c r="J5738" s="2" t="s">
        <v>226</v>
      </c>
      <c r="K5738" s="2" t="s">
        <v>226</v>
      </c>
      <c r="L5738" s="2" t="s">
        <v>227</v>
      </c>
      <c r="M5738" s="2" t="s">
        <v>91</v>
      </c>
      <c r="N5738" s="3">
        <v>46.854</v>
      </c>
      <c r="O5738" s="3" t="s">
        <v>228</v>
      </c>
      <c r="P5738" s="4">
        <f>IF(O5738="吨",N5738*1000,IF(O5738="万立方米",N5738*10000,""))</f>
        <v>468540.0</v>
      </c>
      <c r="Q5738" s="2" t="s">
        <v>229</v>
      </c>
      <c r="R5738" s="2" t="s">
        <v>230</v>
      </c>
      <c r="S5738" s="2" t="s">
        <v>243</v>
      </c>
      <c r="T5738" s="2" t="s">
        <v>75</v>
      </c>
      <c r="U5738" s="4">
        <f>0.03</f>
        <v>0.03</v>
      </c>
      <c r="V5738" s="2" t="s">
        <v>232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4">
        <f>P5738*U5738/1000000</f>
        <v>0.0140562</v>
      </c>
      <c r="AD5738" s="4">
        <f>AC5739*(1-AA5738/100)+(AC5738-AC5739)*(1-AB5738/100)</f>
        <v>0.0140562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7073</v>
      </c>
      <c r="B5739" s="2" t="s">
        <v>7060</v>
      </c>
      <c r="C5739" s="2" t="s">
        <v>47</v>
      </c>
      <c r="D5739" s="2" t="s">
        <v>1855</v>
      </c>
      <c r="E5739" s="2" t="s">
        <v>924</v>
      </c>
      <c r="F5739" s="2" t="s">
        <v>278</v>
      </c>
      <c r="G5739" s="2" t="s">
        <v>120</v>
      </c>
      <c r="H5739" s="2" t="s">
        <v>52</v>
      </c>
      <c r="I5739" s="2" t="s">
        <v>198</v>
      </c>
      <c r="J5739" s="2" t="s">
        <v>226</v>
      </c>
      <c r="K5739" s="2" t="s">
        <v>226</v>
      </c>
      <c r="L5739" s="2" t="s">
        <v>227</v>
      </c>
      <c r="M5739" s="2" t="s">
        <v>95</v>
      </c>
      <c r="N5739" s="3">
        <v>46.854</v>
      </c>
      <c r="O5739" s="3" t="s">
        <v>228</v>
      </c>
      <c r="P5739" s="4">
        <f>IF(O5739="吨",N5739*1000,IF(O5739="万立方米",N5739*10000,""))</f>
        <v>468540.0</v>
      </c>
      <c r="Q5739" s="2" t="s">
        <v>229</v>
      </c>
      <c r="R5739" s="2" t="s">
        <v>230</v>
      </c>
      <c r="S5739" s="2" t="s">
        <v>245</v>
      </c>
      <c r="T5739" s="2" t="s">
        <v>75</v>
      </c>
      <c r="U5739" s="4">
        <f>0.03</f>
        <v>0.03</v>
      </c>
      <c r="V5739" s="2" t="s">
        <v>232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0.0140562</v>
      </c>
      <c r="AD5739" s="4">
        <f>AC5739*(1-Z5739/100)</f>
        <v>0.0140562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7074</v>
      </c>
      <c r="B5740" s="2" t="s">
        <v>7060</v>
      </c>
      <c r="C5740" s="2" t="s">
        <v>47</v>
      </c>
      <c r="D5740" s="2" t="s">
        <v>1855</v>
      </c>
      <c r="E5740" s="2" t="s">
        <v>924</v>
      </c>
      <c r="F5740" s="2" t="s">
        <v>278</v>
      </c>
      <c r="G5740" s="2" t="s">
        <v>120</v>
      </c>
      <c r="H5740" s="2" t="s">
        <v>52</v>
      </c>
      <c r="I5740" s="2" t="s">
        <v>198</v>
      </c>
      <c r="J5740" s="2" t="s">
        <v>226</v>
      </c>
      <c r="K5740" s="2" t="s">
        <v>226</v>
      </c>
      <c r="L5740" s="2" t="s">
        <v>227</v>
      </c>
      <c r="M5740" s="2" t="s">
        <v>99</v>
      </c>
      <c r="N5740" s="3">
        <v>46.854</v>
      </c>
      <c r="O5740" s="3" t="s">
        <v>228</v>
      </c>
      <c r="P5740" s="4">
        <f>IF(O5740="吨",N5740*1000,IF(O5740="万立方米",N5740*10000,""))</f>
        <v>468540.0</v>
      </c>
      <c r="Q5740" s="2" t="s">
        <v>229</v>
      </c>
      <c r="R5740" s="2" t="s">
        <v>230</v>
      </c>
      <c r="S5740" s="2" t="s">
        <v>247</v>
      </c>
      <c r="T5740" s="2" t="s">
        <v>75</v>
      </c>
      <c r="U5740" s="4">
        <f>0.0</f>
        <v>0.0</v>
      </c>
      <c r="V5740" s="2" t="s">
        <v>232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</v>
      </c>
      <c r="AD5740" s="4">
        <f>AC5740*(1-Z5740/100)</f>
        <v>0.0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7075</v>
      </c>
      <c r="B5741" s="2" t="s">
        <v>7060</v>
      </c>
      <c r="C5741" s="2" t="s">
        <v>47</v>
      </c>
      <c r="D5741" s="2" t="s">
        <v>1855</v>
      </c>
      <c r="E5741" s="2" t="s">
        <v>924</v>
      </c>
      <c r="F5741" s="2" t="s">
        <v>278</v>
      </c>
      <c r="G5741" s="2" t="s">
        <v>120</v>
      </c>
      <c r="H5741" s="2" t="s">
        <v>52</v>
      </c>
      <c r="I5741" s="2" t="s">
        <v>198</v>
      </c>
      <c r="J5741" s="2" t="s">
        <v>226</v>
      </c>
      <c r="K5741" s="2" t="s">
        <v>226</v>
      </c>
      <c r="L5741" s="2" t="s">
        <v>227</v>
      </c>
      <c r="M5741" s="2" t="s">
        <v>104</v>
      </c>
      <c r="N5741" s="3">
        <v>46.854</v>
      </c>
      <c r="O5741" s="3" t="s">
        <v>228</v>
      </c>
      <c r="P5741" s="4">
        <f>IF(O5741="吨",N5741*1000,IF(O5741="万立方米",N5741*10000,""))</f>
        <v>468540.0</v>
      </c>
      <c r="Q5741" s="2" t="s">
        <v>229</v>
      </c>
      <c r="R5741" s="2" t="s">
        <v>230</v>
      </c>
      <c r="S5741" s="2" t="s">
        <v>249</v>
      </c>
      <c r="T5741" s="2" t="s">
        <v>75</v>
      </c>
      <c r="U5741" s="4">
        <f>0.02</f>
        <v>0.02</v>
      </c>
      <c r="V5741" s="2" t="s">
        <v>232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7076</v>
      </c>
      <c r="B5742" s="2" t="s">
        <v>7060</v>
      </c>
      <c r="C5742" s="2" t="s">
        <v>47</v>
      </c>
      <c r="D5742" s="2" t="s">
        <v>1855</v>
      </c>
      <c r="E5742" s="2" t="s">
        <v>924</v>
      </c>
      <c r="F5742" s="2" t="s">
        <v>278</v>
      </c>
      <c r="G5742" s="2" t="s">
        <v>120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f>IF(O5742="吨",N5742*1000,IF(O5742="万立方米",N5742*10000,""))</f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113</v>
      </c>
      <c r="AH5742" s="2" t="s">
        <v>114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7077</v>
      </c>
      <c r="B5743" s="2" t="s">
        <v>7078</v>
      </c>
      <c r="C5743" s="2" t="s">
        <v>47</v>
      </c>
      <c r="D5743" s="2" t="s">
        <v>3892</v>
      </c>
      <c r="E5743" s="2" t="s">
        <v>924</v>
      </c>
      <c r="F5743" s="2" t="s">
        <v>278</v>
      </c>
      <c r="G5743" s="2" t="s">
        <v>225</v>
      </c>
      <c r="H5743" s="2" t="s">
        <v>142</v>
      </c>
      <c r="I5743" s="2" t="s">
        <v>53</v>
      </c>
      <c r="J5743" s="2" t="s">
        <v>226</v>
      </c>
      <c r="K5743" s="2" t="s">
        <v>226</v>
      </c>
      <c r="L5743" s="2" t="s">
        <v>227</v>
      </c>
      <c r="M5743" s="2" t="s">
        <v>57</v>
      </c>
      <c r="N5743" s="3">
        <v>550</v>
      </c>
      <c r="O5743" s="3" t="s">
        <v>228</v>
      </c>
      <c r="P5743" s="4">
        <f>IF(O5743="吨",N5743*1000,IF(O5743="万立方米",N5743*10000,""))</f>
        <v>5500000.0</v>
      </c>
      <c r="Q5743" s="2" t="s">
        <v>229</v>
      </c>
      <c r="R5743" s="2" t="s">
        <v>230</v>
      </c>
      <c r="S5743" s="2" t="s">
        <v>231</v>
      </c>
      <c r="T5743" s="2" t="s">
        <v>75</v>
      </c>
      <c r="U5743" s="4">
        <f>0.0</f>
        <v>0.0</v>
      </c>
      <c r="V5743" s="2" t="s">
        <v>232</v>
      </c>
      <c r="W5743" s="2" t="s">
        <v>76</v>
      </c>
      <c r="X5743" s="2" t="s">
        <v>255</v>
      </c>
      <c r="Y5743" s="2" t="s">
        <v>256</v>
      </c>
      <c r="Z5743" s="2">
        <v>57</v>
      </c>
      <c r="AA5743" s="2"/>
      <c r="AB5743" s="2"/>
      <c r="AC5743" s="4">
        <f>P5743*U5743/1000000</f>
        <v>0.0</v>
      </c>
      <c r="AD5743" s="4">
        <f>AC5743*(1-Z5743/100)</f>
        <v>0.0</v>
      </c>
      <c r="AE5743" s="2" t="s">
        <v>66</v>
      </c>
      <c r="AF5743" s="2" t="s">
        <v>67</v>
      </c>
      <c r="AG5743" s="2" t="s">
        <v>257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7079</v>
      </c>
      <c r="B5744" s="2" t="s">
        <v>7078</v>
      </c>
      <c r="C5744" s="2" t="s">
        <v>47</v>
      </c>
      <c r="D5744" s="2" t="s">
        <v>3892</v>
      </c>
      <c r="E5744" s="2" t="s">
        <v>924</v>
      </c>
      <c r="F5744" s="2" t="s">
        <v>278</v>
      </c>
      <c r="G5744" s="2" t="s">
        <v>225</v>
      </c>
      <c r="H5744" s="2" t="s">
        <v>142</v>
      </c>
      <c r="I5744" s="2" t="s">
        <v>53</v>
      </c>
      <c r="J5744" s="2" t="s">
        <v>226</v>
      </c>
      <c r="K5744" s="2" t="s">
        <v>226</v>
      </c>
      <c r="L5744" s="2" t="s">
        <v>227</v>
      </c>
      <c r="M5744" s="2" t="s">
        <v>73</v>
      </c>
      <c r="N5744" s="3">
        <v>550</v>
      </c>
      <c r="O5744" s="3" t="s">
        <v>228</v>
      </c>
      <c r="P5744" s="4">
        <f>IF(O5744="吨",N5744*1000,IF(O5744="万立方米",N5744*10000,""))</f>
        <v>5500000.0</v>
      </c>
      <c r="Q5744" s="2" t="s">
        <v>229</v>
      </c>
      <c r="R5744" s="2" t="s">
        <v>230</v>
      </c>
      <c r="S5744" s="2" t="s">
        <v>235</v>
      </c>
      <c r="T5744" s="2" t="s">
        <v>75</v>
      </c>
      <c r="U5744" s="4">
        <f>1.3</f>
        <v>1.3</v>
      </c>
      <c r="V5744" s="2" t="s">
        <v>232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7.15</v>
      </c>
      <c r="AD5744" s="4">
        <f>AC5744*(1-Z5744/100)</f>
        <v>7.15</v>
      </c>
      <c r="AE5744" s="2" t="s">
        <v>66</v>
      </c>
      <c r="AF5744" s="2" t="s">
        <v>67</v>
      </c>
      <c r="AG5744" s="2" t="s">
        <v>259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7080</v>
      </c>
      <c r="B5745" s="2" t="s">
        <v>7078</v>
      </c>
      <c r="C5745" s="2" t="s">
        <v>47</v>
      </c>
      <c r="D5745" s="2" t="s">
        <v>3892</v>
      </c>
      <c r="E5745" s="2" t="s">
        <v>924</v>
      </c>
      <c r="F5745" s="2" t="s">
        <v>278</v>
      </c>
      <c r="G5745" s="2" t="s">
        <v>225</v>
      </c>
      <c r="H5745" s="2" t="s">
        <v>142</v>
      </c>
      <c r="I5745" s="2" t="s">
        <v>53</v>
      </c>
      <c r="J5745" s="2" t="s">
        <v>226</v>
      </c>
      <c r="K5745" s="2" t="s">
        <v>226</v>
      </c>
      <c r="L5745" s="2" t="s">
        <v>227</v>
      </c>
      <c r="M5745" s="2" t="s">
        <v>79</v>
      </c>
      <c r="N5745" s="3">
        <v>550</v>
      </c>
      <c r="O5745" s="3" t="s">
        <v>228</v>
      </c>
      <c r="P5745" s="4">
        <f>IF(O5745="吨",N5745*1000,IF(O5745="万立方米",N5745*10000,""))</f>
        <v>5500000.0</v>
      </c>
      <c r="Q5745" s="2" t="s">
        <v>229</v>
      </c>
      <c r="R5745" s="2" t="s">
        <v>230</v>
      </c>
      <c r="S5745" s="2" t="s">
        <v>238</v>
      </c>
      <c r="T5745" s="2" t="s">
        <v>75</v>
      </c>
      <c r="U5745" s="4">
        <f>4.1</f>
        <v>4.1</v>
      </c>
      <c r="V5745" s="2" t="s">
        <v>232</v>
      </c>
      <c r="W5745" s="2" t="s">
        <v>76</v>
      </c>
      <c r="X5745" s="2" t="s">
        <v>149</v>
      </c>
      <c r="Y5745" s="2" t="s">
        <v>150</v>
      </c>
      <c r="Z5745" s="2">
        <v>64</v>
      </c>
      <c r="AA5745" s="2"/>
      <c r="AB5745" s="2"/>
      <c r="AC5745" s="4">
        <f>P5745*U5745/1000000</f>
        <v>22.549999999999997</v>
      </c>
      <c r="AD5745" s="4">
        <f>AC5745*(1-Z5745/100)</f>
        <v>8.117999999999999</v>
      </c>
      <c r="AE5745" s="2" t="s">
        <v>66</v>
      </c>
      <c r="AF5745" s="2" t="s">
        <v>67</v>
      </c>
      <c r="AG5745" s="2" t="s">
        <v>257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7081</v>
      </c>
      <c r="B5746" s="2" t="s">
        <v>7078</v>
      </c>
      <c r="C5746" s="2" t="s">
        <v>47</v>
      </c>
      <c r="D5746" s="2" t="s">
        <v>3892</v>
      </c>
      <c r="E5746" s="2" t="s">
        <v>924</v>
      </c>
      <c r="F5746" s="2" t="s">
        <v>278</v>
      </c>
      <c r="G5746" s="2" t="s">
        <v>225</v>
      </c>
      <c r="H5746" s="2" t="s">
        <v>142</v>
      </c>
      <c r="I5746" s="2" t="s">
        <v>53</v>
      </c>
      <c r="J5746" s="2" t="s">
        <v>226</v>
      </c>
      <c r="K5746" s="2" t="s">
        <v>226</v>
      </c>
      <c r="L5746" s="2" t="s">
        <v>227</v>
      </c>
      <c r="M5746" s="2" t="s">
        <v>87</v>
      </c>
      <c r="N5746" s="3">
        <v>550</v>
      </c>
      <c r="O5746" s="3" t="s">
        <v>228</v>
      </c>
      <c r="P5746" s="4">
        <f>IF(O5746="吨",N5746*1000,IF(O5746="万立方米",N5746*10000,""))</f>
        <v>5500000.0</v>
      </c>
      <c r="Q5746" s="2" t="s">
        <v>229</v>
      </c>
      <c r="R5746" s="2" t="s">
        <v>230</v>
      </c>
      <c r="S5746" s="2" t="s">
        <v>241</v>
      </c>
      <c r="T5746" s="2" t="s">
        <v>75</v>
      </c>
      <c r="U5746" s="4">
        <f>0.0</f>
        <v>0.0</v>
      </c>
      <c r="V5746" s="2" t="s">
        <v>232</v>
      </c>
      <c r="W5746" s="2" t="s">
        <v>76</v>
      </c>
      <c r="X5746" s="2" t="s">
        <v>255</v>
      </c>
      <c r="Y5746" s="2" t="s">
        <v>262</v>
      </c>
      <c r="Z5746" s="2">
        <v>57</v>
      </c>
      <c r="AA5746" s="2"/>
      <c r="AB5746" s="2"/>
      <c r="AC5746" s="4">
        <f>P5746*U5746/1000000</f>
        <v>0.0</v>
      </c>
      <c r="AD5746" s="4">
        <f>AC5746*(1-Z5746/100)</f>
        <v>0.0</v>
      </c>
      <c r="AE5746" s="2" t="s">
        <v>66</v>
      </c>
      <c r="AF5746" s="2" t="s">
        <v>67</v>
      </c>
      <c r="AG5746" s="2" t="s">
        <v>257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7082</v>
      </c>
      <c r="B5747" s="2" t="s">
        <v>7078</v>
      </c>
      <c r="C5747" s="2" t="s">
        <v>47</v>
      </c>
      <c r="D5747" s="2" t="s">
        <v>3892</v>
      </c>
      <c r="E5747" s="2" t="s">
        <v>924</v>
      </c>
      <c r="F5747" s="2" t="s">
        <v>278</v>
      </c>
      <c r="G5747" s="2" t="s">
        <v>225</v>
      </c>
      <c r="H5747" s="2" t="s">
        <v>142</v>
      </c>
      <c r="I5747" s="2" t="s">
        <v>53</v>
      </c>
      <c r="J5747" s="2" t="s">
        <v>226</v>
      </c>
      <c r="K5747" s="2" t="s">
        <v>226</v>
      </c>
      <c r="L5747" s="2" t="s">
        <v>227</v>
      </c>
      <c r="M5747" s="2" t="s">
        <v>91</v>
      </c>
      <c r="N5747" s="3">
        <v>550</v>
      </c>
      <c r="O5747" s="3" t="s">
        <v>228</v>
      </c>
      <c r="P5747" s="4">
        <f>IF(O5747="吨",N5747*1000,IF(O5747="万立方米",N5747*10000,""))</f>
        <v>5500000.0</v>
      </c>
      <c r="Q5747" s="2" t="s">
        <v>229</v>
      </c>
      <c r="R5747" s="2" t="s">
        <v>230</v>
      </c>
      <c r="S5747" s="2" t="s">
        <v>243</v>
      </c>
      <c r="T5747" s="2" t="s">
        <v>75</v>
      </c>
      <c r="U5747" s="4">
        <f>0.03</f>
        <v>0.03</v>
      </c>
      <c r="V5747" s="2" t="s">
        <v>232</v>
      </c>
      <c r="W5747" s="2" t="s">
        <v>76</v>
      </c>
      <c r="X5747" s="2" t="s">
        <v>255</v>
      </c>
      <c r="Y5747" s="2" t="s">
        <v>264</v>
      </c>
      <c r="Z5747" s="2">
        <v>75</v>
      </c>
      <c r="AA5747" s="2">
        <v>57</v>
      </c>
      <c r="AB5747" s="2">
        <v>75</v>
      </c>
      <c r="AC5747" s="4">
        <f>P5747*U5747/1000000</f>
        <v>0.165</v>
      </c>
      <c r="AD5747" s="4">
        <f>AC5748*(1-AA5747/100)+(AC5747-AC5748)*(1-AB5747/100)</f>
        <v>0.07095000000000001</v>
      </c>
      <c r="AE5747" s="2" t="s">
        <v>66</v>
      </c>
      <c r="AF5747" s="2" t="s">
        <v>67</v>
      </c>
      <c r="AG5747" s="2" t="s">
        <v>257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7083</v>
      </c>
      <c r="B5748" s="2" t="s">
        <v>7078</v>
      </c>
      <c r="C5748" s="2" t="s">
        <v>47</v>
      </c>
      <c r="D5748" s="2" t="s">
        <v>3892</v>
      </c>
      <c r="E5748" s="2" t="s">
        <v>924</v>
      </c>
      <c r="F5748" s="2" t="s">
        <v>278</v>
      </c>
      <c r="G5748" s="2" t="s">
        <v>225</v>
      </c>
      <c r="H5748" s="2" t="s">
        <v>142</v>
      </c>
      <c r="I5748" s="2" t="s">
        <v>53</v>
      </c>
      <c r="J5748" s="2" t="s">
        <v>226</v>
      </c>
      <c r="K5748" s="2" t="s">
        <v>226</v>
      </c>
      <c r="L5748" s="2" t="s">
        <v>227</v>
      </c>
      <c r="M5748" s="2" t="s">
        <v>95</v>
      </c>
      <c r="N5748" s="3">
        <v>550</v>
      </c>
      <c r="O5748" s="3" t="s">
        <v>228</v>
      </c>
      <c r="P5748" s="4">
        <f>IF(O5748="吨",N5748*1000,IF(O5748="万立方米",N5748*10000,""))</f>
        <v>5500000.0</v>
      </c>
      <c r="Q5748" s="2" t="s">
        <v>229</v>
      </c>
      <c r="R5748" s="2" t="s">
        <v>230</v>
      </c>
      <c r="S5748" s="2" t="s">
        <v>245</v>
      </c>
      <c r="T5748" s="2" t="s">
        <v>75</v>
      </c>
      <c r="U5748" s="4">
        <f>0.03</f>
        <v>0.03</v>
      </c>
      <c r="V5748" s="2" t="s">
        <v>232</v>
      </c>
      <c r="W5748" s="2" t="s">
        <v>76</v>
      </c>
      <c r="X5748" s="2" t="s">
        <v>255</v>
      </c>
      <c r="Y5748" s="2" t="s">
        <v>266</v>
      </c>
      <c r="Z5748" s="2">
        <v>57</v>
      </c>
      <c r="AA5748" s="2"/>
      <c r="AB5748" s="2"/>
      <c r="AC5748" s="4">
        <f>P5748*U5748/1000000</f>
        <v>0.165</v>
      </c>
      <c r="AD5748" s="4">
        <f>AC5748*(1-Z5748/100)</f>
        <v>0.07095000000000001</v>
      </c>
      <c r="AE5748" s="2" t="s">
        <v>66</v>
      </c>
      <c r="AF5748" s="2" t="s">
        <v>67</v>
      </c>
      <c r="AG5748" s="2" t="s">
        <v>257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7084</v>
      </c>
      <c r="B5749" s="2" t="s">
        <v>7078</v>
      </c>
      <c r="C5749" s="2" t="s">
        <v>47</v>
      </c>
      <c r="D5749" s="2" t="s">
        <v>3892</v>
      </c>
      <c r="E5749" s="2" t="s">
        <v>924</v>
      </c>
      <c r="F5749" s="2" t="s">
        <v>278</v>
      </c>
      <c r="G5749" s="2" t="s">
        <v>225</v>
      </c>
      <c r="H5749" s="2" t="s">
        <v>142</v>
      </c>
      <c r="I5749" s="2" t="s">
        <v>53</v>
      </c>
      <c r="J5749" s="2" t="s">
        <v>226</v>
      </c>
      <c r="K5749" s="2" t="s">
        <v>226</v>
      </c>
      <c r="L5749" s="2" t="s">
        <v>227</v>
      </c>
      <c r="M5749" s="2" t="s">
        <v>99</v>
      </c>
      <c r="N5749" s="3">
        <v>550</v>
      </c>
      <c r="O5749" s="3" t="s">
        <v>228</v>
      </c>
      <c r="P5749" s="4">
        <f>IF(O5749="吨",N5749*1000,IF(O5749="万立方米",N5749*10000,""))</f>
        <v>5500000.0</v>
      </c>
      <c r="Q5749" s="2" t="s">
        <v>229</v>
      </c>
      <c r="R5749" s="2" t="s">
        <v>230</v>
      </c>
      <c r="S5749" s="2" t="s">
        <v>247</v>
      </c>
      <c r="T5749" s="2" t="s">
        <v>75</v>
      </c>
      <c r="U5749" s="4">
        <f>0.0</f>
        <v>0.0</v>
      </c>
      <c r="V5749" s="2" t="s">
        <v>232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</v>
      </c>
      <c r="AD5749" s="4">
        <f>AC5749*(1-Z5749/100)</f>
        <v>0.0</v>
      </c>
      <c r="AE5749" s="2" t="s">
        <v>66</v>
      </c>
      <c r="AF5749" s="2" t="s">
        <v>67</v>
      </c>
      <c r="AG5749" s="2" t="s">
        <v>268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7085</v>
      </c>
      <c r="B5750" s="2" t="s">
        <v>7078</v>
      </c>
      <c r="C5750" s="2" t="s">
        <v>47</v>
      </c>
      <c r="D5750" s="2" t="s">
        <v>3892</v>
      </c>
      <c r="E5750" s="2" t="s">
        <v>924</v>
      </c>
      <c r="F5750" s="2" t="s">
        <v>278</v>
      </c>
      <c r="G5750" s="2" t="s">
        <v>225</v>
      </c>
      <c r="H5750" s="2" t="s">
        <v>142</v>
      </c>
      <c r="I5750" s="2" t="s">
        <v>53</v>
      </c>
      <c r="J5750" s="2" t="s">
        <v>226</v>
      </c>
      <c r="K5750" s="2" t="s">
        <v>226</v>
      </c>
      <c r="L5750" s="2" t="s">
        <v>227</v>
      </c>
      <c r="M5750" s="2" t="s">
        <v>104</v>
      </c>
      <c r="N5750" s="3">
        <v>550</v>
      </c>
      <c r="O5750" s="3" t="s">
        <v>228</v>
      </c>
      <c r="P5750" s="4">
        <f>IF(O5750="吨",N5750*1000,IF(O5750="万立方米",N5750*10000,""))</f>
        <v>5500000.0</v>
      </c>
      <c r="Q5750" s="2" t="s">
        <v>229</v>
      </c>
      <c r="R5750" s="2" t="s">
        <v>230</v>
      </c>
      <c r="S5750" s="2" t="s">
        <v>249</v>
      </c>
      <c r="T5750" s="2" t="s">
        <v>75</v>
      </c>
      <c r="U5750" s="4">
        <f>0.02</f>
        <v>0.02</v>
      </c>
      <c r="V5750" s="2" t="s">
        <v>232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259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7086</v>
      </c>
      <c r="B5751" s="2" t="s">
        <v>7078</v>
      </c>
      <c r="C5751" s="2" t="s">
        <v>47</v>
      </c>
      <c r="D5751" s="2" t="s">
        <v>3892</v>
      </c>
      <c r="E5751" s="2" t="s">
        <v>924</v>
      </c>
      <c r="F5751" s="2" t="s">
        <v>278</v>
      </c>
      <c r="G5751" s="2" t="s">
        <v>225</v>
      </c>
      <c r="H5751" s="2" t="s">
        <v>142</v>
      </c>
      <c r="I5751" s="2"/>
      <c r="J5751" s="2"/>
      <c r="K5751" s="2" t="s">
        <v>55</v>
      </c>
      <c r="L5751" s="2" t="s">
        <v>163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164</v>
      </c>
      <c r="T5751" s="2" t="s">
        <v>165</v>
      </c>
      <c r="U5751" s="4">
        <f>0.16</f>
        <v>0.16</v>
      </c>
      <c r="V5751" s="2" t="s">
        <v>111</v>
      </c>
      <c r="W5751" s="2" t="s">
        <v>164</v>
      </c>
      <c r="X5751" s="2" t="s">
        <v>163</v>
      </c>
      <c r="Y5751" s="2" t="s">
        <v>166</v>
      </c>
      <c r="Z5751" s="2">
        <v>0</v>
      </c>
      <c r="AA5751" s="2"/>
      <c r="AB5751" s="2"/>
      <c r="AC5751" s="2"/>
      <c r="AD5751" s="2"/>
      <c r="AE5751" s="2" t="s">
        <v>271</v>
      </c>
      <c r="AF5751" s="2" t="s">
        <v>272</v>
      </c>
      <c r="AG5751" s="2" t="s">
        <v>273</v>
      </c>
      <c r="AH5751" s="2" t="s">
        <v>168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7087</v>
      </c>
      <c r="B5752" s="2" t="s">
        <v>7088</v>
      </c>
      <c r="C5752" s="2" t="s">
        <v>47</v>
      </c>
      <c r="D5752" s="2" t="s">
        <v>525</v>
      </c>
      <c r="E5752" s="2" t="s">
        <v>526</v>
      </c>
      <c r="F5752" s="2" t="s">
        <v>278</v>
      </c>
      <c r="G5752" s="2" t="s">
        <v>120</v>
      </c>
      <c r="H5752" s="2" t="s">
        <v>297</v>
      </c>
      <c r="I5752" s="2" t="s">
        <v>53</v>
      </c>
      <c r="J5752" s="2" t="s">
        <v>280</v>
      </c>
      <c r="K5752" s="2"/>
      <c r="L5752" s="2" t="s">
        <v>122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124</v>
      </c>
      <c r="X5752" s="2" t="s">
        <v>298</v>
      </c>
      <c r="Y5752" s="2" t="s">
        <v>527</v>
      </c>
      <c r="Z5752" s="2">
        <v>94.5</v>
      </c>
      <c r="AA5752" s="2"/>
      <c r="AB5752" s="2"/>
      <c r="AC5752" s="2"/>
      <c r="AD5752" s="2"/>
      <c r="AE5752" s="2" t="s">
        <v>271</v>
      </c>
      <c r="AF5752" s="2" t="s">
        <v>281</v>
      </c>
      <c r="AG5752" s="2" t="s">
        <v>528</v>
      </c>
      <c r="AH5752" s="2" t="s">
        <v>128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7089</v>
      </c>
      <c r="B5753" s="2" t="s">
        <v>7088</v>
      </c>
      <c r="C5753" s="2" t="s">
        <v>47</v>
      </c>
      <c r="D5753" s="2" t="s">
        <v>525</v>
      </c>
      <c r="E5753" s="2" t="s">
        <v>526</v>
      </c>
      <c r="F5753" s="2" t="s">
        <v>278</v>
      </c>
      <c r="G5753" s="2" t="s">
        <v>120</v>
      </c>
      <c r="H5753" s="2" t="s">
        <v>297</v>
      </c>
      <c r="I5753" s="2" t="s">
        <v>53</v>
      </c>
      <c r="J5753" s="2" t="s">
        <v>280</v>
      </c>
      <c r="K5753" s="2"/>
      <c r="L5753" s="2" t="s">
        <v>122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124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271</v>
      </c>
      <c r="AF5753" s="2" t="s">
        <v>281</v>
      </c>
      <c r="AG5753" s="2" t="s">
        <v>530</v>
      </c>
      <c r="AH5753" s="2" t="s">
        <v>128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7090</v>
      </c>
      <c r="B5754" s="2" t="s">
        <v>7088</v>
      </c>
      <c r="C5754" s="2" t="s">
        <v>47</v>
      </c>
      <c r="D5754" s="2" t="s">
        <v>525</v>
      </c>
      <c r="E5754" s="2" t="s">
        <v>526</v>
      </c>
      <c r="F5754" s="2" t="s">
        <v>278</v>
      </c>
      <c r="G5754" s="2" t="s">
        <v>120</v>
      </c>
      <c r="H5754" s="2" t="s">
        <v>297</v>
      </c>
      <c r="I5754" s="2" t="s">
        <v>53</v>
      </c>
      <c r="J5754" s="2" t="s">
        <v>280</v>
      </c>
      <c r="K5754" s="2"/>
      <c r="L5754" s="2" t="s">
        <v>122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124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271</v>
      </c>
      <c r="AF5754" s="2" t="s">
        <v>281</v>
      </c>
      <c r="AG5754" s="2" t="s">
        <v>530</v>
      </c>
      <c r="AH5754" s="2" t="s">
        <v>128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7091</v>
      </c>
      <c r="B5755" s="2" t="s">
        <v>7088</v>
      </c>
      <c r="C5755" s="2" t="s">
        <v>47</v>
      </c>
      <c r="D5755" s="2" t="s">
        <v>525</v>
      </c>
      <c r="E5755" s="2" t="s">
        <v>526</v>
      </c>
      <c r="F5755" s="2" t="s">
        <v>278</v>
      </c>
      <c r="G5755" s="2" t="s">
        <v>120</v>
      </c>
      <c r="H5755" s="2" t="s">
        <v>297</v>
      </c>
      <c r="I5755" s="2" t="s">
        <v>53</v>
      </c>
      <c r="J5755" s="2" t="s">
        <v>280</v>
      </c>
      <c r="K5755" s="2"/>
      <c r="L5755" s="2" t="s">
        <v>122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124</v>
      </c>
      <c r="X5755" s="2" t="s">
        <v>298</v>
      </c>
      <c r="Y5755" s="2" t="s">
        <v>533</v>
      </c>
      <c r="Z5755" s="2">
        <v>94.5</v>
      </c>
      <c r="AA5755" s="2"/>
      <c r="AB5755" s="2"/>
      <c r="AC5755" s="2"/>
      <c r="AD5755" s="2"/>
      <c r="AE5755" s="2" t="s">
        <v>271</v>
      </c>
      <c r="AF5755" s="2" t="s">
        <v>281</v>
      </c>
      <c r="AG5755" s="2" t="s">
        <v>528</v>
      </c>
      <c r="AH5755" s="2" t="s">
        <v>128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7092</v>
      </c>
      <c r="B5756" s="2" t="s">
        <v>7088</v>
      </c>
      <c r="C5756" s="2" t="s">
        <v>47</v>
      </c>
      <c r="D5756" s="2" t="s">
        <v>525</v>
      </c>
      <c r="E5756" s="2" t="s">
        <v>526</v>
      </c>
      <c r="F5756" s="2" t="s">
        <v>278</v>
      </c>
      <c r="G5756" s="2" t="s">
        <v>120</v>
      </c>
      <c r="H5756" s="2" t="s">
        <v>297</v>
      </c>
      <c r="I5756" s="2" t="s">
        <v>53</v>
      </c>
      <c r="J5756" s="2" t="s">
        <v>280</v>
      </c>
      <c r="K5756" s="2"/>
      <c r="L5756" s="2" t="s">
        <v>122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124</v>
      </c>
      <c r="X5756" s="2" t="s">
        <v>298</v>
      </c>
      <c r="Y5756" s="2" t="s">
        <v>535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271</v>
      </c>
      <c r="AF5756" s="2" t="s">
        <v>281</v>
      </c>
      <c r="AG5756" s="2" t="s">
        <v>528</v>
      </c>
      <c r="AH5756" s="2" t="s">
        <v>128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7093</v>
      </c>
      <c r="B5757" s="2" t="s">
        <v>7088</v>
      </c>
      <c r="C5757" s="2" t="s">
        <v>47</v>
      </c>
      <c r="D5757" s="2" t="s">
        <v>525</v>
      </c>
      <c r="E5757" s="2" t="s">
        <v>526</v>
      </c>
      <c r="F5757" s="2" t="s">
        <v>278</v>
      </c>
      <c r="G5757" s="2" t="s">
        <v>120</v>
      </c>
      <c r="H5757" s="2" t="s">
        <v>297</v>
      </c>
      <c r="I5757" s="2" t="s">
        <v>53</v>
      </c>
      <c r="J5757" s="2" t="s">
        <v>280</v>
      </c>
      <c r="K5757" s="2"/>
      <c r="L5757" s="2" t="s">
        <v>122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124</v>
      </c>
      <c r="X5757" s="2" t="s">
        <v>298</v>
      </c>
      <c r="Y5757" s="2" t="s">
        <v>537</v>
      </c>
      <c r="Z5757" s="2">
        <v>94.5</v>
      </c>
      <c r="AA5757" s="2"/>
      <c r="AB5757" s="2"/>
      <c r="AC5757" s="2"/>
      <c r="AD5757" s="2"/>
      <c r="AE5757" s="2" t="s">
        <v>271</v>
      </c>
      <c r="AF5757" s="2" t="s">
        <v>281</v>
      </c>
      <c r="AG5757" s="2" t="s">
        <v>528</v>
      </c>
      <c r="AH5757" s="2" t="s">
        <v>128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7094</v>
      </c>
      <c r="B5758" s="2" t="s">
        <v>7088</v>
      </c>
      <c r="C5758" s="2" t="s">
        <v>47</v>
      </c>
      <c r="D5758" s="2" t="s">
        <v>525</v>
      </c>
      <c r="E5758" s="2" t="s">
        <v>526</v>
      </c>
      <c r="F5758" s="2" t="s">
        <v>278</v>
      </c>
      <c r="G5758" s="2" t="s">
        <v>120</v>
      </c>
      <c r="H5758" s="2" t="s">
        <v>297</v>
      </c>
      <c r="I5758" s="2" t="s">
        <v>53</v>
      </c>
      <c r="J5758" s="2" t="s">
        <v>280</v>
      </c>
      <c r="K5758" s="2"/>
      <c r="L5758" s="2" t="s">
        <v>122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124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271</v>
      </c>
      <c r="AF5758" s="2" t="s">
        <v>281</v>
      </c>
      <c r="AG5758" s="2" t="s">
        <v>530</v>
      </c>
      <c r="AH5758" s="2" t="s">
        <v>128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7095</v>
      </c>
      <c r="B5759" s="2" t="s">
        <v>7088</v>
      </c>
      <c r="C5759" s="2" t="s">
        <v>47</v>
      </c>
      <c r="D5759" s="2" t="s">
        <v>525</v>
      </c>
      <c r="E5759" s="2" t="s">
        <v>526</v>
      </c>
      <c r="F5759" s="2" t="s">
        <v>278</v>
      </c>
      <c r="G5759" s="2" t="s">
        <v>120</v>
      </c>
      <c r="H5759" s="2" t="s">
        <v>297</v>
      </c>
      <c r="I5759" s="2" t="s">
        <v>53</v>
      </c>
      <c r="J5759" s="2" t="s">
        <v>280</v>
      </c>
      <c r="K5759" s="2"/>
      <c r="L5759" s="2" t="s">
        <v>122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124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271</v>
      </c>
      <c r="AF5759" s="2" t="s">
        <v>281</v>
      </c>
      <c r="AG5759" s="2" t="s">
        <v>530</v>
      </c>
      <c r="AH5759" s="2" t="s">
        <v>128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7096</v>
      </c>
      <c r="B5760" s="2" t="s">
        <v>7088</v>
      </c>
      <c r="C5760" s="2" t="s">
        <v>47</v>
      </c>
      <c r="D5760" s="2" t="s">
        <v>525</v>
      </c>
      <c r="E5760" s="2" t="s">
        <v>526</v>
      </c>
      <c r="F5760" s="2" t="s">
        <v>278</v>
      </c>
      <c r="G5760" s="2" t="s">
        <v>120</v>
      </c>
      <c r="H5760" s="2" t="s">
        <v>297</v>
      </c>
      <c r="I5760" s="2" t="s">
        <v>198</v>
      </c>
      <c r="J5760" s="2" t="s">
        <v>226</v>
      </c>
      <c r="K5760" s="2" t="s">
        <v>226</v>
      </c>
      <c r="L5760" s="2" t="s">
        <v>227</v>
      </c>
      <c r="M5760" s="2" t="s">
        <v>57</v>
      </c>
      <c r="N5760" s="3">
        <v>15.95</v>
      </c>
      <c r="O5760" s="3" t="s">
        <v>228</v>
      </c>
      <c r="P5760" s="4">
        <f>IF(O5760="吨",N5760*1000,IF(O5760="万立方米",N5760*10000,""))</f>
        <v>159500.0</v>
      </c>
      <c r="Q5760" s="2" t="s">
        <v>229</v>
      </c>
      <c r="R5760" s="2" t="s">
        <v>230</v>
      </c>
      <c r="S5760" s="2" t="s">
        <v>231</v>
      </c>
      <c r="T5760" s="2" t="s">
        <v>75</v>
      </c>
      <c r="U5760" s="4">
        <f>0.0</f>
        <v>0.0</v>
      </c>
      <c r="V5760" s="2" t="s">
        <v>232</v>
      </c>
      <c r="W5760" s="2" t="s">
        <v>76</v>
      </c>
      <c r="X5760" s="2" t="s">
        <v>298</v>
      </c>
      <c r="Y5760" s="2" t="s">
        <v>527</v>
      </c>
      <c r="Z5760" s="2">
        <v>94.5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541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7097</v>
      </c>
      <c r="B5761" s="2" t="s">
        <v>7088</v>
      </c>
      <c r="C5761" s="2" t="s">
        <v>47</v>
      </c>
      <c r="D5761" s="2" t="s">
        <v>525</v>
      </c>
      <c r="E5761" s="2" t="s">
        <v>526</v>
      </c>
      <c r="F5761" s="2" t="s">
        <v>278</v>
      </c>
      <c r="G5761" s="2" t="s">
        <v>120</v>
      </c>
      <c r="H5761" s="2" t="s">
        <v>297</v>
      </c>
      <c r="I5761" s="2" t="s">
        <v>198</v>
      </c>
      <c r="J5761" s="2" t="s">
        <v>226</v>
      </c>
      <c r="K5761" s="2" t="s">
        <v>226</v>
      </c>
      <c r="L5761" s="2" t="s">
        <v>227</v>
      </c>
      <c r="M5761" s="2" t="s">
        <v>73</v>
      </c>
      <c r="N5761" s="3">
        <v>15.95</v>
      </c>
      <c r="O5761" s="3" t="s">
        <v>228</v>
      </c>
      <c r="P5761" s="4">
        <f>IF(O5761="吨",N5761*1000,IF(O5761="万立方米",N5761*10000,""))</f>
        <v>159500.0</v>
      </c>
      <c r="Q5761" s="2" t="s">
        <v>229</v>
      </c>
      <c r="R5761" s="2" t="s">
        <v>230</v>
      </c>
      <c r="S5761" s="2" t="s">
        <v>235</v>
      </c>
      <c r="T5761" s="2" t="s">
        <v>75</v>
      </c>
      <c r="U5761" s="4">
        <f>1.3</f>
        <v>1.3</v>
      </c>
      <c r="V5761" s="2" t="s">
        <v>232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0.20735</v>
      </c>
      <c r="AD5761" s="4">
        <f>AC5761*(1-Z5761/100)</f>
        <v>0.20735</v>
      </c>
      <c r="AE5761" s="2" t="s">
        <v>66</v>
      </c>
      <c r="AF5761" s="2" t="s">
        <v>67</v>
      </c>
      <c r="AG5761" s="2" t="s">
        <v>543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7098</v>
      </c>
      <c r="B5762" s="2" t="s">
        <v>7088</v>
      </c>
      <c r="C5762" s="2" t="s">
        <v>47</v>
      </c>
      <c r="D5762" s="2" t="s">
        <v>525</v>
      </c>
      <c r="E5762" s="2" t="s">
        <v>526</v>
      </c>
      <c r="F5762" s="2" t="s">
        <v>278</v>
      </c>
      <c r="G5762" s="2" t="s">
        <v>120</v>
      </c>
      <c r="H5762" s="2" t="s">
        <v>297</v>
      </c>
      <c r="I5762" s="2" t="s">
        <v>198</v>
      </c>
      <c r="J5762" s="2" t="s">
        <v>226</v>
      </c>
      <c r="K5762" s="2" t="s">
        <v>226</v>
      </c>
      <c r="L5762" s="2" t="s">
        <v>227</v>
      </c>
      <c r="M5762" s="2" t="s">
        <v>79</v>
      </c>
      <c r="N5762" s="3">
        <v>15.95</v>
      </c>
      <c r="O5762" s="3" t="s">
        <v>228</v>
      </c>
      <c r="P5762" s="4">
        <f>IF(O5762="吨",N5762*1000,IF(O5762="万立方米",N5762*10000,""))</f>
        <v>159500.0</v>
      </c>
      <c r="Q5762" s="2" t="s">
        <v>229</v>
      </c>
      <c r="R5762" s="2" t="s">
        <v>230</v>
      </c>
      <c r="S5762" s="2" t="s">
        <v>238</v>
      </c>
      <c r="T5762" s="2" t="s">
        <v>75</v>
      </c>
      <c r="U5762" s="4">
        <f>4.1</f>
        <v>4.1</v>
      </c>
      <c r="V5762" s="2" t="s">
        <v>232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0.65395</v>
      </c>
      <c r="AD5762" s="4">
        <f>AC5762*(1-Z5762/100)</f>
        <v>0.65395</v>
      </c>
      <c r="AE5762" s="2" t="s">
        <v>66</v>
      </c>
      <c r="AF5762" s="2" t="s">
        <v>67</v>
      </c>
      <c r="AG5762" s="2" t="s">
        <v>543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7099</v>
      </c>
      <c r="B5763" s="2" t="s">
        <v>7088</v>
      </c>
      <c r="C5763" s="2" t="s">
        <v>47</v>
      </c>
      <c r="D5763" s="2" t="s">
        <v>525</v>
      </c>
      <c r="E5763" s="2" t="s">
        <v>526</v>
      </c>
      <c r="F5763" s="2" t="s">
        <v>278</v>
      </c>
      <c r="G5763" s="2" t="s">
        <v>120</v>
      </c>
      <c r="H5763" s="2" t="s">
        <v>297</v>
      </c>
      <c r="I5763" s="2" t="s">
        <v>198</v>
      </c>
      <c r="J5763" s="2" t="s">
        <v>226</v>
      </c>
      <c r="K5763" s="2" t="s">
        <v>226</v>
      </c>
      <c r="L5763" s="2" t="s">
        <v>227</v>
      </c>
      <c r="M5763" s="2" t="s">
        <v>87</v>
      </c>
      <c r="N5763" s="3">
        <v>15.95</v>
      </c>
      <c r="O5763" s="3" t="s">
        <v>228</v>
      </c>
      <c r="P5763" s="4">
        <f>IF(O5763="吨",N5763*1000,IF(O5763="万立方米",N5763*10000,""))</f>
        <v>159500.0</v>
      </c>
      <c r="Q5763" s="2" t="s">
        <v>229</v>
      </c>
      <c r="R5763" s="2" t="s">
        <v>230</v>
      </c>
      <c r="S5763" s="2" t="s">
        <v>241</v>
      </c>
      <c r="T5763" s="2" t="s">
        <v>75</v>
      </c>
      <c r="U5763" s="4">
        <f>0.0</f>
        <v>0.0</v>
      </c>
      <c r="V5763" s="2" t="s">
        <v>232</v>
      </c>
      <c r="W5763" s="2" t="s">
        <v>76</v>
      </c>
      <c r="X5763" s="2" t="s">
        <v>298</v>
      </c>
      <c r="Y5763" s="2" t="s">
        <v>533</v>
      </c>
      <c r="Z5763" s="2">
        <v>94.5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541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7100</v>
      </c>
      <c r="B5764" s="2" t="s">
        <v>7088</v>
      </c>
      <c r="C5764" s="2" t="s">
        <v>47</v>
      </c>
      <c r="D5764" s="2" t="s">
        <v>525</v>
      </c>
      <c r="E5764" s="2" t="s">
        <v>526</v>
      </c>
      <c r="F5764" s="2" t="s">
        <v>278</v>
      </c>
      <c r="G5764" s="2" t="s">
        <v>120</v>
      </c>
      <c r="H5764" s="2" t="s">
        <v>297</v>
      </c>
      <c r="I5764" s="2" t="s">
        <v>198</v>
      </c>
      <c r="J5764" s="2" t="s">
        <v>226</v>
      </c>
      <c r="K5764" s="2" t="s">
        <v>226</v>
      </c>
      <c r="L5764" s="2" t="s">
        <v>227</v>
      </c>
      <c r="M5764" s="2" t="s">
        <v>91</v>
      </c>
      <c r="N5764" s="3">
        <v>15.95</v>
      </c>
      <c r="O5764" s="3" t="s">
        <v>228</v>
      </c>
      <c r="P5764" s="4">
        <f>IF(O5764="吨",N5764*1000,IF(O5764="万立方米",N5764*10000,""))</f>
        <v>159500.0</v>
      </c>
      <c r="Q5764" s="2" t="s">
        <v>229</v>
      </c>
      <c r="R5764" s="2" t="s">
        <v>230</v>
      </c>
      <c r="S5764" s="2" t="s">
        <v>243</v>
      </c>
      <c r="T5764" s="2" t="s">
        <v>75</v>
      </c>
      <c r="U5764" s="4">
        <f>0.03</f>
        <v>0.03</v>
      </c>
      <c r="V5764" s="2" t="s">
        <v>232</v>
      </c>
      <c r="W5764" s="2" t="s">
        <v>76</v>
      </c>
      <c r="X5764" s="2" t="s">
        <v>298</v>
      </c>
      <c r="Y5764" s="2" t="s">
        <v>535</v>
      </c>
      <c r="Z5764" s="2">
        <v>95</v>
      </c>
      <c r="AA5764" s="2">
        <v>94.5</v>
      </c>
      <c r="AB5764" s="2">
        <v>95</v>
      </c>
      <c r="AC5764" s="4">
        <f>P5764*U5764/1000000</f>
        <v>0.004785</v>
      </c>
      <c r="AD5764" s="4">
        <f>AC5765*(1-AA5764/100)+(AC5764-AC5765)*(1-AB5764/100)</f>
        <v>0.00026317500000000026</v>
      </c>
      <c r="AE5764" s="2" t="s">
        <v>66</v>
      </c>
      <c r="AF5764" s="2" t="s">
        <v>67</v>
      </c>
      <c r="AG5764" s="2" t="s">
        <v>541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7101</v>
      </c>
      <c r="B5765" s="2" t="s">
        <v>7088</v>
      </c>
      <c r="C5765" s="2" t="s">
        <v>47</v>
      </c>
      <c r="D5765" s="2" t="s">
        <v>525</v>
      </c>
      <c r="E5765" s="2" t="s">
        <v>526</v>
      </c>
      <c r="F5765" s="2" t="s">
        <v>278</v>
      </c>
      <c r="G5765" s="2" t="s">
        <v>120</v>
      </c>
      <c r="H5765" s="2" t="s">
        <v>297</v>
      </c>
      <c r="I5765" s="2" t="s">
        <v>198</v>
      </c>
      <c r="J5765" s="2" t="s">
        <v>226</v>
      </c>
      <c r="K5765" s="2" t="s">
        <v>226</v>
      </c>
      <c r="L5765" s="2" t="s">
        <v>227</v>
      </c>
      <c r="M5765" s="2" t="s">
        <v>95</v>
      </c>
      <c r="N5765" s="3">
        <v>15.95</v>
      </c>
      <c r="O5765" s="3" t="s">
        <v>228</v>
      </c>
      <c r="P5765" s="4">
        <f>IF(O5765="吨",N5765*1000,IF(O5765="万立方米",N5765*10000,""))</f>
        <v>159500.0</v>
      </c>
      <c r="Q5765" s="2" t="s">
        <v>229</v>
      </c>
      <c r="R5765" s="2" t="s">
        <v>230</v>
      </c>
      <c r="S5765" s="2" t="s">
        <v>245</v>
      </c>
      <c r="T5765" s="2" t="s">
        <v>75</v>
      </c>
      <c r="U5765" s="4">
        <f>0.03</f>
        <v>0.03</v>
      </c>
      <c r="V5765" s="2" t="s">
        <v>232</v>
      </c>
      <c r="W5765" s="2" t="s">
        <v>76</v>
      </c>
      <c r="X5765" s="2" t="s">
        <v>298</v>
      </c>
      <c r="Y5765" s="2" t="s">
        <v>537</v>
      </c>
      <c r="Z5765" s="2">
        <v>94.5</v>
      </c>
      <c r="AA5765" s="2"/>
      <c r="AB5765" s="2"/>
      <c r="AC5765" s="4">
        <f>P5765*U5765/1000000</f>
        <v>0.004785</v>
      </c>
      <c r="AD5765" s="4">
        <f>AC5765*(1-Z5765/100)</f>
        <v>0.00026317500000000026</v>
      </c>
      <c r="AE5765" s="2" t="s">
        <v>66</v>
      </c>
      <c r="AF5765" s="2" t="s">
        <v>67</v>
      </c>
      <c r="AG5765" s="2" t="s">
        <v>541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7102</v>
      </c>
      <c r="B5766" s="2" t="s">
        <v>7088</v>
      </c>
      <c r="C5766" s="2" t="s">
        <v>47</v>
      </c>
      <c r="D5766" s="2" t="s">
        <v>525</v>
      </c>
      <c r="E5766" s="2" t="s">
        <v>526</v>
      </c>
      <c r="F5766" s="2" t="s">
        <v>278</v>
      </c>
      <c r="G5766" s="2" t="s">
        <v>120</v>
      </c>
      <c r="H5766" s="2" t="s">
        <v>297</v>
      </c>
      <c r="I5766" s="2" t="s">
        <v>198</v>
      </c>
      <c r="J5766" s="2" t="s">
        <v>226</v>
      </c>
      <c r="K5766" s="2" t="s">
        <v>226</v>
      </c>
      <c r="L5766" s="2" t="s">
        <v>227</v>
      </c>
      <c r="M5766" s="2" t="s">
        <v>99</v>
      </c>
      <c r="N5766" s="3">
        <v>15.95</v>
      </c>
      <c r="O5766" s="3" t="s">
        <v>228</v>
      </c>
      <c r="P5766" s="4">
        <f>IF(O5766="吨",N5766*1000,IF(O5766="万立方米",N5766*10000,""))</f>
        <v>159500.0</v>
      </c>
      <c r="Q5766" s="2" t="s">
        <v>229</v>
      </c>
      <c r="R5766" s="2" t="s">
        <v>230</v>
      </c>
      <c r="S5766" s="2" t="s">
        <v>247</v>
      </c>
      <c r="T5766" s="2" t="s">
        <v>75</v>
      </c>
      <c r="U5766" s="4">
        <f>0.0</f>
        <v>0.0</v>
      </c>
      <c r="V5766" s="2" t="s">
        <v>232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543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7103</v>
      </c>
      <c r="B5767" s="2" t="s">
        <v>7088</v>
      </c>
      <c r="C5767" s="2" t="s">
        <v>47</v>
      </c>
      <c r="D5767" s="2" t="s">
        <v>525</v>
      </c>
      <c r="E5767" s="2" t="s">
        <v>526</v>
      </c>
      <c r="F5767" s="2" t="s">
        <v>278</v>
      </c>
      <c r="G5767" s="2" t="s">
        <v>120</v>
      </c>
      <c r="H5767" s="2" t="s">
        <v>297</v>
      </c>
      <c r="I5767" s="2" t="s">
        <v>198</v>
      </c>
      <c r="J5767" s="2" t="s">
        <v>226</v>
      </c>
      <c r="K5767" s="2" t="s">
        <v>226</v>
      </c>
      <c r="L5767" s="2" t="s">
        <v>227</v>
      </c>
      <c r="M5767" s="2" t="s">
        <v>104</v>
      </c>
      <c r="N5767" s="3">
        <v>15.95</v>
      </c>
      <c r="O5767" s="3" t="s">
        <v>228</v>
      </c>
      <c r="P5767" s="4">
        <f>IF(O5767="吨",N5767*1000,IF(O5767="万立方米",N5767*10000,""))</f>
        <v>159500.0</v>
      </c>
      <c r="Q5767" s="2" t="s">
        <v>229</v>
      </c>
      <c r="R5767" s="2" t="s">
        <v>230</v>
      </c>
      <c r="S5767" s="2" t="s">
        <v>249</v>
      </c>
      <c r="T5767" s="2" t="s">
        <v>75</v>
      </c>
      <c r="U5767" s="4">
        <f>0.02</f>
        <v>0.02</v>
      </c>
      <c r="V5767" s="2" t="s">
        <v>232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543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7104</v>
      </c>
      <c r="B5768" s="2" t="s">
        <v>7088</v>
      </c>
      <c r="C5768" s="2" t="s">
        <v>47</v>
      </c>
      <c r="D5768" s="2" t="s">
        <v>525</v>
      </c>
      <c r="E5768" s="2" t="s">
        <v>526</v>
      </c>
      <c r="F5768" s="2" t="s">
        <v>278</v>
      </c>
      <c r="G5768" s="2" t="s">
        <v>120</v>
      </c>
      <c r="H5768" s="2" t="s">
        <v>297</v>
      </c>
      <c r="I5768" s="2"/>
      <c r="J5768" s="2"/>
      <c r="K5768" s="2" t="s">
        <v>55</v>
      </c>
      <c r="L5768" s="2" t="s">
        <v>551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552</v>
      </c>
      <c r="T5768" s="2" t="s">
        <v>165</v>
      </c>
      <c r="U5768" s="2"/>
      <c r="V5768" s="2" t="s">
        <v>111</v>
      </c>
      <c r="W5768" s="2" t="s">
        <v>553</v>
      </c>
      <c r="X5768" s="2" t="s">
        <v>551</v>
      </c>
      <c r="Y5768" s="2" t="s">
        <v>554</v>
      </c>
      <c r="Z5768" s="2">
        <v>0</v>
      </c>
      <c r="AA5768" s="2"/>
      <c r="AB5768" s="2"/>
      <c r="AC5768" s="2"/>
      <c r="AD5768" s="2"/>
      <c r="AE5768" s="2" t="s">
        <v>271</v>
      </c>
      <c r="AF5768" s="2" t="s">
        <v>555</v>
      </c>
      <c r="AG5768" s="2" t="s">
        <v>556</v>
      </c>
      <c r="AH5768" s="2" t="s">
        <v>168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7105</v>
      </c>
      <c r="B5769" s="2" t="s">
        <v>7106</v>
      </c>
      <c r="C5769" s="2" t="s">
        <v>47</v>
      </c>
      <c r="D5769" s="2" t="s">
        <v>5620</v>
      </c>
      <c r="E5769" s="2" t="s">
        <v>277</v>
      </c>
      <c r="F5769" s="2" t="s">
        <v>224</v>
      </c>
      <c r="G5769" s="2" t="s">
        <v>225</v>
      </c>
      <c r="H5769" s="2" t="s">
        <v>142</v>
      </c>
      <c r="I5769" s="2" t="s">
        <v>53</v>
      </c>
      <c r="J5769" s="2" t="s">
        <v>226</v>
      </c>
      <c r="K5769" s="2" t="s">
        <v>226</v>
      </c>
      <c r="L5769" s="2" t="s">
        <v>227</v>
      </c>
      <c r="M5769" s="2" t="s">
        <v>57</v>
      </c>
      <c r="N5769" s="3">
        <v>4402.22</v>
      </c>
      <c r="O5769" s="3" t="s">
        <v>228</v>
      </c>
      <c r="P5769" s="4">
        <f>IF(O5769="吨",N5769*1000,IF(O5769="万立方米",N5769*10000,""))</f>
        <v>44022200.0</v>
      </c>
      <c r="Q5769" s="2" t="s">
        <v>229</v>
      </c>
      <c r="R5769" s="2" t="s">
        <v>230</v>
      </c>
      <c r="S5769" s="2" t="s">
        <v>231</v>
      </c>
      <c r="T5769" s="2" t="s">
        <v>75</v>
      </c>
      <c r="U5769" s="4">
        <f>0.0</f>
        <v>0.0</v>
      </c>
      <c r="V5769" s="2" t="s">
        <v>232</v>
      </c>
      <c r="W5769" s="2" t="s">
        <v>76</v>
      </c>
      <c r="X5769" s="2" t="s">
        <v>255</v>
      </c>
      <c r="Y5769" s="2" t="s">
        <v>256</v>
      </c>
      <c r="Z5769" s="2">
        <v>57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257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7107</v>
      </c>
      <c r="B5770" s="2" t="s">
        <v>7106</v>
      </c>
      <c r="C5770" s="2" t="s">
        <v>47</v>
      </c>
      <c r="D5770" s="2" t="s">
        <v>5620</v>
      </c>
      <c r="E5770" s="2" t="s">
        <v>277</v>
      </c>
      <c r="F5770" s="2" t="s">
        <v>224</v>
      </c>
      <c r="G5770" s="2" t="s">
        <v>225</v>
      </c>
      <c r="H5770" s="2" t="s">
        <v>142</v>
      </c>
      <c r="I5770" s="2" t="s">
        <v>53</v>
      </c>
      <c r="J5770" s="2" t="s">
        <v>226</v>
      </c>
      <c r="K5770" s="2" t="s">
        <v>226</v>
      </c>
      <c r="L5770" s="2" t="s">
        <v>227</v>
      </c>
      <c r="M5770" s="2" t="s">
        <v>73</v>
      </c>
      <c r="N5770" s="3">
        <v>4402.22</v>
      </c>
      <c r="O5770" s="3" t="s">
        <v>228</v>
      </c>
      <c r="P5770" s="4">
        <f>IF(O5770="吨",N5770*1000,IF(O5770="万立方米",N5770*10000,""))</f>
        <v>44022200.0</v>
      </c>
      <c r="Q5770" s="2" t="s">
        <v>229</v>
      </c>
      <c r="R5770" s="2" t="s">
        <v>230</v>
      </c>
      <c r="S5770" s="2" t="s">
        <v>235</v>
      </c>
      <c r="T5770" s="2" t="s">
        <v>75</v>
      </c>
      <c r="U5770" s="4">
        <f>1.3</f>
        <v>1.3</v>
      </c>
      <c r="V5770" s="2" t="s">
        <v>232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57.22886</v>
      </c>
      <c r="AD5770" s="4">
        <f>AC5770*(1-Z5770/100)</f>
        <v>57.22886</v>
      </c>
      <c r="AE5770" s="2" t="s">
        <v>66</v>
      </c>
      <c r="AF5770" s="2" t="s">
        <v>67</v>
      </c>
      <c r="AG5770" s="2" t="s">
        <v>259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7108</v>
      </c>
      <c r="B5771" s="2" t="s">
        <v>7106</v>
      </c>
      <c r="C5771" s="2" t="s">
        <v>47</v>
      </c>
      <c r="D5771" s="2" t="s">
        <v>5620</v>
      </c>
      <c r="E5771" s="2" t="s">
        <v>277</v>
      </c>
      <c r="F5771" s="2" t="s">
        <v>224</v>
      </c>
      <c r="G5771" s="2" t="s">
        <v>225</v>
      </c>
      <c r="H5771" s="2" t="s">
        <v>142</v>
      </c>
      <c r="I5771" s="2" t="s">
        <v>53</v>
      </c>
      <c r="J5771" s="2" t="s">
        <v>226</v>
      </c>
      <c r="K5771" s="2" t="s">
        <v>226</v>
      </c>
      <c r="L5771" s="2" t="s">
        <v>227</v>
      </c>
      <c r="M5771" s="2" t="s">
        <v>79</v>
      </c>
      <c r="N5771" s="3">
        <v>4402.22</v>
      </c>
      <c r="O5771" s="3" t="s">
        <v>228</v>
      </c>
      <c r="P5771" s="4">
        <f>IF(O5771="吨",N5771*1000,IF(O5771="万立方米",N5771*10000,""))</f>
        <v>44022200.0</v>
      </c>
      <c r="Q5771" s="2" t="s">
        <v>229</v>
      </c>
      <c r="R5771" s="2" t="s">
        <v>230</v>
      </c>
      <c r="S5771" s="2" t="s">
        <v>238</v>
      </c>
      <c r="T5771" s="2" t="s">
        <v>75</v>
      </c>
      <c r="U5771" s="4">
        <f>4.1</f>
        <v>4.1</v>
      </c>
      <c r="V5771" s="2" t="s">
        <v>232</v>
      </c>
      <c r="W5771" s="2" t="s">
        <v>76</v>
      </c>
      <c r="X5771" s="2" t="s">
        <v>149</v>
      </c>
      <c r="Y5771" s="2" t="s">
        <v>150</v>
      </c>
      <c r="Z5771" s="2">
        <v>64</v>
      </c>
      <c r="AA5771" s="2"/>
      <c r="AB5771" s="2"/>
      <c r="AC5771" s="4">
        <f>P5771*U5771/1000000</f>
        <v>180.49101999999996</v>
      </c>
      <c r="AD5771" s="4">
        <f>AC5771*(1-Z5771/100)</f>
        <v>64.97676719999998</v>
      </c>
      <c r="AE5771" s="2" t="s">
        <v>66</v>
      </c>
      <c r="AF5771" s="2" t="s">
        <v>67</v>
      </c>
      <c r="AG5771" s="2" t="s">
        <v>257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7109</v>
      </c>
      <c r="B5772" s="2" t="s">
        <v>7106</v>
      </c>
      <c r="C5772" s="2" t="s">
        <v>47</v>
      </c>
      <c r="D5772" s="2" t="s">
        <v>5620</v>
      </c>
      <c r="E5772" s="2" t="s">
        <v>277</v>
      </c>
      <c r="F5772" s="2" t="s">
        <v>224</v>
      </c>
      <c r="G5772" s="2" t="s">
        <v>225</v>
      </c>
      <c r="H5772" s="2" t="s">
        <v>142</v>
      </c>
      <c r="I5772" s="2" t="s">
        <v>53</v>
      </c>
      <c r="J5772" s="2" t="s">
        <v>226</v>
      </c>
      <c r="K5772" s="2" t="s">
        <v>226</v>
      </c>
      <c r="L5772" s="2" t="s">
        <v>227</v>
      </c>
      <c r="M5772" s="2" t="s">
        <v>87</v>
      </c>
      <c r="N5772" s="3">
        <v>4402.22</v>
      </c>
      <c r="O5772" s="3" t="s">
        <v>228</v>
      </c>
      <c r="P5772" s="4">
        <f>IF(O5772="吨",N5772*1000,IF(O5772="万立方米",N5772*10000,""))</f>
        <v>44022200.0</v>
      </c>
      <c r="Q5772" s="2" t="s">
        <v>229</v>
      </c>
      <c r="R5772" s="2" t="s">
        <v>230</v>
      </c>
      <c r="S5772" s="2" t="s">
        <v>241</v>
      </c>
      <c r="T5772" s="2" t="s">
        <v>75</v>
      </c>
      <c r="U5772" s="4">
        <f>0.0</f>
        <v>0.0</v>
      </c>
      <c r="V5772" s="2" t="s">
        <v>232</v>
      </c>
      <c r="W5772" s="2" t="s">
        <v>76</v>
      </c>
      <c r="X5772" s="2" t="s">
        <v>255</v>
      </c>
      <c r="Y5772" s="2" t="s">
        <v>262</v>
      </c>
      <c r="Z5772" s="2">
        <v>57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257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7110</v>
      </c>
      <c r="B5773" s="2" t="s">
        <v>7106</v>
      </c>
      <c r="C5773" s="2" t="s">
        <v>47</v>
      </c>
      <c r="D5773" s="2" t="s">
        <v>5620</v>
      </c>
      <c r="E5773" s="2" t="s">
        <v>277</v>
      </c>
      <c r="F5773" s="2" t="s">
        <v>224</v>
      </c>
      <c r="G5773" s="2" t="s">
        <v>225</v>
      </c>
      <c r="H5773" s="2" t="s">
        <v>142</v>
      </c>
      <c r="I5773" s="2" t="s">
        <v>53</v>
      </c>
      <c r="J5773" s="2" t="s">
        <v>226</v>
      </c>
      <c r="K5773" s="2" t="s">
        <v>226</v>
      </c>
      <c r="L5773" s="2" t="s">
        <v>227</v>
      </c>
      <c r="M5773" s="2" t="s">
        <v>91</v>
      </c>
      <c r="N5773" s="3">
        <v>4402.22</v>
      </c>
      <c r="O5773" s="3" t="s">
        <v>228</v>
      </c>
      <c r="P5773" s="4">
        <f>IF(O5773="吨",N5773*1000,IF(O5773="万立方米",N5773*10000,""))</f>
        <v>44022200.0</v>
      </c>
      <c r="Q5773" s="2" t="s">
        <v>229</v>
      </c>
      <c r="R5773" s="2" t="s">
        <v>230</v>
      </c>
      <c r="S5773" s="2" t="s">
        <v>243</v>
      </c>
      <c r="T5773" s="2" t="s">
        <v>75</v>
      </c>
      <c r="U5773" s="4">
        <f>0.03</f>
        <v>0.03</v>
      </c>
      <c r="V5773" s="2" t="s">
        <v>232</v>
      </c>
      <c r="W5773" s="2" t="s">
        <v>76</v>
      </c>
      <c r="X5773" s="2" t="s">
        <v>255</v>
      </c>
      <c r="Y5773" s="2" t="s">
        <v>264</v>
      </c>
      <c r="Z5773" s="2">
        <v>75</v>
      </c>
      <c r="AA5773" s="2">
        <v>57</v>
      </c>
      <c r="AB5773" s="2">
        <v>75</v>
      </c>
      <c r="AC5773" s="4">
        <f>P5773*U5773/1000000</f>
        <v>1.320666</v>
      </c>
      <c r="AD5773" s="4">
        <f>AC5774*(1-AA5773/100)+(AC5773-AC5774)*(1-AB5773/100)</f>
        <v>0.56788638</v>
      </c>
      <c r="AE5773" s="2" t="s">
        <v>66</v>
      </c>
      <c r="AF5773" s="2" t="s">
        <v>67</v>
      </c>
      <c r="AG5773" s="2" t="s">
        <v>257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7111</v>
      </c>
      <c r="B5774" s="2" t="s">
        <v>7106</v>
      </c>
      <c r="C5774" s="2" t="s">
        <v>47</v>
      </c>
      <c r="D5774" s="2" t="s">
        <v>5620</v>
      </c>
      <c r="E5774" s="2" t="s">
        <v>277</v>
      </c>
      <c r="F5774" s="2" t="s">
        <v>224</v>
      </c>
      <c r="G5774" s="2" t="s">
        <v>225</v>
      </c>
      <c r="H5774" s="2" t="s">
        <v>142</v>
      </c>
      <c r="I5774" s="2" t="s">
        <v>53</v>
      </c>
      <c r="J5774" s="2" t="s">
        <v>226</v>
      </c>
      <c r="K5774" s="2" t="s">
        <v>226</v>
      </c>
      <c r="L5774" s="2" t="s">
        <v>227</v>
      </c>
      <c r="M5774" s="2" t="s">
        <v>95</v>
      </c>
      <c r="N5774" s="3">
        <v>4402.22</v>
      </c>
      <c r="O5774" s="3" t="s">
        <v>228</v>
      </c>
      <c r="P5774" s="4">
        <f>IF(O5774="吨",N5774*1000,IF(O5774="万立方米",N5774*10000,""))</f>
        <v>44022200.0</v>
      </c>
      <c r="Q5774" s="2" t="s">
        <v>229</v>
      </c>
      <c r="R5774" s="2" t="s">
        <v>230</v>
      </c>
      <c r="S5774" s="2" t="s">
        <v>245</v>
      </c>
      <c r="T5774" s="2" t="s">
        <v>75</v>
      </c>
      <c r="U5774" s="4">
        <f>0.03</f>
        <v>0.03</v>
      </c>
      <c r="V5774" s="2" t="s">
        <v>232</v>
      </c>
      <c r="W5774" s="2" t="s">
        <v>76</v>
      </c>
      <c r="X5774" s="2" t="s">
        <v>255</v>
      </c>
      <c r="Y5774" s="2" t="s">
        <v>266</v>
      </c>
      <c r="Z5774" s="2">
        <v>57</v>
      </c>
      <c r="AA5774" s="2"/>
      <c r="AB5774" s="2"/>
      <c r="AC5774" s="4">
        <f>P5774*U5774/1000000</f>
        <v>1.320666</v>
      </c>
      <c r="AD5774" s="4">
        <f>AC5774*(1-Z5774/100)</f>
        <v>0.56788638</v>
      </c>
      <c r="AE5774" s="2" t="s">
        <v>66</v>
      </c>
      <c r="AF5774" s="2" t="s">
        <v>67</v>
      </c>
      <c r="AG5774" s="2" t="s">
        <v>257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7112</v>
      </c>
      <c r="B5775" s="2" t="s">
        <v>7106</v>
      </c>
      <c r="C5775" s="2" t="s">
        <v>47</v>
      </c>
      <c r="D5775" s="2" t="s">
        <v>5620</v>
      </c>
      <c r="E5775" s="2" t="s">
        <v>277</v>
      </c>
      <c r="F5775" s="2" t="s">
        <v>224</v>
      </c>
      <c r="G5775" s="2" t="s">
        <v>225</v>
      </c>
      <c r="H5775" s="2" t="s">
        <v>142</v>
      </c>
      <c r="I5775" s="2" t="s">
        <v>53</v>
      </c>
      <c r="J5775" s="2" t="s">
        <v>226</v>
      </c>
      <c r="K5775" s="2" t="s">
        <v>226</v>
      </c>
      <c r="L5775" s="2" t="s">
        <v>227</v>
      </c>
      <c r="M5775" s="2" t="s">
        <v>99</v>
      </c>
      <c r="N5775" s="3">
        <v>4402.22</v>
      </c>
      <c r="O5775" s="3" t="s">
        <v>228</v>
      </c>
      <c r="P5775" s="4">
        <f>IF(O5775="吨",N5775*1000,IF(O5775="万立方米",N5775*10000,""))</f>
        <v>44022200.0</v>
      </c>
      <c r="Q5775" s="2" t="s">
        <v>229</v>
      </c>
      <c r="R5775" s="2" t="s">
        <v>230</v>
      </c>
      <c r="S5775" s="2" t="s">
        <v>247</v>
      </c>
      <c r="T5775" s="2" t="s">
        <v>75</v>
      </c>
      <c r="U5775" s="4">
        <f>0.0</f>
        <v>0.0</v>
      </c>
      <c r="V5775" s="2" t="s">
        <v>232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268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7113</v>
      </c>
      <c r="B5776" s="2" t="s">
        <v>7106</v>
      </c>
      <c r="C5776" s="2" t="s">
        <v>47</v>
      </c>
      <c r="D5776" s="2" t="s">
        <v>5620</v>
      </c>
      <c r="E5776" s="2" t="s">
        <v>277</v>
      </c>
      <c r="F5776" s="2" t="s">
        <v>224</v>
      </c>
      <c r="G5776" s="2" t="s">
        <v>225</v>
      </c>
      <c r="H5776" s="2" t="s">
        <v>142</v>
      </c>
      <c r="I5776" s="2" t="s">
        <v>53</v>
      </c>
      <c r="J5776" s="2" t="s">
        <v>226</v>
      </c>
      <c r="K5776" s="2" t="s">
        <v>226</v>
      </c>
      <c r="L5776" s="2" t="s">
        <v>227</v>
      </c>
      <c r="M5776" s="2" t="s">
        <v>104</v>
      </c>
      <c r="N5776" s="3">
        <v>4402.22</v>
      </c>
      <c r="O5776" s="3" t="s">
        <v>228</v>
      </c>
      <c r="P5776" s="4">
        <f>IF(O5776="吨",N5776*1000,IF(O5776="万立方米",N5776*10000,""))</f>
        <v>44022200.0</v>
      </c>
      <c r="Q5776" s="2" t="s">
        <v>229</v>
      </c>
      <c r="R5776" s="2" t="s">
        <v>230</v>
      </c>
      <c r="S5776" s="2" t="s">
        <v>249</v>
      </c>
      <c r="T5776" s="2" t="s">
        <v>75</v>
      </c>
      <c r="U5776" s="4">
        <f>0.02</f>
        <v>0.02</v>
      </c>
      <c r="V5776" s="2" t="s">
        <v>232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259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7114</v>
      </c>
      <c r="B5777" s="2" t="s">
        <v>7106</v>
      </c>
      <c r="C5777" s="2" t="s">
        <v>47</v>
      </c>
      <c r="D5777" s="2" t="s">
        <v>5620</v>
      </c>
      <c r="E5777" s="2" t="s">
        <v>277</v>
      </c>
      <c r="F5777" s="2" t="s">
        <v>224</v>
      </c>
      <c r="G5777" s="2" t="s">
        <v>225</v>
      </c>
      <c r="H5777" s="2" t="s">
        <v>142</v>
      </c>
      <c r="I5777" s="2"/>
      <c r="J5777" s="2"/>
      <c r="K5777" s="2" t="s">
        <v>55</v>
      </c>
      <c r="L5777" s="2" t="s">
        <v>163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164</v>
      </c>
      <c r="T5777" s="2" t="s">
        <v>165</v>
      </c>
      <c r="U5777" s="4">
        <f>0.16</f>
        <v>0.16</v>
      </c>
      <c r="V5777" s="2" t="s">
        <v>111</v>
      </c>
      <c r="W5777" s="2" t="s">
        <v>164</v>
      </c>
      <c r="X5777" s="2" t="s">
        <v>163</v>
      </c>
      <c r="Y5777" s="2" t="s">
        <v>166</v>
      </c>
      <c r="Z5777" s="2">
        <v>0</v>
      </c>
      <c r="AA5777" s="2"/>
      <c r="AB5777" s="2"/>
      <c r="AC5777" s="2"/>
      <c r="AD5777" s="2"/>
      <c r="AE5777" s="2" t="s">
        <v>271</v>
      </c>
      <c r="AF5777" s="2" t="s">
        <v>272</v>
      </c>
      <c r="AG5777" s="2" t="s">
        <v>273</v>
      </c>
      <c r="AH5777" s="2" t="s">
        <v>168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7115</v>
      </c>
      <c r="B5778" s="2" t="s">
        <v>7116</v>
      </c>
      <c r="C5778" s="2" t="s">
        <v>47</v>
      </c>
      <c r="D5778" s="2" t="s">
        <v>1913</v>
      </c>
      <c r="E5778" s="2" t="s">
        <v>491</v>
      </c>
      <c r="F5778" s="2" t="s">
        <v>278</v>
      </c>
      <c r="G5778" s="2" t="s">
        <v>120</v>
      </c>
      <c r="H5778" s="2" t="s">
        <v>297</v>
      </c>
      <c r="I5778" s="2" t="s">
        <v>53</v>
      </c>
      <c r="J5778" s="2" t="s">
        <v>280</v>
      </c>
      <c r="K5778" s="2"/>
      <c r="L5778" s="2" t="s">
        <v>122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124</v>
      </c>
      <c r="X5778" s="2" t="s">
        <v>298</v>
      </c>
      <c r="Y5778" s="2" t="s">
        <v>1914</v>
      </c>
      <c r="Z5778" s="2">
        <v>94.5</v>
      </c>
      <c r="AA5778" s="2"/>
      <c r="AB5778" s="2"/>
      <c r="AC5778" s="2"/>
      <c r="AD5778" s="2"/>
      <c r="AE5778" s="2" t="s">
        <v>271</v>
      </c>
      <c r="AF5778" s="2" t="s">
        <v>281</v>
      </c>
      <c r="AG5778" s="2" t="s">
        <v>1915</v>
      </c>
      <c r="AH5778" s="2" t="s">
        <v>128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7117</v>
      </c>
      <c r="B5779" s="2" t="s">
        <v>7116</v>
      </c>
      <c r="C5779" s="2" t="s">
        <v>47</v>
      </c>
      <c r="D5779" s="2" t="s">
        <v>1913</v>
      </c>
      <c r="E5779" s="2" t="s">
        <v>491</v>
      </c>
      <c r="F5779" s="2" t="s">
        <v>278</v>
      </c>
      <c r="G5779" s="2" t="s">
        <v>120</v>
      </c>
      <c r="H5779" s="2" t="s">
        <v>297</v>
      </c>
      <c r="I5779" s="2" t="s">
        <v>53</v>
      </c>
      <c r="J5779" s="2" t="s">
        <v>280</v>
      </c>
      <c r="K5779" s="2"/>
      <c r="L5779" s="2" t="s">
        <v>122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124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271</v>
      </c>
      <c r="AF5779" s="2" t="s">
        <v>281</v>
      </c>
      <c r="AG5779" s="2" t="s">
        <v>1917</v>
      </c>
      <c r="AH5779" s="2" t="s">
        <v>128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7118</v>
      </c>
      <c r="B5780" s="2" t="s">
        <v>7116</v>
      </c>
      <c r="C5780" s="2" t="s">
        <v>47</v>
      </c>
      <c r="D5780" s="2" t="s">
        <v>1913</v>
      </c>
      <c r="E5780" s="2" t="s">
        <v>491</v>
      </c>
      <c r="F5780" s="2" t="s">
        <v>278</v>
      </c>
      <c r="G5780" s="2" t="s">
        <v>120</v>
      </c>
      <c r="H5780" s="2" t="s">
        <v>297</v>
      </c>
      <c r="I5780" s="2" t="s">
        <v>53</v>
      </c>
      <c r="J5780" s="2" t="s">
        <v>280</v>
      </c>
      <c r="K5780" s="2"/>
      <c r="L5780" s="2" t="s">
        <v>122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124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271</v>
      </c>
      <c r="AF5780" s="2" t="s">
        <v>281</v>
      </c>
      <c r="AG5780" s="2" t="s">
        <v>1919</v>
      </c>
      <c r="AH5780" s="2" t="s">
        <v>128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7119</v>
      </c>
      <c r="B5781" s="2" t="s">
        <v>7116</v>
      </c>
      <c r="C5781" s="2" t="s">
        <v>47</v>
      </c>
      <c r="D5781" s="2" t="s">
        <v>1913</v>
      </c>
      <c r="E5781" s="2" t="s">
        <v>491</v>
      </c>
      <c r="F5781" s="2" t="s">
        <v>278</v>
      </c>
      <c r="G5781" s="2" t="s">
        <v>120</v>
      </c>
      <c r="H5781" s="2" t="s">
        <v>297</v>
      </c>
      <c r="I5781" s="2" t="s">
        <v>53</v>
      </c>
      <c r="J5781" s="2" t="s">
        <v>280</v>
      </c>
      <c r="K5781" s="2"/>
      <c r="L5781" s="2" t="s">
        <v>122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124</v>
      </c>
      <c r="X5781" s="2" t="s">
        <v>298</v>
      </c>
      <c r="Y5781" s="2" t="s">
        <v>1921</v>
      </c>
      <c r="Z5781" s="2">
        <v>94.5</v>
      </c>
      <c r="AA5781" s="2"/>
      <c r="AB5781" s="2"/>
      <c r="AC5781" s="2"/>
      <c r="AD5781" s="2"/>
      <c r="AE5781" s="2" t="s">
        <v>271</v>
      </c>
      <c r="AF5781" s="2" t="s">
        <v>281</v>
      </c>
      <c r="AG5781" s="2" t="s">
        <v>1915</v>
      </c>
      <c r="AH5781" s="2" t="s">
        <v>128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7120</v>
      </c>
      <c r="B5782" s="2" t="s">
        <v>7116</v>
      </c>
      <c r="C5782" s="2" t="s">
        <v>47</v>
      </c>
      <c r="D5782" s="2" t="s">
        <v>1913</v>
      </c>
      <c r="E5782" s="2" t="s">
        <v>491</v>
      </c>
      <c r="F5782" s="2" t="s">
        <v>278</v>
      </c>
      <c r="G5782" s="2" t="s">
        <v>120</v>
      </c>
      <c r="H5782" s="2" t="s">
        <v>297</v>
      </c>
      <c r="I5782" s="2" t="s">
        <v>53</v>
      </c>
      <c r="J5782" s="2" t="s">
        <v>280</v>
      </c>
      <c r="K5782" s="2"/>
      <c r="L5782" s="2" t="s">
        <v>122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124</v>
      </c>
      <c r="X5782" s="2" t="s">
        <v>298</v>
      </c>
      <c r="Y5782" s="2" t="s">
        <v>1923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271</v>
      </c>
      <c r="AF5782" s="2" t="s">
        <v>281</v>
      </c>
      <c r="AG5782" s="2" t="s">
        <v>1915</v>
      </c>
      <c r="AH5782" s="2" t="s">
        <v>128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7121</v>
      </c>
      <c r="B5783" s="2" t="s">
        <v>7116</v>
      </c>
      <c r="C5783" s="2" t="s">
        <v>47</v>
      </c>
      <c r="D5783" s="2" t="s">
        <v>1913</v>
      </c>
      <c r="E5783" s="2" t="s">
        <v>491</v>
      </c>
      <c r="F5783" s="2" t="s">
        <v>278</v>
      </c>
      <c r="G5783" s="2" t="s">
        <v>120</v>
      </c>
      <c r="H5783" s="2" t="s">
        <v>297</v>
      </c>
      <c r="I5783" s="2" t="s">
        <v>53</v>
      </c>
      <c r="J5783" s="2" t="s">
        <v>280</v>
      </c>
      <c r="K5783" s="2"/>
      <c r="L5783" s="2" t="s">
        <v>122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124</v>
      </c>
      <c r="X5783" s="2" t="s">
        <v>298</v>
      </c>
      <c r="Y5783" s="2" t="s">
        <v>1925</v>
      </c>
      <c r="Z5783" s="2">
        <v>94.5</v>
      </c>
      <c r="AA5783" s="2"/>
      <c r="AB5783" s="2"/>
      <c r="AC5783" s="2"/>
      <c r="AD5783" s="2"/>
      <c r="AE5783" s="2" t="s">
        <v>271</v>
      </c>
      <c r="AF5783" s="2" t="s">
        <v>281</v>
      </c>
      <c r="AG5783" s="2" t="s">
        <v>1915</v>
      </c>
      <c r="AH5783" s="2" t="s">
        <v>128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7122</v>
      </c>
      <c r="B5784" s="2" t="s">
        <v>7116</v>
      </c>
      <c r="C5784" s="2" t="s">
        <v>47</v>
      </c>
      <c r="D5784" s="2" t="s">
        <v>1913</v>
      </c>
      <c r="E5784" s="2" t="s">
        <v>491</v>
      </c>
      <c r="F5784" s="2" t="s">
        <v>278</v>
      </c>
      <c r="G5784" s="2" t="s">
        <v>120</v>
      </c>
      <c r="H5784" s="2" t="s">
        <v>297</v>
      </c>
      <c r="I5784" s="2" t="s">
        <v>53</v>
      </c>
      <c r="J5784" s="2" t="s">
        <v>280</v>
      </c>
      <c r="K5784" s="2"/>
      <c r="L5784" s="2" t="s">
        <v>122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124</v>
      </c>
      <c r="X5784" s="2" t="s">
        <v>314</v>
      </c>
      <c r="Y5784" s="2" t="s">
        <v>315</v>
      </c>
      <c r="Z5784" s="2">
        <v>80</v>
      </c>
      <c r="AA5784" s="2"/>
      <c r="AB5784" s="2"/>
      <c r="AC5784" s="2"/>
      <c r="AD5784" s="2"/>
      <c r="AE5784" s="2" t="s">
        <v>271</v>
      </c>
      <c r="AF5784" s="2" t="s">
        <v>281</v>
      </c>
      <c r="AG5784" s="2" t="s">
        <v>1919</v>
      </c>
      <c r="AH5784" s="2" t="s">
        <v>128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7123</v>
      </c>
      <c r="B5785" s="2" t="s">
        <v>7116</v>
      </c>
      <c r="C5785" s="2" t="s">
        <v>47</v>
      </c>
      <c r="D5785" s="2" t="s">
        <v>1913</v>
      </c>
      <c r="E5785" s="2" t="s">
        <v>491</v>
      </c>
      <c r="F5785" s="2" t="s">
        <v>278</v>
      </c>
      <c r="G5785" s="2" t="s">
        <v>120</v>
      </c>
      <c r="H5785" s="2" t="s">
        <v>297</v>
      </c>
      <c r="I5785" s="2" t="s">
        <v>53</v>
      </c>
      <c r="J5785" s="2" t="s">
        <v>280</v>
      </c>
      <c r="K5785" s="2"/>
      <c r="L5785" s="2" t="s">
        <v>122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124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271</v>
      </c>
      <c r="AF5785" s="2" t="s">
        <v>281</v>
      </c>
      <c r="AG5785" s="2" t="s">
        <v>1917</v>
      </c>
      <c r="AH5785" s="2" t="s">
        <v>128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7124</v>
      </c>
      <c r="B5786" s="2" t="s">
        <v>7116</v>
      </c>
      <c r="C5786" s="2" t="s">
        <v>47</v>
      </c>
      <c r="D5786" s="2" t="s">
        <v>1913</v>
      </c>
      <c r="E5786" s="2" t="s">
        <v>491</v>
      </c>
      <c r="F5786" s="2" t="s">
        <v>278</v>
      </c>
      <c r="G5786" s="2" t="s">
        <v>120</v>
      </c>
      <c r="H5786" s="2" t="s">
        <v>297</v>
      </c>
      <c r="I5786" s="2"/>
      <c r="J5786" s="2"/>
      <c r="K5786" s="2" t="s">
        <v>55</v>
      </c>
      <c r="L5786" s="2" t="s">
        <v>551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552</v>
      </c>
      <c r="T5786" s="2" t="s">
        <v>165</v>
      </c>
      <c r="U5786" s="2"/>
      <c r="V5786" s="2" t="s">
        <v>111</v>
      </c>
      <c r="W5786" s="2" t="s">
        <v>553</v>
      </c>
      <c r="X5786" s="2" t="s">
        <v>551</v>
      </c>
      <c r="Y5786" s="2" t="s">
        <v>554</v>
      </c>
      <c r="Z5786" s="2">
        <v>0</v>
      </c>
      <c r="AA5786" s="2"/>
      <c r="AB5786" s="2"/>
      <c r="AC5786" s="2"/>
      <c r="AD5786" s="2"/>
      <c r="AE5786" s="2" t="s">
        <v>271</v>
      </c>
      <c r="AF5786" s="2" t="s">
        <v>555</v>
      </c>
      <c r="AG5786" s="2" t="s">
        <v>556</v>
      </c>
      <c r="AH5786" s="2" t="s">
        <v>168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7125</v>
      </c>
      <c r="B5787" s="2" t="s">
        <v>7126</v>
      </c>
      <c r="C5787" s="2" t="s">
        <v>47</v>
      </c>
      <c r="D5787" s="2" t="s">
        <v>4402</v>
      </c>
      <c r="E5787" s="2" t="s">
        <v>911</v>
      </c>
      <c r="F5787" s="2" t="s">
        <v>224</v>
      </c>
      <c r="G5787" s="2" t="s">
        <v>227</v>
      </c>
      <c r="H5787" s="2" t="s">
        <v>142</v>
      </c>
      <c r="I5787" s="2" t="s">
        <v>53</v>
      </c>
      <c r="J5787" s="2" t="s">
        <v>226</v>
      </c>
      <c r="K5787" s="2" t="s">
        <v>226</v>
      </c>
      <c r="L5787" s="2" t="s">
        <v>227</v>
      </c>
      <c r="M5787" s="2" t="s">
        <v>57</v>
      </c>
      <c r="N5787" s="3">
        <v>1326.75</v>
      </c>
      <c r="O5787" s="3" t="s">
        <v>228</v>
      </c>
      <c r="P5787" s="4">
        <f>IF(O5787="吨",N5787*1000,IF(O5787="万立方米",N5787*10000,""))</f>
        <v>13267500.0</v>
      </c>
      <c r="Q5787" s="2" t="s">
        <v>229</v>
      </c>
      <c r="R5787" s="2" t="s">
        <v>230</v>
      </c>
      <c r="S5787" s="2" t="s">
        <v>231</v>
      </c>
      <c r="T5787" s="2" t="s">
        <v>75</v>
      </c>
      <c r="U5787" s="4">
        <f>0.0</f>
        <v>0.0</v>
      </c>
      <c r="V5787" s="2" t="s">
        <v>232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233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7127</v>
      </c>
      <c r="B5788" s="2" t="s">
        <v>7126</v>
      </c>
      <c r="C5788" s="2" t="s">
        <v>47</v>
      </c>
      <c r="D5788" s="2" t="s">
        <v>4402</v>
      </c>
      <c r="E5788" s="2" t="s">
        <v>911</v>
      </c>
      <c r="F5788" s="2" t="s">
        <v>224</v>
      </c>
      <c r="G5788" s="2" t="s">
        <v>227</v>
      </c>
      <c r="H5788" s="2" t="s">
        <v>142</v>
      </c>
      <c r="I5788" s="2" t="s">
        <v>53</v>
      </c>
      <c r="J5788" s="2" t="s">
        <v>226</v>
      </c>
      <c r="K5788" s="2" t="s">
        <v>226</v>
      </c>
      <c r="L5788" s="2" t="s">
        <v>227</v>
      </c>
      <c r="M5788" s="2" t="s">
        <v>73</v>
      </c>
      <c r="N5788" s="3">
        <v>1326.75</v>
      </c>
      <c r="O5788" s="3" t="s">
        <v>228</v>
      </c>
      <c r="P5788" s="4">
        <f>IF(O5788="吨",N5788*1000,IF(O5788="万立方米",N5788*10000,""))</f>
        <v>13267500.0</v>
      </c>
      <c r="Q5788" s="2" t="s">
        <v>229</v>
      </c>
      <c r="R5788" s="2" t="s">
        <v>230</v>
      </c>
      <c r="S5788" s="2" t="s">
        <v>235</v>
      </c>
      <c r="T5788" s="2" t="s">
        <v>75</v>
      </c>
      <c r="U5788" s="4">
        <f>1.3</f>
        <v>1.3</v>
      </c>
      <c r="V5788" s="2" t="s">
        <v>232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17.24775</v>
      </c>
      <c r="AD5788" s="4">
        <f>AC5788*(1-Z5788/100)</f>
        <v>17.24775</v>
      </c>
      <c r="AE5788" s="2" t="s">
        <v>66</v>
      </c>
      <c r="AF5788" s="2" t="s">
        <v>67</v>
      </c>
      <c r="AG5788" s="2" t="s">
        <v>236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7128</v>
      </c>
      <c r="B5789" s="2" t="s">
        <v>7126</v>
      </c>
      <c r="C5789" s="2" t="s">
        <v>47</v>
      </c>
      <c r="D5789" s="2" t="s">
        <v>4402</v>
      </c>
      <c r="E5789" s="2" t="s">
        <v>911</v>
      </c>
      <c r="F5789" s="2" t="s">
        <v>224</v>
      </c>
      <c r="G5789" s="2" t="s">
        <v>227</v>
      </c>
      <c r="H5789" s="2" t="s">
        <v>142</v>
      </c>
      <c r="I5789" s="2" t="s">
        <v>53</v>
      </c>
      <c r="J5789" s="2" t="s">
        <v>226</v>
      </c>
      <c r="K5789" s="2" t="s">
        <v>226</v>
      </c>
      <c r="L5789" s="2" t="s">
        <v>227</v>
      </c>
      <c r="M5789" s="2" t="s">
        <v>79</v>
      </c>
      <c r="N5789" s="3">
        <v>1326.75</v>
      </c>
      <c r="O5789" s="3" t="s">
        <v>228</v>
      </c>
      <c r="P5789" s="4">
        <f>IF(O5789="吨",N5789*1000,IF(O5789="万立方米",N5789*10000,""))</f>
        <v>13267500.0</v>
      </c>
      <c r="Q5789" s="2" t="s">
        <v>229</v>
      </c>
      <c r="R5789" s="2" t="s">
        <v>230</v>
      </c>
      <c r="S5789" s="2" t="s">
        <v>238</v>
      </c>
      <c r="T5789" s="2" t="s">
        <v>75</v>
      </c>
      <c r="U5789" s="4">
        <f>4.1</f>
        <v>4.1</v>
      </c>
      <c r="V5789" s="2" t="s">
        <v>232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4">
        <f>P5789*U5789/1000000</f>
        <v>54.39674999999999</v>
      </c>
      <c r="AD5789" s="4">
        <f>AC5789*(1-Z5789/100)</f>
        <v>42.42946499999999</v>
      </c>
      <c r="AE5789" s="2" t="s">
        <v>66</v>
      </c>
      <c r="AF5789" s="2" t="s">
        <v>67</v>
      </c>
      <c r="AG5789" s="2" t="s">
        <v>239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/c>
      <c r="C5790" s="2" t="s">
        <v>47</v>
      </c>
      <c r="D5790" s="2" t="s">
        <v>4402</v>
      </c>
      <c r="E5790" s="2" t="s">
        <v>911</v>
      </c>
      <c r="F5790" s="2" t="s">
        <v>224</v>
      </c>
      <c r="G5790" s="2" t="s">
        <v>227</v>
      </c>
      <c r="H5790" s="2" t="s">
        <v>142</v>
      </c>
      <c r="I5790" s="2" t="s">
        <v>53</v>
      </c>
      <c r="J5790" s="2" t="s">
        <v>226</v>
      </c>
      <c r="K5790" s="2" t="s">
        <v>226</v>
      </c>
      <c r="L5790" s="2" t="s">
        <v>227</v>
      </c>
      <c r="M5790" s="2" t="s">
        <v>87</v>
      </c>
      <c r="N5790" s="3">
        <v>1326.75</v>
      </c>
      <c r="O5790" s="3" t="s">
        <v>228</v>
      </c>
      <c r="P5790" s="4">
        <f>IF(O5790="吨",N5790*1000,IF(O5790="万立方米",N5790*10000,""))</f>
        <v>13267500.0</v>
      </c>
      <c r="Q5790" s="2" t="s">
        <v>229</v>
      </c>
      <c r="R5790" s="2" t="s">
        <v>230</v>
      </c>
      <c r="S5790" s="2" t="s">
        <v>241</v>
      </c>
      <c r="T5790" s="2" t="s">
        <v>75</v>
      </c>
      <c r="U5790" s="4">
        <f>0.0</f>
        <v>0.0</v>
      </c>
      <c r="V5790" s="2" t="s">
        <v>232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233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7130</v>
      </c>
      <c r="B5791" s="2" t="s">
        <v>7126</v>
      </c>
      <c r="C5791" s="2" t="s">
        <v>47</v>
      </c>
      <c r="D5791" s="2" t="s">
        <v>4402</v>
      </c>
      <c r="E5791" s="2" t="s">
        <v>911</v>
      </c>
      <c r="F5791" s="2" t="s">
        <v>224</v>
      </c>
      <c r="G5791" s="2" t="s">
        <v>227</v>
      </c>
      <c r="H5791" s="2" t="s">
        <v>142</v>
      </c>
      <c r="I5791" s="2" t="s">
        <v>53</v>
      </c>
      <c r="J5791" s="2" t="s">
        <v>226</v>
      </c>
      <c r="K5791" s="2" t="s">
        <v>226</v>
      </c>
      <c r="L5791" s="2" t="s">
        <v>227</v>
      </c>
      <c r="M5791" s="2" t="s">
        <v>91</v>
      </c>
      <c r="N5791" s="3">
        <v>1326.75</v>
      </c>
      <c r="O5791" s="3" t="s">
        <v>228</v>
      </c>
      <c r="P5791" s="4">
        <f>IF(O5791="吨",N5791*1000,IF(O5791="万立方米",N5791*10000,""))</f>
        <v>13267500.0</v>
      </c>
      <c r="Q5791" s="2" t="s">
        <v>229</v>
      </c>
      <c r="R5791" s="2" t="s">
        <v>230</v>
      </c>
      <c r="S5791" s="2" t="s">
        <v>243</v>
      </c>
      <c r="T5791" s="2" t="s">
        <v>75</v>
      </c>
      <c r="U5791" s="4">
        <f>0.03</f>
        <v>0.03</v>
      </c>
      <c r="V5791" s="2" t="s">
        <v>232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0.398025</v>
      </c>
      <c r="AD5791" s="4">
        <f>AC5792*(1-AA5791/100)+(AC5791-AC5792)*(1-AB5791/100)</f>
        <v>0.398025</v>
      </c>
      <c r="AE5791" s="2" t="s">
        <v>66</v>
      </c>
      <c r="AF5791" s="2" t="s">
        <v>67</v>
      </c>
      <c r="AG5791" s="2" t="s">
        <v>233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7131</v>
      </c>
      <c r="B5792" s="2" t="s">
        <v>7126</v>
      </c>
      <c r="C5792" s="2" t="s">
        <v>47</v>
      </c>
      <c r="D5792" s="2" t="s">
        <v>4402</v>
      </c>
      <c r="E5792" s="2" t="s">
        <v>911</v>
      </c>
      <c r="F5792" s="2" t="s">
        <v>224</v>
      </c>
      <c r="G5792" s="2" t="s">
        <v>227</v>
      </c>
      <c r="H5792" s="2" t="s">
        <v>142</v>
      </c>
      <c r="I5792" s="2" t="s">
        <v>53</v>
      </c>
      <c r="J5792" s="2" t="s">
        <v>226</v>
      </c>
      <c r="K5792" s="2" t="s">
        <v>226</v>
      </c>
      <c r="L5792" s="2" t="s">
        <v>227</v>
      </c>
      <c r="M5792" s="2" t="s">
        <v>95</v>
      </c>
      <c r="N5792" s="3">
        <v>1326.75</v>
      </c>
      <c r="O5792" s="3" t="s">
        <v>228</v>
      </c>
      <c r="P5792" s="4">
        <f>IF(O5792="吨",N5792*1000,IF(O5792="万立方米",N5792*10000,""))</f>
        <v>13267500.0</v>
      </c>
      <c r="Q5792" s="2" t="s">
        <v>229</v>
      </c>
      <c r="R5792" s="2" t="s">
        <v>230</v>
      </c>
      <c r="S5792" s="2" t="s">
        <v>245</v>
      </c>
      <c r="T5792" s="2" t="s">
        <v>75</v>
      </c>
      <c r="U5792" s="4">
        <f>0.03</f>
        <v>0.03</v>
      </c>
      <c r="V5792" s="2" t="s">
        <v>232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0.398025</v>
      </c>
      <c r="AD5792" s="4">
        <f>AC5792*(1-Z5792/100)</f>
        <v>0.398025</v>
      </c>
      <c r="AE5792" s="2" t="s">
        <v>66</v>
      </c>
      <c r="AF5792" s="2" t="s">
        <v>67</v>
      </c>
      <c r="AG5792" s="2" t="s">
        <v>233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7132</v>
      </c>
      <c r="B5793" s="2" t="s">
        <v>7126</v>
      </c>
      <c r="C5793" s="2" t="s">
        <v>47</v>
      </c>
      <c r="D5793" s="2" t="s">
        <v>4402</v>
      </c>
      <c r="E5793" s="2" t="s">
        <v>911</v>
      </c>
      <c r="F5793" s="2" t="s">
        <v>224</v>
      </c>
      <c r="G5793" s="2" t="s">
        <v>227</v>
      </c>
      <c r="H5793" s="2" t="s">
        <v>142</v>
      </c>
      <c r="I5793" s="2" t="s">
        <v>53</v>
      </c>
      <c r="J5793" s="2" t="s">
        <v>226</v>
      </c>
      <c r="K5793" s="2" t="s">
        <v>226</v>
      </c>
      <c r="L5793" s="2" t="s">
        <v>227</v>
      </c>
      <c r="M5793" s="2" t="s">
        <v>99</v>
      </c>
      <c r="N5793" s="3">
        <v>1326.75</v>
      </c>
      <c r="O5793" s="3" t="s">
        <v>228</v>
      </c>
      <c r="P5793" s="4">
        <f>IF(O5793="吨",N5793*1000,IF(O5793="万立方米",N5793*10000,""))</f>
        <v>13267500.0</v>
      </c>
      <c r="Q5793" s="2" t="s">
        <v>229</v>
      </c>
      <c r="R5793" s="2" t="s">
        <v>230</v>
      </c>
      <c r="S5793" s="2" t="s">
        <v>247</v>
      </c>
      <c r="T5793" s="2" t="s">
        <v>75</v>
      </c>
      <c r="U5793" s="4">
        <f>0.0</f>
        <v>0.0</v>
      </c>
      <c r="V5793" s="2" t="s">
        <v>232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233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7133</v>
      </c>
      <c r="B5794" s="2" t="s">
        <v>7126</v>
      </c>
      <c r="C5794" s="2" t="s">
        <v>47</v>
      </c>
      <c r="D5794" s="2" t="s">
        <v>4402</v>
      </c>
      <c r="E5794" s="2" t="s">
        <v>911</v>
      </c>
      <c r="F5794" s="2" t="s">
        <v>224</v>
      </c>
      <c r="G5794" s="2" t="s">
        <v>227</v>
      </c>
      <c r="H5794" s="2" t="s">
        <v>142</v>
      </c>
      <c r="I5794" s="2" t="s">
        <v>53</v>
      </c>
      <c r="J5794" s="2" t="s">
        <v>226</v>
      </c>
      <c r="K5794" s="2" t="s">
        <v>226</v>
      </c>
      <c r="L5794" s="2" t="s">
        <v>227</v>
      </c>
      <c r="M5794" s="2" t="s">
        <v>104</v>
      </c>
      <c r="N5794" s="3">
        <v>1326.75</v>
      </c>
      <c r="O5794" s="3" t="s">
        <v>228</v>
      </c>
      <c r="P5794" s="4">
        <f>IF(O5794="吨",N5794*1000,IF(O5794="万立方米",N5794*10000,""))</f>
        <v>13267500.0</v>
      </c>
      <c r="Q5794" s="2" t="s">
        <v>229</v>
      </c>
      <c r="R5794" s="2" t="s">
        <v>230</v>
      </c>
      <c r="S5794" s="2" t="s">
        <v>249</v>
      </c>
      <c r="T5794" s="2" t="s">
        <v>75</v>
      </c>
      <c r="U5794" s="4">
        <f>0.02</f>
        <v>0.02</v>
      </c>
      <c r="V5794" s="2" t="s">
        <v>232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 t="s">
        <v>236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7134</v>
      </c>
      <c r="B5795" s="2" t="s">
        <v>7126</v>
      </c>
      <c r="C5795" s="2" t="s">
        <v>47</v>
      </c>
      <c r="D5795" s="2" t="s">
        <v>4402</v>
      </c>
      <c r="E5795" s="2" t="s">
        <v>911</v>
      </c>
      <c r="F5795" s="2" t="s">
        <v>224</v>
      </c>
      <c r="G5795" s="2" t="s">
        <v>227</v>
      </c>
      <c r="H5795" s="2" t="s">
        <v>142</v>
      </c>
      <c r="I5795" s="2"/>
      <c r="J5795" s="2"/>
      <c r="K5795" s="2"/>
      <c r="L5795" s="2"/>
      <c r="M5795" s="2" t="s">
        <v>107</v>
      </c>
      <c r="N5795" s="3"/>
      <c r="O5795" s="3"/>
      <c r="P5795" s="4">
        <f>IF(O5795="吨",N5795*1000,IF(O5795="万立方米",N5795*10000,""))</f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138</v>
      </c>
      <c r="AH5795" s="2" t="s">
        <v>114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7135</v>
      </c>
      <c r="B5796" s="2" t="s">
        <v>7136</v>
      </c>
      <c r="C5796" s="2" t="s">
        <v>47</v>
      </c>
      <c r="D5796" s="2" t="s">
        <v>3806</v>
      </c>
      <c r="E5796" s="2" t="s">
        <v>491</v>
      </c>
      <c r="F5796" s="2" t="s">
        <v>224</v>
      </c>
      <c r="G5796" s="2" t="s">
        <v>227</v>
      </c>
      <c r="H5796" s="2" t="s">
        <v>52</v>
      </c>
      <c r="I5796" s="2" t="s">
        <v>53</v>
      </c>
      <c r="J5796" s="2" t="s">
        <v>1667</v>
      </c>
      <c r="K5796" s="2" t="s">
        <v>1667</v>
      </c>
      <c r="L5796" s="2" t="s">
        <v>227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1668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0.12993088</v>
      </c>
      <c r="AD5796" s="4">
        <f>AC5796*(1-Z5796/100)</f>
        <v>0.12993088</v>
      </c>
      <c r="AE5796" s="2" t="s">
        <v>66</v>
      </c>
      <c r="AF5796" s="2" t="s">
        <v>67</v>
      </c>
      <c r="AG5796" s="2" t="s">
        <v>233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7137</v>
      </c>
      <c r="B5797" s="2" t="s">
        <v>7136</v>
      </c>
      <c r="C5797" s="2" t="s">
        <v>47</v>
      </c>
      <c r="D5797" s="2" t="s">
        <v>3806</v>
      </c>
      <c r="E5797" s="2" t="s">
        <v>491</v>
      </c>
      <c r="F5797" s="2" t="s">
        <v>224</v>
      </c>
      <c r="G5797" s="2" t="s">
        <v>227</v>
      </c>
      <c r="H5797" s="2" t="s">
        <v>52</v>
      </c>
      <c r="I5797" s="2" t="s">
        <v>53</v>
      </c>
      <c r="J5797" s="2" t="s">
        <v>1667</v>
      </c>
      <c r="K5797" s="2" t="s">
        <v>1667</v>
      </c>
      <c r="L5797" s="2" t="s">
        <v>227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1670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2.3387558399999997</v>
      </c>
      <c r="AD5797" s="4">
        <f>AC5797*(1-Z5797/100)</f>
        <v>2.3387558399999997</v>
      </c>
      <c r="AE5797" s="2" t="s">
        <v>66</v>
      </c>
      <c r="AF5797" s="2" t="s">
        <v>67</v>
      </c>
      <c r="AG5797" s="2" t="s">
        <v>236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7138</v>
      </c>
      <c r="B5798" s="2" t="s">
        <v>7136</v>
      </c>
      <c r="C5798" s="2" t="s">
        <v>47</v>
      </c>
      <c r="D5798" s="2" t="s">
        <v>3806</v>
      </c>
      <c r="E5798" s="2" t="s">
        <v>491</v>
      </c>
      <c r="F5798" s="2" t="s">
        <v>224</v>
      </c>
      <c r="G5798" s="2" t="s">
        <v>227</v>
      </c>
      <c r="H5798" s="2" t="s">
        <v>52</v>
      </c>
      <c r="I5798" s="2" t="s">
        <v>53</v>
      </c>
      <c r="J5798" s="2" t="s">
        <v>1667</v>
      </c>
      <c r="K5798" s="2" t="s">
        <v>1667</v>
      </c>
      <c r="L5798" s="2" t="s">
        <v>227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1672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4">
        <f>P5798*U5798/1000000</f>
        <v>24.297074560000002</v>
      </c>
      <c r="AD5798" s="4">
        <f>AC5798*(1-Z5798/100)</f>
        <v>18.951718156800002</v>
      </c>
      <c r="AE5798" s="2" t="s">
        <v>66</v>
      </c>
      <c r="AF5798" s="2" t="s">
        <v>67</v>
      </c>
      <c r="AG5798" s="2" t="s">
        <v>239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7139</v>
      </c>
      <c r="B5799" s="2" t="s">
        <v>7136</v>
      </c>
      <c r="C5799" s="2" t="s">
        <v>47</v>
      </c>
      <c r="D5799" s="2" t="s">
        <v>3806</v>
      </c>
      <c r="E5799" s="2" t="s">
        <v>491</v>
      </c>
      <c r="F5799" s="2" t="s">
        <v>224</v>
      </c>
      <c r="G5799" s="2" t="s">
        <v>227</v>
      </c>
      <c r="H5799" s="2" t="s">
        <v>52</v>
      </c>
      <c r="I5799" s="2" t="s">
        <v>53</v>
      </c>
      <c r="J5799" s="2" t="s">
        <v>1667</v>
      </c>
      <c r="K5799" s="2" t="s">
        <v>1667</v>
      </c>
      <c r="L5799" s="2" t="s">
        <v>227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1674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0.32482720000000004</v>
      </c>
      <c r="AD5799" s="4">
        <f>AC5799*(1-Z5799/100)</f>
        <v>0.32482720000000004</v>
      </c>
      <c r="AE5799" s="2" t="s">
        <v>66</v>
      </c>
      <c r="AF5799" s="2" t="s">
        <v>67</v>
      </c>
      <c r="AG5799" s="2" t="s">
        <v>233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7140</v>
      </c>
      <c r="B5800" s="2" t="s">
        <v>7136</v>
      </c>
      <c r="C5800" s="2" t="s">
        <v>47</v>
      </c>
      <c r="D5800" s="2" t="s">
        <v>3806</v>
      </c>
      <c r="E5800" s="2" t="s">
        <v>491</v>
      </c>
      <c r="F5800" s="2" t="s">
        <v>224</v>
      </c>
      <c r="G5800" s="2" t="s">
        <v>227</v>
      </c>
      <c r="H5800" s="2" t="s">
        <v>52</v>
      </c>
      <c r="I5800" s="2" t="s">
        <v>53</v>
      </c>
      <c r="J5800" s="2" t="s">
        <v>1667</v>
      </c>
      <c r="K5800" s="2" t="s">
        <v>1667</v>
      </c>
      <c r="L5800" s="2" t="s">
        <v>227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1676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1.10441248</v>
      </c>
      <c r="AD5800" s="4">
        <f>AC5801*(1-AA5800/100)+(AC5800-AC5801)*(1-AB5800/100)</f>
        <v>1.10441248</v>
      </c>
      <c r="AE5800" s="2" t="s">
        <v>66</v>
      </c>
      <c r="AF5800" s="2" t="s">
        <v>67</v>
      </c>
      <c r="AG5800" s="2" t="s">
        <v>233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7141</v>
      </c>
      <c r="B5801" s="2" t="s">
        <v>7136</v>
      </c>
      <c r="C5801" s="2" t="s">
        <v>47</v>
      </c>
      <c r="D5801" s="2" t="s">
        <v>3806</v>
      </c>
      <c r="E5801" s="2" t="s">
        <v>491</v>
      </c>
      <c r="F5801" s="2" t="s">
        <v>224</v>
      </c>
      <c r="G5801" s="2" t="s">
        <v>227</v>
      </c>
      <c r="H5801" s="2" t="s">
        <v>52</v>
      </c>
      <c r="I5801" s="2" t="s">
        <v>53</v>
      </c>
      <c r="J5801" s="2" t="s">
        <v>1667</v>
      </c>
      <c r="K5801" s="2" t="s">
        <v>1667</v>
      </c>
      <c r="L5801" s="2" t="s">
        <v>227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1678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1.10441248</v>
      </c>
      <c r="AD5801" s="4">
        <f>AC5801*(1-Z5801/100)</f>
        <v>1.10441248</v>
      </c>
      <c r="AE5801" s="2" t="s">
        <v>66</v>
      </c>
      <c r="AF5801" s="2" t="s">
        <v>67</v>
      </c>
      <c r="AG5801" s="2" t="s">
        <v>233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7142</v>
      </c>
      <c r="B5802" s="2" t="s">
        <v>7136</v>
      </c>
      <c r="C5802" s="2" t="s">
        <v>47</v>
      </c>
      <c r="D5802" s="2" t="s">
        <v>3806</v>
      </c>
      <c r="E5802" s="2" t="s">
        <v>491</v>
      </c>
      <c r="F5802" s="2" t="s">
        <v>224</v>
      </c>
      <c r="G5802" s="2" t="s">
        <v>227</v>
      </c>
      <c r="H5802" s="2" t="s">
        <v>52</v>
      </c>
      <c r="I5802" s="2" t="s">
        <v>53</v>
      </c>
      <c r="J5802" s="2" t="s">
        <v>1667</v>
      </c>
      <c r="K5802" s="2" t="s">
        <v>1667</v>
      </c>
      <c r="L5802" s="2" t="s">
        <v>227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1680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233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7143</v>
      </c>
      <c r="B5803" s="2" t="s">
        <v>7136</v>
      </c>
      <c r="C5803" s="2" t="s">
        <v>47</v>
      </c>
      <c r="D5803" s="2" t="s">
        <v>3806</v>
      </c>
      <c r="E5803" s="2" t="s">
        <v>491</v>
      </c>
      <c r="F5803" s="2" t="s">
        <v>224</v>
      </c>
      <c r="G5803" s="2" t="s">
        <v>227</v>
      </c>
      <c r="H5803" s="2" t="s">
        <v>52</v>
      </c>
      <c r="I5803" s="2" t="s">
        <v>53</v>
      </c>
      <c r="J5803" s="2" t="s">
        <v>1667</v>
      </c>
      <c r="K5803" s="2" t="s">
        <v>1667</v>
      </c>
      <c r="L5803" s="2" t="s">
        <v>227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1682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214.385952</v>
      </c>
      <c r="AD5803" s="4">
        <f>AC5803*(1-Z5803/100)</f>
        <v>214.385952</v>
      </c>
      <c r="AE5803" s="2" t="s">
        <v>66</v>
      </c>
      <c r="AF5803" s="2" t="s">
        <v>67</v>
      </c>
      <c r="AG5803" s="2" t="s">
        <v>236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7144</v>
      </c>
      <c r="B5804" s="2" t="s">
        <v>7136</v>
      </c>
      <c r="C5804" s="2" t="s">
        <v>47</v>
      </c>
      <c r="D5804" s="2" t="s">
        <v>3806</v>
      </c>
      <c r="E5804" s="2" t="s">
        <v>491</v>
      </c>
      <c r="F5804" s="2" t="s">
        <v>224</v>
      </c>
      <c r="G5804" s="2" t="s">
        <v>227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f>IF(O5804="吨",N5804*1000,IF(O5804="万立方米",N5804*10000,""))</f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138</v>
      </c>
      <c r="AH5804" s="2" t="s">
        <v>114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7145</v>
      </c>
      <c r="B5805" s="2" t="s">
        <v>7146</v>
      </c>
      <c r="C5805" s="2" t="s">
        <v>47</v>
      </c>
      <c r="D5805" s="2" t="s">
        <v>2146</v>
      </c>
      <c r="E5805" s="2" t="s">
        <v>223</v>
      </c>
      <c r="F5805" s="2" t="s">
        <v>50</v>
      </c>
      <c r="G5805" s="2" t="s">
        <v>225</v>
      </c>
      <c r="H5805" s="2" t="s">
        <v>142</v>
      </c>
      <c r="I5805" s="2" t="s">
        <v>53</v>
      </c>
      <c r="J5805" s="2" t="s">
        <v>226</v>
      </c>
      <c r="K5805" s="2" t="s">
        <v>226</v>
      </c>
      <c r="L5805" s="2" t="s">
        <v>227</v>
      </c>
      <c r="M5805" s="2" t="s">
        <v>57</v>
      </c>
      <c r="N5805" s="3">
        <v>3197.399</v>
      </c>
      <c r="O5805" s="3" t="s">
        <v>228</v>
      </c>
      <c r="P5805" s="4">
        <f>IF(O5805="吨",N5805*1000,IF(O5805="万立方米",N5805*10000,""))</f>
        <v>31973990.0</v>
      </c>
      <c r="Q5805" s="2" t="s">
        <v>229</v>
      </c>
      <c r="R5805" s="2" t="s">
        <v>230</v>
      </c>
      <c r="S5805" s="2" t="s">
        <v>231</v>
      </c>
      <c r="T5805" s="2" t="s">
        <v>75</v>
      </c>
      <c r="U5805" s="4">
        <f>0.0</f>
        <v>0.0</v>
      </c>
      <c r="V5805" s="2" t="s">
        <v>232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233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7147</v>
      </c>
      <c r="B5806" s="2" t="s">
        <v>7146</v>
      </c>
      <c r="C5806" s="2" t="s">
        <v>47</v>
      </c>
      <c r="D5806" s="2" t="s">
        <v>2146</v>
      </c>
      <c r="E5806" s="2" t="s">
        <v>223</v>
      </c>
      <c r="F5806" s="2" t="s">
        <v>50</v>
      </c>
      <c r="G5806" s="2" t="s">
        <v>225</v>
      </c>
      <c r="H5806" s="2" t="s">
        <v>142</v>
      </c>
      <c r="I5806" s="2" t="s">
        <v>53</v>
      </c>
      <c r="J5806" s="2" t="s">
        <v>226</v>
      </c>
      <c r="K5806" s="2" t="s">
        <v>226</v>
      </c>
      <c r="L5806" s="2" t="s">
        <v>227</v>
      </c>
      <c r="M5806" s="2" t="s">
        <v>73</v>
      </c>
      <c r="N5806" s="3">
        <v>3197.399</v>
      </c>
      <c r="O5806" s="3" t="s">
        <v>228</v>
      </c>
      <c r="P5806" s="4">
        <f>IF(O5806="吨",N5806*1000,IF(O5806="万立方米",N5806*10000,""))</f>
        <v>31973990.0</v>
      </c>
      <c r="Q5806" s="2" t="s">
        <v>229</v>
      </c>
      <c r="R5806" s="2" t="s">
        <v>230</v>
      </c>
      <c r="S5806" s="2" t="s">
        <v>235</v>
      </c>
      <c r="T5806" s="2" t="s">
        <v>75</v>
      </c>
      <c r="U5806" s="4">
        <f>1.3</f>
        <v>1.3</v>
      </c>
      <c r="V5806" s="2" t="s">
        <v>232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41.566187</v>
      </c>
      <c r="AD5806" s="4">
        <f>AC5806*(1-Z5806/100)</f>
        <v>41.566187</v>
      </c>
      <c r="AE5806" s="2" t="s">
        <v>66</v>
      </c>
      <c r="AF5806" s="2" t="s">
        <v>67</v>
      </c>
      <c r="AG5806" s="2" t="s">
        <v>236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7148</v>
      </c>
      <c r="B5807" s="2" t="s">
        <v>7146</v>
      </c>
      <c r="C5807" s="2" t="s">
        <v>47</v>
      </c>
      <c r="D5807" s="2" t="s">
        <v>2146</v>
      </c>
      <c r="E5807" s="2" t="s">
        <v>223</v>
      </c>
      <c r="F5807" s="2" t="s">
        <v>50</v>
      </c>
      <c r="G5807" s="2" t="s">
        <v>225</v>
      </c>
      <c r="H5807" s="2" t="s">
        <v>142</v>
      </c>
      <c r="I5807" s="2" t="s">
        <v>53</v>
      </c>
      <c r="J5807" s="2" t="s">
        <v>226</v>
      </c>
      <c r="K5807" s="2" t="s">
        <v>226</v>
      </c>
      <c r="L5807" s="2" t="s">
        <v>227</v>
      </c>
      <c r="M5807" s="2" t="s">
        <v>79</v>
      </c>
      <c r="N5807" s="3">
        <v>3197.399</v>
      </c>
      <c r="O5807" s="3" t="s">
        <v>228</v>
      </c>
      <c r="P5807" s="4">
        <f>IF(O5807="吨",N5807*1000,IF(O5807="万立方米",N5807*10000,""))</f>
        <v>31973990.0</v>
      </c>
      <c r="Q5807" s="2" t="s">
        <v>229</v>
      </c>
      <c r="R5807" s="2" t="s">
        <v>230</v>
      </c>
      <c r="S5807" s="2" t="s">
        <v>238</v>
      </c>
      <c r="T5807" s="2" t="s">
        <v>75</v>
      </c>
      <c r="U5807" s="4">
        <f>4.1</f>
        <v>4.1</v>
      </c>
      <c r="V5807" s="2" t="s">
        <v>232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4">
        <f>P5807*U5807/1000000</f>
        <v>131.093359</v>
      </c>
      <c r="AD5807" s="4">
        <f>AC5807*(1-Z5807/100)</f>
        <v>102.25282002</v>
      </c>
      <c r="AE5807" s="2" t="s">
        <v>66</v>
      </c>
      <c r="AF5807" s="2" t="s">
        <v>67</v>
      </c>
      <c r="AG5807" s="2" t="s">
        <v>239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7149</v>
      </c>
      <c r="B5808" s="2" t="s">
        <v>7146</v>
      </c>
      <c r="C5808" s="2" t="s">
        <v>47</v>
      </c>
      <c r="D5808" s="2" t="s">
        <v>2146</v>
      </c>
      <c r="E5808" s="2" t="s">
        <v>223</v>
      </c>
      <c r="F5808" s="2" t="s">
        <v>50</v>
      </c>
      <c r="G5808" s="2" t="s">
        <v>225</v>
      </c>
      <c r="H5808" s="2" t="s">
        <v>142</v>
      </c>
      <c r="I5808" s="2" t="s">
        <v>53</v>
      </c>
      <c r="J5808" s="2" t="s">
        <v>226</v>
      </c>
      <c r="K5808" s="2" t="s">
        <v>226</v>
      </c>
      <c r="L5808" s="2" t="s">
        <v>227</v>
      </c>
      <c r="M5808" s="2" t="s">
        <v>87</v>
      </c>
      <c r="N5808" s="3">
        <v>3197.399</v>
      </c>
      <c r="O5808" s="3" t="s">
        <v>228</v>
      </c>
      <c r="P5808" s="4">
        <f>IF(O5808="吨",N5808*1000,IF(O5808="万立方米",N5808*10000,""))</f>
        <v>31973990.0</v>
      </c>
      <c r="Q5808" s="2" t="s">
        <v>229</v>
      </c>
      <c r="R5808" s="2" t="s">
        <v>230</v>
      </c>
      <c r="S5808" s="2" t="s">
        <v>241</v>
      </c>
      <c r="T5808" s="2" t="s">
        <v>75</v>
      </c>
      <c r="U5808" s="4">
        <f>0.0</f>
        <v>0.0</v>
      </c>
      <c r="V5808" s="2" t="s">
        <v>232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233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7150</v>
      </c>
      <c r="B5809" s="2" t="s">
        <v>7146</v>
      </c>
      <c r="C5809" s="2" t="s">
        <v>47</v>
      </c>
      <c r="D5809" s="2" t="s">
        <v>2146</v>
      </c>
      <c r="E5809" s="2" t="s">
        <v>223</v>
      </c>
      <c r="F5809" s="2" t="s">
        <v>50</v>
      </c>
      <c r="G5809" s="2" t="s">
        <v>225</v>
      </c>
      <c r="H5809" s="2" t="s">
        <v>142</v>
      </c>
      <c r="I5809" s="2" t="s">
        <v>53</v>
      </c>
      <c r="J5809" s="2" t="s">
        <v>226</v>
      </c>
      <c r="K5809" s="2" t="s">
        <v>226</v>
      </c>
      <c r="L5809" s="2" t="s">
        <v>227</v>
      </c>
      <c r="M5809" s="2" t="s">
        <v>91</v>
      </c>
      <c r="N5809" s="3">
        <v>3197.399</v>
      </c>
      <c r="O5809" s="3" t="s">
        <v>228</v>
      </c>
      <c r="P5809" s="4">
        <f>IF(O5809="吨",N5809*1000,IF(O5809="万立方米",N5809*10000,""))</f>
        <v>31973990.0</v>
      </c>
      <c r="Q5809" s="2" t="s">
        <v>229</v>
      </c>
      <c r="R5809" s="2" t="s">
        <v>230</v>
      </c>
      <c r="S5809" s="2" t="s">
        <v>243</v>
      </c>
      <c r="T5809" s="2" t="s">
        <v>75</v>
      </c>
      <c r="U5809" s="4">
        <f>0.03</f>
        <v>0.03</v>
      </c>
      <c r="V5809" s="2" t="s">
        <v>232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0.9592197</v>
      </c>
      <c r="AD5809" s="4">
        <f>AC5810*(1-AA5809/100)+(AC5809-AC5810)*(1-AB5809/100)</f>
        <v>0.9592197</v>
      </c>
      <c r="AE5809" s="2" t="s">
        <v>66</v>
      </c>
      <c r="AF5809" s="2" t="s">
        <v>67</v>
      </c>
      <c r="AG5809" s="2" t="s">
        <v>233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7151</v>
      </c>
      <c r="B5810" s="2" t="s">
        <v>7146</v>
      </c>
      <c r="C5810" s="2" t="s">
        <v>47</v>
      </c>
      <c r="D5810" s="2" t="s">
        <v>2146</v>
      </c>
      <c r="E5810" s="2" t="s">
        <v>223</v>
      </c>
      <c r="F5810" s="2" t="s">
        <v>50</v>
      </c>
      <c r="G5810" s="2" t="s">
        <v>225</v>
      </c>
      <c r="H5810" s="2" t="s">
        <v>142</v>
      </c>
      <c r="I5810" s="2" t="s">
        <v>53</v>
      </c>
      <c r="J5810" s="2" t="s">
        <v>226</v>
      </c>
      <c r="K5810" s="2" t="s">
        <v>226</v>
      </c>
      <c r="L5810" s="2" t="s">
        <v>227</v>
      </c>
      <c r="M5810" s="2" t="s">
        <v>95</v>
      </c>
      <c r="N5810" s="3">
        <v>3197.399</v>
      </c>
      <c r="O5810" s="3" t="s">
        <v>228</v>
      </c>
      <c r="P5810" s="4">
        <f>IF(O5810="吨",N5810*1000,IF(O5810="万立方米",N5810*10000,""))</f>
        <v>31973990.0</v>
      </c>
      <c r="Q5810" s="2" t="s">
        <v>229</v>
      </c>
      <c r="R5810" s="2" t="s">
        <v>230</v>
      </c>
      <c r="S5810" s="2" t="s">
        <v>245</v>
      </c>
      <c r="T5810" s="2" t="s">
        <v>75</v>
      </c>
      <c r="U5810" s="4">
        <f>0.03</f>
        <v>0.03</v>
      </c>
      <c r="V5810" s="2" t="s">
        <v>232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0.9592197</v>
      </c>
      <c r="AD5810" s="4">
        <f>AC5810*(1-Z5810/100)</f>
        <v>0.9592197</v>
      </c>
      <c r="AE5810" s="2" t="s">
        <v>66</v>
      </c>
      <c r="AF5810" s="2" t="s">
        <v>67</v>
      </c>
      <c r="AG5810" s="2" t="s">
        <v>233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7152</v>
      </c>
      <c r="B5811" s="2" t="s">
        <v>7146</v>
      </c>
      <c r="C5811" s="2" t="s">
        <v>47</v>
      </c>
      <c r="D5811" s="2" t="s">
        <v>2146</v>
      </c>
      <c r="E5811" s="2" t="s">
        <v>223</v>
      </c>
      <c r="F5811" s="2" t="s">
        <v>50</v>
      </c>
      <c r="G5811" s="2" t="s">
        <v>225</v>
      </c>
      <c r="H5811" s="2" t="s">
        <v>142</v>
      </c>
      <c r="I5811" s="2" t="s">
        <v>53</v>
      </c>
      <c r="J5811" s="2" t="s">
        <v>226</v>
      </c>
      <c r="K5811" s="2" t="s">
        <v>226</v>
      </c>
      <c r="L5811" s="2" t="s">
        <v>227</v>
      </c>
      <c r="M5811" s="2" t="s">
        <v>99</v>
      </c>
      <c r="N5811" s="3">
        <v>3197.399</v>
      </c>
      <c r="O5811" s="3" t="s">
        <v>228</v>
      </c>
      <c r="P5811" s="4">
        <f>IF(O5811="吨",N5811*1000,IF(O5811="万立方米",N5811*10000,""))</f>
        <v>31973990.0</v>
      </c>
      <c r="Q5811" s="2" t="s">
        <v>229</v>
      </c>
      <c r="R5811" s="2" t="s">
        <v>230</v>
      </c>
      <c r="S5811" s="2" t="s">
        <v>247</v>
      </c>
      <c r="T5811" s="2" t="s">
        <v>75</v>
      </c>
      <c r="U5811" s="4">
        <f>0.0</f>
        <v>0.0</v>
      </c>
      <c r="V5811" s="2" t="s">
        <v>232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233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7153</v>
      </c>
      <c r="B5812" s="2" t="s">
        <v>7146</v>
      </c>
      <c r="C5812" s="2" t="s">
        <v>47</v>
      </c>
      <c r="D5812" s="2" t="s">
        <v>2146</v>
      </c>
      <c r="E5812" s="2" t="s">
        <v>223</v>
      </c>
      <c r="F5812" s="2" t="s">
        <v>50</v>
      </c>
      <c r="G5812" s="2" t="s">
        <v>225</v>
      </c>
      <c r="H5812" s="2" t="s">
        <v>142</v>
      </c>
      <c r="I5812" s="2" t="s">
        <v>53</v>
      </c>
      <c r="J5812" s="2" t="s">
        <v>226</v>
      </c>
      <c r="K5812" s="2" t="s">
        <v>226</v>
      </c>
      <c r="L5812" s="2" t="s">
        <v>227</v>
      </c>
      <c r="M5812" s="2" t="s">
        <v>104</v>
      </c>
      <c r="N5812" s="3">
        <v>3197.399</v>
      </c>
      <c r="O5812" s="3" t="s">
        <v>228</v>
      </c>
      <c r="P5812" s="4">
        <f>IF(O5812="吨",N5812*1000,IF(O5812="万立方米",N5812*10000,""))</f>
        <v>31973990.0</v>
      </c>
      <c r="Q5812" s="2" t="s">
        <v>229</v>
      </c>
      <c r="R5812" s="2" t="s">
        <v>230</v>
      </c>
      <c r="S5812" s="2" t="s">
        <v>249</v>
      </c>
      <c r="T5812" s="2" t="s">
        <v>75</v>
      </c>
      <c r="U5812" s="4">
        <f>0.02</f>
        <v>0.02</v>
      </c>
      <c r="V5812" s="2" t="s">
        <v>232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 t="s">
        <v>236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7154</v>
      </c>
      <c r="B5813" s="2" t="s">
        <v>7146</v>
      </c>
      <c r="C5813" s="2" t="s">
        <v>47</v>
      </c>
      <c r="D5813" s="2" t="s">
        <v>2146</v>
      </c>
      <c r="E5813" s="2" t="s">
        <v>223</v>
      </c>
      <c r="F5813" s="2" t="s">
        <v>50</v>
      </c>
      <c r="G5813" s="2" t="s">
        <v>225</v>
      </c>
      <c r="H5813" s="2" t="s">
        <v>142</v>
      </c>
      <c r="I5813" s="2"/>
      <c r="J5813" s="2"/>
      <c r="K5813" s="2"/>
      <c r="L5813" s="2"/>
      <c r="M5813" s="2" t="s">
        <v>107</v>
      </c>
      <c r="N5813" s="3"/>
      <c r="O5813" s="3"/>
      <c r="P5813" s="4">
        <f>IF(O5813="吨",N5813*1000,IF(O5813="万立方米",N5813*10000,""))</f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138</v>
      </c>
      <c r="AH5813" s="2" t="s">
        <v>114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7155</v>
      </c>
      <c r="B5814" s="2" t="s">
        <v>7156</v>
      </c>
      <c r="C5814" s="2" t="s">
        <v>47</v>
      </c>
      <c r="D5814" s="2" t="s">
        <v>276</v>
      </c>
      <c r="E5814" s="2" t="s">
        <v>277</v>
      </c>
      <c r="F5814" s="2" t="s">
        <v>278</v>
      </c>
      <c r="G5814" s="2" t="s">
        <v>120</v>
      </c>
      <c r="H5814" s="2" t="s">
        <v>912</v>
      </c>
      <c r="I5814" s="2" t="s">
        <v>53</v>
      </c>
      <c r="J5814" s="2" t="s">
        <v>280</v>
      </c>
      <c r="K5814" s="2"/>
      <c r="L5814" s="2" t="s">
        <v>122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124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271</v>
      </c>
      <c r="AF5814" s="2" t="s">
        <v>281</v>
      </c>
      <c r="AG5814" s="2" t="s">
        <v>282</v>
      </c>
      <c r="AH5814" s="2" t="s">
        <v>128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7157</v>
      </c>
      <c r="B5815" s="2" t="s">
        <v>7156</v>
      </c>
      <c r="C5815" s="2" t="s">
        <v>47</v>
      </c>
      <c r="D5815" s="2" t="s">
        <v>276</v>
      </c>
      <c r="E5815" s="2" t="s">
        <v>277</v>
      </c>
      <c r="F5815" s="2" t="s">
        <v>278</v>
      </c>
      <c r="G5815" s="2" t="s">
        <v>120</v>
      </c>
      <c r="H5815" s="2" t="s">
        <v>912</v>
      </c>
      <c r="I5815" s="2" t="s">
        <v>53</v>
      </c>
      <c r="J5815" s="2" t="s">
        <v>280</v>
      </c>
      <c r="K5815" s="2"/>
      <c r="L5815" s="2" t="s">
        <v>122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124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271</v>
      </c>
      <c r="AF5815" s="2" t="s">
        <v>281</v>
      </c>
      <c r="AG5815" s="2" t="s">
        <v>284</v>
      </c>
      <c r="AH5815" s="2" t="s">
        <v>128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7158</v>
      </c>
      <c r="B5816" s="2" t="s">
        <v>7156</v>
      </c>
      <c r="C5816" s="2" t="s">
        <v>47</v>
      </c>
      <c r="D5816" s="2" t="s">
        <v>276</v>
      </c>
      <c r="E5816" s="2" t="s">
        <v>277</v>
      </c>
      <c r="F5816" s="2" t="s">
        <v>278</v>
      </c>
      <c r="G5816" s="2" t="s">
        <v>120</v>
      </c>
      <c r="H5816" s="2" t="s">
        <v>912</v>
      </c>
      <c r="I5816" s="2" t="s">
        <v>53</v>
      </c>
      <c r="J5816" s="2" t="s">
        <v>280</v>
      </c>
      <c r="K5816" s="2"/>
      <c r="L5816" s="2" t="s">
        <v>122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124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271</v>
      </c>
      <c r="AF5816" s="2" t="s">
        <v>281</v>
      </c>
      <c r="AG5816" s="2" t="s">
        <v>286</v>
      </c>
      <c r="AH5816" s="2" t="s">
        <v>128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7159</v>
      </c>
      <c r="B5817" s="2" t="s">
        <v>7156</v>
      </c>
      <c r="C5817" s="2" t="s">
        <v>47</v>
      </c>
      <c r="D5817" s="2" t="s">
        <v>276</v>
      </c>
      <c r="E5817" s="2" t="s">
        <v>277</v>
      </c>
      <c r="F5817" s="2" t="s">
        <v>278</v>
      </c>
      <c r="G5817" s="2" t="s">
        <v>120</v>
      </c>
      <c r="H5817" s="2" t="s">
        <v>912</v>
      </c>
      <c r="I5817" s="2" t="s">
        <v>53</v>
      </c>
      <c r="J5817" s="2" t="s">
        <v>280</v>
      </c>
      <c r="K5817" s="2"/>
      <c r="L5817" s="2" t="s">
        <v>122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124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271</v>
      </c>
      <c r="AF5817" s="2" t="s">
        <v>281</v>
      </c>
      <c r="AG5817" s="2" t="s">
        <v>282</v>
      </c>
      <c r="AH5817" s="2" t="s">
        <v>128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7160</v>
      </c>
      <c r="B5818" s="2" t="s">
        <v>7156</v>
      </c>
      <c r="C5818" s="2" t="s">
        <v>47</v>
      </c>
      <c r="D5818" s="2" t="s">
        <v>276</v>
      </c>
      <c r="E5818" s="2" t="s">
        <v>277</v>
      </c>
      <c r="F5818" s="2" t="s">
        <v>278</v>
      </c>
      <c r="G5818" s="2" t="s">
        <v>120</v>
      </c>
      <c r="H5818" s="2" t="s">
        <v>912</v>
      </c>
      <c r="I5818" s="2" t="s">
        <v>53</v>
      </c>
      <c r="J5818" s="2" t="s">
        <v>280</v>
      </c>
      <c r="K5818" s="2"/>
      <c r="L5818" s="2" t="s">
        <v>122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124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271</v>
      </c>
      <c r="AF5818" s="2" t="s">
        <v>281</v>
      </c>
      <c r="AG5818" s="2" t="s">
        <v>282</v>
      </c>
      <c r="AH5818" s="2" t="s">
        <v>128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7161</v>
      </c>
      <c r="B5819" s="2" t="s">
        <v>7156</v>
      </c>
      <c r="C5819" s="2" t="s">
        <v>47</v>
      </c>
      <c r="D5819" s="2" t="s">
        <v>276</v>
      </c>
      <c r="E5819" s="2" t="s">
        <v>277</v>
      </c>
      <c r="F5819" s="2" t="s">
        <v>278</v>
      </c>
      <c r="G5819" s="2" t="s">
        <v>120</v>
      </c>
      <c r="H5819" s="2" t="s">
        <v>912</v>
      </c>
      <c r="I5819" s="2" t="s">
        <v>53</v>
      </c>
      <c r="J5819" s="2" t="s">
        <v>280</v>
      </c>
      <c r="K5819" s="2"/>
      <c r="L5819" s="2" t="s">
        <v>122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124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271</v>
      </c>
      <c r="AF5819" s="2" t="s">
        <v>281</v>
      </c>
      <c r="AG5819" s="2" t="s">
        <v>282</v>
      </c>
      <c r="AH5819" s="2" t="s">
        <v>128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7162</v>
      </c>
      <c r="B5820" s="2" t="s">
        <v>7156</v>
      </c>
      <c r="C5820" s="2" t="s">
        <v>47</v>
      </c>
      <c r="D5820" s="2" t="s">
        <v>276</v>
      </c>
      <c r="E5820" s="2" t="s">
        <v>277</v>
      </c>
      <c r="F5820" s="2" t="s">
        <v>278</v>
      </c>
      <c r="G5820" s="2" t="s">
        <v>120</v>
      </c>
      <c r="H5820" s="2" t="s">
        <v>912</v>
      </c>
      <c r="I5820" s="2" t="s">
        <v>53</v>
      </c>
      <c r="J5820" s="2" t="s">
        <v>280</v>
      </c>
      <c r="K5820" s="2"/>
      <c r="L5820" s="2" t="s">
        <v>122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124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271</v>
      </c>
      <c r="AF5820" s="2" t="s">
        <v>281</v>
      </c>
      <c r="AG5820" s="2" t="s">
        <v>282</v>
      </c>
      <c r="AH5820" s="2" t="s">
        <v>128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7163</v>
      </c>
      <c r="B5821" s="2" t="s">
        <v>7156</v>
      </c>
      <c r="C5821" s="2" t="s">
        <v>47</v>
      </c>
      <c r="D5821" s="2" t="s">
        <v>276</v>
      </c>
      <c r="E5821" s="2" t="s">
        <v>277</v>
      </c>
      <c r="F5821" s="2" t="s">
        <v>278</v>
      </c>
      <c r="G5821" s="2" t="s">
        <v>120</v>
      </c>
      <c r="H5821" s="2" t="s">
        <v>912</v>
      </c>
      <c r="I5821" s="2" t="s">
        <v>53</v>
      </c>
      <c r="J5821" s="2" t="s">
        <v>280</v>
      </c>
      <c r="K5821" s="2"/>
      <c r="L5821" s="2" t="s">
        <v>122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124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271</v>
      </c>
      <c r="AF5821" s="2" t="s">
        <v>281</v>
      </c>
      <c r="AG5821" s="2" t="s">
        <v>284</v>
      </c>
      <c r="AH5821" s="2" t="s">
        <v>128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7164</v>
      </c>
      <c r="B5822" s="2" t="s">
        <v>7156</v>
      </c>
      <c r="C5822" s="2" t="s">
        <v>47</v>
      </c>
      <c r="D5822" s="2" t="s">
        <v>276</v>
      </c>
      <c r="E5822" s="2" t="s">
        <v>277</v>
      </c>
      <c r="F5822" s="2" t="s">
        <v>278</v>
      </c>
      <c r="G5822" s="2" t="s">
        <v>120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f>IF(O5822="吨",N5822*1000,IF(O5822="万立方米",N5822*10000,""))</f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138</v>
      </c>
      <c r="AH5822" s="2" t="s">
        <v>114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7165</v>
      </c>
      <c r="B5823" s="2" t="s">
        <v>7166</v>
      </c>
      <c r="C5823" s="2" t="s">
        <v>47</v>
      </c>
      <c r="D5823" s="2" t="s">
        <v>295</v>
      </c>
      <c r="E5823" s="2" t="s">
        <v>296</v>
      </c>
      <c r="F5823" s="2" t="s">
        <v>278</v>
      </c>
      <c r="G5823" s="2" t="s">
        <v>120</v>
      </c>
      <c r="H5823" s="2" t="s">
        <v>52</v>
      </c>
      <c r="I5823" s="2" t="s">
        <v>53</v>
      </c>
      <c r="J5823" s="2" t="s">
        <v>280</v>
      </c>
      <c r="K5823" s="2"/>
      <c r="L5823" s="2" t="s">
        <v>122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124</v>
      </c>
      <c r="X5823" s="2" t="s">
        <v>298</v>
      </c>
      <c r="Y5823" s="2" t="s">
        <v>299</v>
      </c>
      <c r="Z5823" s="2">
        <v>94.5</v>
      </c>
      <c r="AA5823" s="2"/>
      <c r="AB5823" s="2"/>
      <c r="AC5823" s="2"/>
      <c r="AD5823" s="2"/>
      <c r="AE5823" s="2" t="s">
        <v>271</v>
      </c>
      <c r="AF5823" s="2" t="s">
        <v>281</v>
      </c>
      <c r="AG5823" s="2" t="s">
        <v>431</v>
      </c>
      <c r="AH5823" s="2" t="s">
        <v>128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7167</v>
      </c>
      <c r="B5824" s="2" t="s">
        <v>7166</v>
      </c>
      <c r="C5824" s="2" t="s">
        <v>47</v>
      </c>
      <c r="D5824" s="2" t="s">
        <v>295</v>
      </c>
      <c r="E5824" s="2" t="s">
        <v>296</v>
      </c>
      <c r="F5824" s="2" t="s">
        <v>278</v>
      </c>
      <c r="G5824" s="2" t="s">
        <v>120</v>
      </c>
      <c r="H5824" s="2" t="s">
        <v>52</v>
      </c>
      <c r="I5824" s="2" t="s">
        <v>53</v>
      </c>
      <c r="J5824" s="2" t="s">
        <v>280</v>
      </c>
      <c r="K5824" s="2"/>
      <c r="L5824" s="2" t="s">
        <v>122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124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271</v>
      </c>
      <c r="AF5824" s="2" t="s">
        <v>281</v>
      </c>
      <c r="AG5824" s="2" t="s">
        <v>433</v>
      </c>
      <c r="AH5824" s="2" t="s">
        <v>128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7168</v>
      </c>
      <c r="B5825" s="2" t="s">
        <v>7166</v>
      </c>
      <c r="C5825" s="2" t="s">
        <v>47</v>
      </c>
      <c r="D5825" s="2" t="s">
        <v>295</v>
      </c>
      <c r="E5825" s="2" t="s">
        <v>296</v>
      </c>
      <c r="F5825" s="2" t="s">
        <v>278</v>
      </c>
      <c r="G5825" s="2" t="s">
        <v>120</v>
      </c>
      <c r="H5825" s="2" t="s">
        <v>52</v>
      </c>
      <c r="I5825" s="2" t="s">
        <v>53</v>
      </c>
      <c r="J5825" s="2" t="s">
        <v>280</v>
      </c>
      <c r="K5825" s="2"/>
      <c r="L5825" s="2" t="s">
        <v>122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124</v>
      </c>
      <c r="X5825" s="2" t="s">
        <v>304</v>
      </c>
      <c r="Y5825" s="2" t="s">
        <v>305</v>
      </c>
      <c r="Z5825" s="2">
        <v>30</v>
      </c>
      <c r="AA5825" s="2"/>
      <c r="AB5825" s="2"/>
      <c r="AC5825" s="2"/>
      <c r="AD5825" s="2"/>
      <c r="AE5825" s="2" t="s">
        <v>271</v>
      </c>
      <c r="AF5825" s="2" t="s">
        <v>281</v>
      </c>
      <c r="AG5825" s="2" t="s">
        <v>435</v>
      </c>
      <c r="AH5825" s="2" t="s">
        <v>128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7169</v>
      </c>
      <c r="B5826" s="2" t="s">
        <v>7166</v>
      </c>
      <c r="C5826" s="2" t="s">
        <v>47</v>
      </c>
      <c r="D5826" s="2" t="s">
        <v>295</v>
      </c>
      <c r="E5826" s="2" t="s">
        <v>296</v>
      </c>
      <c r="F5826" s="2" t="s">
        <v>278</v>
      </c>
      <c r="G5826" s="2" t="s">
        <v>120</v>
      </c>
      <c r="H5826" s="2" t="s">
        <v>52</v>
      </c>
      <c r="I5826" s="2" t="s">
        <v>53</v>
      </c>
      <c r="J5826" s="2" t="s">
        <v>280</v>
      </c>
      <c r="K5826" s="2"/>
      <c r="L5826" s="2" t="s">
        <v>122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124</v>
      </c>
      <c r="X5826" s="2" t="s">
        <v>298</v>
      </c>
      <c r="Y5826" s="2" t="s">
        <v>308</v>
      </c>
      <c r="Z5826" s="2">
        <v>94.5</v>
      </c>
      <c r="AA5826" s="2"/>
      <c r="AB5826" s="2"/>
      <c r="AC5826" s="2"/>
      <c r="AD5826" s="2"/>
      <c r="AE5826" s="2" t="s">
        <v>271</v>
      </c>
      <c r="AF5826" s="2" t="s">
        <v>281</v>
      </c>
      <c r="AG5826" s="2" t="s">
        <v>431</v>
      </c>
      <c r="AH5826" s="2" t="s">
        <v>128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7170</v>
      </c>
      <c r="B5827" s="2" t="s">
        <v>7166</v>
      </c>
      <c r="C5827" s="2" t="s">
        <v>47</v>
      </c>
      <c r="D5827" s="2" t="s">
        <v>295</v>
      </c>
      <c r="E5827" s="2" t="s">
        <v>296</v>
      </c>
      <c r="F5827" s="2" t="s">
        <v>278</v>
      </c>
      <c r="G5827" s="2" t="s">
        <v>120</v>
      </c>
      <c r="H5827" s="2" t="s">
        <v>52</v>
      </c>
      <c r="I5827" s="2" t="s">
        <v>53</v>
      </c>
      <c r="J5827" s="2" t="s">
        <v>280</v>
      </c>
      <c r="K5827" s="2"/>
      <c r="L5827" s="2" t="s">
        <v>122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124</v>
      </c>
      <c r="X5827" s="2" t="s">
        <v>298</v>
      </c>
      <c r="Y5827" s="2" t="s">
        <v>310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271</v>
      </c>
      <c r="AF5827" s="2" t="s">
        <v>281</v>
      </c>
      <c r="AG5827" s="2" t="s">
        <v>431</v>
      </c>
      <c r="AH5827" s="2" t="s">
        <v>128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7171</v>
      </c>
      <c r="B5828" s="2" t="s">
        <v>7166</v>
      </c>
      <c r="C5828" s="2" t="s">
        <v>47</v>
      </c>
      <c r="D5828" s="2" t="s">
        <v>295</v>
      </c>
      <c r="E5828" s="2" t="s">
        <v>296</v>
      </c>
      <c r="F5828" s="2" t="s">
        <v>278</v>
      </c>
      <c r="G5828" s="2" t="s">
        <v>120</v>
      </c>
      <c r="H5828" s="2" t="s">
        <v>52</v>
      </c>
      <c r="I5828" s="2" t="s">
        <v>53</v>
      </c>
      <c r="J5828" s="2" t="s">
        <v>280</v>
      </c>
      <c r="K5828" s="2"/>
      <c r="L5828" s="2" t="s">
        <v>122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124</v>
      </c>
      <c r="X5828" s="2" t="s">
        <v>298</v>
      </c>
      <c r="Y5828" s="2" t="s">
        <v>312</v>
      </c>
      <c r="Z5828" s="2">
        <v>94.5</v>
      </c>
      <c r="AA5828" s="2"/>
      <c r="AB5828" s="2"/>
      <c r="AC5828" s="2"/>
      <c r="AD5828" s="2"/>
      <c r="AE5828" s="2" t="s">
        <v>271</v>
      </c>
      <c r="AF5828" s="2" t="s">
        <v>281</v>
      </c>
      <c r="AG5828" s="2" t="s">
        <v>431</v>
      </c>
      <c r="AH5828" s="2" t="s">
        <v>128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7172</v>
      </c>
      <c r="B5829" s="2" t="s">
        <v>7166</v>
      </c>
      <c r="C5829" s="2" t="s">
        <v>47</v>
      </c>
      <c r="D5829" s="2" t="s">
        <v>295</v>
      </c>
      <c r="E5829" s="2" t="s">
        <v>296</v>
      </c>
      <c r="F5829" s="2" t="s">
        <v>278</v>
      </c>
      <c r="G5829" s="2" t="s">
        <v>120</v>
      </c>
      <c r="H5829" s="2" t="s">
        <v>52</v>
      </c>
      <c r="I5829" s="2" t="s">
        <v>53</v>
      </c>
      <c r="J5829" s="2" t="s">
        <v>280</v>
      </c>
      <c r="K5829" s="2"/>
      <c r="L5829" s="2" t="s">
        <v>122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124</v>
      </c>
      <c r="X5829" s="2" t="s">
        <v>314</v>
      </c>
      <c r="Y5829" s="2" t="s">
        <v>315</v>
      </c>
      <c r="Z5829" s="2">
        <v>80</v>
      </c>
      <c r="AA5829" s="2"/>
      <c r="AB5829" s="2"/>
      <c r="AC5829" s="2"/>
      <c r="AD5829" s="2"/>
      <c r="AE5829" s="2" t="s">
        <v>271</v>
      </c>
      <c r="AF5829" s="2" t="s">
        <v>281</v>
      </c>
      <c r="AG5829" s="2" t="s">
        <v>435</v>
      </c>
      <c r="AH5829" s="2" t="s">
        <v>128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7173</v>
      </c>
      <c r="B5830" s="2" t="s">
        <v>7166</v>
      </c>
      <c r="C5830" s="2" t="s">
        <v>47</v>
      </c>
      <c r="D5830" s="2" t="s">
        <v>295</v>
      </c>
      <c r="E5830" s="2" t="s">
        <v>296</v>
      </c>
      <c r="F5830" s="2" t="s">
        <v>278</v>
      </c>
      <c r="G5830" s="2" t="s">
        <v>120</v>
      </c>
      <c r="H5830" s="2" t="s">
        <v>52</v>
      </c>
      <c r="I5830" s="2" t="s">
        <v>53</v>
      </c>
      <c r="J5830" s="2" t="s">
        <v>280</v>
      </c>
      <c r="K5830" s="2"/>
      <c r="L5830" s="2" t="s">
        <v>122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124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271</v>
      </c>
      <c r="AF5830" s="2" t="s">
        <v>281</v>
      </c>
      <c r="AG5830" s="2" t="s">
        <v>433</v>
      </c>
      <c r="AH5830" s="2" t="s">
        <v>128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7174</v>
      </c>
      <c r="B5831" s="2" t="s">
        <v>7166</v>
      </c>
      <c r="C5831" s="2" t="s">
        <v>47</v>
      </c>
      <c r="D5831" s="2" t="s">
        <v>295</v>
      </c>
      <c r="E5831" s="2" t="s">
        <v>296</v>
      </c>
      <c r="F5831" s="2" t="s">
        <v>278</v>
      </c>
      <c r="G5831" s="2" t="s">
        <v>120</v>
      </c>
      <c r="H5831" s="2" t="s">
        <v>52</v>
      </c>
      <c r="I5831" s="2"/>
      <c r="J5831" s="2"/>
      <c r="K5831" s="2" t="s">
        <v>55</v>
      </c>
      <c r="L5831" s="2" t="s">
        <v>318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319</v>
      </c>
      <c r="T5831" s="2" t="s">
        <v>165</v>
      </c>
      <c r="U5831" s="4">
        <f>0.17</f>
        <v>0.17</v>
      </c>
      <c r="V5831" s="2" t="s">
        <v>111</v>
      </c>
      <c r="W5831" s="2" t="s">
        <v>319</v>
      </c>
      <c r="X5831" s="2" t="s">
        <v>318</v>
      </c>
      <c r="Y5831" s="2" t="s">
        <v>320</v>
      </c>
      <c r="Z5831" s="2">
        <v>0</v>
      </c>
      <c r="AA5831" s="2"/>
      <c r="AB5831" s="2"/>
      <c r="AC5831" s="2"/>
      <c r="AD5831" s="2"/>
      <c r="AE5831" s="2" t="s">
        <v>271</v>
      </c>
      <c r="AF5831" s="2" t="s">
        <v>272</v>
      </c>
      <c r="AG5831" s="2" t="s">
        <v>273</v>
      </c>
      <c r="AH5831" s="2" t="s">
        <v>168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7175</v>
      </c>
      <c r="B5832" s="2" t="s">
        <v>7176</v>
      </c>
      <c r="C5832" s="2" t="s">
        <v>47</v>
      </c>
      <c r="D5832" s="2" t="s">
        <v>253</v>
      </c>
      <c r="E5832" s="2" t="s">
        <v>254</v>
      </c>
      <c r="F5832" s="2" t="s">
        <v>224</v>
      </c>
      <c r="G5832" s="2" t="s">
        <v>225</v>
      </c>
      <c r="H5832" s="2" t="s">
        <v>297</v>
      </c>
      <c r="I5832" s="2" t="s">
        <v>53</v>
      </c>
      <c r="J5832" s="2" t="s">
        <v>226</v>
      </c>
      <c r="K5832" s="2" t="s">
        <v>226</v>
      </c>
      <c r="L5832" s="2" t="s">
        <v>227</v>
      </c>
      <c r="M5832" s="2" t="s">
        <v>57</v>
      </c>
      <c r="N5832" s="3">
        <v>16665.92</v>
      </c>
      <c r="O5832" s="3" t="s">
        <v>228</v>
      </c>
      <c r="P5832" s="4">
        <f>IF(O5832="吨",N5832*1000,IF(O5832="万立方米",N5832*10000,""))</f>
        <v>166659199.99999997</v>
      </c>
      <c r="Q5832" s="2" t="s">
        <v>229</v>
      </c>
      <c r="R5832" s="2" t="s">
        <v>230</v>
      </c>
      <c r="S5832" s="2" t="s">
        <v>231</v>
      </c>
      <c r="T5832" s="2" t="s">
        <v>75</v>
      </c>
      <c r="U5832" s="4">
        <f>0.0</f>
        <v>0.0</v>
      </c>
      <c r="V5832" s="2" t="s">
        <v>232</v>
      </c>
      <c r="W5832" s="2" t="s">
        <v>76</v>
      </c>
      <c r="X5832" s="2" t="s">
        <v>255</v>
      </c>
      <c r="Y5832" s="2" t="s">
        <v>256</v>
      </c>
      <c r="Z5832" s="2">
        <v>57</v>
      </c>
      <c r="AA5832" s="2"/>
      <c r="AB5832" s="2"/>
      <c r="AC5832" s="4">
        <f>P5832*U5832/1000000</f>
        <v>0.0</v>
      </c>
      <c r="AD5832" s="4">
        <f>AC5832*(1-Z5832/100)</f>
        <v>0.0</v>
      </c>
      <c r="AE5832" s="2" t="s">
        <v>66</v>
      </c>
      <c r="AF5832" s="2" t="s">
        <v>67</v>
      </c>
      <c r="AG5832" s="2" t="s">
        <v>257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7177</v>
      </c>
      <c r="B5833" s="2" t="s">
        <v>7176</v>
      </c>
      <c r="C5833" s="2" t="s">
        <v>47</v>
      </c>
      <c r="D5833" s="2" t="s">
        <v>253</v>
      </c>
      <c r="E5833" s="2" t="s">
        <v>254</v>
      </c>
      <c r="F5833" s="2" t="s">
        <v>224</v>
      </c>
      <c r="G5833" s="2" t="s">
        <v>225</v>
      </c>
      <c r="H5833" s="2" t="s">
        <v>297</v>
      </c>
      <c r="I5833" s="2" t="s">
        <v>53</v>
      </c>
      <c r="J5833" s="2" t="s">
        <v>226</v>
      </c>
      <c r="K5833" s="2" t="s">
        <v>226</v>
      </c>
      <c r="L5833" s="2" t="s">
        <v>227</v>
      </c>
      <c r="M5833" s="2" t="s">
        <v>73</v>
      </c>
      <c r="N5833" s="3">
        <v>16665.92</v>
      </c>
      <c r="O5833" s="3" t="s">
        <v>228</v>
      </c>
      <c r="P5833" s="4">
        <f>IF(O5833="吨",N5833*1000,IF(O5833="万立方米",N5833*10000,""))</f>
        <v>166659199.99999997</v>
      </c>
      <c r="Q5833" s="2" t="s">
        <v>229</v>
      </c>
      <c r="R5833" s="2" t="s">
        <v>230</v>
      </c>
      <c r="S5833" s="2" t="s">
        <v>235</v>
      </c>
      <c r="T5833" s="2" t="s">
        <v>75</v>
      </c>
      <c r="U5833" s="4">
        <f>1.3</f>
        <v>1.3</v>
      </c>
      <c r="V5833" s="2" t="s">
        <v>232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4">
        <f>P5833*U5833/1000000</f>
        <v>216.65695999999997</v>
      </c>
      <c r="AD5833" s="4">
        <f>AC5833*(1-Z5833/100)</f>
        <v>216.65695999999997</v>
      </c>
      <c r="AE5833" s="2" t="s">
        <v>66</v>
      </c>
      <c r="AF5833" s="2" t="s">
        <v>67</v>
      </c>
      <c r="AG5833" s="2" t="s">
        <v>259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7178</v>
      </c>
      <c r="B5834" s="2" t="s">
        <v>7176</v>
      </c>
      <c r="C5834" s="2" t="s">
        <v>47</v>
      </c>
      <c r="D5834" s="2" t="s">
        <v>253</v>
      </c>
      <c r="E5834" s="2" t="s">
        <v>254</v>
      </c>
      <c r="F5834" s="2" t="s">
        <v>224</v>
      </c>
      <c r="G5834" s="2" t="s">
        <v>225</v>
      </c>
      <c r="H5834" s="2" t="s">
        <v>297</v>
      </c>
      <c r="I5834" s="2" t="s">
        <v>53</v>
      </c>
      <c r="J5834" s="2" t="s">
        <v>226</v>
      </c>
      <c r="K5834" s="2" t="s">
        <v>226</v>
      </c>
      <c r="L5834" s="2" t="s">
        <v>227</v>
      </c>
      <c r="M5834" s="2" t="s">
        <v>79</v>
      </c>
      <c r="N5834" s="3">
        <v>16665.92</v>
      </c>
      <c r="O5834" s="3" t="s">
        <v>228</v>
      </c>
      <c r="P5834" s="4">
        <f>IF(O5834="吨",N5834*1000,IF(O5834="万立方米",N5834*10000,""))</f>
        <v>166659199.99999997</v>
      </c>
      <c r="Q5834" s="2" t="s">
        <v>229</v>
      </c>
      <c r="R5834" s="2" t="s">
        <v>230</v>
      </c>
      <c r="S5834" s="2" t="s">
        <v>238</v>
      </c>
      <c r="T5834" s="2" t="s">
        <v>75</v>
      </c>
      <c r="U5834" s="4">
        <f>4.1</f>
        <v>4.1</v>
      </c>
      <c r="V5834" s="2" t="s">
        <v>232</v>
      </c>
      <c r="W5834" s="2" t="s">
        <v>76</v>
      </c>
      <c r="X5834" s="2" t="s">
        <v>149</v>
      </c>
      <c r="Y5834" s="2" t="s">
        <v>150</v>
      </c>
      <c r="Z5834" s="2">
        <v>64</v>
      </c>
      <c r="AA5834" s="2"/>
      <c r="AB5834" s="2"/>
      <c r="AC5834" s="4">
        <f>P5834*U5834/1000000</f>
        <v>683.3027199999998</v>
      </c>
      <c r="AD5834" s="4">
        <f>AC5834*(1-Z5834/100)</f>
        <v>245.9889791999999</v>
      </c>
      <c r="AE5834" s="2" t="s">
        <v>66</v>
      </c>
      <c r="AF5834" s="2" t="s">
        <v>67</v>
      </c>
      <c r="AG5834" s="2" t="s">
        <v>257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7179</v>
      </c>
      <c r="B5835" s="2" t="s">
        <v>7176</v>
      </c>
      <c r="C5835" s="2" t="s">
        <v>47</v>
      </c>
      <c r="D5835" s="2" t="s">
        <v>253</v>
      </c>
      <c r="E5835" s="2" t="s">
        <v>254</v>
      </c>
      <c r="F5835" s="2" t="s">
        <v>224</v>
      </c>
      <c r="G5835" s="2" t="s">
        <v>225</v>
      </c>
      <c r="H5835" s="2" t="s">
        <v>297</v>
      </c>
      <c r="I5835" s="2" t="s">
        <v>53</v>
      </c>
      <c r="J5835" s="2" t="s">
        <v>226</v>
      </c>
      <c r="K5835" s="2" t="s">
        <v>226</v>
      </c>
      <c r="L5835" s="2" t="s">
        <v>227</v>
      </c>
      <c r="M5835" s="2" t="s">
        <v>87</v>
      </c>
      <c r="N5835" s="3">
        <v>16665.92</v>
      </c>
      <c r="O5835" s="3" t="s">
        <v>228</v>
      </c>
      <c r="P5835" s="4">
        <f>IF(O5835="吨",N5835*1000,IF(O5835="万立方米",N5835*10000,""))</f>
        <v>166659199.99999997</v>
      </c>
      <c r="Q5835" s="2" t="s">
        <v>229</v>
      </c>
      <c r="R5835" s="2" t="s">
        <v>230</v>
      </c>
      <c r="S5835" s="2" t="s">
        <v>241</v>
      </c>
      <c r="T5835" s="2" t="s">
        <v>75</v>
      </c>
      <c r="U5835" s="4">
        <f>0.0</f>
        <v>0.0</v>
      </c>
      <c r="V5835" s="2" t="s">
        <v>232</v>
      </c>
      <c r="W5835" s="2" t="s">
        <v>76</v>
      </c>
      <c r="X5835" s="2" t="s">
        <v>255</v>
      </c>
      <c r="Y5835" s="2" t="s">
        <v>262</v>
      </c>
      <c r="Z5835" s="2">
        <v>57</v>
      </c>
      <c r="AA5835" s="2"/>
      <c r="AB5835" s="2"/>
      <c r="AC5835" s="4">
        <f>P5835*U5835/1000000</f>
        <v>0.0</v>
      </c>
      <c r="AD5835" s="4">
        <f>AC5835*(1-Z5835/100)</f>
        <v>0.0</v>
      </c>
      <c r="AE5835" s="2" t="s">
        <v>66</v>
      </c>
      <c r="AF5835" s="2" t="s">
        <v>67</v>
      </c>
      <c r="AG5835" s="2" t="s">
        <v>257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7180</v>
      </c>
      <c r="B5836" s="2" t="s">
        <v>7176</v>
      </c>
      <c r="C5836" s="2" t="s">
        <v>47</v>
      </c>
      <c r="D5836" s="2" t="s">
        <v>253</v>
      </c>
      <c r="E5836" s="2" t="s">
        <v>254</v>
      </c>
      <c r="F5836" s="2" t="s">
        <v>224</v>
      </c>
      <c r="G5836" s="2" t="s">
        <v>225</v>
      </c>
      <c r="H5836" s="2" t="s">
        <v>297</v>
      </c>
      <c r="I5836" s="2" t="s">
        <v>53</v>
      </c>
      <c r="J5836" s="2" t="s">
        <v>226</v>
      </c>
      <c r="K5836" s="2" t="s">
        <v>226</v>
      </c>
      <c r="L5836" s="2" t="s">
        <v>227</v>
      </c>
      <c r="M5836" s="2" t="s">
        <v>91</v>
      </c>
      <c r="N5836" s="3">
        <v>16665.92</v>
      </c>
      <c r="O5836" s="3" t="s">
        <v>228</v>
      </c>
      <c r="P5836" s="4">
        <f>IF(O5836="吨",N5836*1000,IF(O5836="万立方米",N5836*10000,""))</f>
        <v>166659199.99999997</v>
      </c>
      <c r="Q5836" s="2" t="s">
        <v>229</v>
      </c>
      <c r="R5836" s="2" t="s">
        <v>230</v>
      </c>
      <c r="S5836" s="2" t="s">
        <v>243</v>
      </c>
      <c r="T5836" s="2" t="s">
        <v>75</v>
      </c>
      <c r="U5836" s="4">
        <f>0.03</f>
        <v>0.03</v>
      </c>
      <c r="V5836" s="2" t="s">
        <v>232</v>
      </c>
      <c r="W5836" s="2" t="s">
        <v>76</v>
      </c>
      <c r="X5836" s="2" t="s">
        <v>255</v>
      </c>
      <c r="Y5836" s="2" t="s">
        <v>264</v>
      </c>
      <c r="Z5836" s="2">
        <v>75</v>
      </c>
      <c r="AA5836" s="2">
        <v>57</v>
      </c>
      <c r="AB5836" s="2">
        <v>75</v>
      </c>
      <c r="AC5836" s="4">
        <f>P5836*U5836/1000000</f>
        <v>4.999775999999999</v>
      </c>
      <c r="AD5836" s="4">
        <f>AC5837*(1-AA5836/100)+(AC5836-AC5837)*(1-AB5836/100)</f>
        <v>2.14990368</v>
      </c>
      <c r="AE5836" s="2" t="s">
        <v>66</v>
      </c>
      <c r="AF5836" s="2" t="s">
        <v>67</v>
      </c>
      <c r="AG5836" s="2" t="s">
        <v>257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7181</v>
      </c>
      <c r="B5837" s="2" t="s">
        <v>7176</v>
      </c>
      <c r="C5837" s="2" t="s">
        <v>47</v>
      </c>
      <c r="D5837" s="2" t="s">
        <v>253</v>
      </c>
      <c r="E5837" s="2" t="s">
        <v>254</v>
      </c>
      <c r="F5837" s="2" t="s">
        <v>224</v>
      </c>
      <c r="G5837" s="2" t="s">
        <v>225</v>
      </c>
      <c r="H5837" s="2" t="s">
        <v>297</v>
      </c>
      <c r="I5837" s="2" t="s">
        <v>53</v>
      </c>
      <c r="J5837" s="2" t="s">
        <v>226</v>
      </c>
      <c r="K5837" s="2" t="s">
        <v>226</v>
      </c>
      <c r="L5837" s="2" t="s">
        <v>227</v>
      </c>
      <c r="M5837" s="2" t="s">
        <v>95</v>
      </c>
      <c r="N5837" s="3">
        <v>16665.92</v>
      </c>
      <c r="O5837" s="3" t="s">
        <v>228</v>
      </c>
      <c r="P5837" s="4">
        <f>IF(O5837="吨",N5837*1000,IF(O5837="万立方米",N5837*10000,""))</f>
        <v>166659199.99999997</v>
      </c>
      <c r="Q5837" s="2" t="s">
        <v>229</v>
      </c>
      <c r="R5837" s="2" t="s">
        <v>230</v>
      </c>
      <c r="S5837" s="2" t="s">
        <v>245</v>
      </c>
      <c r="T5837" s="2" t="s">
        <v>75</v>
      </c>
      <c r="U5837" s="4">
        <f>0.03</f>
        <v>0.03</v>
      </c>
      <c r="V5837" s="2" t="s">
        <v>232</v>
      </c>
      <c r="W5837" s="2" t="s">
        <v>76</v>
      </c>
      <c r="X5837" s="2" t="s">
        <v>255</v>
      </c>
      <c r="Y5837" s="2" t="s">
        <v>266</v>
      </c>
      <c r="Z5837" s="2">
        <v>57</v>
      </c>
      <c r="AA5837" s="2"/>
      <c r="AB5837" s="2"/>
      <c r="AC5837" s="4">
        <f>P5837*U5837/1000000</f>
        <v>4.999775999999999</v>
      </c>
      <c r="AD5837" s="4">
        <f>AC5837*(1-Z5837/100)</f>
        <v>2.14990368</v>
      </c>
      <c r="AE5837" s="2" t="s">
        <v>66</v>
      </c>
      <c r="AF5837" s="2" t="s">
        <v>67</v>
      </c>
      <c r="AG5837" s="2" t="s">
        <v>257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7182</v>
      </c>
      <c r="B5838" s="2" t="s">
        <v>7176</v>
      </c>
      <c r="C5838" s="2" t="s">
        <v>47</v>
      </c>
      <c r="D5838" s="2" t="s">
        <v>253</v>
      </c>
      <c r="E5838" s="2" t="s">
        <v>254</v>
      </c>
      <c r="F5838" s="2" t="s">
        <v>224</v>
      </c>
      <c r="G5838" s="2" t="s">
        <v>225</v>
      </c>
      <c r="H5838" s="2" t="s">
        <v>297</v>
      </c>
      <c r="I5838" s="2" t="s">
        <v>53</v>
      </c>
      <c r="J5838" s="2" t="s">
        <v>226</v>
      </c>
      <c r="K5838" s="2" t="s">
        <v>226</v>
      </c>
      <c r="L5838" s="2" t="s">
        <v>227</v>
      </c>
      <c r="M5838" s="2" t="s">
        <v>99</v>
      </c>
      <c r="N5838" s="3">
        <v>16665.92</v>
      </c>
      <c r="O5838" s="3" t="s">
        <v>228</v>
      </c>
      <c r="P5838" s="4">
        <f>IF(O5838="吨",N5838*1000,IF(O5838="万立方米",N5838*10000,""))</f>
        <v>166659199.99999997</v>
      </c>
      <c r="Q5838" s="2" t="s">
        <v>229</v>
      </c>
      <c r="R5838" s="2" t="s">
        <v>230</v>
      </c>
      <c r="S5838" s="2" t="s">
        <v>247</v>
      </c>
      <c r="T5838" s="2" t="s">
        <v>75</v>
      </c>
      <c r="U5838" s="4">
        <f>0.0</f>
        <v>0.0</v>
      </c>
      <c r="V5838" s="2" t="s">
        <v>232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4">
        <f>P5838*U5838/1000000</f>
        <v>0.0</v>
      </c>
      <c r="AD5838" s="4">
        <f>AC5838*(1-Z5838/100)</f>
        <v>0.0</v>
      </c>
      <c r="AE5838" s="2" t="s">
        <v>66</v>
      </c>
      <c r="AF5838" s="2" t="s">
        <v>67</v>
      </c>
      <c r="AG5838" s="2" t="s">
        <v>268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7183</v>
      </c>
      <c r="B5839" s="2" t="s">
        <v>7176</v>
      </c>
      <c r="C5839" s="2" t="s">
        <v>47</v>
      </c>
      <c r="D5839" s="2" t="s">
        <v>253</v>
      </c>
      <c r="E5839" s="2" t="s">
        <v>254</v>
      </c>
      <c r="F5839" s="2" t="s">
        <v>224</v>
      </c>
      <c r="G5839" s="2" t="s">
        <v>225</v>
      </c>
      <c r="H5839" s="2" t="s">
        <v>297</v>
      </c>
      <c r="I5839" s="2" t="s">
        <v>53</v>
      </c>
      <c r="J5839" s="2" t="s">
        <v>226</v>
      </c>
      <c r="K5839" s="2" t="s">
        <v>226</v>
      </c>
      <c r="L5839" s="2" t="s">
        <v>227</v>
      </c>
      <c r="M5839" s="2" t="s">
        <v>104</v>
      </c>
      <c r="N5839" s="3">
        <v>16665.92</v>
      </c>
      <c r="O5839" s="3" t="s">
        <v>228</v>
      </c>
      <c r="P5839" s="4">
        <f>IF(O5839="吨",N5839*1000,IF(O5839="万立方米",N5839*10000,""))</f>
        <v>166659199.99999997</v>
      </c>
      <c r="Q5839" s="2" t="s">
        <v>229</v>
      </c>
      <c r="R5839" s="2" t="s">
        <v>230</v>
      </c>
      <c r="S5839" s="2" t="s">
        <v>249</v>
      </c>
      <c r="T5839" s="2" t="s">
        <v>75</v>
      </c>
      <c r="U5839" s="4">
        <f>0.02</f>
        <v>0.02</v>
      </c>
      <c r="V5839" s="2" t="s">
        <v>232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259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7184</v>
      </c>
      <c r="B5840" s="2" t="s">
        <v>7176</v>
      </c>
      <c r="C5840" s="2" t="s">
        <v>47</v>
      </c>
      <c r="D5840" s="2" t="s">
        <v>253</v>
      </c>
      <c r="E5840" s="2" t="s">
        <v>254</v>
      </c>
      <c r="F5840" s="2" t="s">
        <v>224</v>
      </c>
      <c r="G5840" s="2" t="s">
        <v>225</v>
      </c>
      <c r="H5840" s="2" t="s">
        <v>297</v>
      </c>
      <c r="I5840" s="2"/>
      <c r="J5840" s="2"/>
      <c r="K5840" s="2" t="s">
        <v>55</v>
      </c>
      <c r="L5840" s="2" t="s">
        <v>163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164</v>
      </c>
      <c r="T5840" s="2" t="s">
        <v>165</v>
      </c>
      <c r="U5840" s="4">
        <f>0.16</f>
        <v>0.16</v>
      </c>
      <c r="V5840" s="2" t="s">
        <v>111</v>
      </c>
      <c r="W5840" s="2" t="s">
        <v>164</v>
      </c>
      <c r="X5840" s="2" t="s">
        <v>163</v>
      </c>
      <c r="Y5840" s="2" t="s">
        <v>166</v>
      </c>
      <c r="Z5840" s="2">
        <v>0</v>
      </c>
      <c r="AA5840" s="2"/>
      <c r="AB5840" s="2"/>
      <c r="AC5840" s="2"/>
      <c r="AD5840" s="2"/>
      <c r="AE5840" s="2" t="s">
        <v>271</v>
      </c>
      <c r="AF5840" s="2" t="s">
        <v>272</v>
      </c>
      <c r="AG5840" s="2" t="s">
        <v>273</v>
      </c>
      <c r="AH5840" s="2" t="s">
        <v>168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7185</v>
      </c>
      <c r="B5841" s="2" t="s">
        <v>7186</v>
      </c>
      <c r="C5841" s="2" t="s">
        <v>47</v>
      </c>
      <c r="D5841" s="2" t="s">
        <v>1552</v>
      </c>
      <c r="E5841" s="2" t="s">
        <v>277</v>
      </c>
      <c r="F5841" s="2" t="s">
        <v>278</v>
      </c>
      <c r="G5841" s="2" t="s">
        <v>225</v>
      </c>
      <c r="H5841" s="2" t="s">
        <v>297</v>
      </c>
      <c r="I5841" s="2" t="s">
        <v>53</v>
      </c>
      <c r="J5841" s="2" t="s">
        <v>121</v>
      </c>
      <c r="K5841" s="2"/>
      <c r="L5841" s="2" t="s">
        <v>122</v>
      </c>
      <c r="M5841" s="2" t="s">
        <v>57</v>
      </c>
      <c r="N5841" s="3">
        <v>1884.97</v>
      </c>
      <c r="O5841" s="3" t="s">
        <v>123</v>
      </c>
      <c r="P5841" s="2"/>
      <c r="Q5841" s="2"/>
      <c r="R5841" s="2"/>
      <c r="S5841" s="2"/>
      <c r="T5841" s="2"/>
      <c r="U5841" s="2"/>
      <c r="V5841" s="2"/>
      <c r="W5841" s="2" t="s">
        <v>124</v>
      </c>
      <c r="X5841" s="2"/>
      <c r="Y5841" s="2" t="s">
        <v>65</v>
      </c>
      <c r="Z5841" s="2">
        <v>0</v>
      </c>
      <c r="AA5841" s="2"/>
      <c r="AB5841" s="2"/>
      <c r="AC5841" s="4">
        <f>P5841*U5841/1000000</f>
        <v>0.0</v>
      </c>
      <c r="AD5841" s="4">
        <f>AC5841*(1-Z5841/100)</f>
        <v>0.0</v>
      </c>
      <c r="AE5841" s="2" t="s">
        <v>125</v>
      </c>
      <c r="AF5841" s="2" t="s">
        <v>126</v>
      </c>
      <c r="AG5841" s="2" t="s">
        <v>127</v>
      </c>
      <c r="AH5841" s="2" t="s">
        <v>128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7187</v>
      </c>
      <c r="B5842" s="2" t="s">
        <v>7186</v>
      </c>
      <c r="C5842" s="2" t="s">
        <v>47</v>
      </c>
      <c r="D5842" s="2" t="s">
        <v>1552</v>
      </c>
      <c r="E5842" s="2" t="s">
        <v>277</v>
      </c>
      <c r="F5842" s="2" t="s">
        <v>278</v>
      </c>
      <c r="G5842" s="2" t="s">
        <v>225</v>
      </c>
      <c r="H5842" s="2" t="s">
        <v>297</v>
      </c>
      <c r="I5842" s="2" t="s">
        <v>53</v>
      </c>
      <c r="J5842" s="2" t="s">
        <v>121</v>
      </c>
      <c r="K5842" s="2"/>
      <c r="L5842" s="2" t="s">
        <v>122</v>
      </c>
      <c r="M5842" s="2" t="s">
        <v>73</v>
      </c>
      <c r="N5842" s="3">
        <v>1884.97</v>
      </c>
      <c r="O5842" s="3" t="s">
        <v>123</v>
      </c>
      <c r="P5842" s="2"/>
      <c r="Q5842" s="2"/>
      <c r="R5842" s="2"/>
      <c r="S5842" s="2"/>
      <c r="T5842" s="2"/>
      <c r="U5842" s="2"/>
      <c r="V5842" s="2"/>
      <c r="W5842" s="2" t="s">
        <v>124</v>
      </c>
      <c r="X5842" s="2"/>
      <c r="Y5842" s="2" t="s">
        <v>65</v>
      </c>
      <c r="Z5842" s="2">
        <v>0</v>
      </c>
      <c r="AA5842" s="2"/>
      <c r="AB5842" s="2"/>
      <c r="AC5842" s="4">
        <f>P5842*U5842/1000000</f>
        <v>0.0</v>
      </c>
      <c r="AD5842" s="4">
        <f>AC5842*(1-Z5842/100)</f>
        <v>0.0</v>
      </c>
      <c r="AE5842" s="2" t="s">
        <v>125</v>
      </c>
      <c r="AF5842" s="2" t="s">
        <v>126</v>
      </c>
      <c r="AG5842" s="2" t="s">
        <v>130</v>
      </c>
      <c r="AH5842" s="2" t="s">
        <v>128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7188</v>
      </c>
      <c r="B5843" s="2" t="s">
        <v>7186</v>
      </c>
      <c r="C5843" s="2" t="s">
        <v>47</v>
      </c>
      <c r="D5843" s="2" t="s">
        <v>1552</v>
      </c>
      <c r="E5843" s="2" t="s">
        <v>277</v>
      </c>
      <c r="F5843" s="2" t="s">
        <v>278</v>
      </c>
      <c r="G5843" s="2" t="s">
        <v>225</v>
      </c>
      <c r="H5843" s="2" t="s">
        <v>297</v>
      </c>
      <c r="I5843" s="2" t="s">
        <v>53</v>
      </c>
      <c r="J5843" s="2" t="s">
        <v>121</v>
      </c>
      <c r="K5843" s="2"/>
      <c r="L5843" s="2" t="s">
        <v>122</v>
      </c>
      <c r="M5843" s="2" t="s">
        <v>79</v>
      </c>
      <c r="N5843" s="3">
        <v>1884.97</v>
      </c>
      <c r="O5843" s="3" t="s">
        <v>123</v>
      </c>
      <c r="P5843" s="2"/>
      <c r="Q5843" s="2"/>
      <c r="R5843" s="2"/>
      <c r="S5843" s="2"/>
      <c r="T5843" s="2"/>
      <c r="U5843" s="2"/>
      <c r="V5843" s="2"/>
      <c r="W5843" s="2" t="s">
        <v>124</v>
      </c>
      <c r="X5843" s="2"/>
      <c r="Y5843" s="2" t="s">
        <v>65</v>
      </c>
      <c r="Z5843" s="2">
        <v>0</v>
      </c>
      <c r="AA5843" s="2"/>
      <c r="AB5843" s="2"/>
      <c r="AC5843" s="4">
        <f>P5843*U5843/1000000</f>
        <v>0.0</v>
      </c>
      <c r="AD5843" s="4">
        <f>AC5843*(1-Z5843/100)</f>
        <v>0.0</v>
      </c>
      <c r="AE5843" s="2" t="s">
        <v>125</v>
      </c>
      <c r="AF5843" s="2" t="s">
        <v>126</v>
      </c>
      <c r="AG5843" s="2" t="s">
        <v>127</v>
      </c>
      <c r="AH5843" s="2" t="s">
        <v>128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7189</v>
      </c>
      <c r="B5844" s="2" t="s">
        <v>7186</v>
      </c>
      <c r="C5844" s="2" t="s">
        <v>47</v>
      </c>
      <c r="D5844" s="2" t="s">
        <v>1552</v>
      </c>
      <c r="E5844" s="2" t="s">
        <v>277</v>
      </c>
      <c r="F5844" s="2" t="s">
        <v>278</v>
      </c>
      <c r="G5844" s="2" t="s">
        <v>225</v>
      </c>
      <c r="H5844" s="2" t="s">
        <v>297</v>
      </c>
      <c r="I5844" s="2" t="s">
        <v>53</v>
      </c>
      <c r="J5844" s="2" t="s">
        <v>121</v>
      </c>
      <c r="K5844" s="2"/>
      <c r="L5844" s="2" t="s">
        <v>122</v>
      </c>
      <c r="M5844" s="2" t="s">
        <v>87</v>
      </c>
      <c r="N5844" s="3">
        <v>1884.97</v>
      </c>
      <c r="O5844" s="3" t="s">
        <v>123</v>
      </c>
      <c r="P5844" s="2"/>
      <c r="Q5844" s="2"/>
      <c r="R5844" s="2"/>
      <c r="S5844" s="2"/>
      <c r="T5844" s="2"/>
      <c r="U5844" s="2"/>
      <c r="V5844" s="2"/>
      <c r="W5844" s="2" t="s">
        <v>124</v>
      </c>
      <c r="X5844" s="2"/>
      <c r="Y5844" s="2" t="s">
        <v>65</v>
      </c>
      <c r="Z5844" s="2">
        <v>0</v>
      </c>
      <c r="AA5844" s="2"/>
      <c r="AB5844" s="2"/>
      <c r="AC5844" s="4">
        <f>P5844*U5844/1000000</f>
        <v>0.0</v>
      </c>
      <c r="AD5844" s="4">
        <f>AC5844*(1-Z5844/100)</f>
        <v>0.0</v>
      </c>
      <c r="AE5844" s="2" t="s">
        <v>125</v>
      </c>
      <c r="AF5844" s="2" t="s">
        <v>126</v>
      </c>
      <c r="AG5844" s="2" t="s">
        <v>127</v>
      </c>
      <c r="AH5844" s="2" t="s">
        <v>128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7190</v>
      </c>
      <c r="B5845" s="2" t="s">
        <v>7186</v>
      </c>
      <c r="C5845" s="2" t="s">
        <v>47</v>
      </c>
      <c r="D5845" s="2" t="s">
        <v>1552</v>
      </c>
      <c r="E5845" s="2" t="s">
        <v>277</v>
      </c>
      <c r="F5845" s="2" t="s">
        <v>278</v>
      </c>
      <c r="G5845" s="2" t="s">
        <v>225</v>
      </c>
      <c r="H5845" s="2" t="s">
        <v>297</v>
      </c>
      <c r="I5845" s="2" t="s">
        <v>53</v>
      </c>
      <c r="J5845" s="2" t="s">
        <v>121</v>
      </c>
      <c r="K5845" s="2"/>
      <c r="L5845" s="2" t="s">
        <v>122</v>
      </c>
      <c r="M5845" s="2" t="s">
        <v>91</v>
      </c>
      <c r="N5845" s="3">
        <v>1884.97</v>
      </c>
      <c r="O5845" s="3" t="s">
        <v>123</v>
      </c>
      <c r="P5845" s="2"/>
      <c r="Q5845" s="2"/>
      <c r="R5845" s="2"/>
      <c r="S5845" s="2"/>
      <c r="T5845" s="2"/>
      <c r="U5845" s="2"/>
      <c r="V5845" s="2"/>
      <c r="W5845" s="2" t="s">
        <v>124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4">
        <f>P5845*U5845/1000000</f>
        <v>0.0</v>
      </c>
      <c r="AD5845" s="4">
        <f>AC5846*(1-AA5845/100)+(AC5845-AC5846)*(1-AB5845/100)</f>
        <v>0.0</v>
      </c>
      <c r="AE5845" s="2" t="s">
        <v>125</v>
      </c>
      <c r="AF5845" s="2" t="s">
        <v>126</v>
      </c>
      <c r="AG5845" s="2" t="s">
        <v>127</v>
      </c>
      <c r="AH5845" s="2" t="s">
        <v>128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7191</v>
      </c>
      <c r="B5846" s="2" t="s">
        <v>7186</v>
      </c>
      <c r="C5846" s="2" t="s">
        <v>47</v>
      </c>
      <c r="D5846" s="2" t="s">
        <v>1552</v>
      </c>
      <c r="E5846" s="2" t="s">
        <v>277</v>
      </c>
      <c r="F5846" s="2" t="s">
        <v>278</v>
      </c>
      <c r="G5846" s="2" t="s">
        <v>225</v>
      </c>
      <c r="H5846" s="2" t="s">
        <v>297</v>
      </c>
      <c r="I5846" s="2" t="s">
        <v>53</v>
      </c>
      <c r="J5846" s="2" t="s">
        <v>121</v>
      </c>
      <c r="K5846" s="2"/>
      <c r="L5846" s="2" t="s">
        <v>122</v>
      </c>
      <c r="M5846" s="2" t="s">
        <v>95</v>
      </c>
      <c r="N5846" s="3">
        <v>1884.97</v>
      </c>
      <c r="O5846" s="3" t="s">
        <v>123</v>
      </c>
      <c r="P5846" s="2"/>
      <c r="Q5846" s="2"/>
      <c r="R5846" s="2"/>
      <c r="S5846" s="2"/>
      <c r="T5846" s="2"/>
      <c r="U5846" s="2"/>
      <c r="V5846" s="2"/>
      <c r="W5846" s="2" t="s">
        <v>124</v>
      </c>
      <c r="X5846" s="2"/>
      <c r="Y5846" s="2" t="s">
        <v>65</v>
      </c>
      <c r="Z5846" s="2">
        <v>0</v>
      </c>
      <c r="AA5846" s="2"/>
      <c r="AB5846" s="2"/>
      <c r="AC5846" s="4">
        <f>P5846*U5846/1000000</f>
        <v>0.0</v>
      </c>
      <c r="AD5846" s="4">
        <f>AC5846*(1-Z5846/100)</f>
        <v>0.0</v>
      </c>
      <c r="AE5846" s="2" t="s">
        <v>125</v>
      </c>
      <c r="AF5846" s="2" t="s">
        <v>126</v>
      </c>
      <c r="AG5846" s="2" t="s">
        <v>127</v>
      </c>
      <c r="AH5846" s="2" t="s">
        <v>128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7192</v>
      </c>
      <c r="B5847" s="2" t="s">
        <v>7186</v>
      </c>
      <c r="C5847" s="2" t="s">
        <v>47</v>
      </c>
      <c r="D5847" s="2" t="s">
        <v>1552</v>
      </c>
      <c r="E5847" s="2" t="s">
        <v>277</v>
      </c>
      <c r="F5847" s="2" t="s">
        <v>278</v>
      </c>
      <c r="G5847" s="2" t="s">
        <v>225</v>
      </c>
      <c r="H5847" s="2" t="s">
        <v>297</v>
      </c>
      <c r="I5847" s="2" t="s">
        <v>53</v>
      </c>
      <c r="J5847" s="2" t="s">
        <v>121</v>
      </c>
      <c r="K5847" s="2"/>
      <c r="L5847" s="2" t="s">
        <v>122</v>
      </c>
      <c r="M5847" s="2" t="s">
        <v>99</v>
      </c>
      <c r="N5847" s="3">
        <v>1884.97</v>
      </c>
      <c r="O5847" s="3" t="s">
        <v>123</v>
      </c>
      <c r="P5847" s="2"/>
      <c r="Q5847" s="2"/>
      <c r="R5847" s="2"/>
      <c r="S5847" s="2"/>
      <c r="T5847" s="2"/>
      <c r="U5847" s="2"/>
      <c r="V5847" s="2"/>
      <c r="W5847" s="2" t="s">
        <v>124</v>
      </c>
      <c r="X5847" s="2"/>
      <c r="Y5847" s="2" t="s">
        <v>65</v>
      </c>
      <c r="Z5847" s="2">
        <v>0</v>
      </c>
      <c r="AA5847" s="2"/>
      <c r="AB5847" s="2"/>
      <c r="AC5847" s="4">
        <f>P5847*U5847/1000000</f>
        <v>0.0</v>
      </c>
      <c r="AD5847" s="4">
        <f>AC5847*(1-Z5847/100)</f>
        <v>0.0</v>
      </c>
      <c r="AE5847" s="2" t="s">
        <v>125</v>
      </c>
      <c r="AF5847" s="2" t="s">
        <v>126</v>
      </c>
      <c r="AG5847" s="2" t="s">
        <v>127</v>
      </c>
      <c r="AH5847" s="2" t="s">
        <v>128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7193</v>
      </c>
      <c r="B5848" s="2" t="s">
        <v>7186</v>
      </c>
      <c r="C5848" s="2" t="s">
        <v>47</v>
      </c>
      <c r="D5848" s="2" t="s">
        <v>1552</v>
      </c>
      <c r="E5848" s="2" t="s">
        <v>277</v>
      </c>
      <c r="F5848" s="2" t="s">
        <v>278</v>
      </c>
      <c r="G5848" s="2" t="s">
        <v>225</v>
      </c>
      <c r="H5848" s="2" t="s">
        <v>297</v>
      </c>
      <c r="I5848" s="2" t="s">
        <v>53</v>
      </c>
      <c r="J5848" s="2" t="s">
        <v>121</v>
      </c>
      <c r="K5848" s="2"/>
      <c r="L5848" s="2" t="s">
        <v>122</v>
      </c>
      <c r="M5848" s="2" t="s">
        <v>104</v>
      </c>
      <c r="N5848" s="3">
        <v>1884.97</v>
      </c>
      <c r="O5848" s="3" t="s">
        <v>123</v>
      </c>
      <c r="P5848" s="2"/>
      <c r="Q5848" s="2"/>
      <c r="R5848" s="2"/>
      <c r="S5848" s="2"/>
      <c r="T5848" s="2"/>
      <c r="U5848" s="2"/>
      <c r="V5848" s="2"/>
      <c r="W5848" s="2" t="s">
        <v>124</v>
      </c>
      <c r="X5848" s="2"/>
      <c r="Y5848" s="2" t="s">
        <v>65</v>
      </c>
      <c r="Z5848" s="2">
        <v>0</v>
      </c>
      <c r="AA5848" s="2"/>
      <c r="AB5848" s="2"/>
      <c r="AC5848" s="4">
        <f>P5848*U5848/1000000</f>
        <v>0.0</v>
      </c>
      <c r="AD5848" s="4">
        <f>AC5848*(1-Z5848/100)</f>
        <v>0.0</v>
      </c>
      <c r="AE5848" s="2" t="s">
        <v>125</v>
      </c>
      <c r="AF5848" s="2" t="s">
        <v>126</v>
      </c>
      <c r="AG5848" s="2" t="s">
        <v>130</v>
      </c>
      <c r="AH5848" s="2" t="s">
        <v>128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7194</v>
      </c>
      <c r="B5849" s="2" t="s">
        <v>7186</v>
      </c>
      <c r="C5849" s="2" t="s">
        <v>47</v>
      </c>
      <c r="D5849" s="2" t="s">
        <v>1552</v>
      </c>
      <c r="E5849" s="2" t="s">
        <v>277</v>
      </c>
      <c r="F5849" s="2" t="s">
        <v>278</v>
      </c>
      <c r="G5849" s="2" t="s">
        <v>225</v>
      </c>
      <c r="H5849" s="2" t="s">
        <v>297</v>
      </c>
      <c r="I5849" s="2"/>
      <c r="J5849" s="2"/>
      <c r="K5849" s="2"/>
      <c r="L5849" s="2"/>
      <c r="M5849" s="2" t="s">
        <v>107</v>
      </c>
      <c r="N5849" s="3"/>
      <c r="O5849" s="3"/>
      <c r="P5849" s="4">
        <f>IF(O5849="吨",N5849*1000,IF(O5849="万立方米",N5849*10000,""))</f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138</v>
      </c>
      <c r="AH5849" s="2" t="s">
        <v>114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7195</v>
      </c>
      <c r="B5850" s="2" t="s">
        <v>7196</v>
      </c>
      <c r="C5850" s="2" t="s">
        <v>47</v>
      </c>
      <c r="D5850" s="2" t="s">
        <v>2508</v>
      </c>
      <c r="E5850" s="2" t="s">
        <v>223</v>
      </c>
      <c r="F5850" s="2" t="s">
        <v>50</v>
      </c>
      <c r="G5850" s="2" t="s">
        <v>200</v>
      </c>
      <c r="H5850" s="2" t="s">
        <v>560</v>
      </c>
      <c r="I5850" s="2" t="s">
        <v>53</v>
      </c>
      <c r="J5850" s="2" t="s">
        <v>357</v>
      </c>
      <c r="K5850" s="2" t="s">
        <v>357</v>
      </c>
      <c r="L5850" s="2" t="s">
        <v>200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358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0.0036703</v>
      </c>
      <c r="AD5850" s="4">
        <f>AC5850*(1-Z5850/100)</f>
        <v>0.0036703</v>
      </c>
      <c r="AE5850" s="2" t="s">
        <v>66</v>
      </c>
      <c r="AF5850" s="2" t="s">
        <v>67</v>
      </c>
      <c r="AG5850" s="2" t="s">
        <v>233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7197</v>
      </c>
      <c r="B5851" s="2" t="s">
        <v>7196</v>
      </c>
      <c r="C5851" s="2" t="s">
        <v>47</v>
      </c>
      <c r="D5851" s="2" t="s">
        <v>2508</v>
      </c>
      <c r="E5851" s="2" t="s">
        <v>223</v>
      </c>
      <c r="F5851" s="2" t="s">
        <v>50</v>
      </c>
      <c r="G5851" s="2" t="s">
        <v>200</v>
      </c>
      <c r="H5851" s="2" t="s">
        <v>560</v>
      </c>
      <c r="I5851" s="2" t="s">
        <v>53</v>
      </c>
      <c r="J5851" s="2" t="s">
        <v>357</v>
      </c>
      <c r="K5851" s="2" t="s">
        <v>357</v>
      </c>
      <c r="L5851" s="2" t="s">
        <v>200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360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4">
        <f>P5851*U5851/1000000</f>
        <v>0.220218</v>
      </c>
      <c r="AD5851" s="4">
        <f>AC5851*(1-Z5851/100)</f>
        <v>0.220218</v>
      </c>
      <c r="AE5851" s="2" t="s">
        <v>66</v>
      </c>
      <c r="AF5851" s="2" t="s">
        <v>67</v>
      </c>
      <c r="AG5851" s="2" t="s">
        <v>236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7198</v>
      </c>
      <c r="B5852" s="2" t="s">
        <v>7196</v>
      </c>
      <c r="C5852" s="2" t="s">
        <v>47</v>
      </c>
      <c r="D5852" s="2" t="s">
        <v>2508</v>
      </c>
      <c r="E5852" s="2" t="s">
        <v>223</v>
      </c>
      <c r="F5852" s="2" t="s">
        <v>50</v>
      </c>
      <c r="G5852" s="2" t="s">
        <v>200</v>
      </c>
      <c r="H5852" s="2" t="s">
        <v>560</v>
      </c>
      <c r="I5852" s="2" t="s">
        <v>53</v>
      </c>
      <c r="J5852" s="2" t="s">
        <v>357</v>
      </c>
      <c r="K5852" s="2" t="s">
        <v>357</v>
      </c>
      <c r="L5852" s="2" t="s">
        <v>200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362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4">
        <f>P5852*U5852/1000000</f>
        <v>2.716022</v>
      </c>
      <c r="AD5852" s="4">
        <f>AC5852*(1-Z5852/100)</f>
        <v>2.11849716</v>
      </c>
      <c r="AE5852" s="2" t="s">
        <v>66</v>
      </c>
      <c r="AF5852" s="2" t="s">
        <v>67</v>
      </c>
      <c r="AG5852" s="2" t="s">
        <v>239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7199</v>
      </c>
      <c r="B5853" s="2" t="s">
        <v>7196</v>
      </c>
      <c r="C5853" s="2" t="s">
        <v>47</v>
      </c>
      <c r="D5853" s="2" t="s">
        <v>2508</v>
      </c>
      <c r="E5853" s="2" t="s">
        <v>223</v>
      </c>
      <c r="F5853" s="2" t="s">
        <v>50</v>
      </c>
      <c r="G5853" s="2" t="s">
        <v>200</v>
      </c>
      <c r="H5853" s="2" t="s">
        <v>560</v>
      </c>
      <c r="I5853" s="2" t="s">
        <v>53</v>
      </c>
      <c r="J5853" s="2" t="s">
        <v>357</v>
      </c>
      <c r="K5853" s="2" t="s">
        <v>357</v>
      </c>
      <c r="L5853" s="2" t="s">
        <v>200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364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4">
        <f>P5853*U5853/1000000</f>
        <v>0.0146812</v>
      </c>
      <c r="AD5853" s="4">
        <f>AC5853*(1-Z5853/100)</f>
        <v>0.0146812</v>
      </c>
      <c r="AE5853" s="2" t="s">
        <v>66</v>
      </c>
      <c r="AF5853" s="2" t="s">
        <v>67</v>
      </c>
      <c r="AG5853" s="2" t="s">
        <v>233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7200</v>
      </c>
      <c r="B5854" s="2" t="s">
        <v>7196</v>
      </c>
      <c r="C5854" s="2" t="s">
        <v>47</v>
      </c>
      <c r="D5854" s="2" t="s">
        <v>2508</v>
      </c>
      <c r="E5854" s="2" t="s">
        <v>223</v>
      </c>
      <c r="F5854" s="2" t="s">
        <v>50</v>
      </c>
      <c r="G5854" s="2" t="s">
        <v>200</v>
      </c>
      <c r="H5854" s="2" t="s">
        <v>560</v>
      </c>
      <c r="I5854" s="2" t="s">
        <v>53</v>
      </c>
      <c r="J5854" s="2" t="s">
        <v>357</v>
      </c>
      <c r="K5854" s="2" t="s">
        <v>357</v>
      </c>
      <c r="L5854" s="2" t="s">
        <v>200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366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4">
        <f>P5854*U5854/1000000</f>
        <v>0.183515</v>
      </c>
      <c r="AD5854" s="4">
        <f>AC5855*(1-AA5854/100)+(AC5854-AC5855)*(1-AB5854/100)</f>
        <v>0.183515</v>
      </c>
      <c r="AE5854" s="2" t="s">
        <v>66</v>
      </c>
      <c r="AF5854" s="2" t="s">
        <v>67</v>
      </c>
      <c r="AG5854" s="2" t="s">
        <v>233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7201</v>
      </c>
      <c r="B5855" s="2" t="s">
        <v>7196</v>
      </c>
      <c r="C5855" s="2" t="s">
        <v>47</v>
      </c>
      <c r="D5855" s="2" t="s">
        <v>2508</v>
      </c>
      <c r="E5855" s="2" t="s">
        <v>223</v>
      </c>
      <c r="F5855" s="2" t="s">
        <v>50</v>
      </c>
      <c r="G5855" s="2" t="s">
        <v>200</v>
      </c>
      <c r="H5855" s="2" t="s">
        <v>560</v>
      </c>
      <c r="I5855" s="2" t="s">
        <v>53</v>
      </c>
      <c r="J5855" s="2" t="s">
        <v>357</v>
      </c>
      <c r="K5855" s="2" t="s">
        <v>357</v>
      </c>
      <c r="L5855" s="2" t="s">
        <v>200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368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4">
        <f>P5855*U5855/1000000</f>
        <v>0.183515</v>
      </c>
      <c r="AD5855" s="4">
        <f>AC5855*(1-Z5855/100)</f>
        <v>0.183515</v>
      </c>
      <c r="AE5855" s="2" t="s">
        <v>66</v>
      </c>
      <c r="AF5855" s="2" t="s">
        <v>67</v>
      </c>
      <c r="AG5855" s="2" t="s">
        <v>233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7202</v>
      </c>
      <c r="B5856" s="2" t="s">
        <v>7196</v>
      </c>
      <c r="C5856" s="2" t="s">
        <v>47</v>
      </c>
      <c r="D5856" s="2" t="s">
        <v>2508</v>
      </c>
      <c r="E5856" s="2" t="s">
        <v>223</v>
      </c>
      <c r="F5856" s="2" t="s">
        <v>50</v>
      </c>
      <c r="G5856" s="2" t="s">
        <v>200</v>
      </c>
      <c r="H5856" s="2" t="s">
        <v>560</v>
      </c>
      <c r="I5856" s="2" t="s">
        <v>53</v>
      </c>
      <c r="J5856" s="2" t="s">
        <v>357</v>
      </c>
      <c r="K5856" s="2" t="s">
        <v>357</v>
      </c>
      <c r="L5856" s="2" t="s">
        <v>200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370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1.10109</v>
      </c>
      <c r="AD5856" s="4">
        <f>AC5856*(1-Z5856/100)</f>
        <v>1.10109</v>
      </c>
      <c r="AE5856" s="2" t="s">
        <v>66</v>
      </c>
      <c r="AF5856" s="2" t="s">
        <v>67</v>
      </c>
      <c r="AG5856" s="2" t="s">
        <v>233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7203</v>
      </c>
      <c r="B5857" s="2" t="s">
        <v>7196</v>
      </c>
      <c r="C5857" s="2" t="s">
        <v>47</v>
      </c>
      <c r="D5857" s="2" t="s">
        <v>2508</v>
      </c>
      <c r="E5857" s="2" t="s">
        <v>223</v>
      </c>
      <c r="F5857" s="2" t="s">
        <v>50</v>
      </c>
      <c r="G5857" s="2" t="s">
        <v>200</v>
      </c>
      <c r="H5857" s="2" t="s">
        <v>560</v>
      </c>
      <c r="I5857" s="2" t="s">
        <v>53</v>
      </c>
      <c r="J5857" s="2" t="s">
        <v>357</v>
      </c>
      <c r="K5857" s="2" t="s">
        <v>357</v>
      </c>
      <c r="L5857" s="2" t="s">
        <v>200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372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4">
        <f>P5857*U5857/1000000</f>
        <v>0.047713900000000004</v>
      </c>
      <c r="AD5857" s="4">
        <f>AC5857*(1-Z5857/100)</f>
        <v>0.047713900000000004</v>
      </c>
      <c r="AE5857" s="2" t="s">
        <v>66</v>
      </c>
      <c r="AF5857" s="2" t="s">
        <v>67</v>
      </c>
      <c r="AG5857" s="2" t="s">
        <v>236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7204</v>
      </c>
      <c r="B5858" s="2" t="s">
        <v>7196</v>
      </c>
      <c r="C5858" s="2" t="s">
        <v>47</v>
      </c>
      <c r="D5858" s="2" t="s">
        <v>2508</v>
      </c>
      <c r="E5858" s="2" t="s">
        <v>223</v>
      </c>
      <c r="F5858" s="2" t="s">
        <v>50</v>
      </c>
      <c r="G5858" s="2" t="s">
        <v>200</v>
      </c>
      <c r="H5858" s="2" t="s">
        <v>560</v>
      </c>
      <c r="I5858" s="2"/>
      <c r="J5858" s="2"/>
      <c r="K5858" s="2"/>
      <c r="L5858" s="2"/>
      <c r="M5858" s="2" t="s">
        <v>107</v>
      </c>
      <c r="N5858" s="3"/>
      <c r="O5858" s="3"/>
      <c r="P5858" s="4">
        <f>IF(O5858="吨",N5858*1000,IF(O5858="万立方米",N5858*10000,""))</f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138</v>
      </c>
      <c r="AH5858" s="2" t="s">
        <v>114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7205</v>
      </c>
      <c r="B5859" s="2" t="s">
        <v>7206</v>
      </c>
      <c r="C5859" s="2" t="s">
        <v>47</v>
      </c>
      <c r="D5859" s="2" t="s">
        <v>276</v>
      </c>
      <c r="E5859" s="2" t="s">
        <v>277</v>
      </c>
      <c r="F5859" s="2" t="s">
        <v>278</v>
      </c>
      <c r="G5859" s="2" t="s">
        <v>120</v>
      </c>
      <c r="H5859" s="2" t="s">
        <v>560</v>
      </c>
      <c r="I5859" s="2" t="s">
        <v>53</v>
      </c>
      <c r="J5859" s="2" t="s">
        <v>280</v>
      </c>
      <c r="K5859" s="2"/>
      <c r="L5859" s="2" t="s">
        <v>122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124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271</v>
      </c>
      <c r="AF5859" s="2" t="s">
        <v>281</v>
      </c>
      <c r="AG5859" s="2" t="s">
        <v>282</v>
      </c>
      <c r="AH5859" s="2" t="s">
        <v>128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7207</v>
      </c>
      <c r="B5860" s="2" t="s">
        <v>7206</v>
      </c>
      <c r="C5860" s="2" t="s">
        <v>47</v>
      </c>
      <c r="D5860" s="2" t="s">
        <v>276</v>
      </c>
      <c r="E5860" s="2" t="s">
        <v>277</v>
      </c>
      <c r="F5860" s="2" t="s">
        <v>278</v>
      </c>
      <c r="G5860" s="2" t="s">
        <v>120</v>
      </c>
      <c r="H5860" s="2" t="s">
        <v>560</v>
      </c>
      <c r="I5860" s="2" t="s">
        <v>53</v>
      </c>
      <c r="J5860" s="2" t="s">
        <v>280</v>
      </c>
      <c r="K5860" s="2"/>
      <c r="L5860" s="2" t="s">
        <v>122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124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271</v>
      </c>
      <c r="AF5860" s="2" t="s">
        <v>281</v>
      </c>
      <c r="AG5860" s="2" t="s">
        <v>284</v>
      </c>
      <c r="AH5860" s="2" t="s">
        <v>128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7208</v>
      </c>
      <c r="B5861" s="2" t="s">
        <v>7206</v>
      </c>
      <c r="C5861" s="2" t="s">
        <v>47</v>
      </c>
      <c r="D5861" s="2" t="s">
        <v>276</v>
      </c>
      <c r="E5861" s="2" t="s">
        <v>277</v>
      </c>
      <c r="F5861" s="2" t="s">
        <v>278</v>
      </c>
      <c r="G5861" s="2" t="s">
        <v>120</v>
      </c>
      <c r="H5861" s="2" t="s">
        <v>560</v>
      </c>
      <c r="I5861" s="2" t="s">
        <v>53</v>
      </c>
      <c r="J5861" s="2" t="s">
        <v>280</v>
      </c>
      <c r="K5861" s="2"/>
      <c r="L5861" s="2" t="s">
        <v>122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124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271</v>
      </c>
      <c r="AF5861" s="2" t="s">
        <v>281</v>
      </c>
      <c r="AG5861" s="2" t="s">
        <v>286</v>
      </c>
      <c r="AH5861" s="2" t="s">
        <v>128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7209</v>
      </c>
      <c r="B5862" s="2" t="s">
        <v>7206</v>
      </c>
      <c r="C5862" s="2" t="s">
        <v>47</v>
      </c>
      <c r="D5862" s="2" t="s">
        <v>276</v>
      </c>
      <c r="E5862" s="2" t="s">
        <v>277</v>
      </c>
      <c r="F5862" s="2" t="s">
        <v>278</v>
      </c>
      <c r="G5862" s="2" t="s">
        <v>120</v>
      </c>
      <c r="H5862" s="2" t="s">
        <v>560</v>
      </c>
      <c r="I5862" s="2" t="s">
        <v>53</v>
      </c>
      <c r="J5862" s="2" t="s">
        <v>280</v>
      </c>
      <c r="K5862" s="2"/>
      <c r="L5862" s="2" t="s">
        <v>122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124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271</v>
      </c>
      <c r="AF5862" s="2" t="s">
        <v>281</v>
      </c>
      <c r="AG5862" s="2" t="s">
        <v>282</v>
      </c>
      <c r="AH5862" s="2" t="s">
        <v>128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7210</v>
      </c>
      <c r="B5863" s="2" t="s">
        <v>7206</v>
      </c>
      <c r="C5863" s="2" t="s">
        <v>47</v>
      </c>
      <c r="D5863" s="2" t="s">
        <v>276</v>
      </c>
      <c r="E5863" s="2" t="s">
        <v>277</v>
      </c>
      <c r="F5863" s="2" t="s">
        <v>278</v>
      </c>
      <c r="G5863" s="2" t="s">
        <v>120</v>
      </c>
      <c r="H5863" s="2" t="s">
        <v>560</v>
      </c>
      <c r="I5863" s="2" t="s">
        <v>53</v>
      </c>
      <c r="J5863" s="2" t="s">
        <v>280</v>
      </c>
      <c r="K5863" s="2"/>
      <c r="L5863" s="2" t="s">
        <v>122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124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271</v>
      </c>
      <c r="AF5863" s="2" t="s">
        <v>281</v>
      </c>
      <c r="AG5863" s="2" t="s">
        <v>282</v>
      </c>
      <c r="AH5863" s="2" t="s">
        <v>128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7211</v>
      </c>
      <c r="B5864" s="2" t="s">
        <v>7206</v>
      </c>
      <c r="C5864" s="2" t="s">
        <v>47</v>
      </c>
      <c r="D5864" s="2" t="s">
        <v>276</v>
      </c>
      <c r="E5864" s="2" t="s">
        <v>277</v>
      </c>
      <c r="F5864" s="2" t="s">
        <v>278</v>
      </c>
      <c r="G5864" s="2" t="s">
        <v>120</v>
      </c>
      <c r="H5864" s="2" t="s">
        <v>560</v>
      </c>
      <c r="I5864" s="2" t="s">
        <v>53</v>
      </c>
      <c r="J5864" s="2" t="s">
        <v>280</v>
      </c>
      <c r="K5864" s="2"/>
      <c r="L5864" s="2" t="s">
        <v>122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124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271</v>
      </c>
      <c r="AF5864" s="2" t="s">
        <v>281</v>
      </c>
      <c r="AG5864" s="2" t="s">
        <v>282</v>
      </c>
      <c r="AH5864" s="2" t="s">
        <v>128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7212</v>
      </c>
      <c r="B5865" s="2" t="s">
        <v>7206</v>
      </c>
      <c r="C5865" s="2" t="s">
        <v>47</v>
      </c>
      <c r="D5865" s="2" t="s">
        <v>276</v>
      </c>
      <c r="E5865" s="2" t="s">
        <v>277</v>
      </c>
      <c r="F5865" s="2" t="s">
        <v>278</v>
      </c>
      <c r="G5865" s="2" t="s">
        <v>120</v>
      </c>
      <c r="H5865" s="2" t="s">
        <v>560</v>
      </c>
      <c r="I5865" s="2" t="s">
        <v>53</v>
      </c>
      <c r="J5865" s="2" t="s">
        <v>280</v>
      </c>
      <c r="K5865" s="2"/>
      <c r="L5865" s="2" t="s">
        <v>122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124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271</v>
      </c>
      <c r="AF5865" s="2" t="s">
        <v>281</v>
      </c>
      <c r="AG5865" s="2" t="s">
        <v>282</v>
      </c>
      <c r="AH5865" s="2" t="s">
        <v>128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7213</v>
      </c>
      <c r="B5866" s="2" t="s">
        <v>7206</v>
      </c>
      <c r="C5866" s="2" t="s">
        <v>47</v>
      </c>
      <c r="D5866" s="2" t="s">
        <v>276</v>
      </c>
      <c r="E5866" s="2" t="s">
        <v>277</v>
      </c>
      <c r="F5866" s="2" t="s">
        <v>278</v>
      </c>
      <c r="G5866" s="2" t="s">
        <v>120</v>
      </c>
      <c r="H5866" s="2" t="s">
        <v>560</v>
      </c>
      <c r="I5866" s="2" t="s">
        <v>53</v>
      </c>
      <c r="J5866" s="2" t="s">
        <v>280</v>
      </c>
      <c r="K5866" s="2"/>
      <c r="L5866" s="2" t="s">
        <v>122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124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271</v>
      </c>
      <c r="AF5866" s="2" t="s">
        <v>281</v>
      </c>
      <c r="AG5866" s="2" t="s">
        <v>284</v>
      </c>
      <c r="AH5866" s="2" t="s">
        <v>128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7214</v>
      </c>
      <c r="B5867" s="2" t="s">
        <v>7206</v>
      </c>
      <c r="C5867" s="2" t="s">
        <v>47</v>
      </c>
      <c r="D5867" s="2" t="s">
        <v>276</v>
      </c>
      <c r="E5867" s="2" t="s">
        <v>277</v>
      </c>
      <c r="F5867" s="2" t="s">
        <v>278</v>
      </c>
      <c r="G5867" s="2" t="s">
        <v>120</v>
      </c>
      <c r="H5867" s="2" t="s">
        <v>560</v>
      </c>
      <c r="I5867" s="2"/>
      <c r="J5867" s="2"/>
      <c r="K5867" s="2"/>
      <c r="L5867" s="2"/>
      <c r="M5867" s="2" t="s">
        <v>107</v>
      </c>
      <c r="N5867" s="3"/>
      <c r="O5867" s="3"/>
      <c r="P5867" s="4">
        <f>IF(O5867="吨",N5867*1000,IF(O5867="万立方米",N5867*10000,""))</f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138</v>
      </c>
      <c r="AH5867" s="2" t="s">
        <v>114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7215</v>
      </c>
      <c r="B5868" s="2" t="s">
        <v>7216</v>
      </c>
      <c r="C5868" s="2" t="s">
        <v>47</v>
      </c>
      <c r="D5868" s="2" t="s">
        <v>6413</v>
      </c>
      <c r="E5868" s="2" t="s">
        <v>526</v>
      </c>
      <c r="F5868" s="2" t="s">
        <v>50</v>
      </c>
      <c r="G5868" s="2" t="s">
        <v>51</v>
      </c>
      <c r="H5868" s="2" t="s">
        <v>142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344</v>
      </c>
      <c r="Y5868" s="2" t="s">
        <v>6414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66</v>
      </c>
      <c r="AF5868" s="2" t="s">
        <v>67</v>
      </c>
      <c r="AG5868" s="2" t="s">
        <v>327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7217</v>
      </c>
      <c r="B5869" s="2" t="s">
        <v>7216</v>
      </c>
      <c r="C5869" s="2" t="s">
        <v>47</v>
      </c>
      <c r="D5869" s="2" t="s">
        <v>6413</v>
      </c>
      <c r="E5869" s="2" t="s">
        <v>526</v>
      </c>
      <c r="F5869" s="2" t="s">
        <v>50</v>
      </c>
      <c r="G5869" s="2" t="s">
        <v>51</v>
      </c>
      <c r="H5869" s="2" t="s">
        <v>142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66</v>
      </c>
      <c r="AF5869" s="2" t="s">
        <v>67</v>
      </c>
      <c r="AG5869" s="2" t="s">
        <v>329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7218</v>
      </c>
      <c r="B5870" s="2" t="s">
        <v>7216</v>
      </c>
      <c r="C5870" s="2" t="s">
        <v>47</v>
      </c>
      <c r="D5870" s="2" t="s">
        <v>6413</v>
      </c>
      <c r="E5870" s="2" t="s">
        <v>526</v>
      </c>
      <c r="F5870" s="2" t="s">
        <v>50</v>
      </c>
      <c r="G5870" s="2" t="s">
        <v>51</v>
      </c>
      <c r="H5870" s="2" t="s">
        <v>142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149</v>
      </c>
      <c r="Y5870" s="2" t="s">
        <v>150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66</v>
      </c>
      <c r="AF5870" s="2" t="s">
        <v>67</v>
      </c>
      <c r="AG5870" s="2" t="s">
        <v>167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7219</v>
      </c>
      <c r="B5871" s="2" t="s">
        <v>7216</v>
      </c>
      <c r="C5871" s="2" t="s">
        <v>47</v>
      </c>
      <c r="D5871" s="2" t="s">
        <v>6413</v>
      </c>
      <c r="E5871" s="2" t="s">
        <v>526</v>
      </c>
      <c r="F5871" s="2" t="s">
        <v>50</v>
      </c>
      <c r="G5871" s="2" t="s">
        <v>51</v>
      </c>
      <c r="H5871" s="2" t="s">
        <v>142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344</v>
      </c>
      <c r="Y5871" s="2" t="s">
        <v>6418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66</v>
      </c>
      <c r="AF5871" s="2" t="s">
        <v>67</v>
      </c>
      <c r="AG5871" s="2" t="s">
        <v>327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7220</v>
      </c>
      <c r="B5872" s="2" t="s">
        <v>7216</v>
      </c>
      <c r="C5872" s="2" t="s">
        <v>47</v>
      </c>
      <c r="D5872" s="2" t="s">
        <v>6413</v>
      </c>
      <c r="E5872" s="2" t="s">
        <v>526</v>
      </c>
      <c r="F5872" s="2" t="s">
        <v>50</v>
      </c>
      <c r="G5872" s="2" t="s">
        <v>51</v>
      </c>
      <c r="H5872" s="2" t="s">
        <v>142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344</v>
      </c>
      <c r="Y5872" s="2" t="s">
        <v>586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66</v>
      </c>
      <c r="AF5872" s="2" t="s">
        <v>67</v>
      </c>
      <c r="AG5872" s="2" t="s">
        <v>327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7221</v>
      </c>
      <c r="B5873" s="2" t="s">
        <v>7216</v>
      </c>
      <c r="C5873" s="2" t="s">
        <v>47</v>
      </c>
      <c r="D5873" s="2" t="s">
        <v>6413</v>
      </c>
      <c r="E5873" s="2" t="s">
        <v>526</v>
      </c>
      <c r="F5873" s="2" t="s">
        <v>50</v>
      </c>
      <c r="G5873" s="2" t="s">
        <v>51</v>
      </c>
      <c r="H5873" s="2" t="s">
        <v>142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344</v>
      </c>
      <c r="Y5873" s="2" t="s">
        <v>6421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66</v>
      </c>
      <c r="AF5873" s="2" t="s">
        <v>67</v>
      </c>
      <c r="AG5873" s="2" t="s">
        <v>327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7222</v>
      </c>
      <c r="B5874" s="2" t="s">
        <v>7216</v>
      </c>
      <c r="C5874" s="2" t="s">
        <v>47</v>
      </c>
      <c r="D5874" s="2" t="s">
        <v>6413</v>
      </c>
      <c r="E5874" s="2" t="s">
        <v>526</v>
      </c>
      <c r="F5874" s="2" t="s">
        <v>50</v>
      </c>
      <c r="G5874" s="2" t="s">
        <v>51</v>
      </c>
      <c r="H5874" s="2" t="s">
        <v>142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314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66</v>
      </c>
      <c r="AF5874" s="2" t="s">
        <v>67</v>
      </c>
      <c r="AG5874" s="2" t="s">
        <v>327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7223</v>
      </c>
      <c r="B5875" s="2" t="s">
        <v>7216</v>
      </c>
      <c r="C5875" s="2" t="s">
        <v>47</v>
      </c>
      <c r="D5875" s="2" t="s">
        <v>6413</v>
      </c>
      <c r="E5875" s="2" t="s">
        <v>526</v>
      </c>
      <c r="F5875" s="2" t="s">
        <v>50</v>
      </c>
      <c r="G5875" s="2" t="s">
        <v>51</v>
      </c>
      <c r="H5875" s="2" t="s">
        <v>142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66</v>
      </c>
      <c r="AF5875" s="2" t="s">
        <v>67</v>
      </c>
      <c r="AG5875" s="2" t="s">
        <v>329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7224</v>
      </c>
      <c r="B5876" s="2" t="s">
        <v>7216</v>
      </c>
      <c r="C5876" s="2" t="s">
        <v>47</v>
      </c>
      <c r="D5876" s="2" t="s">
        <v>6413</v>
      </c>
      <c r="E5876" s="2" t="s">
        <v>526</v>
      </c>
      <c r="F5876" s="2" t="s">
        <v>50</v>
      </c>
      <c r="G5876" s="2" t="s">
        <v>51</v>
      </c>
      <c r="H5876" s="2" t="s">
        <v>142</v>
      </c>
      <c r="I5876" s="2"/>
      <c r="J5876" s="2"/>
      <c r="K5876" s="2" t="s">
        <v>55</v>
      </c>
      <c r="L5876" s="2" t="s">
        <v>163</v>
      </c>
      <c r="M5876" s="2" t="s">
        <v>107</v>
      </c>
      <c r="N5876" s="3"/>
      <c r="O5876" s="3"/>
      <c r="P5876" s="4">
        <f>IF(O5876="吨",N5876*1000,IF(O5876="万立方米",N5876*10000,""))</f>
        <v>808045000.0</v>
      </c>
      <c r="Q5876" s="2" t="s">
        <v>108</v>
      </c>
      <c r="R5876" s="2" t="s">
        <v>109</v>
      </c>
      <c r="S5876" s="2" t="s">
        <v>164</v>
      </c>
      <c r="T5876" s="2" t="s">
        <v>165</v>
      </c>
      <c r="U5876" s="4">
        <f>0.16</f>
        <v>0.16</v>
      </c>
      <c r="V5876" s="2" t="s">
        <v>111</v>
      </c>
      <c r="W5876" s="2" t="s">
        <v>164</v>
      </c>
      <c r="X5876" s="2" t="s">
        <v>163</v>
      </c>
      <c r="Y5876" s="2" t="s">
        <v>166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66</v>
      </c>
      <c r="AF5876" s="2" t="s">
        <v>67</v>
      </c>
      <c r="AG5876" s="2" t="s">
        <v>167</v>
      </c>
      <c r="AH5876" s="2" t="s">
        <v>168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7225</v>
      </c>
      <c r="B5877" s="2" t="s">
        <v>7226</v>
      </c>
      <c r="C5877" s="2" t="s">
        <v>47</v>
      </c>
      <c r="D5877" s="2" t="s">
        <v>1051</v>
      </c>
      <c r="E5877" s="2" t="s">
        <v>491</v>
      </c>
      <c r="F5877" s="2" t="s">
        <v>50</v>
      </c>
      <c r="G5877" s="2" t="s">
        <v>227</v>
      </c>
      <c r="H5877" s="2" t="s">
        <v>297</v>
      </c>
      <c r="I5877" s="2" t="s">
        <v>53</v>
      </c>
      <c r="J5877" s="2" t="s">
        <v>226</v>
      </c>
      <c r="K5877" s="2" t="s">
        <v>226</v>
      </c>
      <c r="L5877" s="2" t="s">
        <v>227</v>
      </c>
      <c r="M5877" s="2" t="s">
        <v>57</v>
      </c>
      <c r="N5877" s="3">
        <v>3355.986</v>
      </c>
      <c r="O5877" s="3" t="s">
        <v>228</v>
      </c>
      <c r="P5877" s="4">
        <f>IF(O5877="吨",N5877*1000,IF(O5877="万立方米",N5877*10000,""))</f>
        <v>33559860.0</v>
      </c>
      <c r="Q5877" s="2" t="s">
        <v>229</v>
      </c>
      <c r="R5877" s="2" t="s">
        <v>230</v>
      </c>
      <c r="S5877" s="2" t="s">
        <v>231</v>
      </c>
      <c r="T5877" s="2" t="s">
        <v>75</v>
      </c>
      <c r="U5877" s="4">
        <f>0.0</f>
        <v>0.0</v>
      </c>
      <c r="V5877" s="2" t="s">
        <v>232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0.0</v>
      </c>
      <c r="AD5877" s="4">
        <f>AC5877*(1-Z5877/100)</f>
        <v>0.0</v>
      </c>
      <c r="AE5877" s="2" t="s">
        <v>66</v>
      </c>
      <c r="AF5877" s="2" t="s">
        <v>67</v>
      </c>
      <c r="AG5877" s="2" t="s">
        <v>233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7227</v>
      </c>
      <c r="B5878" s="2" t="s">
        <v>7226</v>
      </c>
      <c r="C5878" s="2" t="s">
        <v>47</v>
      </c>
      <c r="D5878" s="2" t="s">
        <v>1051</v>
      </c>
      <c r="E5878" s="2" t="s">
        <v>491</v>
      </c>
      <c r="F5878" s="2" t="s">
        <v>50</v>
      </c>
      <c r="G5878" s="2" t="s">
        <v>227</v>
      </c>
      <c r="H5878" s="2" t="s">
        <v>297</v>
      </c>
      <c r="I5878" s="2" t="s">
        <v>53</v>
      </c>
      <c r="J5878" s="2" t="s">
        <v>226</v>
      </c>
      <c r="K5878" s="2" t="s">
        <v>226</v>
      </c>
      <c r="L5878" s="2" t="s">
        <v>227</v>
      </c>
      <c r="M5878" s="2" t="s">
        <v>73</v>
      </c>
      <c r="N5878" s="3">
        <v>3355.986</v>
      </c>
      <c r="O5878" s="3" t="s">
        <v>228</v>
      </c>
      <c r="P5878" s="4">
        <f>IF(O5878="吨",N5878*1000,IF(O5878="万立方米",N5878*10000,""))</f>
        <v>33559860.0</v>
      </c>
      <c r="Q5878" s="2" t="s">
        <v>229</v>
      </c>
      <c r="R5878" s="2" t="s">
        <v>230</v>
      </c>
      <c r="S5878" s="2" t="s">
        <v>235</v>
      </c>
      <c r="T5878" s="2" t="s">
        <v>75</v>
      </c>
      <c r="U5878" s="4">
        <f>1.3</f>
        <v>1.3</v>
      </c>
      <c r="V5878" s="2" t="s">
        <v>232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4">
        <f>P5878*U5878/1000000</f>
        <v>43.627818</v>
      </c>
      <c r="AD5878" s="4">
        <f>AC5878*(1-Z5878/100)</f>
        <v>43.627818</v>
      </c>
      <c r="AE5878" s="2" t="s">
        <v>66</v>
      </c>
      <c r="AF5878" s="2" t="s">
        <v>67</v>
      </c>
      <c r="AG5878" s="2" t="s">
        <v>236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7228</v>
      </c>
      <c r="B5879" s="2" t="s">
        <v>7226</v>
      </c>
      <c r="C5879" s="2" t="s">
        <v>47</v>
      </c>
      <c r="D5879" s="2" t="s">
        <v>1051</v>
      </c>
      <c r="E5879" s="2" t="s">
        <v>491</v>
      </c>
      <c r="F5879" s="2" t="s">
        <v>50</v>
      </c>
      <c r="G5879" s="2" t="s">
        <v>227</v>
      </c>
      <c r="H5879" s="2" t="s">
        <v>297</v>
      </c>
      <c r="I5879" s="2" t="s">
        <v>53</v>
      </c>
      <c r="J5879" s="2" t="s">
        <v>226</v>
      </c>
      <c r="K5879" s="2" t="s">
        <v>226</v>
      </c>
      <c r="L5879" s="2" t="s">
        <v>227</v>
      </c>
      <c r="M5879" s="2" t="s">
        <v>79</v>
      </c>
      <c r="N5879" s="3">
        <v>3355.986</v>
      </c>
      <c r="O5879" s="3" t="s">
        <v>228</v>
      </c>
      <c r="P5879" s="4">
        <f>IF(O5879="吨",N5879*1000,IF(O5879="万立方米",N5879*10000,""))</f>
        <v>33559860.0</v>
      </c>
      <c r="Q5879" s="2" t="s">
        <v>229</v>
      </c>
      <c r="R5879" s="2" t="s">
        <v>230</v>
      </c>
      <c r="S5879" s="2" t="s">
        <v>238</v>
      </c>
      <c r="T5879" s="2" t="s">
        <v>75</v>
      </c>
      <c r="U5879" s="4">
        <f>4.1</f>
        <v>4.1</v>
      </c>
      <c r="V5879" s="2" t="s">
        <v>232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4">
        <f>P5879*U5879/1000000</f>
        <v>137.595426</v>
      </c>
      <c r="AD5879" s="4">
        <f>AC5879*(1-Z5879/100)</f>
        <v>107.32443228000001</v>
      </c>
      <c r="AE5879" s="2" t="s">
        <v>66</v>
      </c>
      <c r="AF5879" s="2" t="s">
        <v>67</v>
      </c>
      <c r="AG5879" s="2" t="s">
        <v>239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7229</v>
      </c>
      <c r="B5880" s="2" t="s">
        <v>7226</v>
      </c>
      <c r="C5880" s="2" t="s">
        <v>47</v>
      </c>
      <c r="D5880" s="2" t="s">
        <v>1051</v>
      </c>
      <c r="E5880" s="2" t="s">
        <v>491</v>
      </c>
      <c r="F5880" s="2" t="s">
        <v>50</v>
      </c>
      <c r="G5880" s="2" t="s">
        <v>227</v>
      </c>
      <c r="H5880" s="2" t="s">
        <v>297</v>
      </c>
      <c r="I5880" s="2" t="s">
        <v>53</v>
      </c>
      <c r="J5880" s="2" t="s">
        <v>226</v>
      </c>
      <c r="K5880" s="2" t="s">
        <v>226</v>
      </c>
      <c r="L5880" s="2" t="s">
        <v>227</v>
      </c>
      <c r="M5880" s="2" t="s">
        <v>87</v>
      </c>
      <c r="N5880" s="3">
        <v>3355.986</v>
      </c>
      <c r="O5880" s="3" t="s">
        <v>228</v>
      </c>
      <c r="P5880" s="4">
        <f>IF(O5880="吨",N5880*1000,IF(O5880="万立方米",N5880*10000,""))</f>
        <v>33559860.0</v>
      </c>
      <c r="Q5880" s="2" t="s">
        <v>229</v>
      </c>
      <c r="R5880" s="2" t="s">
        <v>230</v>
      </c>
      <c r="S5880" s="2" t="s">
        <v>241</v>
      </c>
      <c r="T5880" s="2" t="s">
        <v>75</v>
      </c>
      <c r="U5880" s="4">
        <f>0.0</f>
        <v>0.0</v>
      </c>
      <c r="V5880" s="2" t="s">
        <v>232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4">
        <f>P5880*U5880/1000000</f>
        <v>0.0</v>
      </c>
      <c r="AD5880" s="4">
        <f>AC5880*(1-Z5880/100)</f>
        <v>0.0</v>
      </c>
      <c r="AE5880" s="2" t="s">
        <v>66</v>
      </c>
      <c r="AF5880" s="2" t="s">
        <v>67</v>
      </c>
      <c r="AG5880" s="2" t="s">
        <v>233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7230</v>
      </c>
      <c r="B5881" s="2" t="s">
        <v>7226</v>
      </c>
      <c r="C5881" s="2" t="s">
        <v>47</v>
      </c>
      <c r="D5881" s="2" t="s">
        <v>1051</v>
      </c>
      <c r="E5881" s="2" t="s">
        <v>491</v>
      </c>
      <c r="F5881" s="2" t="s">
        <v>50</v>
      </c>
      <c r="G5881" s="2" t="s">
        <v>227</v>
      </c>
      <c r="H5881" s="2" t="s">
        <v>297</v>
      </c>
      <c r="I5881" s="2" t="s">
        <v>53</v>
      </c>
      <c r="J5881" s="2" t="s">
        <v>226</v>
      </c>
      <c r="K5881" s="2" t="s">
        <v>226</v>
      </c>
      <c r="L5881" s="2" t="s">
        <v>227</v>
      </c>
      <c r="M5881" s="2" t="s">
        <v>91</v>
      </c>
      <c r="N5881" s="3">
        <v>3355.986</v>
      </c>
      <c r="O5881" s="3" t="s">
        <v>228</v>
      </c>
      <c r="P5881" s="4">
        <f>IF(O5881="吨",N5881*1000,IF(O5881="万立方米",N5881*10000,""))</f>
        <v>33559860.0</v>
      </c>
      <c r="Q5881" s="2" t="s">
        <v>229</v>
      </c>
      <c r="R5881" s="2" t="s">
        <v>230</v>
      </c>
      <c r="S5881" s="2" t="s">
        <v>243</v>
      </c>
      <c r="T5881" s="2" t="s">
        <v>75</v>
      </c>
      <c r="U5881" s="4">
        <f>0.03</f>
        <v>0.03</v>
      </c>
      <c r="V5881" s="2" t="s">
        <v>232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4">
        <f>P5881*U5881/1000000</f>
        <v>1.0067958</v>
      </c>
      <c r="AD5881" s="4">
        <f>AC5882*(1-AA5881/100)+(AC5881-AC5882)*(1-AB5881/100)</f>
        <v>1.0067958</v>
      </c>
      <c r="AE5881" s="2" t="s">
        <v>66</v>
      </c>
      <c r="AF5881" s="2" t="s">
        <v>67</v>
      </c>
      <c r="AG5881" s="2" t="s">
        <v>233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7231</v>
      </c>
      <c r="B5882" s="2" t="s">
        <v>7226</v>
      </c>
      <c r="C5882" s="2" t="s">
        <v>47</v>
      </c>
      <c r="D5882" s="2" t="s">
        <v>1051</v>
      </c>
      <c r="E5882" s="2" t="s">
        <v>491</v>
      </c>
      <c r="F5882" s="2" t="s">
        <v>50</v>
      </c>
      <c r="G5882" s="2" t="s">
        <v>227</v>
      </c>
      <c r="H5882" s="2" t="s">
        <v>297</v>
      </c>
      <c r="I5882" s="2" t="s">
        <v>53</v>
      </c>
      <c r="J5882" s="2" t="s">
        <v>226</v>
      </c>
      <c r="K5882" s="2" t="s">
        <v>226</v>
      </c>
      <c r="L5882" s="2" t="s">
        <v>227</v>
      </c>
      <c r="M5882" s="2" t="s">
        <v>95</v>
      </c>
      <c r="N5882" s="3">
        <v>3355.986</v>
      </c>
      <c r="O5882" s="3" t="s">
        <v>228</v>
      </c>
      <c r="P5882" s="4">
        <f>IF(O5882="吨",N5882*1000,IF(O5882="万立方米",N5882*10000,""))</f>
        <v>33559860.0</v>
      </c>
      <c r="Q5882" s="2" t="s">
        <v>229</v>
      </c>
      <c r="R5882" s="2" t="s">
        <v>230</v>
      </c>
      <c r="S5882" s="2" t="s">
        <v>245</v>
      </c>
      <c r="T5882" s="2" t="s">
        <v>75</v>
      </c>
      <c r="U5882" s="4">
        <f>0.03</f>
        <v>0.03</v>
      </c>
      <c r="V5882" s="2" t="s">
        <v>232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1.0067958</v>
      </c>
      <c r="AD5882" s="4">
        <f>AC5882*(1-Z5882/100)</f>
        <v>1.0067958</v>
      </c>
      <c r="AE5882" s="2" t="s">
        <v>66</v>
      </c>
      <c r="AF5882" s="2" t="s">
        <v>67</v>
      </c>
      <c r="AG5882" s="2" t="s">
        <v>233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7232</v>
      </c>
      <c r="B5883" s="2" t="s">
        <v>7226</v>
      </c>
      <c r="C5883" s="2" t="s">
        <v>47</v>
      </c>
      <c r="D5883" s="2" t="s">
        <v>1051</v>
      </c>
      <c r="E5883" s="2" t="s">
        <v>491</v>
      </c>
      <c r="F5883" s="2" t="s">
        <v>50</v>
      </c>
      <c r="G5883" s="2" t="s">
        <v>227</v>
      </c>
      <c r="H5883" s="2" t="s">
        <v>297</v>
      </c>
      <c r="I5883" s="2" t="s">
        <v>53</v>
      </c>
      <c r="J5883" s="2" t="s">
        <v>226</v>
      </c>
      <c r="K5883" s="2" t="s">
        <v>226</v>
      </c>
      <c r="L5883" s="2" t="s">
        <v>227</v>
      </c>
      <c r="M5883" s="2" t="s">
        <v>99</v>
      </c>
      <c r="N5883" s="3">
        <v>3355.986</v>
      </c>
      <c r="O5883" s="3" t="s">
        <v>228</v>
      </c>
      <c r="P5883" s="4">
        <f>IF(O5883="吨",N5883*1000,IF(O5883="万立方米",N5883*10000,""))</f>
        <v>33559860.0</v>
      </c>
      <c r="Q5883" s="2" t="s">
        <v>229</v>
      </c>
      <c r="R5883" s="2" t="s">
        <v>230</v>
      </c>
      <c r="S5883" s="2" t="s">
        <v>247</v>
      </c>
      <c r="T5883" s="2" t="s">
        <v>75</v>
      </c>
      <c r="U5883" s="4">
        <f>0.0</f>
        <v>0.0</v>
      </c>
      <c r="V5883" s="2" t="s">
        <v>232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</v>
      </c>
      <c r="AD5883" s="4">
        <f>AC5883*(1-Z5883/100)</f>
        <v>0.0</v>
      </c>
      <c r="AE5883" s="2" t="s">
        <v>66</v>
      </c>
      <c r="AF5883" s="2" t="s">
        <v>67</v>
      </c>
      <c r="AG5883" s="2" t="s">
        <v>233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7233</v>
      </c>
      <c r="B5884" s="2" t="s">
        <v>7226</v>
      </c>
      <c r="C5884" s="2" t="s">
        <v>47</v>
      </c>
      <c r="D5884" s="2" t="s">
        <v>1051</v>
      </c>
      <c r="E5884" s="2" t="s">
        <v>491</v>
      </c>
      <c r="F5884" s="2" t="s">
        <v>50</v>
      </c>
      <c r="G5884" s="2" t="s">
        <v>227</v>
      </c>
      <c r="H5884" s="2" t="s">
        <v>297</v>
      </c>
      <c r="I5884" s="2" t="s">
        <v>53</v>
      </c>
      <c r="J5884" s="2" t="s">
        <v>226</v>
      </c>
      <c r="K5884" s="2" t="s">
        <v>226</v>
      </c>
      <c r="L5884" s="2" t="s">
        <v>227</v>
      </c>
      <c r="M5884" s="2" t="s">
        <v>104</v>
      </c>
      <c r="N5884" s="3">
        <v>3355.986</v>
      </c>
      <c r="O5884" s="3" t="s">
        <v>228</v>
      </c>
      <c r="P5884" s="4">
        <f>IF(O5884="吨",N5884*1000,IF(O5884="万立方米",N5884*10000,""))</f>
        <v>33559860.0</v>
      </c>
      <c r="Q5884" s="2" t="s">
        <v>229</v>
      </c>
      <c r="R5884" s="2" t="s">
        <v>230</v>
      </c>
      <c r="S5884" s="2" t="s">
        <v>249</v>
      </c>
      <c r="T5884" s="2" t="s">
        <v>75</v>
      </c>
      <c r="U5884" s="4">
        <f>0.02</f>
        <v>0.02</v>
      </c>
      <c r="V5884" s="2" t="s">
        <v>232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 t="s">
        <v>236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7234</v>
      </c>
      <c r="B5885" s="2" t="s">
        <v>7226</v>
      </c>
      <c r="C5885" s="2" t="s">
        <v>47</v>
      </c>
      <c r="D5885" s="2" t="s">
        <v>1051</v>
      </c>
      <c r="E5885" s="2" t="s">
        <v>491</v>
      </c>
      <c r="F5885" s="2" t="s">
        <v>50</v>
      </c>
      <c r="G5885" s="2" t="s">
        <v>227</v>
      </c>
      <c r="H5885" s="2" t="s">
        <v>297</v>
      </c>
      <c r="I5885" s="2"/>
      <c r="J5885" s="2"/>
      <c r="K5885" s="2"/>
      <c r="L5885" s="2"/>
      <c r="M5885" s="2" t="s">
        <v>107</v>
      </c>
      <c r="N5885" s="3"/>
      <c r="O5885" s="3"/>
      <c r="P5885" s="4">
        <f>IF(O5885="吨",N5885*1000,IF(O5885="万立方米",N5885*10000,""))</f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138</v>
      </c>
      <c r="AH5885" s="2" t="s">
        <v>114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7235</v>
      </c>
      <c r="B5886" s="2" t="s">
        <v>7236</v>
      </c>
      <c r="C5886" s="2" t="s">
        <v>47</v>
      </c>
      <c r="D5886" s="2" t="s">
        <v>1596</v>
      </c>
      <c r="E5886" s="2" t="s">
        <v>924</v>
      </c>
      <c r="F5886" s="2" t="s">
        <v>278</v>
      </c>
      <c r="G5886" s="2" t="s">
        <v>120</v>
      </c>
      <c r="H5886" s="2" t="s">
        <v>2474</v>
      </c>
      <c r="I5886" s="2" t="s">
        <v>53</v>
      </c>
      <c r="J5886" s="2" t="s">
        <v>280</v>
      </c>
      <c r="K5886" s="2"/>
      <c r="L5886" s="2" t="s">
        <v>122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124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271</v>
      </c>
      <c r="AF5886" s="2" t="s">
        <v>281</v>
      </c>
      <c r="AG5886" s="2" t="s">
        <v>880</v>
      </c>
      <c r="AH5886" s="2" t="s">
        <v>128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7237</v>
      </c>
      <c r="B5887" s="2" t="s">
        <v>7236</v>
      </c>
      <c r="C5887" s="2" t="s">
        <v>47</v>
      </c>
      <c r="D5887" s="2" t="s">
        <v>1596</v>
      </c>
      <c r="E5887" s="2" t="s">
        <v>924</v>
      </c>
      <c r="F5887" s="2" t="s">
        <v>278</v>
      </c>
      <c r="G5887" s="2" t="s">
        <v>120</v>
      </c>
      <c r="H5887" s="2" t="s">
        <v>2474</v>
      </c>
      <c r="I5887" s="2" t="s">
        <v>53</v>
      </c>
      <c r="J5887" s="2" t="s">
        <v>280</v>
      </c>
      <c r="K5887" s="2"/>
      <c r="L5887" s="2" t="s">
        <v>122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124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271</v>
      </c>
      <c r="AF5887" s="2" t="s">
        <v>281</v>
      </c>
      <c r="AG5887" s="2" t="s">
        <v>882</v>
      </c>
      <c r="AH5887" s="2" t="s">
        <v>128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7238</v>
      </c>
      <c r="B5888" s="2" t="s">
        <v>7236</v>
      </c>
      <c r="C5888" s="2" t="s">
        <v>47</v>
      </c>
      <c r="D5888" s="2" t="s">
        <v>1596</v>
      </c>
      <c r="E5888" s="2" t="s">
        <v>924</v>
      </c>
      <c r="F5888" s="2" t="s">
        <v>278</v>
      </c>
      <c r="G5888" s="2" t="s">
        <v>120</v>
      </c>
      <c r="H5888" s="2" t="s">
        <v>2474</v>
      </c>
      <c r="I5888" s="2" t="s">
        <v>53</v>
      </c>
      <c r="J5888" s="2" t="s">
        <v>280</v>
      </c>
      <c r="K5888" s="2"/>
      <c r="L5888" s="2" t="s">
        <v>122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124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271</v>
      </c>
      <c r="AF5888" s="2" t="s">
        <v>281</v>
      </c>
      <c r="AG5888" s="2" t="s">
        <v>1320</v>
      </c>
      <c r="AH5888" s="2" t="s">
        <v>128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7239</v>
      </c>
      <c r="B5889" s="2" t="s">
        <v>7236</v>
      </c>
      <c r="C5889" s="2" t="s">
        <v>47</v>
      </c>
      <c r="D5889" s="2" t="s">
        <v>1596</v>
      </c>
      <c r="E5889" s="2" t="s">
        <v>924</v>
      </c>
      <c r="F5889" s="2" t="s">
        <v>278</v>
      </c>
      <c r="G5889" s="2" t="s">
        <v>120</v>
      </c>
      <c r="H5889" s="2" t="s">
        <v>2474</v>
      </c>
      <c r="I5889" s="2" t="s">
        <v>53</v>
      </c>
      <c r="J5889" s="2" t="s">
        <v>280</v>
      </c>
      <c r="K5889" s="2"/>
      <c r="L5889" s="2" t="s">
        <v>122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124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271</v>
      </c>
      <c r="AF5889" s="2" t="s">
        <v>281</v>
      </c>
      <c r="AG5889" s="2" t="s">
        <v>880</v>
      </c>
      <c r="AH5889" s="2" t="s">
        <v>128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7240</v>
      </c>
      <c r="B5890" s="2" t="s">
        <v>7236</v>
      </c>
      <c r="C5890" s="2" t="s">
        <v>47</v>
      </c>
      <c r="D5890" s="2" t="s">
        <v>1596</v>
      </c>
      <c r="E5890" s="2" t="s">
        <v>924</v>
      </c>
      <c r="F5890" s="2" t="s">
        <v>278</v>
      </c>
      <c r="G5890" s="2" t="s">
        <v>120</v>
      </c>
      <c r="H5890" s="2" t="s">
        <v>2474</v>
      </c>
      <c r="I5890" s="2" t="s">
        <v>53</v>
      </c>
      <c r="J5890" s="2" t="s">
        <v>280</v>
      </c>
      <c r="K5890" s="2"/>
      <c r="L5890" s="2" t="s">
        <v>122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124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271</v>
      </c>
      <c r="AF5890" s="2" t="s">
        <v>281</v>
      </c>
      <c r="AG5890" s="2" t="s">
        <v>880</v>
      </c>
      <c r="AH5890" s="2" t="s">
        <v>128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7241</v>
      </c>
      <c r="B5891" s="2" t="s">
        <v>7236</v>
      </c>
      <c r="C5891" s="2" t="s">
        <v>47</v>
      </c>
      <c r="D5891" s="2" t="s">
        <v>1596</v>
      </c>
      <c r="E5891" s="2" t="s">
        <v>924</v>
      </c>
      <c r="F5891" s="2" t="s">
        <v>278</v>
      </c>
      <c r="G5891" s="2" t="s">
        <v>120</v>
      </c>
      <c r="H5891" s="2" t="s">
        <v>2474</v>
      </c>
      <c r="I5891" s="2" t="s">
        <v>53</v>
      </c>
      <c r="J5891" s="2" t="s">
        <v>280</v>
      </c>
      <c r="K5891" s="2"/>
      <c r="L5891" s="2" t="s">
        <v>122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124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271</v>
      </c>
      <c r="AF5891" s="2" t="s">
        <v>281</v>
      </c>
      <c r="AG5891" s="2" t="s">
        <v>880</v>
      </c>
      <c r="AH5891" s="2" t="s">
        <v>128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7242</v>
      </c>
      <c r="B5892" s="2" t="s">
        <v>7236</v>
      </c>
      <c r="C5892" s="2" t="s">
        <v>47</v>
      </c>
      <c r="D5892" s="2" t="s">
        <v>1596</v>
      </c>
      <c r="E5892" s="2" t="s">
        <v>924</v>
      </c>
      <c r="F5892" s="2" t="s">
        <v>278</v>
      </c>
      <c r="G5892" s="2" t="s">
        <v>120</v>
      </c>
      <c r="H5892" s="2" t="s">
        <v>2474</v>
      </c>
      <c r="I5892" s="2" t="s">
        <v>53</v>
      </c>
      <c r="J5892" s="2" t="s">
        <v>280</v>
      </c>
      <c r="K5892" s="2"/>
      <c r="L5892" s="2" t="s">
        <v>122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124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271</v>
      </c>
      <c r="AF5892" s="2" t="s">
        <v>281</v>
      </c>
      <c r="AG5892" s="2" t="s">
        <v>880</v>
      </c>
      <c r="AH5892" s="2" t="s">
        <v>128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7243</v>
      </c>
      <c r="B5893" s="2" t="s">
        <v>7236</v>
      </c>
      <c r="C5893" s="2" t="s">
        <v>47</v>
      </c>
      <c r="D5893" s="2" t="s">
        <v>1596</v>
      </c>
      <c r="E5893" s="2" t="s">
        <v>924</v>
      </c>
      <c r="F5893" s="2" t="s">
        <v>278</v>
      </c>
      <c r="G5893" s="2" t="s">
        <v>120</v>
      </c>
      <c r="H5893" s="2" t="s">
        <v>2474</v>
      </c>
      <c r="I5893" s="2" t="s">
        <v>53</v>
      </c>
      <c r="J5893" s="2" t="s">
        <v>280</v>
      </c>
      <c r="K5893" s="2"/>
      <c r="L5893" s="2" t="s">
        <v>122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124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271</v>
      </c>
      <c r="AF5893" s="2" t="s">
        <v>281</v>
      </c>
      <c r="AG5893" s="2" t="s">
        <v>882</v>
      </c>
      <c r="AH5893" s="2" t="s">
        <v>128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7244</v>
      </c>
      <c r="B5894" s="2" t="s">
        <v>7236</v>
      </c>
      <c r="C5894" s="2" t="s">
        <v>47</v>
      </c>
      <c r="D5894" s="2" t="s">
        <v>1596</v>
      </c>
      <c r="E5894" s="2" t="s">
        <v>924</v>
      </c>
      <c r="F5894" s="2" t="s">
        <v>278</v>
      </c>
      <c r="G5894" s="2" t="s">
        <v>120</v>
      </c>
      <c r="H5894" s="2" t="s">
        <v>2474</v>
      </c>
      <c r="I5894" s="2" t="s">
        <v>198</v>
      </c>
      <c r="J5894" s="2" t="s">
        <v>226</v>
      </c>
      <c r="K5894" s="2" t="s">
        <v>226</v>
      </c>
      <c r="L5894" s="2" t="s">
        <v>227</v>
      </c>
      <c r="M5894" s="2" t="s">
        <v>57</v>
      </c>
      <c r="N5894" s="3">
        <v>16.55</v>
      </c>
      <c r="O5894" s="3" t="s">
        <v>228</v>
      </c>
      <c r="P5894" s="4">
        <f>IF(O5894="吨",N5894*1000,IF(O5894="万立方米",N5894*10000,""))</f>
        <v>165500.0</v>
      </c>
      <c r="Q5894" s="2" t="s">
        <v>229</v>
      </c>
      <c r="R5894" s="2" t="s">
        <v>230</v>
      </c>
      <c r="S5894" s="2" t="s">
        <v>231</v>
      </c>
      <c r="T5894" s="2" t="s">
        <v>75</v>
      </c>
      <c r="U5894" s="4">
        <f>0.0</f>
        <v>0.0</v>
      </c>
      <c r="V5894" s="2" t="s">
        <v>232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7245</v>
      </c>
      <c r="B5895" s="2" t="s">
        <v>7236</v>
      </c>
      <c r="C5895" s="2" t="s">
        <v>47</v>
      </c>
      <c r="D5895" s="2" t="s">
        <v>1596</v>
      </c>
      <c r="E5895" s="2" t="s">
        <v>924</v>
      </c>
      <c r="F5895" s="2" t="s">
        <v>278</v>
      </c>
      <c r="G5895" s="2" t="s">
        <v>120</v>
      </c>
      <c r="H5895" s="2" t="s">
        <v>2474</v>
      </c>
      <c r="I5895" s="2" t="s">
        <v>198</v>
      </c>
      <c r="J5895" s="2" t="s">
        <v>226</v>
      </c>
      <c r="K5895" s="2" t="s">
        <v>226</v>
      </c>
      <c r="L5895" s="2" t="s">
        <v>227</v>
      </c>
      <c r="M5895" s="2" t="s">
        <v>73</v>
      </c>
      <c r="N5895" s="3">
        <v>16.55</v>
      </c>
      <c r="O5895" s="3" t="s">
        <v>228</v>
      </c>
      <c r="P5895" s="4">
        <f>IF(O5895="吨",N5895*1000,IF(O5895="万立方米",N5895*10000,""))</f>
        <v>165500.0</v>
      </c>
      <c r="Q5895" s="2" t="s">
        <v>229</v>
      </c>
      <c r="R5895" s="2" t="s">
        <v>230</v>
      </c>
      <c r="S5895" s="2" t="s">
        <v>235</v>
      </c>
      <c r="T5895" s="2" t="s">
        <v>75</v>
      </c>
      <c r="U5895" s="4">
        <f>1.3</f>
        <v>1.3</v>
      </c>
      <c r="V5895" s="2" t="s">
        <v>232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0.21515</v>
      </c>
      <c r="AD5895" s="4">
        <f>AC5895*(1-Z5895/100)</f>
        <v>0.21515</v>
      </c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7246</v>
      </c>
      <c r="B5896" s="2" t="s">
        <v>7236</v>
      </c>
      <c r="C5896" s="2" t="s">
        <v>47</v>
      </c>
      <c r="D5896" s="2" t="s">
        <v>1596</v>
      </c>
      <c r="E5896" s="2" t="s">
        <v>924</v>
      </c>
      <c r="F5896" s="2" t="s">
        <v>278</v>
      </c>
      <c r="G5896" s="2" t="s">
        <v>120</v>
      </c>
      <c r="H5896" s="2" t="s">
        <v>2474</v>
      </c>
      <c r="I5896" s="2" t="s">
        <v>198</v>
      </c>
      <c r="J5896" s="2" t="s">
        <v>226</v>
      </c>
      <c r="K5896" s="2" t="s">
        <v>226</v>
      </c>
      <c r="L5896" s="2" t="s">
        <v>227</v>
      </c>
      <c r="M5896" s="2" t="s">
        <v>79</v>
      </c>
      <c r="N5896" s="3">
        <v>16.55</v>
      </c>
      <c r="O5896" s="3" t="s">
        <v>228</v>
      </c>
      <c r="P5896" s="4">
        <f>IF(O5896="吨",N5896*1000,IF(O5896="万立方米",N5896*10000,""))</f>
        <v>165500.0</v>
      </c>
      <c r="Q5896" s="2" t="s">
        <v>229</v>
      </c>
      <c r="R5896" s="2" t="s">
        <v>230</v>
      </c>
      <c r="S5896" s="2" t="s">
        <v>238</v>
      </c>
      <c r="T5896" s="2" t="s">
        <v>75</v>
      </c>
      <c r="U5896" s="4">
        <f>4.1</f>
        <v>4.1</v>
      </c>
      <c r="V5896" s="2" t="s">
        <v>232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4">
        <f>P5896*U5896/1000000</f>
        <v>0.6785499999999999</v>
      </c>
      <c r="AD5896" s="4">
        <f>AC5896*(1-Z5896/100)</f>
        <v>0.5292689999999999</v>
      </c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7247</v>
      </c>
      <c r="B5897" s="2" t="s">
        <v>7236</v>
      </c>
      <c r="C5897" s="2" t="s">
        <v>47</v>
      </c>
      <c r="D5897" s="2" t="s">
        <v>1596</v>
      </c>
      <c r="E5897" s="2" t="s">
        <v>924</v>
      </c>
      <c r="F5897" s="2" t="s">
        <v>278</v>
      </c>
      <c r="G5897" s="2" t="s">
        <v>120</v>
      </c>
      <c r="H5897" s="2" t="s">
        <v>2474</v>
      </c>
      <c r="I5897" s="2" t="s">
        <v>198</v>
      </c>
      <c r="J5897" s="2" t="s">
        <v>226</v>
      </c>
      <c r="K5897" s="2" t="s">
        <v>226</v>
      </c>
      <c r="L5897" s="2" t="s">
        <v>227</v>
      </c>
      <c r="M5897" s="2" t="s">
        <v>87</v>
      </c>
      <c r="N5897" s="3">
        <v>16.55</v>
      </c>
      <c r="O5897" s="3" t="s">
        <v>228</v>
      </c>
      <c r="P5897" s="4">
        <f>IF(O5897="吨",N5897*1000,IF(O5897="万立方米",N5897*10000,""))</f>
        <v>165500.0</v>
      </c>
      <c r="Q5897" s="2" t="s">
        <v>229</v>
      </c>
      <c r="R5897" s="2" t="s">
        <v>230</v>
      </c>
      <c r="S5897" s="2" t="s">
        <v>241</v>
      </c>
      <c r="T5897" s="2" t="s">
        <v>75</v>
      </c>
      <c r="U5897" s="4">
        <f>0.0</f>
        <v>0.0</v>
      </c>
      <c r="V5897" s="2" t="s">
        <v>232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7248</v>
      </c>
      <c r="B5898" s="2" t="s">
        <v>7236</v>
      </c>
      <c r="C5898" s="2" t="s">
        <v>47</v>
      </c>
      <c r="D5898" s="2" t="s">
        <v>1596</v>
      </c>
      <c r="E5898" s="2" t="s">
        <v>924</v>
      </c>
      <c r="F5898" s="2" t="s">
        <v>278</v>
      </c>
      <c r="G5898" s="2" t="s">
        <v>120</v>
      </c>
      <c r="H5898" s="2" t="s">
        <v>2474</v>
      </c>
      <c r="I5898" s="2" t="s">
        <v>198</v>
      </c>
      <c r="J5898" s="2" t="s">
        <v>226</v>
      </c>
      <c r="K5898" s="2" t="s">
        <v>226</v>
      </c>
      <c r="L5898" s="2" t="s">
        <v>227</v>
      </c>
      <c r="M5898" s="2" t="s">
        <v>91</v>
      </c>
      <c r="N5898" s="3">
        <v>16.55</v>
      </c>
      <c r="O5898" s="3" t="s">
        <v>228</v>
      </c>
      <c r="P5898" s="4">
        <f>IF(O5898="吨",N5898*1000,IF(O5898="万立方米",N5898*10000,""))</f>
        <v>165500.0</v>
      </c>
      <c r="Q5898" s="2" t="s">
        <v>229</v>
      </c>
      <c r="R5898" s="2" t="s">
        <v>230</v>
      </c>
      <c r="S5898" s="2" t="s">
        <v>243</v>
      </c>
      <c r="T5898" s="2" t="s">
        <v>75</v>
      </c>
      <c r="U5898" s="4">
        <f>0.03</f>
        <v>0.03</v>
      </c>
      <c r="V5898" s="2" t="s">
        <v>232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0.004965</v>
      </c>
      <c r="AD5898" s="4">
        <f>AC5899*(1-AA5898/100)+(AC5898-AC5899)*(1-AB5898/100)</f>
        <v>0.004965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7249</v>
      </c>
      <c r="B5899" s="2" t="s">
        <v>7236</v>
      </c>
      <c r="C5899" s="2" t="s">
        <v>47</v>
      </c>
      <c r="D5899" s="2" t="s">
        <v>1596</v>
      </c>
      <c r="E5899" s="2" t="s">
        <v>924</v>
      </c>
      <c r="F5899" s="2" t="s">
        <v>278</v>
      </c>
      <c r="G5899" s="2" t="s">
        <v>120</v>
      </c>
      <c r="H5899" s="2" t="s">
        <v>2474</v>
      </c>
      <c r="I5899" s="2" t="s">
        <v>198</v>
      </c>
      <c r="J5899" s="2" t="s">
        <v>226</v>
      </c>
      <c r="K5899" s="2" t="s">
        <v>226</v>
      </c>
      <c r="L5899" s="2" t="s">
        <v>227</v>
      </c>
      <c r="M5899" s="2" t="s">
        <v>95</v>
      </c>
      <c r="N5899" s="3">
        <v>16.55</v>
      </c>
      <c r="O5899" s="3" t="s">
        <v>228</v>
      </c>
      <c r="P5899" s="4">
        <f>IF(O5899="吨",N5899*1000,IF(O5899="万立方米",N5899*10000,""))</f>
        <v>165500.0</v>
      </c>
      <c r="Q5899" s="2" t="s">
        <v>229</v>
      </c>
      <c r="R5899" s="2" t="s">
        <v>230</v>
      </c>
      <c r="S5899" s="2" t="s">
        <v>245</v>
      </c>
      <c r="T5899" s="2" t="s">
        <v>75</v>
      </c>
      <c r="U5899" s="4">
        <f>0.03</f>
        <v>0.03</v>
      </c>
      <c r="V5899" s="2" t="s">
        <v>232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0.004965</v>
      </c>
      <c r="AD5899" s="4">
        <f>AC5899*(1-Z5899/100)</f>
        <v>0.004965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7250</v>
      </c>
      <c r="B5900" s="2" t="s">
        <v>7236</v>
      </c>
      <c r="C5900" s="2" t="s">
        <v>47</v>
      </c>
      <c r="D5900" s="2" t="s">
        <v>1596</v>
      </c>
      <c r="E5900" s="2" t="s">
        <v>924</v>
      </c>
      <c r="F5900" s="2" t="s">
        <v>278</v>
      </c>
      <c r="G5900" s="2" t="s">
        <v>120</v>
      </c>
      <c r="H5900" s="2" t="s">
        <v>2474</v>
      </c>
      <c r="I5900" s="2" t="s">
        <v>198</v>
      </c>
      <c r="J5900" s="2" t="s">
        <v>226</v>
      </c>
      <c r="K5900" s="2" t="s">
        <v>226</v>
      </c>
      <c r="L5900" s="2" t="s">
        <v>227</v>
      </c>
      <c r="M5900" s="2" t="s">
        <v>99</v>
      </c>
      <c r="N5900" s="3">
        <v>16.55</v>
      </c>
      <c r="O5900" s="3" t="s">
        <v>228</v>
      </c>
      <c r="P5900" s="4">
        <f>IF(O5900="吨",N5900*1000,IF(O5900="万立方米",N5900*10000,""))</f>
        <v>165500.0</v>
      </c>
      <c r="Q5900" s="2" t="s">
        <v>229</v>
      </c>
      <c r="R5900" s="2" t="s">
        <v>230</v>
      </c>
      <c r="S5900" s="2" t="s">
        <v>247</v>
      </c>
      <c r="T5900" s="2" t="s">
        <v>75</v>
      </c>
      <c r="U5900" s="4">
        <f>0.0</f>
        <v>0.0</v>
      </c>
      <c r="V5900" s="2" t="s">
        <v>232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7251</v>
      </c>
      <c r="B5901" s="2" t="s">
        <v>7236</v>
      </c>
      <c r="C5901" s="2" t="s">
        <v>47</v>
      </c>
      <c r="D5901" s="2" t="s">
        <v>1596</v>
      </c>
      <c r="E5901" s="2" t="s">
        <v>924</v>
      </c>
      <c r="F5901" s="2" t="s">
        <v>278</v>
      </c>
      <c r="G5901" s="2" t="s">
        <v>120</v>
      </c>
      <c r="H5901" s="2" t="s">
        <v>2474</v>
      </c>
      <c r="I5901" s="2" t="s">
        <v>198</v>
      </c>
      <c r="J5901" s="2" t="s">
        <v>226</v>
      </c>
      <c r="K5901" s="2" t="s">
        <v>226</v>
      </c>
      <c r="L5901" s="2" t="s">
        <v>227</v>
      </c>
      <c r="M5901" s="2" t="s">
        <v>104</v>
      </c>
      <c r="N5901" s="3">
        <v>16.55</v>
      </c>
      <c r="O5901" s="3" t="s">
        <v>228</v>
      </c>
      <c r="P5901" s="4">
        <f>IF(O5901="吨",N5901*1000,IF(O5901="万立方米",N5901*10000,""))</f>
        <v>165500.0</v>
      </c>
      <c r="Q5901" s="2" t="s">
        <v>229</v>
      </c>
      <c r="R5901" s="2" t="s">
        <v>230</v>
      </c>
      <c r="S5901" s="2" t="s">
        <v>249</v>
      </c>
      <c r="T5901" s="2" t="s">
        <v>75</v>
      </c>
      <c r="U5901" s="4">
        <f>0.02</f>
        <v>0.02</v>
      </c>
      <c r="V5901" s="2" t="s">
        <v>232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7252</v>
      </c>
      <c r="B5902" s="2" t="s">
        <v>7236</v>
      </c>
      <c r="C5902" s="2" t="s">
        <v>47</v>
      </c>
      <c r="D5902" s="2" t="s">
        <v>1596</v>
      </c>
      <c r="E5902" s="2" t="s">
        <v>924</v>
      </c>
      <c r="F5902" s="2" t="s">
        <v>278</v>
      </c>
      <c r="G5902" s="2" t="s">
        <v>120</v>
      </c>
      <c r="H5902" s="2" t="s">
        <v>2474</v>
      </c>
      <c r="I5902" s="2"/>
      <c r="J5902" s="2"/>
      <c r="K5902" s="2"/>
      <c r="L5902" s="2"/>
      <c r="M5902" s="2" t="s">
        <v>107</v>
      </c>
      <c r="N5902" s="3"/>
      <c r="O5902" s="3"/>
      <c r="P5902" s="4">
        <f>IF(O5902="吨",N5902*1000,IF(O5902="万立方米",N5902*10000,""))</f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113</v>
      </c>
      <c r="AH5902" s="2" t="s">
        <v>114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7253</v>
      </c>
      <c r="B5903" s="2" t="s">
        <v>7254</v>
      </c>
      <c r="C5903" s="2" t="s">
        <v>47</v>
      </c>
      <c r="D5903" s="2" t="s">
        <v>2286</v>
      </c>
      <c r="E5903" s="2" t="s">
        <v>924</v>
      </c>
      <c r="F5903" s="2" t="s">
        <v>50</v>
      </c>
      <c r="G5903" s="2" t="s">
        <v>225</v>
      </c>
      <c r="H5903" s="2" t="s">
        <v>52</v>
      </c>
      <c r="I5903" s="2" t="s">
        <v>53</v>
      </c>
      <c r="J5903" s="2" t="s">
        <v>226</v>
      </c>
      <c r="K5903" s="2" t="s">
        <v>226</v>
      </c>
      <c r="L5903" s="2" t="s">
        <v>227</v>
      </c>
      <c r="M5903" s="2" t="s">
        <v>57</v>
      </c>
      <c r="N5903" s="3">
        <v>5473.51</v>
      </c>
      <c r="O5903" s="3" t="s">
        <v>228</v>
      </c>
      <c r="P5903" s="4">
        <f>IF(O5903="吨",N5903*1000,IF(O5903="万立方米",N5903*10000,""))</f>
        <v>54735100.0</v>
      </c>
      <c r="Q5903" s="2" t="s">
        <v>229</v>
      </c>
      <c r="R5903" s="2" t="s">
        <v>230</v>
      </c>
      <c r="S5903" s="2" t="s">
        <v>231</v>
      </c>
      <c r="T5903" s="2" t="s">
        <v>75</v>
      </c>
      <c r="U5903" s="4">
        <f>0.0</f>
        <v>0.0</v>
      </c>
      <c r="V5903" s="2" t="s">
        <v>232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233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7255</v>
      </c>
      <c r="B5904" s="2" t="s">
        <v>7254</v>
      </c>
      <c r="C5904" s="2" t="s">
        <v>47</v>
      </c>
      <c r="D5904" s="2" t="s">
        <v>2286</v>
      </c>
      <c r="E5904" s="2" t="s">
        <v>924</v>
      </c>
      <c r="F5904" s="2" t="s">
        <v>50</v>
      </c>
      <c r="G5904" s="2" t="s">
        <v>225</v>
      </c>
      <c r="H5904" s="2" t="s">
        <v>52</v>
      </c>
      <c r="I5904" s="2" t="s">
        <v>53</v>
      </c>
      <c r="J5904" s="2" t="s">
        <v>226</v>
      </c>
      <c r="K5904" s="2" t="s">
        <v>226</v>
      </c>
      <c r="L5904" s="2" t="s">
        <v>227</v>
      </c>
      <c r="M5904" s="2" t="s">
        <v>73</v>
      </c>
      <c r="N5904" s="3">
        <v>5473.51</v>
      </c>
      <c r="O5904" s="3" t="s">
        <v>228</v>
      </c>
      <c r="P5904" s="4">
        <f>IF(O5904="吨",N5904*1000,IF(O5904="万立方米",N5904*10000,""))</f>
        <v>54735100.0</v>
      </c>
      <c r="Q5904" s="2" t="s">
        <v>229</v>
      </c>
      <c r="R5904" s="2" t="s">
        <v>230</v>
      </c>
      <c r="S5904" s="2" t="s">
        <v>235</v>
      </c>
      <c r="T5904" s="2" t="s">
        <v>75</v>
      </c>
      <c r="U5904" s="4">
        <f>1.3</f>
        <v>1.3</v>
      </c>
      <c r="V5904" s="2" t="s">
        <v>232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71.15563</v>
      </c>
      <c r="AD5904" s="4">
        <f>AC5904*(1-Z5904/100)</f>
        <v>71.15563</v>
      </c>
      <c r="AE5904" s="2" t="s">
        <v>66</v>
      </c>
      <c r="AF5904" s="2" t="s">
        <v>67</v>
      </c>
      <c r="AG5904" s="2" t="s">
        <v>236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7256</v>
      </c>
      <c r="B5905" s="2" t="s">
        <v>7254</v>
      </c>
      <c r="C5905" s="2" t="s">
        <v>47</v>
      </c>
      <c r="D5905" s="2" t="s">
        <v>2286</v>
      </c>
      <c r="E5905" s="2" t="s">
        <v>924</v>
      </c>
      <c r="F5905" s="2" t="s">
        <v>50</v>
      </c>
      <c r="G5905" s="2" t="s">
        <v>225</v>
      </c>
      <c r="H5905" s="2" t="s">
        <v>52</v>
      </c>
      <c r="I5905" s="2" t="s">
        <v>53</v>
      </c>
      <c r="J5905" s="2" t="s">
        <v>226</v>
      </c>
      <c r="K5905" s="2" t="s">
        <v>226</v>
      </c>
      <c r="L5905" s="2" t="s">
        <v>227</v>
      </c>
      <c r="M5905" s="2" t="s">
        <v>79</v>
      </c>
      <c r="N5905" s="3">
        <v>5473.51</v>
      </c>
      <c r="O5905" s="3" t="s">
        <v>228</v>
      </c>
      <c r="P5905" s="4">
        <f>IF(O5905="吨",N5905*1000,IF(O5905="万立方米",N5905*10000,""))</f>
        <v>54735100.0</v>
      </c>
      <c r="Q5905" s="2" t="s">
        <v>229</v>
      </c>
      <c r="R5905" s="2" t="s">
        <v>230</v>
      </c>
      <c r="S5905" s="2" t="s">
        <v>238</v>
      </c>
      <c r="T5905" s="2" t="s">
        <v>75</v>
      </c>
      <c r="U5905" s="4">
        <f>4.1</f>
        <v>4.1</v>
      </c>
      <c r="V5905" s="2" t="s">
        <v>232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4">
        <f>P5905*U5905/1000000</f>
        <v>224.41390999999996</v>
      </c>
      <c r="AD5905" s="4">
        <f>AC5905*(1-Z5905/100)</f>
        <v>175.04284979999997</v>
      </c>
      <c r="AE5905" s="2" t="s">
        <v>66</v>
      </c>
      <c r="AF5905" s="2" t="s">
        <v>67</v>
      </c>
      <c r="AG5905" s="2" t="s">
        <v>239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7257</v>
      </c>
      <c r="B5906" s="2" t="s">
        <v>7254</v>
      </c>
      <c r="C5906" s="2" t="s">
        <v>47</v>
      </c>
      <c r="D5906" s="2" t="s">
        <v>2286</v>
      </c>
      <c r="E5906" s="2" t="s">
        <v>924</v>
      </c>
      <c r="F5906" s="2" t="s">
        <v>50</v>
      </c>
      <c r="G5906" s="2" t="s">
        <v>225</v>
      </c>
      <c r="H5906" s="2" t="s">
        <v>52</v>
      </c>
      <c r="I5906" s="2" t="s">
        <v>53</v>
      </c>
      <c r="J5906" s="2" t="s">
        <v>226</v>
      </c>
      <c r="K5906" s="2" t="s">
        <v>226</v>
      </c>
      <c r="L5906" s="2" t="s">
        <v>227</v>
      </c>
      <c r="M5906" s="2" t="s">
        <v>87</v>
      </c>
      <c r="N5906" s="3">
        <v>5473.51</v>
      </c>
      <c r="O5906" s="3" t="s">
        <v>228</v>
      </c>
      <c r="P5906" s="4">
        <f>IF(O5906="吨",N5906*1000,IF(O5906="万立方米",N5906*10000,""))</f>
        <v>54735100.0</v>
      </c>
      <c r="Q5906" s="2" t="s">
        <v>229</v>
      </c>
      <c r="R5906" s="2" t="s">
        <v>230</v>
      </c>
      <c r="S5906" s="2" t="s">
        <v>241</v>
      </c>
      <c r="T5906" s="2" t="s">
        <v>75</v>
      </c>
      <c r="U5906" s="4">
        <f>0.0</f>
        <v>0.0</v>
      </c>
      <c r="V5906" s="2" t="s">
        <v>232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233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7258</v>
      </c>
      <c r="B5907" s="2" t="s">
        <v>7254</v>
      </c>
      <c r="C5907" s="2" t="s">
        <v>47</v>
      </c>
      <c r="D5907" s="2" t="s">
        <v>2286</v>
      </c>
      <c r="E5907" s="2" t="s">
        <v>924</v>
      </c>
      <c r="F5907" s="2" t="s">
        <v>50</v>
      </c>
      <c r="G5907" s="2" t="s">
        <v>225</v>
      </c>
      <c r="H5907" s="2" t="s">
        <v>52</v>
      </c>
      <c r="I5907" s="2" t="s">
        <v>53</v>
      </c>
      <c r="J5907" s="2" t="s">
        <v>226</v>
      </c>
      <c r="K5907" s="2" t="s">
        <v>226</v>
      </c>
      <c r="L5907" s="2" t="s">
        <v>227</v>
      </c>
      <c r="M5907" s="2" t="s">
        <v>91</v>
      </c>
      <c r="N5907" s="3">
        <v>5473.51</v>
      </c>
      <c r="O5907" s="3" t="s">
        <v>228</v>
      </c>
      <c r="P5907" s="4">
        <f>IF(O5907="吨",N5907*1000,IF(O5907="万立方米",N5907*10000,""))</f>
        <v>54735100.0</v>
      </c>
      <c r="Q5907" s="2" t="s">
        <v>229</v>
      </c>
      <c r="R5907" s="2" t="s">
        <v>230</v>
      </c>
      <c r="S5907" s="2" t="s">
        <v>243</v>
      </c>
      <c r="T5907" s="2" t="s">
        <v>75</v>
      </c>
      <c r="U5907" s="4">
        <f>0.03</f>
        <v>0.03</v>
      </c>
      <c r="V5907" s="2" t="s">
        <v>232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1.642053</v>
      </c>
      <c r="AD5907" s="4">
        <f>AC5908*(1-AA5907/100)+(AC5907-AC5908)*(1-AB5907/100)</f>
        <v>1.642053</v>
      </c>
      <c r="AE5907" s="2" t="s">
        <v>66</v>
      </c>
      <c r="AF5907" s="2" t="s">
        <v>67</v>
      </c>
      <c r="AG5907" s="2" t="s">
        <v>233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7259</v>
      </c>
      <c r="B5908" s="2" t="s">
        <v>7254</v>
      </c>
      <c r="C5908" s="2" t="s">
        <v>47</v>
      </c>
      <c r="D5908" s="2" t="s">
        <v>2286</v>
      </c>
      <c r="E5908" s="2" t="s">
        <v>924</v>
      </c>
      <c r="F5908" s="2" t="s">
        <v>50</v>
      </c>
      <c r="G5908" s="2" t="s">
        <v>225</v>
      </c>
      <c r="H5908" s="2" t="s">
        <v>52</v>
      </c>
      <c r="I5908" s="2" t="s">
        <v>53</v>
      </c>
      <c r="J5908" s="2" t="s">
        <v>226</v>
      </c>
      <c r="K5908" s="2" t="s">
        <v>226</v>
      </c>
      <c r="L5908" s="2" t="s">
        <v>227</v>
      </c>
      <c r="M5908" s="2" t="s">
        <v>95</v>
      </c>
      <c r="N5908" s="3">
        <v>5473.51</v>
      </c>
      <c r="O5908" s="3" t="s">
        <v>228</v>
      </c>
      <c r="P5908" s="4">
        <f>IF(O5908="吨",N5908*1000,IF(O5908="万立方米",N5908*10000,""))</f>
        <v>54735100.0</v>
      </c>
      <c r="Q5908" s="2" t="s">
        <v>229</v>
      </c>
      <c r="R5908" s="2" t="s">
        <v>230</v>
      </c>
      <c r="S5908" s="2" t="s">
        <v>245</v>
      </c>
      <c r="T5908" s="2" t="s">
        <v>75</v>
      </c>
      <c r="U5908" s="4">
        <f>0.03</f>
        <v>0.03</v>
      </c>
      <c r="V5908" s="2" t="s">
        <v>232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1.642053</v>
      </c>
      <c r="AD5908" s="4">
        <f>AC5908*(1-Z5908/100)</f>
        <v>1.642053</v>
      </c>
      <c r="AE5908" s="2" t="s">
        <v>66</v>
      </c>
      <c r="AF5908" s="2" t="s">
        <v>67</v>
      </c>
      <c r="AG5908" s="2" t="s">
        <v>233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7260</v>
      </c>
      <c r="B5909" s="2" t="s">
        <v>7254</v>
      </c>
      <c r="C5909" s="2" t="s">
        <v>47</v>
      </c>
      <c r="D5909" s="2" t="s">
        <v>2286</v>
      </c>
      <c r="E5909" s="2" t="s">
        <v>924</v>
      </c>
      <c r="F5909" s="2" t="s">
        <v>50</v>
      </c>
      <c r="G5909" s="2" t="s">
        <v>225</v>
      </c>
      <c r="H5909" s="2" t="s">
        <v>52</v>
      </c>
      <c r="I5909" s="2" t="s">
        <v>53</v>
      </c>
      <c r="J5909" s="2" t="s">
        <v>226</v>
      </c>
      <c r="K5909" s="2" t="s">
        <v>226</v>
      </c>
      <c r="L5909" s="2" t="s">
        <v>227</v>
      </c>
      <c r="M5909" s="2" t="s">
        <v>99</v>
      </c>
      <c r="N5909" s="3">
        <v>5473.51</v>
      </c>
      <c r="O5909" s="3" t="s">
        <v>228</v>
      </c>
      <c r="P5909" s="4">
        <f>IF(O5909="吨",N5909*1000,IF(O5909="万立方米",N5909*10000,""))</f>
        <v>54735100.0</v>
      </c>
      <c r="Q5909" s="2" t="s">
        <v>229</v>
      </c>
      <c r="R5909" s="2" t="s">
        <v>230</v>
      </c>
      <c r="S5909" s="2" t="s">
        <v>247</v>
      </c>
      <c r="T5909" s="2" t="s">
        <v>75</v>
      </c>
      <c r="U5909" s="4">
        <f>0.0</f>
        <v>0.0</v>
      </c>
      <c r="V5909" s="2" t="s">
        <v>232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233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7261</v>
      </c>
      <c r="B5910" s="2" t="s">
        <v>7254</v>
      </c>
      <c r="C5910" s="2" t="s">
        <v>47</v>
      </c>
      <c r="D5910" s="2" t="s">
        <v>2286</v>
      </c>
      <c r="E5910" s="2" t="s">
        <v>924</v>
      </c>
      <c r="F5910" s="2" t="s">
        <v>50</v>
      </c>
      <c r="G5910" s="2" t="s">
        <v>225</v>
      </c>
      <c r="H5910" s="2" t="s">
        <v>52</v>
      </c>
      <c r="I5910" s="2" t="s">
        <v>53</v>
      </c>
      <c r="J5910" s="2" t="s">
        <v>226</v>
      </c>
      <c r="K5910" s="2" t="s">
        <v>226</v>
      </c>
      <c r="L5910" s="2" t="s">
        <v>227</v>
      </c>
      <c r="M5910" s="2" t="s">
        <v>104</v>
      </c>
      <c r="N5910" s="3">
        <v>5473.51</v>
      </c>
      <c r="O5910" s="3" t="s">
        <v>228</v>
      </c>
      <c r="P5910" s="4">
        <f>IF(O5910="吨",N5910*1000,IF(O5910="万立方米",N5910*10000,""))</f>
        <v>54735100.0</v>
      </c>
      <c r="Q5910" s="2" t="s">
        <v>229</v>
      </c>
      <c r="R5910" s="2" t="s">
        <v>230</v>
      </c>
      <c r="S5910" s="2" t="s">
        <v>249</v>
      </c>
      <c r="T5910" s="2" t="s">
        <v>75</v>
      </c>
      <c r="U5910" s="4">
        <f>0.02</f>
        <v>0.02</v>
      </c>
      <c r="V5910" s="2" t="s">
        <v>232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 t="s">
        <v>236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7262</v>
      </c>
      <c r="B5911" s="2" t="s">
        <v>7254</v>
      </c>
      <c r="C5911" s="2" t="s">
        <v>47</v>
      </c>
      <c r="D5911" s="2" t="s">
        <v>2286</v>
      </c>
      <c r="E5911" s="2" t="s">
        <v>924</v>
      </c>
      <c r="F5911" s="2" t="s">
        <v>50</v>
      </c>
      <c r="G5911" s="2" t="s">
        <v>225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f>IF(O5911="吨",N5911*1000,IF(O5911="万立方米",N5911*10000,""))</f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138</v>
      </c>
      <c r="AH5911" s="2" t="s">
        <v>114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7263</v>
      </c>
      <c r="B5912" s="2" t="s">
        <v>7264</v>
      </c>
      <c r="C5912" s="2" t="s">
        <v>47</v>
      </c>
      <c r="D5912" s="2" t="s">
        <v>1189</v>
      </c>
      <c r="E5912" s="2" t="s">
        <v>760</v>
      </c>
      <c r="F5912" s="2" t="s">
        <v>278</v>
      </c>
      <c r="G5912" s="2" t="s">
        <v>120</v>
      </c>
      <c r="H5912" s="2" t="s">
        <v>142</v>
      </c>
      <c r="I5912" s="2" t="s">
        <v>53</v>
      </c>
      <c r="J5912" s="2" t="s">
        <v>280</v>
      </c>
      <c r="K5912" s="2"/>
      <c r="L5912" s="2" t="s">
        <v>122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124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271</v>
      </c>
      <c r="AF5912" s="2" t="s">
        <v>281</v>
      </c>
      <c r="AG5912" s="2" t="s">
        <v>1190</v>
      </c>
      <c r="AH5912" s="2" t="s">
        <v>128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7265</v>
      </c>
      <c r="B5913" s="2" t="s">
        <v>7264</v>
      </c>
      <c r="C5913" s="2" t="s">
        <v>47</v>
      </c>
      <c r="D5913" s="2" t="s">
        <v>1189</v>
      </c>
      <c r="E5913" s="2" t="s">
        <v>760</v>
      </c>
      <c r="F5913" s="2" t="s">
        <v>278</v>
      </c>
      <c r="G5913" s="2" t="s">
        <v>120</v>
      </c>
      <c r="H5913" s="2" t="s">
        <v>142</v>
      </c>
      <c r="I5913" s="2" t="s">
        <v>53</v>
      </c>
      <c r="J5913" s="2" t="s">
        <v>280</v>
      </c>
      <c r="K5913" s="2"/>
      <c r="L5913" s="2" t="s">
        <v>122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124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271</v>
      </c>
      <c r="AF5913" s="2" t="s">
        <v>281</v>
      </c>
      <c r="AG5913" s="2" t="s">
        <v>1192</v>
      </c>
      <c r="AH5913" s="2" t="s">
        <v>128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7266</v>
      </c>
      <c r="B5914" s="2" t="s">
        <v>7264</v>
      </c>
      <c r="C5914" s="2" t="s">
        <v>47</v>
      </c>
      <c r="D5914" s="2" t="s">
        <v>1189</v>
      </c>
      <c r="E5914" s="2" t="s">
        <v>760</v>
      </c>
      <c r="F5914" s="2" t="s">
        <v>278</v>
      </c>
      <c r="G5914" s="2" t="s">
        <v>120</v>
      </c>
      <c r="H5914" s="2" t="s">
        <v>142</v>
      </c>
      <c r="I5914" s="2" t="s">
        <v>53</v>
      </c>
      <c r="J5914" s="2" t="s">
        <v>280</v>
      </c>
      <c r="K5914" s="2"/>
      <c r="L5914" s="2" t="s">
        <v>122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124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271</v>
      </c>
      <c r="AF5914" s="2" t="s">
        <v>281</v>
      </c>
      <c r="AG5914" s="2" t="s">
        <v>1194</v>
      </c>
      <c r="AH5914" s="2" t="s">
        <v>128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7267</v>
      </c>
      <c r="B5915" s="2" t="s">
        <v>7264</v>
      </c>
      <c r="C5915" s="2" t="s">
        <v>47</v>
      </c>
      <c r="D5915" s="2" t="s">
        <v>1189</v>
      </c>
      <c r="E5915" s="2" t="s">
        <v>760</v>
      </c>
      <c r="F5915" s="2" t="s">
        <v>278</v>
      </c>
      <c r="G5915" s="2" t="s">
        <v>120</v>
      </c>
      <c r="H5915" s="2" t="s">
        <v>142</v>
      </c>
      <c r="I5915" s="2" t="s">
        <v>53</v>
      </c>
      <c r="J5915" s="2" t="s">
        <v>280</v>
      </c>
      <c r="K5915" s="2"/>
      <c r="L5915" s="2" t="s">
        <v>122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124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271</v>
      </c>
      <c r="AF5915" s="2" t="s">
        <v>281</v>
      </c>
      <c r="AG5915" s="2" t="s">
        <v>1190</v>
      </c>
      <c r="AH5915" s="2" t="s">
        <v>128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7268</v>
      </c>
      <c r="B5916" s="2" t="s">
        <v>7264</v>
      </c>
      <c r="C5916" s="2" t="s">
        <v>47</v>
      </c>
      <c r="D5916" s="2" t="s">
        <v>1189</v>
      </c>
      <c r="E5916" s="2" t="s">
        <v>760</v>
      </c>
      <c r="F5916" s="2" t="s">
        <v>278</v>
      </c>
      <c r="G5916" s="2" t="s">
        <v>120</v>
      </c>
      <c r="H5916" s="2" t="s">
        <v>142</v>
      </c>
      <c r="I5916" s="2" t="s">
        <v>53</v>
      </c>
      <c r="J5916" s="2" t="s">
        <v>280</v>
      </c>
      <c r="K5916" s="2"/>
      <c r="L5916" s="2" t="s">
        <v>122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124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271</v>
      </c>
      <c r="AF5916" s="2" t="s">
        <v>281</v>
      </c>
      <c r="AG5916" s="2" t="s">
        <v>1190</v>
      </c>
      <c r="AH5916" s="2" t="s">
        <v>128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7269</v>
      </c>
      <c r="B5917" s="2" t="s">
        <v>7264</v>
      </c>
      <c r="C5917" s="2" t="s">
        <v>47</v>
      </c>
      <c r="D5917" s="2" t="s">
        <v>1189</v>
      </c>
      <c r="E5917" s="2" t="s">
        <v>760</v>
      </c>
      <c r="F5917" s="2" t="s">
        <v>278</v>
      </c>
      <c r="G5917" s="2" t="s">
        <v>120</v>
      </c>
      <c r="H5917" s="2" t="s">
        <v>142</v>
      </c>
      <c r="I5917" s="2" t="s">
        <v>53</v>
      </c>
      <c r="J5917" s="2" t="s">
        <v>280</v>
      </c>
      <c r="K5917" s="2"/>
      <c r="L5917" s="2" t="s">
        <v>122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124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271</v>
      </c>
      <c r="AF5917" s="2" t="s">
        <v>281</v>
      </c>
      <c r="AG5917" s="2" t="s">
        <v>1190</v>
      </c>
      <c r="AH5917" s="2" t="s">
        <v>128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7270</v>
      </c>
      <c r="B5918" s="2" t="s">
        <v>7264</v>
      </c>
      <c r="C5918" s="2" t="s">
        <v>47</v>
      </c>
      <c r="D5918" s="2" t="s">
        <v>1189</v>
      </c>
      <c r="E5918" s="2" t="s">
        <v>760</v>
      </c>
      <c r="F5918" s="2" t="s">
        <v>278</v>
      </c>
      <c r="G5918" s="2" t="s">
        <v>120</v>
      </c>
      <c r="H5918" s="2" t="s">
        <v>142</v>
      </c>
      <c r="I5918" s="2" t="s">
        <v>53</v>
      </c>
      <c r="J5918" s="2" t="s">
        <v>280</v>
      </c>
      <c r="K5918" s="2"/>
      <c r="L5918" s="2" t="s">
        <v>122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124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271</v>
      </c>
      <c r="AF5918" s="2" t="s">
        <v>281</v>
      </c>
      <c r="AG5918" s="2" t="s">
        <v>1190</v>
      </c>
      <c r="AH5918" s="2" t="s">
        <v>128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7271</v>
      </c>
      <c r="B5919" s="2" t="s">
        <v>7264</v>
      </c>
      <c r="C5919" s="2" t="s">
        <v>47</v>
      </c>
      <c r="D5919" s="2" t="s">
        <v>1189</v>
      </c>
      <c r="E5919" s="2" t="s">
        <v>760</v>
      </c>
      <c r="F5919" s="2" t="s">
        <v>278</v>
      </c>
      <c r="G5919" s="2" t="s">
        <v>120</v>
      </c>
      <c r="H5919" s="2" t="s">
        <v>142</v>
      </c>
      <c r="I5919" s="2" t="s">
        <v>53</v>
      </c>
      <c r="J5919" s="2" t="s">
        <v>280</v>
      </c>
      <c r="K5919" s="2"/>
      <c r="L5919" s="2" t="s">
        <v>122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124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271</v>
      </c>
      <c r="AF5919" s="2" t="s">
        <v>281</v>
      </c>
      <c r="AG5919" s="2" t="s">
        <v>1192</v>
      </c>
      <c r="AH5919" s="2" t="s">
        <v>128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7272</v>
      </c>
      <c r="B5920" s="2" t="s">
        <v>7264</v>
      </c>
      <c r="C5920" s="2" t="s">
        <v>47</v>
      </c>
      <c r="D5920" s="2" t="s">
        <v>1189</v>
      </c>
      <c r="E5920" s="2" t="s">
        <v>760</v>
      </c>
      <c r="F5920" s="2" t="s">
        <v>278</v>
      </c>
      <c r="G5920" s="2" t="s">
        <v>120</v>
      </c>
      <c r="H5920" s="2" t="s">
        <v>142</v>
      </c>
      <c r="I5920" s="2"/>
      <c r="J5920" s="2"/>
      <c r="K5920" s="2"/>
      <c r="L5920" s="2"/>
      <c r="M5920" s="2" t="s">
        <v>107</v>
      </c>
      <c r="N5920" s="3"/>
      <c r="O5920" s="3"/>
      <c r="P5920" s="4">
        <f>IF(O5920="吨",N5920*1000,IF(O5920="万立方米",N5920*10000,""))</f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1201</v>
      </c>
      <c r="AH5920" s="2" t="s">
        <v>114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7273</v>
      </c>
      <c r="B5921" s="2" t="s">
        <v>7274</v>
      </c>
      <c r="C5921" s="2" t="s">
        <v>47</v>
      </c>
      <c r="D5921" s="2" t="s">
        <v>644</v>
      </c>
      <c r="E5921" s="2" t="s">
        <v>325</v>
      </c>
      <c r="F5921" s="2" t="s">
        <v>278</v>
      </c>
      <c r="G5921" s="2" t="s">
        <v>120</v>
      </c>
      <c r="H5921" s="2" t="s">
        <v>142</v>
      </c>
      <c r="I5921" s="2" t="s">
        <v>53</v>
      </c>
      <c r="J5921" s="2" t="s">
        <v>121</v>
      </c>
      <c r="K5921" s="2"/>
      <c r="L5921" s="2" t="s">
        <v>122</v>
      </c>
      <c r="M5921" s="2" t="s">
        <v>57</v>
      </c>
      <c r="N5921" s="3">
        <v>62761.17</v>
      </c>
      <c r="O5921" s="3" t="s">
        <v>123</v>
      </c>
      <c r="P5921" s="2"/>
      <c r="Q5921" s="2"/>
      <c r="R5921" s="2"/>
      <c r="S5921" s="2"/>
      <c r="T5921" s="2"/>
      <c r="U5921" s="2"/>
      <c r="V5921" s="2"/>
      <c r="W5921" s="2" t="s">
        <v>124</v>
      </c>
      <c r="X5921" s="2" t="s">
        <v>298</v>
      </c>
      <c r="Y5921" s="2" t="s">
        <v>645</v>
      </c>
      <c r="Z5921" s="2">
        <v>94.5</v>
      </c>
      <c r="AA5921" s="2"/>
      <c r="AB5921" s="2"/>
      <c r="AC5921" s="4">
        <f>P5921*U5921/1000000</f>
        <v>0.0</v>
      </c>
      <c r="AD5921" s="4">
        <f>AC5921*(1-Z5921/100)</f>
        <v>0.0</v>
      </c>
      <c r="AE5921" s="2" t="s">
        <v>125</v>
      </c>
      <c r="AF5921" s="2" t="s">
        <v>126</v>
      </c>
      <c r="AG5921" s="2" t="s">
        <v>646</v>
      </c>
      <c r="AH5921" s="2" t="s">
        <v>128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7275</v>
      </c>
      <c r="B5922" s="2" t="s">
        <v>7274</v>
      </c>
      <c r="C5922" s="2" t="s">
        <v>47</v>
      </c>
      <c r="D5922" s="2" t="s">
        <v>644</v>
      </c>
      <c r="E5922" s="2" t="s">
        <v>325</v>
      </c>
      <c r="F5922" s="2" t="s">
        <v>278</v>
      </c>
      <c r="G5922" s="2" t="s">
        <v>120</v>
      </c>
      <c r="H5922" s="2" t="s">
        <v>142</v>
      </c>
      <c r="I5922" s="2" t="s">
        <v>53</v>
      </c>
      <c r="J5922" s="2" t="s">
        <v>121</v>
      </c>
      <c r="K5922" s="2"/>
      <c r="L5922" s="2" t="s">
        <v>122</v>
      </c>
      <c r="M5922" s="2" t="s">
        <v>73</v>
      </c>
      <c r="N5922" s="3">
        <v>62761.17</v>
      </c>
      <c r="O5922" s="3" t="s">
        <v>123</v>
      </c>
      <c r="P5922" s="2"/>
      <c r="Q5922" s="2"/>
      <c r="R5922" s="2"/>
      <c r="S5922" s="2"/>
      <c r="T5922" s="2"/>
      <c r="U5922" s="2"/>
      <c r="V5922" s="2"/>
      <c r="W5922" s="2" t="s">
        <v>124</v>
      </c>
      <c r="X5922" s="2"/>
      <c r="Y5922" s="2" t="s">
        <v>65</v>
      </c>
      <c r="Z5922" s="2">
        <v>0</v>
      </c>
      <c r="AA5922" s="2"/>
      <c r="AB5922" s="2"/>
      <c r="AC5922" s="4">
        <f>P5922*U5922/1000000</f>
        <v>0.0</v>
      </c>
      <c r="AD5922" s="4">
        <f>AC5922*(1-Z5922/100)</f>
        <v>0.0</v>
      </c>
      <c r="AE5922" s="2" t="s">
        <v>125</v>
      </c>
      <c r="AF5922" s="2" t="s">
        <v>126</v>
      </c>
      <c r="AG5922" s="2" t="s">
        <v>648</v>
      </c>
      <c r="AH5922" s="2" t="s">
        <v>128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7276</v>
      </c>
      <c r="B5923" s="2" t="s">
        <v>7274</v>
      </c>
      <c r="C5923" s="2" t="s">
        <v>47</v>
      </c>
      <c r="D5923" s="2" t="s">
        <v>644</v>
      </c>
      <c r="E5923" s="2" t="s">
        <v>325</v>
      </c>
      <c r="F5923" s="2" t="s">
        <v>278</v>
      </c>
      <c r="G5923" s="2" t="s">
        <v>120</v>
      </c>
      <c r="H5923" s="2" t="s">
        <v>142</v>
      </c>
      <c r="I5923" s="2" t="s">
        <v>53</v>
      </c>
      <c r="J5923" s="2" t="s">
        <v>121</v>
      </c>
      <c r="K5923" s="2"/>
      <c r="L5923" s="2" t="s">
        <v>122</v>
      </c>
      <c r="M5923" s="2" t="s">
        <v>79</v>
      </c>
      <c r="N5923" s="3">
        <v>62761.17</v>
      </c>
      <c r="O5923" s="3" t="s">
        <v>123</v>
      </c>
      <c r="P5923" s="2"/>
      <c r="Q5923" s="2"/>
      <c r="R5923" s="2"/>
      <c r="S5923" s="2"/>
      <c r="T5923" s="2"/>
      <c r="U5923" s="2"/>
      <c r="V5923" s="2"/>
      <c r="W5923" s="2" t="s">
        <v>124</v>
      </c>
      <c r="X5923" s="2" t="s">
        <v>83</v>
      </c>
      <c r="Y5923" s="2" t="s">
        <v>84</v>
      </c>
      <c r="Z5923" s="2">
        <v>22</v>
      </c>
      <c r="AA5923" s="2"/>
      <c r="AB5923" s="2"/>
      <c r="AC5923" s="4">
        <f>P5923*U5923/1000000</f>
        <v>0.0</v>
      </c>
      <c r="AD5923" s="4">
        <f>AC5923*(1-Z5923/100)</f>
        <v>0.0</v>
      </c>
      <c r="AE5923" s="2" t="s">
        <v>125</v>
      </c>
      <c r="AF5923" s="2" t="s">
        <v>126</v>
      </c>
      <c r="AG5923" s="2" t="s">
        <v>2361</v>
      </c>
      <c r="AH5923" s="2" t="s">
        <v>128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7277</v>
      </c>
      <c r="B5924" s="2" t="s">
        <v>7274</v>
      </c>
      <c r="C5924" s="2" t="s">
        <v>47</v>
      </c>
      <c r="D5924" s="2" t="s">
        <v>644</v>
      </c>
      <c r="E5924" s="2" t="s">
        <v>325</v>
      </c>
      <c r="F5924" s="2" t="s">
        <v>278</v>
      </c>
      <c r="G5924" s="2" t="s">
        <v>120</v>
      </c>
      <c r="H5924" s="2" t="s">
        <v>142</v>
      </c>
      <c r="I5924" s="2" t="s">
        <v>53</v>
      </c>
      <c r="J5924" s="2" t="s">
        <v>121</v>
      </c>
      <c r="K5924" s="2"/>
      <c r="L5924" s="2" t="s">
        <v>122</v>
      </c>
      <c r="M5924" s="2" t="s">
        <v>87</v>
      </c>
      <c r="N5924" s="3">
        <v>62761.17</v>
      </c>
      <c r="O5924" s="3" t="s">
        <v>123</v>
      </c>
      <c r="P5924" s="2"/>
      <c r="Q5924" s="2"/>
      <c r="R5924" s="2"/>
      <c r="S5924" s="2"/>
      <c r="T5924" s="2"/>
      <c r="U5924" s="2"/>
      <c r="V5924" s="2"/>
      <c r="W5924" s="2" t="s">
        <v>124</v>
      </c>
      <c r="X5924" s="2" t="s">
        <v>298</v>
      </c>
      <c r="Y5924" s="2" t="s">
        <v>651</v>
      </c>
      <c r="Z5924" s="2">
        <v>94.5</v>
      </c>
      <c r="AA5924" s="2"/>
      <c r="AB5924" s="2"/>
      <c r="AC5924" s="4">
        <f>P5924*U5924/1000000</f>
        <v>0.0</v>
      </c>
      <c r="AD5924" s="4">
        <f>AC5924*(1-Z5924/100)</f>
        <v>0.0</v>
      </c>
      <c r="AE5924" s="2" t="s">
        <v>125</v>
      </c>
      <c r="AF5924" s="2" t="s">
        <v>126</v>
      </c>
      <c r="AG5924" s="2" t="s">
        <v>646</v>
      </c>
      <c r="AH5924" s="2" t="s">
        <v>128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7278</v>
      </c>
      <c r="B5925" s="2" t="s">
        <v>7274</v>
      </c>
      <c r="C5925" s="2" t="s">
        <v>47</v>
      </c>
      <c r="D5925" s="2" t="s">
        <v>644</v>
      </c>
      <c r="E5925" s="2" t="s">
        <v>325</v>
      </c>
      <c r="F5925" s="2" t="s">
        <v>278</v>
      </c>
      <c r="G5925" s="2" t="s">
        <v>120</v>
      </c>
      <c r="H5925" s="2" t="s">
        <v>142</v>
      </c>
      <c r="I5925" s="2" t="s">
        <v>53</v>
      </c>
      <c r="J5925" s="2" t="s">
        <v>121</v>
      </c>
      <c r="K5925" s="2"/>
      <c r="L5925" s="2" t="s">
        <v>122</v>
      </c>
      <c r="M5925" s="2" t="s">
        <v>91</v>
      </c>
      <c r="N5925" s="3">
        <v>62761.17</v>
      </c>
      <c r="O5925" s="3" t="s">
        <v>123</v>
      </c>
      <c r="P5925" s="2"/>
      <c r="Q5925" s="2"/>
      <c r="R5925" s="2"/>
      <c r="S5925" s="2"/>
      <c r="T5925" s="2"/>
      <c r="U5925" s="2"/>
      <c r="V5925" s="2"/>
      <c r="W5925" s="2" t="s">
        <v>124</v>
      </c>
      <c r="X5925" s="2" t="s">
        <v>298</v>
      </c>
      <c r="Y5925" s="2" t="s">
        <v>653</v>
      </c>
      <c r="Z5925" s="2">
        <v>95</v>
      </c>
      <c r="AA5925" s="2">
        <v>94.5</v>
      </c>
      <c r="AB5925" s="2">
        <v>95</v>
      </c>
      <c r="AC5925" s="4">
        <f>P5925*U5925/1000000</f>
        <v>0.0</v>
      </c>
      <c r="AD5925" s="4">
        <f>AC5926*(1-AA5925/100)+(AC5925-AC5926)*(1-AB5925/100)</f>
        <v>0.0</v>
      </c>
      <c r="AE5925" s="2" t="s">
        <v>125</v>
      </c>
      <c r="AF5925" s="2" t="s">
        <v>126</v>
      </c>
      <c r="AG5925" s="2" t="s">
        <v>646</v>
      </c>
      <c r="AH5925" s="2" t="s">
        <v>128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7279</v>
      </c>
      <c r="B5926" s="2" t="s">
        <v>7274</v>
      </c>
      <c r="C5926" s="2" t="s">
        <v>47</v>
      </c>
      <c r="D5926" s="2" t="s">
        <v>644</v>
      </c>
      <c r="E5926" s="2" t="s">
        <v>325</v>
      </c>
      <c r="F5926" s="2" t="s">
        <v>278</v>
      </c>
      <c r="G5926" s="2" t="s">
        <v>120</v>
      </c>
      <c r="H5926" s="2" t="s">
        <v>142</v>
      </c>
      <c r="I5926" s="2" t="s">
        <v>53</v>
      </c>
      <c r="J5926" s="2" t="s">
        <v>121</v>
      </c>
      <c r="K5926" s="2"/>
      <c r="L5926" s="2" t="s">
        <v>122</v>
      </c>
      <c r="M5926" s="2" t="s">
        <v>95</v>
      </c>
      <c r="N5926" s="3">
        <v>62761.17</v>
      </c>
      <c r="O5926" s="3" t="s">
        <v>123</v>
      </c>
      <c r="P5926" s="2"/>
      <c r="Q5926" s="2"/>
      <c r="R5926" s="2"/>
      <c r="S5926" s="2"/>
      <c r="T5926" s="2"/>
      <c r="U5926" s="2"/>
      <c r="V5926" s="2"/>
      <c r="W5926" s="2" t="s">
        <v>124</v>
      </c>
      <c r="X5926" s="2" t="s">
        <v>298</v>
      </c>
      <c r="Y5926" s="2" t="s">
        <v>655</v>
      </c>
      <c r="Z5926" s="2">
        <v>94.5</v>
      </c>
      <c r="AA5926" s="2"/>
      <c r="AB5926" s="2"/>
      <c r="AC5926" s="4">
        <f>P5926*U5926/1000000</f>
        <v>0.0</v>
      </c>
      <c r="AD5926" s="4">
        <f>AC5926*(1-Z5926/100)</f>
        <v>0.0</v>
      </c>
      <c r="AE5926" s="2" t="s">
        <v>125</v>
      </c>
      <c r="AF5926" s="2" t="s">
        <v>126</v>
      </c>
      <c r="AG5926" s="2" t="s">
        <v>646</v>
      </c>
      <c r="AH5926" s="2" t="s">
        <v>128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7280</v>
      </c>
      <c r="B5927" s="2" t="s">
        <v>7274</v>
      </c>
      <c r="C5927" s="2" t="s">
        <v>47</v>
      </c>
      <c r="D5927" s="2" t="s">
        <v>644</v>
      </c>
      <c r="E5927" s="2" t="s">
        <v>325</v>
      </c>
      <c r="F5927" s="2" t="s">
        <v>278</v>
      </c>
      <c r="G5927" s="2" t="s">
        <v>120</v>
      </c>
      <c r="H5927" s="2" t="s">
        <v>142</v>
      </c>
      <c r="I5927" s="2" t="s">
        <v>53</v>
      </c>
      <c r="J5927" s="2" t="s">
        <v>121</v>
      </c>
      <c r="K5927" s="2"/>
      <c r="L5927" s="2" t="s">
        <v>122</v>
      </c>
      <c r="M5927" s="2" t="s">
        <v>99</v>
      </c>
      <c r="N5927" s="3">
        <v>62761.17</v>
      </c>
      <c r="O5927" s="3" t="s">
        <v>123</v>
      </c>
      <c r="P5927" s="2"/>
      <c r="Q5927" s="2"/>
      <c r="R5927" s="2"/>
      <c r="S5927" s="2"/>
      <c r="T5927" s="2"/>
      <c r="U5927" s="2"/>
      <c r="V5927" s="2"/>
      <c r="W5927" s="2" t="s">
        <v>124</v>
      </c>
      <c r="X5927" s="2"/>
      <c r="Y5927" s="2" t="s">
        <v>65</v>
      </c>
      <c r="Z5927" s="2">
        <v>0</v>
      </c>
      <c r="AA5927" s="2"/>
      <c r="AB5927" s="2"/>
      <c r="AC5927" s="4">
        <f>P5927*U5927/1000000</f>
        <v>0.0</v>
      </c>
      <c r="AD5927" s="4">
        <f>AC5927*(1-Z5927/100)</f>
        <v>0.0</v>
      </c>
      <c r="AE5927" s="2" t="s">
        <v>125</v>
      </c>
      <c r="AF5927" s="2" t="s">
        <v>126</v>
      </c>
      <c r="AG5927" s="2" t="s">
        <v>648</v>
      </c>
      <c r="AH5927" s="2" t="s">
        <v>128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7281</v>
      </c>
      <c r="B5928" s="2" t="s">
        <v>7274</v>
      </c>
      <c r="C5928" s="2" t="s">
        <v>47</v>
      </c>
      <c r="D5928" s="2" t="s">
        <v>644</v>
      </c>
      <c r="E5928" s="2" t="s">
        <v>325</v>
      </c>
      <c r="F5928" s="2" t="s">
        <v>278</v>
      </c>
      <c r="G5928" s="2" t="s">
        <v>120</v>
      </c>
      <c r="H5928" s="2" t="s">
        <v>142</v>
      </c>
      <c r="I5928" s="2" t="s">
        <v>53</v>
      </c>
      <c r="J5928" s="2" t="s">
        <v>121</v>
      </c>
      <c r="K5928" s="2"/>
      <c r="L5928" s="2" t="s">
        <v>122</v>
      </c>
      <c r="M5928" s="2" t="s">
        <v>104</v>
      </c>
      <c r="N5928" s="3">
        <v>62761.17</v>
      </c>
      <c r="O5928" s="3" t="s">
        <v>123</v>
      </c>
      <c r="P5928" s="2"/>
      <c r="Q5928" s="2"/>
      <c r="R5928" s="2"/>
      <c r="S5928" s="2"/>
      <c r="T5928" s="2"/>
      <c r="U5928" s="2"/>
      <c r="V5928" s="2"/>
      <c r="W5928" s="2" t="s">
        <v>124</v>
      </c>
      <c r="X5928" s="2"/>
      <c r="Y5928" s="2" t="s">
        <v>65</v>
      </c>
      <c r="Z5928" s="2">
        <v>0</v>
      </c>
      <c r="AA5928" s="2"/>
      <c r="AB5928" s="2"/>
      <c r="AC5928" s="4">
        <f>P5928*U5928/1000000</f>
        <v>0.0</v>
      </c>
      <c r="AD5928" s="4">
        <f>AC5928*(1-Z5928/100)</f>
        <v>0.0</v>
      </c>
      <c r="AE5928" s="2" t="s">
        <v>125</v>
      </c>
      <c r="AF5928" s="2" t="s">
        <v>126</v>
      </c>
      <c r="AG5928" s="2" t="s">
        <v>648</v>
      </c>
      <c r="AH5928" s="2" t="s">
        <v>128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7282</v>
      </c>
      <c r="B5929" s="2" t="s">
        <v>7274</v>
      </c>
      <c r="C5929" s="2" t="s">
        <v>47</v>
      </c>
      <c r="D5929" s="2" t="s">
        <v>644</v>
      </c>
      <c r="E5929" s="2" t="s">
        <v>325</v>
      </c>
      <c r="F5929" s="2" t="s">
        <v>278</v>
      </c>
      <c r="G5929" s="2" t="s">
        <v>120</v>
      </c>
      <c r="H5929" s="2" t="s">
        <v>142</v>
      </c>
      <c r="I5929" s="2"/>
      <c r="J5929" s="2"/>
      <c r="K5929" s="2" t="s">
        <v>55</v>
      </c>
      <c r="L5929" s="2" t="s">
        <v>551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552</v>
      </c>
      <c r="T5929" s="2" t="s">
        <v>165</v>
      </c>
      <c r="U5929" s="2"/>
      <c r="V5929" s="2" t="s">
        <v>111</v>
      </c>
      <c r="W5929" s="2" t="s">
        <v>553</v>
      </c>
      <c r="X5929" s="2" t="s">
        <v>551</v>
      </c>
      <c r="Y5929" s="2" t="s">
        <v>554</v>
      </c>
      <c r="Z5929" s="2">
        <v>0</v>
      </c>
      <c r="AA5929" s="2"/>
      <c r="AB5929" s="2"/>
      <c r="AC5929" s="2"/>
      <c r="AD5929" s="2"/>
      <c r="AE5929" s="2" t="s">
        <v>271</v>
      </c>
      <c r="AF5929" s="2" t="s">
        <v>555</v>
      </c>
      <c r="AG5929" s="2" t="s">
        <v>556</v>
      </c>
      <c r="AH5929" s="2" t="s">
        <v>168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7283</v>
      </c>
      <c r="B5930" s="2" t="s">
        <v>7284</v>
      </c>
      <c r="C5930" s="2" t="s">
        <v>47</v>
      </c>
      <c r="D5930" s="2" t="s">
        <v>2189</v>
      </c>
      <c r="E5930" s="2" t="s">
        <v>1707</v>
      </c>
      <c r="F5930" s="2" t="s">
        <v>50</v>
      </c>
      <c r="G5930" s="2" t="s">
        <v>51</v>
      </c>
      <c r="H5930" s="2" t="s">
        <v>142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344</v>
      </c>
      <c r="Y5930" s="2" t="s">
        <v>2190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66</v>
      </c>
      <c r="AF5930" s="2" t="s">
        <v>67</v>
      </c>
      <c r="AG5930" s="2" t="s">
        <v>327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7285</v>
      </c>
      <c r="B5931" s="2" t="s">
        <v>7284</v>
      </c>
      <c r="C5931" s="2" t="s">
        <v>47</v>
      </c>
      <c r="D5931" s="2" t="s">
        <v>2189</v>
      </c>
      <c r="E5931" s="2" t="s">
        <v>1707</v>
      </c>
      <c r="F5931" s="2" t="s">
        <v>50</v>
      </c>
      <c r="G5931" s="2" t="s">
        <v>51</v>
      </c>
      <c r="H5931" s="2" t="s">
        <v>142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66</v>
      </c>
      <c r="AF5931" s="2" t="s">
        <v>67</v>
      </c>
      <c r="AG5931" s="2" t="s">
        <v>329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7286</v>
      </c>
      <c r="B5932" s="2" t="s">
        <v>7284</v>
      </c>
      <c r="C5932" s="2" t="s">
        <v>47</v>
      </c>
      <c r="D5932" s="2" t="s">
        <v>2189</v>
      </c>
      <c r="E5932" s="2" t="s">
        <v>1707</v>
      </c>
      <c r="F5932" s="2" t="s">
        <v>50</v>
      </c>
      <c r="G5932" s="2" t="s">
        <v>51</v>
      </c>
      <c r="H5932" s="2" t="s">
        <v>142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149</v>
      </c>
      <c r="Y5932" s="2" t="s">
        <v>150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66</v>
      </c>
      <c r="AF5932" s="2" t="s">
        <v>67</v>
      </c>
      <c r="AG5932" s="2" t="s">
        <v>167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7287</v>
      </c>
      <c r="B5933" s="2" t="s">
        <v>7284</v>
      </c>
      <c r="C5933" s="2" t="s">
        <v>47</v>
      </c>
      <c r="D5933" s="2" t="s">
        <v>2189</v>
      </c>
      <c r="E5933" s="2" t="s">
        <v>1707</v>
      </c>
      <c r="F5933" s="2" t="s">
        <v>50</v>
      </c>
      <c r="G5933" s="2" t="s">
        <v>51</v>
      </c>
      <c r="H5933" s="2" t="s">
        <v>142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344</v>
      </c>
      <c r="Y5933" s="2" t="s">
        <v>2194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66</v>
      </c>
      <c r="AF5933" s="2" t="s">
        <v>67</v>
      </c>
      <c r="AG5933" s="2" t="s">
        <v>327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7288</v>
      </c>
      <c r="B5934" s="2" t="s">
        <v>7284</v>
      </c>
      <c r="C5934" s="2" t="s">
        <v>47</v>
      </c>
      <c r="D5934" s="2" t="s">
        <v>2189</v>
      </c>
      <c r="E5934" s="2" t="s">
        <v>1707</v>
      </c>
      <c r="F5934" s="2" t="s">
        <v>50</v>
      </c>
      <c r="G5934" s="2" t="s">
        <v>51</v>
      </c>
      <c r="H5934" s="2" t="s">
        <v>142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344</v>
      </c>
      <c r="Y5934" s="2" t="s">
        <v>2196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66</v>
      </c>
      <c r="AF5934" s="2" t="s">
        <v>67</v>
      </c>
      <c r="AG5934" s="2" t="s">
        <v>327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7289</v>
      </c>
      <c r="B5935" s="2" t="s">
        <v>7284</v>
      </c>
      <c r="C5935" s="2" t="s">
        <v>47</v>
      </c>
      <c r="D5935" s="2" t="s">
        <v>2189</v>
      </c>
      <c r="E5935" s="2" t="s">
        <v>1707</v>
      </c>
      <c r="F5935" s="2" t="s">
        <v>50</v>
      </c>
      <c r="G5935" s="2" t="s">
        <v>51</v>
      </c>
      <c r="H5935" s="2" t="s">
        <v>142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344</v>
      </c>
      <c r="Y5935" s="2" t="s">
        <v>2198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66</v>
      </c>
      <c r="AF5935" s="2" t="s">
        <v>67</v>
      </c>
      <c r="AG5935" s="2" t="s">
        <v>327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7290</v>
      </c>
      <c r="B5936" s="2" t="s">
        <v>7284</v>
      </c>
      <c r="C5936" s="2" t="s">
        <v>47</v>
      </c>
      <c r="D5936" s="2" t="s">
        <v>2189</v>
      </c>
      <c r="E5936" s="2" t="s">
        <v>1707</v>
      </c>
      <c r="F5936" s="2" t="s">
        <v>50</v>
      </c>
      <c r="G5936" s="2" t="s">
        <v>51</v>
      </c>
      <c r="H5936" s="2" t="s">
        <v>142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159</v>
      </c>
      <c r="Y5936" s="2" t="s">
        <v>1660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66</v>
      </c>
      <c r="AF5936" s="2" t="s">
        <v>67</v>
      </c>
      <c r="AG5936" s="2" t="s">
        <v>327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7291</v>
      </c>
      <c r="B5937" s="2" t="s">
        <v>7284</v>
      </c>
      <c r="C5937" s="2" t="s">
        <v>47</v>
      </c>
      <c r="D5937" s="2" t="s">
        <v>2189</v>
      </c>
      <c r="E5937" s="2" t="s">
        <v>1707</v>
      </c>
      <c r="F5937" s="2" t="s">
        <v>50</v>
      </c>
      <c r="G5937" s="2" t="s">
        <v>51</v>
      </c>
      <c r="H5937" s="2" t="s">
        <v>142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66</v>
      </c>
      <c r="AF5937" s="2" t="s">
        <v>67</v>
      </c>
      <c r="AG5937" s="2" t="s">
        <v>329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7292</v>
      </c>
      <c r="B5938" s="2" t="s">
        <v>7284</v>
      </c>
      <c r="C5938" s="2" t="s">
        <v>47</v>
      </c>
      <c r="D5938" s="2" t="s">
        <v>2189</v>
      </c>
      <c r="E5938" s="2" t="s">
        <v>1707</v>
      </c>
      <c r="F5938" s="2" t="s">
        <v>50</v>
      </c>
      <c r="G5938" s="2" t="s">
        <v>51</v>
      </c>
      <c r="H5938" s="2" t="s">
        <v>142</v>
      </c>
      <c r="I5938" s="2"/>
      <c r="J5938" s="2"/>
      <c r="K5938" s="2" t="s">
        <v>55</v>
      </c>
      <c r="L5938" s="2" t="s">
        <v>163</v>
      </c>
      <c r="M5938" s="2" t="s">
        <v>107</v>
      </c>
      <c r="N5938" s="3"/>
      <c r="O5938" s="3"/>
      <c r="P5938" s="4">
        <f>IF(O5938="吨",N5938*1000,IF(O5938="万立方米",N5938*10000,""))</f>
        <v>2595547400.0</v>
      </c>
      <c r="Q5938" s="2" t="s">
        <v>108</v>
      </c>
      <c r="R5938" s="2" t="s">
        <v>109</v>
      </c>
      <c r="S5938" s="2" t="s">
        <v>164</v>
      </c>
      <c r="T5938" s="2" t="s">
        <v>165</v>
      </c>
      <c r="U5938" s="4">
        <f>0.16</f>
        <v>0.16</v>
      </c>
      <c r="V5938" s="2" t="s">
        <v>111</v>
      </c>
      <c r="W5938" s="2" t="s">
        <v>164</v>
      </c>
      <c r="X5938" s="2" t="s">
        <v>163</v>
      </c>
      <c r="Y5938" s="2" t="s">
        <v>166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66</v>
      </c>
      <c r="AF5938" s="2" t="s">
        <v>67</v>
      </c>
      <c r="AG5938" s="2" t="s">
        <v>167</v>
      </c>
      <c r="AH5938" s="2" t="s">
        <v>168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7293</v>
      </c>
      <c r="B5939" s="2" t="s">
        <v>7294</v>
      </c>
      <c r="C5939" s="2" t="s">
        <v>47</v>
      </c>
      <c r="D5939" s="2" t="s">
        <v>6570</v>
      </c>
      <c r="E5939" s="2" t="s">
        <v>277</v>
      </c>
      <c r="F5939" s="2" t="s">
        <v>50</v>
      </c>
      <c r="G5939" s="2" t="s">
        <v>225</v>
      </c>
      <c r="H5939" s="2" t="s">
        <v>142</v>
      </c>
      <c r="I5939" s="2" t="s">
        <v>53</v>
      </c>
      <c r="J5939" s="2" t="s">
        <v>226</v>
      </c>
      <c r="K5939" s="2" t="s">
        <v>226</v>
      </c>
      <c r="L5939" s="2" t="s">
        <v>227</v>
      </c>
      <c r="M5939" s="2" t="s">
        <v>57</v>
      </c>
      <c r="N5939" s="3">
        <v>23973.13</v>
      </c>
      <c r="O5939" s="3" t="s">
        <v>228</v>
      </c>
      <c r="P5939" s="4">
        <f>IF(O5939="吨",N5939*1000,IF(O5939="万立方米",N5939*10000,""))</f>
        <v>239731300.0</v>
      </c>
      <c r="Q5939" s="2" t="s">
        <v>229</v>
      </c>
      <c r="R5939" s="2" t="s">
        <v>230</v>
      </c>
      <c r="S5939" s="2" t="s">
        <v>231</v>
      </c>
      <c r="T5939" s="2" t="s">
        <v>75</v>
      </c>
      <c r="U5939" s="4">
        <f>0.0</f>
        <v>0.0</v>
      </c>
      <c r="V5939" s="2" t="s">
        <v>232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7295</v>
      </c>
      <c r="B5940" s="2" t="s">
        <v>7294</v>
      </c>
      <c r="C5940" s="2" t="s">
        <v>47</v>
      </c>
      <c r="D5940" s="2" t="s">
        <v>6570</v>
      </c>
      <c r="E5940" s="2" t="s">
        <v>277</v>
      </c>
      <c r="F5940" s="2" t="s">
        <v>50</v>
      </c>
      <c r="G5940" s="2" t="s">
        <v>225</v>
      </c>
      <c r="H5940" s="2" t="s">
        <v>142</v>
      </c>
      <c r="I5940" s="2" t="s">
        <v>53</v>
      </c>
      <c r="J5940" s="2" t="s">
        <v>226</v>
      </c>
      <c r="K5940" s="2" t="s">
        <v>226</v>
      </c>
      <c r="L5940" s="2" t="s">
        <v>227</v>
      </c>
      <c r="M5940" s="2" t="s">
        <v>73</v>
      </c>
      <c r="N5940" s="3">
        <v>23973.13</v>
      </c>
      <c r="O5940" s="3" t="s">
        <v>228</v>
      </c>
      <c r="P5940" s="4">
        <f>IF(O5940="吨",N5940*1000,IF(O5940="万立方米",N5940*10000,""))</f>
        <v>239731300.0</v>
      </c>
      <c r="Q5940" s="2" t="s">
        <v>229</v>
      </c>
      <c r="R5940" s="2" t="s">
        <v>230</v>
      </c>
      <c r="S5940" s="2" t="s">
        <v>235</v>
      </c>
      <c r="T5940" s="2" t="s">
        <v>75</v>
      </c>
      <c r="U5940" s="4">
        <f>1.3</f>
        <v>1.3</v>
      </c>
      <c r="V5940" s="2" t="s">
        <v>232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311.65069</v>
      </c>
      <c r="AD5940" s="4">
        <f>AC5940*(1-Z5940/100)</f>
        <v>311.65069</v>
      </c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7296</v>
      </c>
      <c r="B5941" s="2" t="s">
        <v>7294</v>
      </c>
      <c r="C5941" s="2" t="s">
        <v>47</v>
      </c>
      <c r="D5941" s="2" t="s">
        <v>6570</v>
      </c>
      <c r="E5941" s="2" t="s">
        <v>277</v>
      </c>
      <c r="F5941" s="2" t="s">
        <v>50</v>
      </c>
      <c r="G5941" s="2" t="s">
        <v>225</v>
      </c>
      <c r="H5941" s="2" t="s">
        <v>142</v>
      </c>
      <c r="I5941" s="2" t="s">
        <v>53</v>
      </c>
      <c r="J5941" s="2" t="s">
        <v>226</v>
      </c>
      <c r="K5941" s="2" t="s">
        <v>226</v>
      </c>
      <c r="L5941" s="2" t="s">
        <v>227</v>
      </c>
      <c r="M5941" s="2" t="s">
        <v>79</v>
      </c>
      <c r="N5941" s="3">
        <v>23973.13</v>
      </c>
      <c r="O5941" s="3" t="s">
        <v>228</v>
      </c>
      <c r="P5941" s="4">
        <f>IF(O5941="吨",N5941*1000,IF(O5941="万立方米",N5941*10000,""))</f>
        <v>239731300.0</v>
      </c>
      <c r="Q5941" s="2" t="s">
        <v>229</v>
      </c>
      <c r="R5941" s="2" t="s">
        <v>230</v>
      </c>
      <c r="S5941" s="2" t="s">
        <v>238</v>
      </c>
      <c r="T5941" s="2" t="s">
        <v>75</v>
      </c>
      <c r="U5941" s="4">
        <f>4.1</f>
        <v>4.1</v>
      </c>
      <c r="V5941" s="2" t="s">
        <v>232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4">
        <f>P5941*U5941/1000000</f>
        <v>982.8983299999999</v>
      </c>
      <c r="AD5941" s="4">
        <f>AC5941*(1-Z5941/100)</f>
        <v>766.6606973999999</v>
      </c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7297</v>
      </c>
      <c r="B5942" s="2" t="s">
        <v>7294</v>
      </c>
      <c r="C5942" s="2" t="s">
        <v>47</v>
      </c>
      <c r="D5942" s="2" t="s">
        <v>6570</v>
      </c>
      <c r="E5942" s="2" t="s">
        <v>277</v>
      </c>
      <c r="F5942" s="2" t="s">
        <v>50</v>
      </c>
      <c r="G5942" s="2" t="s">
        <v>225</v>
      </c>
      <c r="H5942" s="2" t="s">
        <v>142</v>
      </c>
      <c r="I5942" s="2" t="s">
        <v>53</v>
      </c>
      <c r="J5942" s="2" t="s">
        <v>226</v>
      </c>
      <c r="K5942" s="2" t="s">
        <v>226</v>
      </c>
      <c r="L5942" s="2" t="s">
        <v>227</v>
      </c>
      <c r="M5942" s="2" t="s">
        <v>87</v>
      </c>
      <c r="N5942" s="3">
        <v>23973.13</v>
      </c>
      <c r="O5942" s="3" t="s">
        <v>228</v>
      </c>
      <c r="P5942" s="4">
        <f>IF(O5942="吨",N5942*1000,IF(O5942="万立方米",N5942*10000,""))</f>
        <v>239731300.0</v>
      </c>
      <c r="Q5942" s="2" t="s">
        <v>229</v>
      </c>
      <c r="R5942" s="2" t="s">
        <v>230</v>
      </c>
      <c r="S5942" s="2" t="s">
        <v>241</v>
      </c>
      <c r="T5942" s="2" t="s">
        <v>75</v>
      </c>
      <c r="U5942" s="4">
        <f>0.0</f>
        <v>0.0</v>
      </c>
      <c r="V5942" s="2" t="s">
        <v>232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7298</v>
      </c>
      <c r="B5943" s="2" t="s">
        <v>7294</v>
      </c>
      <c r="C5943" s="2" t="s">
        <v>47</v>
      </c>
      <c r="D5943" s="2" t="s">
        <v>6570</v>
      </c>
      <c r="E5943" s="2" t="s">
        <v>277</v>
      </c>
      <c r="F5943" s="2" t="s">
        <v>50</v>
      </c>
      <c r="G5943" s="2" t="s">
        <v>225</v>
      </c>
      <c r="H5943" s="2" t="s">
        <v>142</v>
      </c>
      <c r="I5943" s="2" t="s">
        <v>53</v>
      </c>
      <c r="J5943" s="2" t="s">
        <v>226</v>
      </c>
      <c r="K5943" s="2" t="s">
        <v>226</v>
      </c>
      <c r="L5943" s="2" t="s">
        <v>227</v>
      </c>
      <c r="M5943" s="2" t="s">
        <v>91</v>
      </c>
      <c r="N5943" s="3">
        <v>23973.13</v>
      </c>
      <c r="O5943" s="3" t="s">
        <v>228</v>
      </c>
      <c r="P5943" s="4">
        <f>IF(O5943="吨",N5943*1000,IF(O5943="万立方米",N5943*10000,""))</f>
        <v>239731300.0</v>
      </c>
      <c r="Q5943" s="2" t="s">
        <v>229</v>
      </c>
      <c r="R5943" s="2" t="s">
        <v>230</v>
      </c>
      <c r="S5943" s="2" t="s">
        <v>243</v>
      </c>
      <c r="T5943" s="2" t="s">
        <v>75</v>
      </c>
      <c r="U5943" s="4">
        <f>0.03</f>
        <v>0.03</v>
      </c>
      <c r="V5943" s="2" t="s">
        <v>232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7.191939</v>
      </c>
      <c r="AD5943" s="4">
        <f>AC5944*(1-AA5943/100)+(AC5943-AC5944)*(1-AB5943/100)</f>
        <v>7.191939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7299</v>
      </c>
      <c r="B5944" s="2" t="s">
        <v>7294</v>
      </c>
      <c r="C5944" s="2" t="s">
        <v>47</v>
      </c>
      <c r="D5944" s="2" t="s">
        <v>6570</v>
      </c>
      <c r="E5944" s="2" t="s">
        <v>277</v>
      </c>
      <c r="F5944" s="2" t="s">
        <v>50</v>
      </c>
      <c r="G5944" s="2" t="s">
        <v>225</v>
      </c>
      <c r="H5944" s="2" t="s">
        <v>142</v>
      </c>
      <c r="I5944" s="2" t="s">
        <v>53</v>
      </c>
      <c r="J5944" s="2" t="s">
        <v>226</v>
      </c>
      <c r="K5944" s="2" t="s">
        <v>226</v>
      </c>
      <c r="L5944" s="2" t="s">
        <v>227</v>
      </c>
      <c r="M5944" s="2" t="s">
        <v>95</v>
      </c>
      <c r="N5944" s="3">
        <v>23973.13</v>
      </c>
      <c r="O5944" s="3" t="s">
        <v>228</v>
      </c>
      <c r="P5944" s="4">
        <f>IF(O5944="吨",N5944*1000,IF(O5944="万立方米",N5944*10000,""))</f>
        <v>239731300.0</v>
      </c>
      <c r="Q5944" s="2" t="s">
        <v>229</v>
      </c>
      <c r="R5944" s="2" t="s">
        <v>230</v>
      </c>
      <c r="S5944" s="2" t="s">
        <v>245</v>
      </c>
      <c r="T5944" s="2" t="s">
        <v>75</v>
      </c>
      <c r="U5944" s="4">
        <f>0.03</f>
        <v>0.03</v>
      </c>
      <c r="V5944" s="2" t="s">
        <v>232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7.191939</v>
      </c>
      <c r="AD5944" s="4">
        <f>AC5944*(1-Z5944/100)</f>
        <v>7.191939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7300</v>
      </c>
      <c r="B5945" s="2" t="s">
        <v>7294</v>
      </c>
      <c r="C5945" s="2" t="s">
        <v>47</v>
      </c>
      <c r="D5945" s="2" t="s">
        <v>6570</v>
      </c>
      <c r="E5945" s="2" t="s">
        <v>277</v>
      </c>
      <c r="F5945" s="2" t="s">
        <v>50</v>
      </c>
      <c r="G5945" s="2" t="s">
        <v>225</v>
      </c>
      <c r="H5945" s="2" t="s">
        <v>142</v>
      </c>
      <c r="I5945" s="2" t="s">
        <v>53</v>
      </c>
      <c r="J5945" s="2" t="s">
        <v>226</v>
      </c>
      <c r="K5945" s="2" t="s">
        <v>226</v>
      </c>
      <c r="L5945" s="2" t="s">
        <v>227</v>
      </c>
      <c r="M5945" s="2" t="s">
        <v>99</v>
      </c>
      <c r="N5945" s="3">
        <v>23973.13</v>
      </c>
      <c r="O5945" s="3" t="s">
        <v>228</v>
      </c>
      <c r="P5945" s="4">
        <f>IF(O5945="吨",N5945*1000,IF(O5945="万立方米",N5945*10000,""))</f>
        <v>239731300.0</v>
      </c>
      <c r="Q5945" s="2" t="s">
        <v>229</v>
      </c>
      <c r="R5945" s="2" t="s">
        <v>230</v>
      </c>
      <c r="S5945" s="2" t="s">
        <v>247</v>
      </c>
      <c r="T5945" s="2" t="s">
        <v>75</v>
      </c>
      <c r="U5945" s="4">
        <f>0.0</f>
        <v>0.0</v>
      </c>
      <c r="V5945" s="2" t="s">
        <v>232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7301</v>
      </c>
      <c r="B5946" s="2" t="s">
        <v>7294</v>
      </c>
      <c r="C5946" s="2" t="s">
        <v>47</v>
      </c>
      <c r="D5946" s="2" t="s">
        <v>6570</v>
      </c>
      <c r="E5946" s="2" t="s">
        <v>277</v>
      </c>
      <c r="F5946" s="2" t="s">
        <v>50</v>
      </c>
      <c r="G5946" s="2" t="s">
        <v>225</v>
      </c>
      <c r="H5946" s="2" t="s">
        <v>142</v>
      </c>
      <c r="I5946" s="2" t="s">
        <v>53</v>
      </c>
      <c r="J5946" s="2" t="s">
        <v>226</v>
      </c>
      <c r="K5946" s="2" t="s">
        <v>226</v>
      </c>
      <c r="L5946" s="2" t="s">
        <v>227</v>
      </c>
      <c r="M5946" s="2" t="s">
        <v>104</v>
      </c>
      <c r="N5946" s="3">
        <v>23973.13</v>
      </c>
      <c r="O5946" s="3" t="s">
        <v>228</v>
      </c>
      <c r="P5946" s="4">
        <f>IF(O5946="吨",N5946*1000,IF(O5946="万立方米",N5946*10000,""))</f>
        <v>239731300.0</v>
      </c>
      <c r="Q5946" s="2" t="s">
        <v>229</v>
      </c>
      <c r="R5946" s="2" t="s">
        <v>230</v>
      </c>
      <c r="S5946" s="2" t="s">
        <v>249</v>
      </c>
      <c r="T5946" s="2" t="s">
        <v>75</v>
      </c>
      <c r="U5946" s="4">
        <f>0.02</f>
        <v>0.02</v>
      </c>
      <c r="V5946" s="2" t="s">
        <v>232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7302</v>
      </c>
      <c r="B5947" s="2" t="s">
        <v>7294</v>
      </c>
      <c r="C5947" s="2" t="s">
        <v>47</v>
      </c>
      <c r="D5947" s="2" t="s">
        <v>6570</v>
      </c>
      <c r="E5947" s="2" t="s">
        <v>277</v>
      </c>
      <c r="F5947" s="2" t="s">
        <v>50</v>
      </c>
      <c r="G5947" s="2" t="s">
        <v>225</v>
      </c>
      <c r="H5947" s="2" t="s">
        <v>142</v>
      </c>
      <c r="I5947" s="2"/>
      <c r="J5947" s="2"/>
      <c r="K5947" s="2"/>
      <c r="L5947" s="2"/>
      <c r="M5947" s="2" t="s">
        <v>107</v>
      </c>
      <c r="N5947" s="3"/>
      <c r="O5947" s="3"/>
      <c r="P5947" s="4">
        <f>IF(O5947="吨",N5947*1000,IF(O5947="万立方米",N5947*10000,""))</f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113</v>
      </c>
      <c r="AH5947" s="2" t="s">
        <v>114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7303</v>
      </c>
      <c r="B5948" s="2" t="s">
        <v>7304</v>
      </c>
      <c r="C5948" s="2" t="s">
        <v>47</v>
      </c>
      <c r="D5948" s="2" t="s">
        <v>3014</v>
      </c>
      <c r="E5948" s="2" t="s">
        <v>277</v>
      </c>
      <c r="F5948" s="2" t="s">
        <v>278</v>
      </c>
      <c r="G5948" s="2" t="s">
        <v>225</v>
      </c>
      <c r="H5948" s="2" t="s">
        <v>52</v>
      </c>
      <c r="I5948" s="2" t="s">
        <v>53</v>
      </c>
      <c r="J5948" s="2" t="s">
        <v>226</v>
      </c>
      <c r="K5948" s="2" t="s">
        <v>226</v>
      </c>
      <c r="L5948" s="2" t="s">
        <v>227</v>
      </c>
      <c r="M5948" s="2" t="s">
        <v>57</v>
      </c>
      <c r="N5948" s="3">
        <v>1000</v>
      </c>
      <c r="O5948" s="3" t="s">
        <v>228</v>
      </c>
      <c r="P5948" s="4">
        <f>IF(O5948="吨",N5948*1000,IF(O5948="万立方米",N5948*10000,""))</f>
        <v>10000000.0</v>
      </c>
      <c r="Q5948" s="2" t="s">
        <v>229</v>
      </c>
      <c r="R5948" s="2" t="s">
        <v>230</v>
      </c>
      <c r="S5948" s="2" t="s">
        <v>231</v>
      </c>
      <c r="T5948" s="2" t="s">
        <v>75</v>
      </c>
      <c r="U5948" s="4">
        <f>0.0</f>
        <v>0.0</v>
      </c>
      <c r="V5948" s="2" t="s">
        <v>232</v>
      </c>
      <c r="W5948" s="2" t="s">
        <v>76</v>
      </c>
      <c r="X5948" s="2" t="s">
        <v>255</v>
      </c>
      <c r="Y5948" s="2" t="s">
        <v>256</v>
      </c>
      <c r="Z5948" s="2">
        <v>57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257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7305</v>
      </c>
      <c r="B5949" s="2" t="s">
        <v>7304</v>
      </c>
      <c r="C5949" s="2" t="s">
        <v>47</v>
      </c>
      <c r="D5949" s="2" t="s">
        <v>3014</v>
      </c>
      <c r="E5949" s="2" t="s">
        <v>277</v>
      </c>
      <c r="F5949" s="2" t="s">
        <v>278</v>
      </c>
      <c r="G5949" s="2" t="s">
        <v>225</v>
      </c>
      <c r="H5949" s="2" t="s">
        <v>52</v>
      </c>
      <c r="I5949" s="2" t="s">
        <v>53</v>
      </c>
      <c r="J5949" s="2" t="s">
        <v>226</v>
      </c>
      <c r="K5949" s="2" t="s">
        <v>226</v>
      </c>
      <c r="L5949" s="2" t="s">
        <v>227</v>
      </c>
      <c r="M5949" s="2" t="s">
        <v>73</v>
      </c>
      <c r="N5949" s="3">
        <v>1000</v>
      </c>
      <c r="O5949" s="3" t="s">
        <v>228</v>
      </c>
      <c r="P5949" s="4">
        <f>IF(O5949="吨",N5949*1000,IF(O5949="万立方米",N5949*10000,""))</f>
        <v>10000000.0</v>
      </c>
      <c r="Q5949" s="2" t="s">
        <v>229</v>
      </c>
      <c r="R5949" s="2" t="s">
        <v>230</v>
      </c>
      <c r="S5949" s="2" t="s">
        <v>235</v>
      </c>
      <c r="T5949" s="2" t="s">
        <v>75</v>
      </c>
      <c r="U5949" s="4">
        <f>1.3</f>
        <v>1.3</v>
      </c>
      <c r="V5949" s="2" t="s">
        <v>232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13.0</v>
      </c>
      <c r="AD5949" s="4">
        <f>AC5949*(1-Z5949/100)</f>
        <v>13.0</v>
      </c>
      <c r="AE5949" s="2" t="s">
        <v>66</v>
      </c>
      <c r="AF5949" s="2" t="s">
        <v>67</v>
      </c>
      <c r="AG5949" s="2" t="s">
        <v>259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7306</v>
      </c>
      <c r="B5950" s="2" t="s">
        <v>7304</v>
      </c>
      <c r="C5950" s="2" t="s">
        <v>47</v>
      </c>
      <c r="D5950" s="2" t="s">
        <v>3014</v>
      </c>
      <c r="E5950" s="2" t="s">
        <v>277</v>
      </c>
      <c r="F5950" s="2" t="s">
        <v>278</v>
      </c>
      <c r="G5950" s="2" t="s">
        <v>225</v>
      </c>
      <c r="H5950" s="2" t="s">
        <v>52</v>
      </c>
      <c r="I5950" s="2" t="s">
        <v>53</v>
      </c>
      <c r="J5950" s="2" t="s">
        <v>226</v>
      </c>
      <c r="K5950" s="2" t="s">
        <v>226</v>
      </c>
      <c r="L5950" s="2" t="s">
        <v>227</v>
      </c>
      <c r="M5950" s="2" t="s">
        <v>79</v>
      </c>
      <c r="N5950" s="3">
        <v>1000</v>
      </c>
      <c r="O5950" s="3" t="s">
        <v>228</v>
      </c>
      <c r="P5950" s="4">
        <f>IF(O5950="吨",N5950*1000,IF(O5950="万立方米",N5950*10000,""))</f>
        <v>10000000.0</v>
      </c>
      <c r="Q5950" s="2" t="s">
        <v>229</v>
      </c>
      <c r="R5950" s="2" t="s">
        <v>230</v>
      </c>
      <c r="S5950" s="2" t="s">
        <v>238</v>
      </c>
      <c r="T5950" s="2" t="s">
        <v>75</v>
      </c>
      <c r="U5950" s="4">
        <f>4.1</f>
        <v>4.1</v>
      </c>
      <c r="V5950" s="2" t="s">
        <v>232</v>
      </c>
      <c r="W5950" s="2" t="s">
        <v>76</v>
      </c>
      <c r="X5950" s="2" t="s">
        <v>149</v>
      </c>
      <c r="Y5950" s="2" t="s">
        <v>150</v>
      </c>
      <c r="Z5950" s="2">
        <v>64</v>
      </c>
      <c r="AA5950" s="2"/>
      <c r="AB5950" s="2"/>
      <c r="AC5950" s="4">
        <f>P5950*U5950/1000000</f>
        <v>41.0</v>
      </c>
      <c r="AD5950" s="4">
        <f>AC5950*(1-Z5950/100)</f>
        <v>14.76</v>
      </c>
      <c r="AE5950" s="2" t="s">
        <v>66</v>
      </c>
      <c r="AF5950" s="2" t="s">
        <v>67</v>
      </c>
      <c r="AG5950" s="2" t="s">
        <v>257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7307</v>
      </c>
      <c r="B5951" s="2" t="s">
        <v>7304</v>
      </c>
      <c r="C5951" s="2" t="s">
        <v>47</v>
      </c>
      <c r="D5951" s="2" t="s">
        <v>3014</v>
      </c>
      <c r="E5951" s="2" t="s">
        <v>277</v>
      </c>
      <c r="F5951" s="2" t="s">
        <v>278</v>
      </c>
      <c r="G5951" s="2" t="s">
        <v>225</v>
      </c>
      <c r="H5951" s="2" t="s">
        <v>52</v>
      </c>
      <c r="I5951" s="2" t="s">
        <v>53</v>
      </c>
      <c r="J5951" s="2" t="s">
        <v>226</v>
      </c>
      <c r="K5951" s="2" t="s">
        <v>226</v>
      </c>
      <c r="L5951" s="2" t="s">
        <v>227</v>
      </c>
      <c r="M5951" s="2" t="s">
        <v>87</v>
      </c>
      <c r="N5951" s="3">
        <v>1000</v>
      </c>
      <c r="O5951" s="3" t="s">
        <v>228</v>
      </c>
      <c r="P5951" s="4">
        <f>IF(O5951="吨",N5951*1000,IF(O5951="万立方米",N5951*10000,""))</f>
        <v>10000000.0</v>
      </c>
      <c r="Q5951" s="2" t="s">
        <v>229</v>
      </c>
      <c r="R5951" s="2" t="s">
        <v>230</v>
      </c>
      <c r="S5951" s="2" t="s">
        <v>241</v>
      </c>
      <c r="T5951" s="2" t="s">
        <v>75</v>
      </c>
      <c r="U5951" s="4">
        <f>0.0</f>
        <v>0.0</v>
      </c>
      <c r="V5951" s="2" t="s">
        <v>232</v>
      </c>
      <c r="W5951" s="2" t="s">
        <v>76</v>
      </c>
      <c r="X5951" s="2" t="s">
        <v>255</v>
      </c>
      <c r="Y5951" s="2" t="s">
        <v>262</v>
      </c>
      <c r="Z5951" s="2">
        <v>57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257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7308</v>
      </c>
      <c r="B5952" s="2" t="s">
        <v>7304</v>
      </c>
      <c r="C5952" s="2" t="s">
        <v>47</v>
      </c>
      <c r="D5952" s="2" t="s">
        <v>3014</v>
      </c>
      <c r="E5952" s="2" t="s">
        <v>277</v>
      </c>
      <c r="F5952" s="2" t="s">
        <v>278</v>
      </c>
      <c r="G5952" s="2" t="s">
        <v>225</v>
      </c>
      <c r="H5952" s="2" t="s">
        <v>52</v>
      </c>
      <c r="I5952" s="2" t="s">
        <v>53</v>
      </c>
      <c r="J5952" s="2" t="s">
        <v>226</v>
      </c>
      <c r="K5952" s="2" t="s">
        <v>226</v>
      </c>
      <c r="L5952" s="2" t="s">
        <v>227</v>
      </c>
      <c r="M5952" s="2" t="s">
        <v>91</v>
      </c>
      <c r="N5952" s="3">
        <v>1000</v>
      </c>
      <c r="O5952" s="3" t="s">
        <v>228</v>
      </c>
      <c r="P5952" s="4">
        <f>IF(O5952="吨",N5952*1000,IF(O5952="万立方米",N5952*10000,""))</f>
        <v>10000000.0</v>
      </c>
      <c r="Q5952" s="2" t="s">
        <v>229</v>
      </c>
      <c r="R5952" s="2" t="s">
        <v>230</v>
      </c>
      <c r="S5952" s="2" t="s">
        <v>243</v>
      </c>
      <c r="T5952" s="2" t="s">
        <v>75</v>
      </c>
      <c r="U5952" s="4">
        <f>0.03</f>
        <v>0.03</v>
      </c>
      <c r="V5952" s="2" t="s">
        <v>232</v>
      </c>
      <c r="W5952" s="2" t="s">
        <v>76</v>
      </c>
      <c r="X5952" s="2" t="s">
        <v>255</v>
      </c>
      <c r="Y5952" s="2" t="s">
        <v>264</v>
      </c>
      <c r="Z5952" s="2">
        <v>75</v>
      </c>
      <c r="AA5952" s="2">
        <v>57</v>
      </c>
      <c r="AB5952" s="2">
        <v>75</v>
      </c>
      <c r="AC5952" s="4">
        <f>P5952*U5952/1000000</f>
        <v>0.3</v>
      </c>
      <c r="AD5952" s="4">
        <f>AC5953*(1-AA5952/100)+(AC5952-AC5953)*(1-AB5952/100)</f>
        <v>0.129</v>
      </c>
      <c r="AE5952" s="2" t="s">
        <v>66</v>
      </c>
      <c r="AF5952" s="2" t="s">
        <v>67</v>
      </c>
      <c r="AG5952" s="2" t="s">
        <v>257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7309</v>
      </c>
      <c r="B5953" s="2" t="s">
        <v>7304</v>
      </c>
      <c r="C5953" s="2" t="s">
        <v>47</v>
      </c>
      <c r="D5953" s="2" t="s">
        <v>3014</v>
      </c>
      <c r="E5953" s="2" t="s">
        <v>277</v>
      </c>
      <c r="F5953" s="2" t="s">
        <v>278</v>
      </c>
      <c r="G5953" s="2" t="s">
        <v>225</v>
      </c>
      <c r="H5953" s="2" t="s">
        <v>52</v>
      </c>
      <c r="I5953" s="2" t="s">
        <v>53</v>
      </c>
      <c r="J5953" s="2" t="s">
        <v>226</v>
      </c>
      <c r="K5953" s="2" t="s">
        <v>226</v>
      </c>
      <c r="L5953" s="2" t="s">
        <v>227</v>
      </c>
      <c r="M5953" s="2" t="s">
        <v>95</v>
      </c>
      <c r="N5953" s="3">
        <v>1000</v>
      </c>
      <c r="O5953" s="3" t="s">
        <v>228</v>
      </c>
      <c r="P5953" s="4">
        <f>IF(O5953="吨",N5953*1000,IF(O5953="万立方米",N5953*10000,""))</f>
        <v>10000000.0</v>
      </c>
      <c r="Q5953" s="2" t="s">
        <v>229</v>
      </c>
      <c r="R5953" s="2" t="s">
        <v>230</v>
      </c>
      <c r="S5953" s="2" t="s">
        <v>245</v>
      </c>
      <c r="T5953" s="2" t="s">
        <v>75</v>
      </c>
      <c r="U5953" s="4">
        <f>0.03</f>
        <v>0.03</v>
      </c>
      <c r="V5953" s="2" t="s">
        <v>232</v>
      </c>
      <c r="W5953" s="2" t="s">
        <v>76</v>
      </c>
      <c r="X5953" s="2" t="s">
        <v>255</v>
      </c>
      <c r="Y5953" s="2" t="s">
        <v>266</v>
      </c>
      <c r="Z5953" s="2">
        <v>57</v>
      </c>
      <c r="AA5953" s="2"/>
      <c r="AB5953" s="2"/>
      <c r="AC5953" s="4">
        <f>P5953*U5953/1000000</f>
        <v>0.3</v>
      </c>
      <c r="AD5953" s="4">
        <f>AC5953*(1-Z5953/100)</f>
        <v>0.129</v>
      </c>
      <c r="AE5953" s="2" t="s">
        <v>66</v>
      </c>
      <c r="AF5953" s="2" t="s">
        <v>67</v>
      </c>
      <c r="AG5953" s="2" t="s">
        <v>257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7310</v>
      </c>
      <c r="B5954" s="2" t="s">
        <v>7304</v>
      </c>
      <c r="C5954" s="2" t="s">
        <v>47</v>
      </c>
      <c r="D5954" s="2" t="s">
        <v>3014</v>
      </c>
      <c r="E5954" s="2" t="s">
        <v>277</v>
      </c>
      <c r="F5954" s="2" t="s">
        <v>278</v>
      </c>
      <c r="G5954" s="2" t="s">
        <v>225</v>
      </c>
      <c r="H5954" s="2" t="s">
        <v>52</v>
      </c>
      <c r="I5954" s="2" t="s">
        <v>53</v>
      </c>
      <c r="J5954" s="2" t="s">
        <v>226</v>
      </c>
      <c r="K5954" s="2" t="s">
        <v>226</v>
      </c>
      <c r="L5954" s="2" t="s">
        <v>227</v>
      </c>
      <c r="M5954" s="2" t="s">
        <v>99</v>
      </c>
      <c r="N5954" s="3">
        <v>1000</v>
      </c>
      <c r="O5954" s="3" t="s">
        <v>228</v>
      </c>
      <c r="P5954" s="4">
        <f>IF(O5954="吨",N5954*1000,IF(O5954="万立方米",N5954*10000,""))</f>
        <v>10000000.0</v>
      </c>
      <c r="Q5954" s="2" t="s">
        <v>229</v>
      </c>
      <c r="R5954" s="2" t="s">
        <v>230</v>
      </c>
      <c r="S5954" s="2" t="s">
        <v>247</v>
      </c>
      <c r="T5954" s="2" t="s">
        <v>75</v>
      </c>
      <c r="U5954" s="4">
        <f>0.0</f>
        <v>0.0</v>
      </c>
      <c r="V5954" s="2" t="s">
        <v>232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268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7311</v>
      </c>
      <c r="B5955" s="2" t="s">
        <v>7304</v>
      </c>
      <c r="C5955" s="2" t="s">
        <v>47</v>
      </c>
      <c r="D5955" s="2" t="s">
        <v>3014</v>
      </c>
      <c r="E5955" s="2" t="s">
        <v>277</v>
      </c>
      <c r="F5955" s="2" t="s">
        <v>278</v>
      </c>
      <c r="G5955" s="2" t="s">
        <v>225</v>
      </c>
      <c r="H5955" s="2" t="s">
        <v>52</v>
      </c>
      <c r="I5955" s="2" t="s">
        <v>53</v>
      </c>
      <c r="J5955" s="2" t="s">
        <v>226</v>
      </c>
      <c r="K5955" s="2" t="s">
        <v>226</v>
      </c>
      <c r="L5955" s="2" t="s">
        <v>227</v>
      </c>
      <c r="M5955" s="2" t="s">
        <v>104</v>
      </c>
      <c r="N5955" s="3">
        <v>1000</v>
      </c>
      <c r="O5955" s="3" t="s">
        <v>228</v>
      </c>
      <c r="P5955" s="4">
        <f>IF(O5955="吨",N5955*1000,IF(O5955="万立方米",N5955*10000,""))</f>
        <v>10000000.0</v>
      </c>
      <c r="Q5955" s="2" t="s">
        <v>229</v>
      </c>
      <c r="R5955" s="2" t="s">
        <v>230</v>
      </c>
      <c r="S5955" s="2" t="s">
        <v>249</v>
      </c>
      <c r="T5955" s="2" t="s">
        <v>75</v>
      </c>
      <c r="U5955" s="4">
        <f>0.02</f>
        <v>0.02</v>
      </c>
      <c r="V5955" s="2" t="s">
        <v>232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259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7312</v>
      </c>
      <c r="B5956" s="2" t="s">
        <v>7304</v>
      </c>
      <c r="C5956" s="2" t="s">
        <v>47</v>
      </c>
      <c r="D5956" s="2" t="s">
        <v>3014</v>
      </c>
      <c r="E5956" s="2" t="s">
        <v>277</v>
      </c>
      <c r="F5956" s="2" t="s">
        <v>278</v>
      </c>
      <c r="G5956" s="2" t="s">
        <v>225</v>
      </c>
      <c r="H5956" s="2" t="s">
        <v>52</v>
      </c>
      <c r="I5956" s="2"/>
      <c r="J5956" s="2"/>
      <c r="K5956" s="2" t="s">
        <v>55</v>
      </c>
      <c r="L5956" s="2" t="s">
        <v>163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164</v>
      </c>
      <c r="T5956" s="2" t="s">
        <v>165</v>
      </c>
      <c r="U5956" s="4">
        <f>0.16</f>
        <v>0.16</v>
      </c>
      <c r="V5956" s="2" t="s">
        <v>111</v>
      </c>
      <c r="W5956" s="2" t="s">
        <v>164</v>
      </c>
      <c r="X5956" s="2" t="s">
        <v>163</v>
      </c>
      <c r="Y5956" s="2" t="s">
        <v>166</v>
      </c>
      <c r="Z5956" s="2">
        <v>0</v>
      </c>
      <c r="AA5956" s="2"/>
      <c r="AB5956" s="2"/>
      <c r="AC5956" s="2"/>
      <c r="AD5956" s="2"/>
      <c r="AE5956" s="2" t="s">
        <v>271</v>
      </c>
      <c r="AF5956" s="2" t="s">
        <v>272</v>
      </c>
      <c r="AG5956" s="2" t="s">
        <v>273</v>
      </c>
      <c r="AH5956" s="2" t="s">
        <v>168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7313</v>
      </c>
      <c r="B5957" s="2" t="s">
        <v>7314</v>
      </c>
      <c r="C5957" s="2" t="s">
        <v>47</v>
      </c>
      <c r="D5957" s="2" t="s">
        <v>3545</v>
      </c>
      <c r="E5957" s="2" t="s">
        <v>911</v>
      </c>
      <c r="F5957" s="2" t="s">
        <v>278</v>
      </c>
      <c r="G5957" s="2" t="s">
        <v>120</v>
      </c>
      <c r="H5957" s="2" t="s">
        <v>142</v>
      </c>
      <c r="I5957" s="2" t="s">
        <v>53</v>
      </c>
      <c r="J5957" s="2" t="s">
        <v>280</v>
      </c>
      <c r="K5957" s="2"/>
      <c r="L5957" s="2" t="s">
        <v>122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124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271</v>
      </c>
      <c r="AF5957" s="2" t="s">
        <v>281</v>
      </c>
      <c r="AG5957" s="2" t="s">
        <v>282</v>
      </c>
      <c r="AH5957" s="2" t="s">
        <v>128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7315</v>
      </c>
      <c r="B5958" s="2" t="s">
        <v>7314</v>
      </c>
      <c r="C5958" s="2" t="s">
        <v>47</v>
      </c>
      <c r="D5958" s="2" t="s">
        <v>3545</v>
      </c>
      <c r="E5958" s="2" t="s">
        <v>911</v>
      </c>
      <c r="F5958" s="2" t="s">
        <v>278</v>
      </c>
      <c r="G5958" s="2" t="s">
        <v>120</v>
      </c>
      <c r="H5958" s="2" t="s">
        <v>142</v>
      </c>
      <c r="I5958" s="2" t="s">
        <v>53</v>
      </c>
      <c r="J5958" s="2" t="s">
        <v>280</v>
      </c>
      <c r="K5958" s="2"/>
      <c r="L5958" s="2" t="s">
        <v>122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124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271</v>
      </c>
      <c r="AF5958" s="2" t="s">
        <v>281</v>
      </c>
      <c r="AG5958" s="2" t="s">
        <v>284</v>
      </c>
      <c r="AH5958" s="2" t="s">
        <v>128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7316</v>
      </c>
      <c r="B5959" s="2" t="s">
        <v>7314</v>
      </c>
      <c r="C5959" s="2" t="s">
        <v>47</v>
      </c>
      <c r="D5959" s="2" t="s">
        <v>3545</v>
      </c>
      <c r="E5959" s="2" t="s">
        <v>911</v>
      </c>
      <c r="F5959" s="2" t="s">
        <v>278</v>
      </c>
      <c r="G5959" s="2" t="s">
        <v>120</v>
      </c>
      <c r="H5959" s="2" t="s">
        <v>142</v>
      </c>
      <c r="I5959" s="2" t="s">
        <v>53</v>
      </c>
      <c r="J5959" s="2" t="s">
        <v>280</v>
      </c>
      <c r="K5959" s="2"/>
      <c r="L5959" s="2" t="s">
        <v>122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124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271</v>
      </c>
      <c r="AF5959" s="2" t="s">
        <v>281</v>
      </c>
      <c r="AG5959" s="2" t="s">
        <v>282</v>
      </c>
      <c r="AH5959" s="2" t="s">
        <v>128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7317</v>
      </c>
      <c r="B5960" s="2" t="s">
        <v>7314</v>
      </c>
      <c r="C5960" s="2" t="s">
        <v>47</v>
      </c>
      <c r="D5960" s="2" t="s">
        <v>3545</v>
      </c>
      <c r="E5960" s="2" t="s">
        <v>911</v>
      </c>
      <c r="F5960" s="2" t="s">
        <v>278</v>
      </c>
      <c r="G5960" s="2" t="s">
        <v>120</v>
      </c>
      <c r="H5960" s="2" t="s">
        <v>142</v>
      </c>
      <c r="I5960" s="2" t="s">
        <v>53</v>
      </c>
      <c r="J5960" s="2" t="s">
        <v>280</v>
      </c>
      <c r="K5960" s="2"/>
      <c r="L5960" s="2" t="s">
        <v>122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124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271</v>
      </c>
      <c r="AF5960" s="2" t="s">
        <v>281</v>
      </c>
      <c r="AG5960" s="2" t="s">
        <v>282</v>
      </c>
      <c r="AH5960" s="2" t="s">
        <v>128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7318</v>
      </c>
      <c r="B5961" s="2" t="s">
        <v>7314</v>
      </c>
      <c r="C5961" s="2" t="s">
        <v>47</v>
      </c>
      <c r="D5961" s="2" t="s">
        <v>3545</v>
      </c>
      <c r="E5961" s="2" t="s">
        <v>911</v>
      </c>
      <c r="F5961" s="2" t="s">
        <v>278</v>
      </c>
      <c r="G5961" s="2" t="s">
        <v>120</v>
      </c>
      <c r="H5961" s="2" t="s">
        <v>142</v>
      </c>
      <c r="I5961" s="2" t="s">
        <v>53</v>
      </c>
      <c r="J5961" s="2" t="s">
        <v>280</v>
      </c>
      <c r="K5961" s="2"/>
      <c r="L5961" s="2" t="s">
        <v>122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124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271</v>
      </c>
      <c r="AF5961" s="2" t="s">
        <v>281</v>
      </c>
      <c r="AG5961" s="2" t="s">
        <v>282</v>
      </c>
      <c r="AH5961" s="2" t="s">
        <v>128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7319</v>
      </c>
      <c r="B5962" s="2" t="s">
        <v>7314</v>
      </c>
      <c r="C5962" s="2" t="s">
        <v>47</v>
      </c>
      <c r="D5962" s="2" t="s">
        <v>3545</v>
      </c>
      <c r="E5962" s="2" t="s">
        <v>911</v>
      </c>
      <c r="F5962" s="2" t="s">
        <v>278</v>
      </c>
      <c r="G5962" s="2" t="s">
        <v>120</v>
      </c>
      <c r="H5962" s="2" t="s">
        <v>142</v>
      </c>
      <c r="I5962" s="2" t="s">
        <v>53</v>
      </c>
      <c r="J5962" s="2" t="s">
        <v>280</v>
      </c>
      <c r="K5962" s="2"/>
      <c r="L5962" s="2" t="s">
        <v>122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124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271</v>
      </c>
      <c r="AF5962" s="2" t="s">
        <v>281</v>
      </c>
      <c r="AG5962" s="2" t="s">
        <v>282</v>
      </c>
      <c r="AH5962" s="2" t="s">
        <v>128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7320</v>
      </c>
      <c r="B5963" s="2" t="s">
        <v>7314</v>
      </c>
      <c r="C5963" s="2" t="s">
        <v>47</v>
      </c>
      <c r="D5963" s="2" t="s">
        <v>3545</v>
      </c>
      <c r="E5963" s="2" t="s">
        <v>911</v>
      </c>
      <c r="F5963" s="2" t="s">
        <v>278</v>
      </c>
      <c r="G5963" s="2" t="s">
        <v>120</v>
      </c>
      <c r="H5963" s="2" t="s">
        <v>142</v>
      </c>
      <c r="I5963" s="2" t="s">
        <v>53</v>
      </c>
      <c r="J5963" s="2" t="s">
        <v>280</v>
      </c>
      <c r="K5963" s="2"/>
      <c r="L5963" s="2" t="s">
        <v>122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124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271</v>
      </c>
      <c r="AF5963" s="2" t="s">
        <v>281</v>
      </c>
      <c r="AG5963" s="2" t="s">
        <v>282</v>
      </c>
      <c r="AH5963" s="2" t="s">
        <v>128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7321</v>
      </c>
      <c r="B5964" s="2" t="s">
        <v>7314</v>
      </c>
      <c r="C5964" s="2" t="s">
        <v>47</v>
      </c>
      <c r="D5964" s="2" t="s">
        <v>3545</v>
      </c>
      <c r="E5964" s="2" t="s">
        <v>911</v>
      </c>
      <c r="F5964" s="2" t="s">
        <v>278</v>
      </c>
      <c r="G5964" s="2" t="s">
        <v>120</v>
      </c>
      <c r="H5964" s="2" t="s">
        <v>142</v>
      </c>
      <c r="I5964" s="2" t="s">
        <v>53</v>
      </c>
      <c r="J5964" s="2" t="s">
        <v>280</v>
      </c>
      <c r="K5964" s="2"/>
      <c r="L5964" s="2" t="s">
        <v>122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124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271</v>
      </c>
      <c r="AF5964" s="2" t="s">
        <v>281</v>
      </c>
      <c r="AG5964" s="2" t="s">
        <v>284</v>
      </c>
      <c r="AH5964" s="2" t="s">
        <v>128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7322</v>
      </c>
      <c r="B5965" s="2" t="s">
        <v>7314</v>
      </c>
      <c r="C5965" s="2" t="s">
        <v>47</v>
      </c>
      <c r="D5965" s="2" t="s">
        <v>3545</v>
      </c>
      <c r="E5965" s="2" t="s">
        <v>911</v>
      </c>
      <c r="F5965" s="2" t="s">
        <v>278</v>
      </c>
      <c r="G5965" s="2" t="s">
        <v>120</v>
      </c>
      <c r="H5965" s="2" t="s">
        <v>142</v>
      </c>
      <c r="I5965" s="2" t="s">
        <v>198</v>
      </c>
      <c r="J5965" s="2" t="s">
        <v>357</v>
      </c>
      <c r="K5965" s="2" t="s">
        <v>357</v>
      </c>
      <c r="L5965" s="2" t="s">
        <v>200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358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0.000456</v>
      </c>
      <c r="AD5965" s="4">
        <f>AC5965*(1-Z5965/100)</f>
        <v>0.000456</v>
      </c>
      <c r="AE5965" s="2" t="s">
        <v>66</v>
      </c>
      <c r="AF5965" s="2" t="s">
        <v>67</v>
      </c>
      <c r="AG5965" s="2" t="s">
        <v>233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7323</v>
      </c>
      <c r="B5966" s="2" t="s">
        <v>7314</v>
      </c>
      <c r="C5966" s="2" t="s">
        <v>47</v>
      </c>
      <c r="D5966" s="2" t="s">
        <v>3545</v>
      </c>
      <c r="E5966" s="2" t="s">
        <v>911</v>
      </c>
      <c r="F5966" s="2" t="s">
        <v>278</v>
      </c>
      <c r="G5966" s="2" t="s">
        <v>120</v>
      </c>
      <c r="H5966" s="2" t="s">
        <v>142</v>
      </c>
      <c r="I5966" s="2" t="s">
        <v>198</v>
      </c>
      <c r="J5966" s="2" t="s">
        <v>357</v>
      </c>
      <c r="K5966" s="2" t="s">
        <v>357</v>
      </c>
      <c r="L5966" s="2" t="s">
        <v>200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360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0.02736</v>
      </c>
      <c r="AD5966" s="4">
        <f>AC5966*(1-Z5966/100)</f>
        <v>0.02736</v>
      </c>
      <c r="AE5966" s="2" t="s">
        <v>66</v>
      </c>
      <c r="AF5966" s="2" t="s">
        <v>67</v>
      </c>
      <c r="AG5966" s="2" t="s">
        <v>236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7324</v>
      </c>
      <c r="B5967" s="2" t="s">
        <v>7314</v>
      </c>
      <c r="C5967" s="2" t="s">
        <v>47</v>
      </c>
      <c r="D5967" s="2" t="s">
        <v>3545</v>
      </c>
      <c r="E5967" s="2" t="s">
        <v>911</v>
      </c>
      <c r="F5967" s="2" t="s">
        <v>278</v>
      </c>
      <c r="G5967" s="2" t="s">
        <v>120</v>
      </c>
      <c r="H5967" s="2" t="s">
        <v>142</v>
      </c>
      <c r="I5967" s="2" t="s">
        <v>198</v>
      </c>
      <c r="J5967" s="2" t="s">
        <v>357</v>
      </c>
      <c r="K5967" s="2" t="s">
        <v>357</v>
      </c>
      <c r="L5967" s="2" t="s">
        <v>200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362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0.33744</v>
      </c>
      <c r="AD5967" s="4">
        <f>AC5967*(1-Z5967/100)</f>
        <v>0.33744</v>
      </c>
      <c r="AE5967" s="2" t="s">
        <v>66</v>
      </c>
      <c r="AF5967" s="2" t="s">
        <v>67</v>
      </c>
      <c r="AG5967" s="2" t="s">
        <v>233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7325</v>
      </c>
      <c r="B5968" s="2" t="s">
        <v>7314</v>
      </c>
      <c r="C5968" s="2" t="s">
        <v>47</v>
      </c>
      <c r="D5968" s="2" t="s">
        <v>3545</v>
      </c>
      <c r="E5968" s="2" t="s">
        <v>911</v>
      </c>
      <c r="F5968" s="2" t="s">
        <v>278</v>
      </c>
      <c r="G5968" s="2" t="s">
        <v>120</v>
      </c>
      <c r="H5968" s="2" t="s">
        <v>142</v>
      </c>
      <c r="I5968" s="2" t="s">
        <v>198</v>
      </c>
      <c r="J5968" s="2" t="s">
        <v>357</v>
      </c>
      <c r="K5968" s="2" t="s">
        <v>357</v>
      </c>
      <c r="L5968" s="2" t="s">
        <v>200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364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0.001824</v>
      </c>
      <c r="AD5968" s="4">
        <f>AC5968*(1-Z5968/100)</f>
        <v>0.001824</v>
      </c>
      <c r="AE5968" s="2" t="s">
        <v>66</v>
      </c>
      <c r="AF5968" s="2" t="s">
        <v>67</v>
      </c>
      <c r="AG5968" s="2" t="s">
        <v>233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7326</v>
      </c>
      <c r="B5969" s="2" t="s">
        <v>7314</v>
      </c>
      <c r="C5969" s="2" t="s">
        <v>47</v>
      </c>
      <c r="D5969" s="2" t="s">
        <v>3545</v>
      </c>
      <c r="E5969" s="2" t="s">
        <v>911</v>
      </c>
      <c r="F5969" s="2" t="s">
        <v>278</v>
      </c>
      <c r="G5969" s="2" t="s">
        <v>120</v>
      </c>
      <c r="H5969" s="2" t="s">
        <v>142</v>
      </c>
      <c r="I5969" s="2" t="s">
        <v>198</v>
      </c>
      <c r="J5969" s="2" t="s">
        <v>357</v>
      </c>
      <c r="K5969" s="2" t="s">
        <v>357</v>
      </c>
      <c r="L5969" s="2" t="s">
        <v>200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366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4">
        <f>P5969*U5969/1000000</f>
        <v>0.0228</v>
      </c>
      <c r="AD5969" s="4">
        <f>AC5970*(1-AA5969/100)+(AC5969-AC5970)*(1-AB5969/100)</f>
        <v>0.0228</v>
      </c>
      <c r="AE5969" s="2" t="s">
        <v>66</v>
      </c>
      <c r="AF5969" s="2" t="s">
        <v>67</v>
      </c>
      <c r="AG5969" s="2" t="s">
        <v>233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7327</v>
      </c>
      <c r="B5970" s="2" t="s">
        <v>7314</v>
      </c>
      <c r="C5970" s="2" t="s">
        <v>47</v>
      </c>
      <c r="D5970" s="2" t="s">
        <v>3545</v>
      </c>
      <c r="E5970" s="2" t="s">
        <v>911</v>
      </c>
      <c r="F5970" s="2" t="s">
        <v>278</v>
      </c>
      <c r="G5970" s="2" t="s">
        <v>120</v>
      </c>
      <c r="H5970" s="2" t="s">
        <v>142</v>
      </c>
      <c r="I5970" s="2" t="s">
        <v>198</v>
      </c>
      <c r="J5970" s="2" t="s">
        <v>357</v>
      </c>
      <c r="K5970" s="2" t="s">
        <v>357</v>
      </c>
      <c r="L5970" s="2" t="s">
        <v>200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368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4">
        <f>P5970*U5970/1000000</f>
        <v>0.0228</v>
      </c>
      <c r="AD5970" s="4">
        <f>AC5970*(1-Z5970/100)</f>
        <v>0.0228</v>
      </c>
      <c r="AE5970" s="2" t="s">
        <v>66</v>
      </c>
      <c r="AF5970" s="2" t="s">
        <v>67</v>
      </c>
      <c r="AG5970" s="2" t="s">
        <v>233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7328</v>
      </c>
      <c r="B5971" s="2" t="s">
        <v>7314</v>
      </c>
      <c r="C5971" s="2" t="s">
        <v>47</v>
      </c>
      <c r="D5971" s="2" t="s">
        <v>3545</v>
      </c>
      <c r="E5971" s="2" t="s">
        <v>911</v>
      </c>
      <c r="F5971" s="2" t="s">
        <v>278</v>
      </c>
      <c r="G5971" s="2" t="s">
        <v>120</v>
      </c>
      <c r="H5971" s="2" t="s">
        <v>142</v>
      </c>
      <c r="I5971" s="2" t="s">
        <v>198</v>
      </c>
      <c r="J5971" s="2" t="s">
        <v>357</v>
      </c>
      <c r="K5971" s="2" t="s">
        <v>357</v>
      </c>
      <c r="L5971" s="2" t="s">
        <v>200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370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0.1368</v>
      </c>
      <c r="AD5971" s="4">
        <f>AC5971*(1-Z5971/100)</f>
        <v>0.1368</v>
      </c>
      <c r="AE5971" s="2" t="s">
        <v>66</v>
      </c>
      <c r="AF5971" s="2" t="s">
        <v>67</v>
      </c>
      <c r="AG5971" s="2" t="s">
        <v>233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7329</v>
      </c>
      <c r="B5972" s="2" t="s">
        <v>7314</v>
      </c>
      <c r="C5972" s="2" t="s">
        <v>47</v>
      </c>
      <c r="D5972" s="2" t="s">
        <v>3545</v>
      </c>
      <c r="E5972" s="2" t="s">
        <v>911</v>
      </c>
      <c r="F5972" s="2" t="s">
        <v>278</v>
      </c>
      <c r="G5972" s="2" t="s">
        <v>120</v>
      </c>
      <c r="H5972" s="2" t="s">
        <v>142</v>
      </c>
      <c r="I5972" s="2" t="s">
        <v>198</v>
      </c>
      <c r="J5972" s="2" t="s">
        <v>357</v>
      </c>
      <c r="K5972" s="2" t="s">
        <v>357</v>
      </c>
      <c r="L5972" s="2" t="s">
        <v>200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372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0.005928</v>
      </c>
      <c r="AD5972" s="4">
        <f>AC5972*(1-Z5972/100)</f>
        <v>0.005928</v>
      </c>
      <c r="AE5972" s="2" t="s">
        <v>66</v>
      </c>
      <c r="AF5972" s="2" t="s">
        <v>67</v>
      </c>
      <c r="AG5972" s="2" t="s">
        <v>236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7330</v>
      </c>
      <c r="B5973" s="2" t="s">
        <v>7314</v>
      </c>
      <c r="C5973" s="2" t="s">
        <v>47</v>
      </c>
      <c r="D5973" s="2" t="s">
        <v>3545</v>
      </c>
      <c r="E5973" s="2" t="s">
        <v>911</v>
      </c>
      <c r="F5973" s="2" t="s">
        <v>278</v>
      </c>
      <c r="G5973" s="2" t="s">
        <v>120</v>
      </c>
      <c r="H5973" s="2" t="s">
        <v>142</v>
      </c>
      <c r="I5973" s="2"/>
      <c r="J5973" s="2"/>
      <c r="K5973" s="2"/>
      <c r="L5973" s="2"/>
      <c r="M5973" s="2" t="s">
        <v>107</v>
      </c>
      <c r="N5973" s="3"/>
      <c r="O5973" s="3"/>
      <c r="P5973" s="4">
        <f>IF(O5973="吨",N5973*1000,IF(O5973="万立方米",N5973*10000,""))</f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138</v>
      </c>
      <c r="AH5973" s="2" t="s">
        <v>114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7331</v>
      </c>
      <c r="B5974" s="2" t="s">
        <v>7332</v>
      </c>
      <c r="C5974" s="2" t="s">
        <v>47</v>
      </c>
      <c r="D5974" s="2" t="s">
        <v>2846</v>
      </c>
      <c r="E5974" s="2" t="s">
        <v>984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343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18.68703458076</v>
      </c>
      <c r="AD5974" s="4">
        <f>AC5974*(1-Z5974/100)</f>
        <v>18.68703458076</v>
      </c>
      <c r="AE5974" s="2" t="s">
        <v>66</v>
      </c>
      <c r="AF5974" s="2" t="s">
        <v>67</v>
      </c>
      <c r="AG5974" s="2" t="s">
        <v>233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7333</v>
      </c>
      <c r="B5975" s="2" t="s">
        <v>7332</v>
      </c>
      <c r="C5975" s="2" t="s">
        <v>47</v>
      </c>
      <c r="D5975" s="2" t="s">
        <v>2846</v>
      </c>
      <c r="E5975" s="2" t="s">
        <v>984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343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2908.03526</v>
      </c>
      <c r="AD5975" s="4">
        <f>AC5975*(1-Z5975/100)</f>
        <v>2908.03526</v>
      </c>
      <c r="AE5975" s="2" t="s">
        <v>66</v>
      </c>
      <c r="AF5975" s="2" t="s">
        <v>67</v>
      </c>
      <c r="AG5975" s="2" t="s">
        <v>236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7334</v>
      </c>
      <c r="B5976" s="2" t="s">
        <v>7332</v>
      </c>
      <c r="C5976" s="2" t="s">
        <v>47</v>
      </c>
      <c r="D5976" s="2" t="s">
        <v>2846</v>
      </c>
      <c r="E5976" s="2" t="s">
        <v>984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343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4">
        <f>P5976*U5976/1000000</f>
        <v>10483.467112299999</v>
      </c>
      <c r="AD5976" s="4">
        <f>AC5976*(1-Z5976/100)</f>
        <v>8177.104347594</v>
      </c>
      <c r="AE5976" s="2" t="s">
        <v>66</v>
      </c>
      <c r="AF5976" s="2" t="s">
        <v>67</v>
      </c>
      <c r="AG5976" s="2" t="s">
        <v>239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7335</v>
      </c>
      <c r="B5977" s="2" t="s">
        <v>7332</v>
      </c>
      <c r="C5977" s="2" t="s">
        <v>47</v>
      </c>
      <c r="D5977" s="2" t="s">
        <v>2846</v>
      </c>
      <c r="E5977" s="2" t="s">
        <v>984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343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4">
        <f>P5977*U5977/1000000</f>
        <v>0.0</v>
      </c>
      <c r="AD5977" s="4">
        <f>AC5977*(1-Z5977/100)</f>
        <v>0.0</v>
      </c>
      <c r="AE5977" s="2" t="s">
        <v>66</v>
      </c>
      <c r="AF5977" s="2" t="s">
        <v>67</v>
      </c>
      <c r="AG5977" s="2" t="s">
        <v>233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7336</v>
      </c>
      <c r="B5978" s="2" t="s">
        <v>7332</v>
      </c>
      <c r="C5978" s="2" t="s">
        <v>47</v>
      </c>
      <c r="D5978" s="2" t="s">
        <v>2846</v>
      </c>
      <c r="E5978" s="2" t="s">
        <v>984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343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4">
        <f>P5978*U5978/1000000</f>
        <v>35816.81627979</v>
      </c>
      <c r="AD5978" s="4">
        <f>AC5979*(1-AA5978/100)+(AC5978-AC5979)*(1-AB5978/100)</f>
        <v>35816.81627979</v>
      </c>
      <c r="AE5978" s="2" t="s">
        <v>66</v>
      </c>
      <c r="AF5978" s="2" t="s">
        <v>67</v>
      </c>
      <c r="AG5978" s="2" t="s">
        <v>233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7337</v>
      </c>
      <c r="B5979" s="2" t="s">
        <v>7332</v>
      </c>
      <c r="C5979" s="2" t="s">
        <v>47</v>
      </c>
      <c r="D5979" s="2" t="s">
        <v>2846</v>
      </c>
      <c r="E5979" s="2" t="s">
        <v>984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343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4">
        <f>P5979*U5979/1000000</f>
        <v>9343.51729038</v>
      </c>
      <c r="AD5979" s="4">
        <f>AC5979*(1-Z5979/100)</f>
        <v>9343.51729038</v>
      </c>
      <c r="AE5979" s="2" t="s">
        <v>66</v>
      </c>
      <c r="AF5979" s="2" t="s">
        <v>67</v>
      </c>
      <c r="AG5979" s="2" t="s">
        <v>233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7338</v>
      </c>
      <c r="B5980" s="2" t="s">
        <v>7332</v>
      </c>
      <c r="C5980" s="2" t="s">
        <v>47</v>
      </c>
      <c r="D5980" s="2" t="s">
        <v>2846</v>
      </c>
      <c r="E5980" s="2" t="s">
        <v>984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343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11123.2348695</v>
      </c>
      <c r="AD5980" s="4">
        <f>AC5980*(1-Z5980/100)</f>
        <v>11123.2348695</v>
      </c>
      <c r="AE5980" s="2" t="s">
        <v>66</v>
      </c>
      <c r="AF5980" s="2" t="s">
        <v>67</v>
      </c>
      <c r="AG5980" s="2" t="s">
        <v>233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7339</v>
      </c>
      <c r="B5981" s="2" t="s">
        <v>7332</v>
      </c>
      <c r="C5981" s="2" t="s">
        <v>47</v>
      </c>
      <c r="D5981" s="2" t="s">
        <v>2846</v>
      </c>
      <c r="E5981" s="2" t="s">
        <v>984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343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58.1607052</v>
      </c>
      <c r="AD5981" s="4">
        <f>AC5981*(1-Z5981/100)</f>
        <v>58.1607052</v>
      </c>
      <c r="AE5981" s="2" t="s">
        <v>66</v>
      </c>
      <c r="AF5981" s="2" t="s">
        <v>67</v>
      </c>
      <c r="AG5981" s="2" t="s">
        <v>236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7340</v>
      </c>
      <c r="B5982" s="2" t="s">
        <v>7332</v>
      </c>
      <c r="C5982" s="2" t="s">
        <v>47</v>
      </c>
      <c r="D5982" s="2" t="s">
        <v>2846</v>
      </c>
      <c r="E5982" s="2" t="s">
        <v>984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f>IF(O5982="吨",N5982*1000,IF(O5982="万立方米",N5982*10000,""))</f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138</v>
      </c>
      <c r="AH5982" s="2" t="s">
        <v>114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7341</v>
      </c>
      <c r="B5983" s="2" t="s">
        <v>7342</v>
      </c>
      <c r="C5983" s="2" t="s">
        <v>47</v>
      </c>
      <c r="D5983" s="2" t="s">
        <v>7343</v>
      </c>
      <c r="E5983" s="2" t="s">
        <v>514</v>
      </c>
      <c r="F5983" s="2" t="s">
        <v>119</v>
      </c>
      <c r="G5983" s="2" t="s">
        <v>227</v>
      </c>
      <c r="H5983" s="2" t="s">
        <v>52</v>
      </c>
      <c r="I5983" s="2" t="s">
        <v>53</v>
      </c>
      <c r="J5983" s="2" t="s">
        <v>7344</v>
      </c>
      <c r="K5983" s="2" t="s">
        <v>7344</v>
      </c>
      <c r="L5983" s="2" t="s">
        <v>227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7345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0.348</v>
      </c>
      <c r="AD5983" s="4">
        <f>AC5983*(1-Z5983/100)</f>
        <v>0.348</v>
      </c>
      <c r="AE5983" s="2" t="s">
        <v>66</v>
      </c>
      <c r="AF5983" s="2" t="s">
        <v>67</v>
      </c>
      <c r="AG5983" s="2" t="s">
        <v>233</v>
      </c>
      <c r="AH5983" s="2" t="s">
        <v>449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7346</v>
      </c>
      <c r="B5984" s="2" t="s">
        <v>7342</v>
      </c>
      <c r="C5984" s="2" t="s">
        <v>47</v>
      </c>
      <c r="D5984" s="2" t="s">
        <v>7343</v>
      </c>
      <c r="E5984" s="2" t="s">
        <v>514</v>
      </c>
      <c r="F5984" s="2" t="s">
        <v>119</v>
      </c>
      <c r="G5984" s="2" t="s">
        <v>227</v>
      </c>
      <c r="H5984" s="2" t="s">
        <v>52</v>
      </c>
      <c r="I5984" s="2" t="s">
        <v>53</v>
      </c>
      <c r="J5984" s="2" t="s">
        <v>7344</v>
      </c>
      <c r="K5984" s="2" t="s">
        <v>7344</v>
      </c>
      <c r="L5984" s="2" t="s">
        <v>227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7347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6.264</v>
      </c>
      <c r="AD5984" s="4">
        <f>AC5984*(1-Z5984/100)</f>
        <v>6.264</v>
      </c>
      <c r="AE5984" s="2" t="s">
        <v>66</v>
      </c>
      <c r="AF5984" s="2" t="s">
        <v>67</v>
      </c>
      <c r="AG5984" s="2" t="s">
        <v>236</v>
      </c>
      <c r="AH5984" s="2" t="s">
        <v>449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7348</v>
      </c>
      <c r="B5985" s="2" t="s">
        <v>7342</v>
      </c>
      <c r="C5985" s="2" t="s">
        <v>47</v>
      </c>
      <c r="D5985" s="2" t="s">
        <v>7343</v>
      </c>
      <c r="E5985" s="2" t="s">
        <v>514</v>
      </c>
      <c r="F5985" s="2" t="s">
        <v>119</v>
      </c>
      <c r="G5985" s="2" t="s">
        <v>227</v>
      </c>
      <c r="H5985" s="2" t="s">
        <v>52</v>
      </c>
      <c r="I5985" s="2" t="s">
        <v>53</v>
      </c>
      <c r="J5985" s="2" t="s">
        <v>7344</v>
      </c>
      <c r="K5985" s="2" t="s">
        <v>7344</v>
      </c>
      <c r="L5985" s="2" t="s">
        <v>227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7349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65.076</v>
      </c>
      <c r="AD5985" s="4">
        <f>AC5985*(1-Z5985/100)</f>
        <v>65.076</v>
      </c>
      <c r="AE5985" s="2" t="s">
        <v>66</v>
      </c>
      <c r="AF5985" s="2" t="s">
        <v>67</v>
      </c>
      <c r="AG5985" s="2" t="s">
        <v>233</v>
      </c>
      <c r="AH5985" s="2" t="s">
        <v>449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7350</v>
      </c>
      <c r="B5986" s="2" t="s">
        <v>7342</v>
      </c>
      <c r="C5986" s="2" t="s">
        <v>47</v>
      </c>
      <c r="D5986" s="2" t="s">
        <v>7343</v>
      </c>
      <c r="E5986" s="2" t="s">
        <v>514</v>
      </c>
      <c r="F5986" s="2" t="s">
        <v>119</v>
      </c>
      <c r="G5986" s="2" t="s">
        <v>227</v>
      </c>
      <c r="H5986" s="2" t="s">
        <v>52</v>
      </c>
      <c r="I5986" s="2" t="s">
        <v>53</v>
      </c>
      <c r="J5986" s="2" t="s">
        <v>7344</v>
      </c>
      <c r="K5986" s="2" t="s">
        <v>7344</v>
      </c>
      <c r="L5986" s="2" t="s">
        <v>227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7351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4">
        <f>P5986*U5986/1000000</f>
        <v>1.566</v>
      </c>
      <c r="AD5986" s="4">
        <f>AC5986*(1-Z5986/100)</f>
        <v>1.566</v>
      </c>
      <c r="AE5986" s="2" t="s">
        <v>66</v>
      </c>
      <c r="AF5986" s="2" t="s">
        <v>67</v>
      </c>
      <c r="AG5986" s="2" t="s">
        <v>233</v>
      </c>
      <c r="AH5986" s="2" t="s">
        <v>449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7352</v>
      </c>
      <c r="B5987" s="2" t="s">
        <v>7342</v>
      </c>
      <c r="C5987" s="2" t="s">
        <v>47</v>
      </c>
      <c r="D5987" s="2" t="s">
        <v>7343</v>
      </c>
      <c r="E5987" s="2" t="s">
        <v>514</v>
      </c>
      <c r="F5987" s="2" t="s">
        <v>119</v>
      </c>
      <c r="G5987" s="2" t="s">
        <v>227</v>
      </c>
      <c r="H5987" s="2" t="s">
        <v>52</v>
      </c>
      <c r="I5987" s="2" t="s">
        <v>53</v>
      </c>
      <c r="J5987" s="2" t="s">
        <v>7344</v>
      </c>
      <c r="K5987" s="2" t="s">
        <v>7344</v>
      </c>
      <c r="L5987" s="2" t="s">
        <v>227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7353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4">
        <f>P5987*U5987/1000000</f>
        <v>2.958</v>
      </c>
      <c r="AD5987" s="4">
        <f>AC5988*(1-AA5987/100)+(AC5987-AC5988)*(1-AB5987/100)</f>
        <v>2.958</v>
      </c>
      <c r="AE5987" s="2" t="s">
        <v>66</v>
      </c>
      <c r="AF5987" s="2" t="s">
        <v>67</v>
      </c>
      <c r="AG5987" s="2" t="s">
        <v>233</v>
      </c>
      <c r="AH5987" s="2" t="s">
        <v>449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7354</v>
      </c>
      <c r="B5988" s="2" t="s">
        <v>7342</v>
      </c>
      <c r="C5988" s="2" t="s">
        <v>47</v>
      </c>
      <c r="D5988" s="2" t="s">
        <v>7343</v>
      </c>
      <c r="E5988" s="2" t="s">
        <v>514</v>
      </c>
      <c r="F5988" s="2" t="s">
        <v>119</v>
      </c>
      <c r="G5988" s="2" t="s">
        <v>227</v>
      </c>
      <c r="H5988" s="2" t="s">
        <v>52</v>
      </c>
      <c r="I5988" s="2" t="s">
        <v>53</v>
      </c>
      <c r="J5988" s="2" t="s">
        <v>7344</v>
      </c>
      <c r="K5988" s="2" t="s">
        <v>7344</v>
      </c>
      <c r="L5988" s="2" t="s">
        <v>227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7355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4">
        <f>P5988*U5988/1000000</f>
        <v>2.958</v>
      </c>
      <c r="AD5988" s="4">
        <f>AC5988*(1-Z5988/100)</f>
        <v>2.958</v>
      </c>
      <c r="AE5988" s="2" t="s">
        <v>66</v>
      </c>
      <c r="AF5988" s="2" t="s">
        <v>67</v>
      </c>
      <c r="AG5988" s="2" t="s">
        <v>233</v>
      </c>
      <c r="AH5988" s="2" t="s">
        <v>449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7356</v>
      </c>
      <c r="B5989" s="2" t="s">
        <v>7342</v>
      </c>
      <c r="C5989" s="2" t="s">
        <v>47</v>
      </c>
      <c r="D5989" s="2" t="s">
        <v>7343</v>
      </c>
      <c r="E5989" s="2" t="s">
        <v>514</v>
      </c>
      <c r="F5989" s="2" t="s">
        <v>119</v>
      </c>
      <c r="G5989" s="2" t="s">
        <v>227</v>
      </c>
      <c r="H5989" s="2" t="s">
        <v>52</v>
      </c>
      <c r="I5989" s="2" t="s">
        <v>53</v>
      </c>
      <c r="J5989" s="2" t="s">
        <v>7344</v>
      </c>
      <c r="K5989" s="2" t="s">
        <v>7344</v>
      </c>
      <c r="L5989" s="2" t="s">
        <v>227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7357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</v>
      </c>
      <c r="AD5989" s="4">
        <f>AC5989*(1-Z5989/100)</f>
        <v>0.0</v>
      </c>
      <c r="AE5989" s="2" t="s">
        <v>66</v>
      </c>
      <c r="AF5989" s="2" t="s">
        <v>67</v>
      </c>
      <c r="AG5989" s="2" t="s">
        <v>233</v>
      </c>
      <c r="AH5989" s="2" t="s">
        <v>449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7358</v>
      </c>
      <c r="B5990" s="2" t="s">
        <v>7342</v>
      </c>
      <c r="C5990" s="2" t="s">
        <v>47</v>
      </c>
      <c r="D5990" s="2" t="s">
        <v>7343</v>
      </c>
      <c r="E5990" s="2" t="s">
        <v>514</v>
      </c>
      <c r="F5990" s="2" t="s">
        <v>119</v>
      </c>
      <c r="G5990" s="2" t="s">
        <v>227</v>
      </c>
      <c r="H5990" s="2" t="s">
        <v>52</v>
      </c>
      <c r="I5990" s="2" t="s">
        <v>53</v>
      </c>
      <c r="J5990" s="2" t="s">
        <v>7344</v>
      </c>
      <c r="K5990" s="2" t="s">
        <v>7344</v>
      </c>
      <c r="L5990" s="2" t="s">
        <v>227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7359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574.2</v>
      </c>
      <c r="AD5990" s="4">
        <f>AC5990*(1-Z5990/100)</f>
        <v>574.2</v>
      </c>
      <c r="AE5990" s="2" t="s">
        <v>66</v>
      </c>
      <c r="AF5990" s="2" t="s">
        <v>67</v>
      </c>
      <c r="AG5990" s="2" t="s">
        <v>236</v>
      </c>
      <c r="AH5990" s="2" t="s">
        <v>449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7360</v>
      </c>
      <c r="B5991" s="2" t="s">
        <v>7342</v>
      </c>
      <c r="C5991" s="2" t="s">
        <v>47</v>
      </c>
      <c r="D5991" s="2" t="s">
        <v>7343</v>
      </c>
      <c r="E5991" s="2" t="s">
        <v>514</v>
      </c>
      <c r="F5991" s="2" t="s">
        <v>119</v>
      </c>
      <c r="G5991" s="2" t="s">
        <v>227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f>IF(O5991="吨",N5991*1000,IF(O5991="万立方米",N5991*10000,""))</f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138</v>
      </c>
      <c r="AH5991" s="2" t="s">
        <v>114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7361</v>
      </c>
      <c r="B5992" s="2" t="s">
        <v>7362</v>
      </c>
      <c r="C5992" s="2" t="s">
        <v>47</v>
      </c>
      <c r="D5992" s="2" t="s">
        <v>962</v>
      </c>
      <c r="E5992" s="2" t="s">
        <v>447</v>
      </c>
      <c r="F5992" s="2" t="s">
        <v>224</v>
      </c>
      <c r="G5992" s="2" t="s">
        <v>225</v>
      </c>
      <c r="H5992" s="2" t="s">
        <v>142</v>
      </c>
      <c r="I5992" s="2" t="s">
        <v>53</v>
      </c>
      <c r="J5992" s="2" t="s">
        <v>226</v>
      </c>
      <c r="K5992" s="2" t="s">
        <v>226</v>
      </c>
      <c r="L5992" s="2" t="s">
        <v>227</v>
      </c>
      <c r="M5992" s="2" t="s">
        <v>57</v>
      </c>
      <c r="N5992" s="3">
        <v>33401.413</v>
      </c>
      <c r="O5992" s="3" t="s">
        <v>228</v>
      </c>
      <c r="P5992" s="4">
        <f>IF(O5992="吨",N5992*1000,IF(O5992="万立方米",N5992*10000,""))</f>
        <v>334014130.0</v>
      </c>
      <c r="Q5992" s="2" t="s">
        <v>229</v>
      </c>
      <c r="R5992" s="2" t="s">
        <v>230</v>
      </c>
      <c r="S5992" s="2" t="s">
        <v>231</v>
      </c>
      <c r="T5992" s="2" t="s">
        <v>75</v>
      </c>
      <c r="U5992" s="4">
        <f>0.0</f>
        <v>0.0</v>
      </c>
      <c r="V5992" s="2" t="s">
        <v>232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233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7363</v>
      </c>
      <c r="B5993" s="2" t="s">
        <v>7362</v>
      </c>
      <c r="C5993" s="2" t="s">
        <v>47</v>
      </c>
      <c r="D5993" s="2" t="s">
        <v>962</v>
      </c>
      <c r="E5993" s="2" t="s">
        <v>447</v>
      </c>
      <c r="F5993" s="2" t="s">
        <v>224</v>
      </c>
      <c r="G5993" s="2" t="s">
        <v>225</v>
      </c>
      <c r="H5993" s="2" t="s">
        <v>142</v>
      </c>
      <c r="I5993" s="2" t="s">
        <v>53</v>
      </c>
      <c r="J5993" s="2" t="s">
        <v>226</v>
      </c>
      <c r="K5993" s="2" t="s">
        <v>226</v>
      </c>
      <c r="L5993" s="2" t="s">
        <v>227</v>
      </c>
      <c r="M5993" s="2" t="s">
        <v>73</v>
      </c>
      <c r="N5993" s="3">
        <v>33401.413</v>
      </c>
      <c r="O5993" s="3" t="s">
        <v>228</v>
      </c>
      <c r="P5993" s="4">
        <f>IF(O5993="吨",N5993*1000,IF(O5993="万立方米",N5993*10000,""))</f>
        <v>334014130.0</v>
      </c>
      <c r="Q5993" s="2" t="s">
        <v>229</v>
      </c>
      <c r="R5993" s="2" t="s">
        <v>230</v>
      </c>
      <c r="S5993" s="2" t="s">
        <v>235</v>
      </c>
      <c r="T5993" s="2" t="s">
        <v>75</v>
      </c>
      <c r="U5993" s="4">
        <f>1.3</f>
        <v>1.3</v>
      </c>
      <c r="V5993" s="2" t="s">
        <v>232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434.218369</v>
      </c>
      <c r="AD5993" s="4">
        <f>AC5993*(1-Z5993/100)</f>
        <v>434.218369</v>
      </c>
      <c r="AE5993" s="2" t="s">
        <v>66</v>
      </c>
      <c r="AF5993" s="2" t="s">
        <v>67</v>
      </c>
      <c r="AG5993" s="2" t="s">
        <v>236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7364</v>
      </c>
      <c r="B5994" s="2" t="s">
        <v>7362</v>
      </c>
      <c r="C5994" s="2" t="s">
        <v>47</v>
      </c>
      <c r="D5994" s="2" t="s">
        <v>962</v>
      </c>
      <c r="E5994" s="2" t="s">
        <v>447</v>
      </c>
      <c r="F5994" s="2" t="s">
        <v>224</v>
      </c>
      <c r="G5994" s="2" t="s">
        <v>225</v>
      </c>
      <c r="H5994" s="2" t="s">
        <v>142</v>
      </c>
      <c r="I5994" s="2" t="s">
        <v>53</v>
      </c>
      <c r="J5994" s="2" t="s">
        <v>226</v>
      </c>
      <c r="K5994" s="2" t="s">
        <v>226</v>
      </c>
      <c r="L5994" s="2" t="s">
        <v>227</v>
      </c>
      <c r="M5994" s="2" t="s">
        <v>79</v>
      </c>
      <c r="N5994" s="3">
        <v>33401.413</v>
      </c>
      <c r="O5994" s="3" t="s">
        <v>228</v>
      </c>
      <c r="P5994" s="4">
        <f>IF(O5994="吨",N5994*1000,IF(O5994="万立方米",N5994*10000,""))</f>
        <v>334014130.0</v>
      </c>
      <c r="Q5994" s="2" t="s">
        <v>229</v>
      </c>
      <c r="R5994" s="2" t="s">
        <v>230</v>
      </c>
      <c r="S5994" s="2" t="s">
        <v>238</v>
      </c>
      <c r="T5994" s="2" t="s">
        <v>75</v>
      </c>
      <c r="U5994" s="4">
        <f>4.1</f>
        <v>4.1</v>
      </c>
      <c r="V5994" s="2" t="s">
        <v>232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4">
        <f>P5994*U5994/1000000</f>
        <v>1369.457933</v>
      </c>
      <c r="AD5994" s="4">
        <f>AC5994*(1-Z5994/100)</f>
        <v>1068.17718774</v>
      </c>
      <c r="AE5994" s="2" t="s">
        <v>66</v>
      </c>
      <c r="AF5994" s="2" t="s">
        <v>67</v>
      </c>
      <c r="AG5994" s="2" t="s">
        <v>239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7365</v>
      </c>
      <c r="B5995" s="2" t="s">
        <v>7362</v>
      </c>
      <c r="C5995" s="2" t="s">
        <v>47</v>
      </c>
      <c r="D5995" s="2" t="s">
        <v>962</v>
      </c>
      <c r="E5995" s="2" t="s">
        <v>447</v>
      </c>
      <c r="F5995" s="2" t="s">
        <v>224</v>
      </c>
      <c r="G5995" s="2" t="s">
        <v>225</v>
      </c>
      <c r="H5995" s="2" t="s">
        <v>142</v>
      </c>
      <c r="I5995" s="2" t="s">
        <v>53</v>
      </c>
      <c r="J5995" s="2" t="s">
        <v>226</v>
      </c>
      <c r="K5995" s="2" t="s">
        <v>226</v>
      </c>
      <c r="L5995" s="2" t="s">
        <v>227</v>
      </c>
      <c r="M5995" s="2" t="s">
        <v>87</v>
      </c>
      <c r="N5995" s="3">
        <v>33401.413</v>
      </c>
      <c r="O5995" s="3" t="s">
        <v>228</v>
      </c>
      <c r="P5995" s="4">
        <f>IF(O5995="吨",N5995*1000,IF(O5995="万立方米",N5995*10000,""))</f>
        <v>334014130.0</v>
      </c>
      <c r="Q5995" s="2" t="s">
        <v>229</v>
      </c>
      <c r="R5995" s="2" t="s">
        <v>230</v>
      </c>
      <c r="S5995" s="2" t="s">
        <v>241</v>
      </c>
      <c r="T5995" s="2" t="s">
        <v>75</v>
      </c>
      <c r="U5995" s="4">
        <f>0.0</f>
        <v>0.0</v>
      </c>
      <c r="V5995" s="2" t="s">
        <v>232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4">
        <f>P5995*U5995/1000000</f>
        <v>0.0</v>
      </c>
      <c r="AD5995" s="4">
        <f>AC5995*(1-Z5995/100)</f>
        <v>0.0</v>
      </c>
      <c r="AE5995" s="2" t="s">
        <v>66</v>
      </c>
      <c r="AF5995" s="2" t="s">
        <v>67</v>
      </c>
      <c r="AG5995" s="2" t="s">
        <v>233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7366</v>
      </c>
      <c r="B5996" s="2" t="s">
        <v>7362</v>
      </c>
      <c r="C5996" s="2" t="s">
        <v>47</v>
      </c>
      <c r="D5996" s="2" t="s">
        <v>962</v>
      </c>
      <c r="E5996" s="2" t="s">
        <v>447</v>
      </c>
      <c r="F5996" s="2" t="s">
        <v>224</v>
      </c>
      <c r="G5996" s="2" t="s">
        <v>225</v>
      </c>
      <c r="H5996" s="2" t="s">
        <v>142</v>
      </c>
      <c r="I5996" s="2" t="s">
        <v>53</v>
      </c>
      <c r="J5996" s="2" t="s">
        <v>226</v>
      </c>
      <c r="K5996" s="2" t="s">
        <v>226</v>
      </c>
      <c r="L5996" s="2" t="s">
        <v>227</v>
      </c>
      <c r="M5996" s="2" t="s">
        <v>91</v>
      </c>
      <c r="N5996" s="3">
        <v>33401.413</v>
      </c>
      <c r="O5996" s="3" t="s">
        <v>228</v>
      </c>
      <c r="P5996" s="4">
        <f>IF(O5996="吨",N5996*1000,IF(O5996="万立方米",N5996*10000,""))</f>
        <v>334014130.0</v>
      </c>
      <c r="Q5996" s="2" t="s">
        <v>229</v>
      </c>
      <c r="R5996" s="2" t="s">
        <v>230</v>
      </c>
      <c r="S5996" s="2" t="s">
        <v>243</v>
      </c>
      <c r="T5996" s="2" t="s">
        <v>75</v>
      </c>
      <c r="U5996" s="4">
        <f>0.03</f>
        <v>0.03</v>
      </c>
      <c r="V5996" s="2" t="s">
        <v>232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4">
        <f>P5996*U5996/1000000</f>
        <v>10.0204239</v>
      </c>
      <c r="AD5996" s="4">
        <f>AC5997*(1-AA5996/100)+(AC5996-AC5997)*(1-AB5996/100)</f>
        <v>10.0204239</v>
      </c>
      <c r="AE5996" s="2" t="s">
        <v>66</v>
      </c>
      <c r="AF5996" s="2" t="s">
        <v>67</v>
      </c>
      <c r="AG5996" s="2" t="s">
        <v>233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7367</v>
      </c>
      <c r="B5997" s="2" t="s">
        <v>7362</v>
      </c>
      <c r="C5997" s="2" t="s">
        <v>47</v>
      </c>
      <c r="D5997" s="2" t="s">
        <v>962</v>
      </c>
      <c r="E5997" s="2" t="s">
        <v>447</v>
      </c>
      <c r="F5997" s="2" t="s">
        <v>224</v>
      </c>
      <c r="G5997" s="2" t="s">
        <v>225</v>
      </c>
      <c r="H5997" s="2" t="s">
        <v>142</v>
      </c>
      <c r="I5997" s="2" t="s">
        <v>53</v>
      </c>
      <c r="J5997" s="2" t="s">
        <v>226</v>
      </c>
      <c r="K5997" s="2" t="s">
        <v>226</v>
      </c>
      <c r="L5997" s="2" t="s">
        <v>227</v>
      </c>
      <c r="M5997" s="2" t="s">
        <v>95</v>
      </c>
      <c r="N5997" s="3">
        <v>33401.413</v>
      </c>
      <c r="O5997" s="3" t="s">
        <v>228</v>
      </c>
      <c r="P5997" s="4">
        <f>IF(O5997="吨",N5997*1000,IF(O5997="万立方米",N5997*10000,""))</f>
        <v>334014130.0</v>
      </c>
      <c r="Q5997" s="2" t="s">
        <v>229</v>
      </c>
      <c r="R5997" s="2" t="s">
        <v>230</v>
      </c>
      <c r="S5997" s="2" t="s">
        <v>245</v>
      </c>
      <c r="T5997" s="2" t="s">
        <v>75</v>
      </c>
      <c r="U5997" s="4">
        <f>0.03</f>
        <v>0.03</v>
      </c>
      <c r="V5997" s="2" t="s">
        <v>232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4">
        <f>P5997*U5997/1000000</f>
        <v>10.0204239</v>
      </c>
      <c r="AD5997" s="4">
        <f>AC5997*(1-Z5997/100)</f>
        <v>10.0204239</v>
      </c>
      <c r="AE5997" s="2" t="s">
        <v>66</v>
      </c>
      <c r="AF5997" s="2" t="s">
        <v>67</v>
      </c>
      <c r="AG5997" s="2" t="s">
        <v>233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7368</v>
      </c>
      <c r="B5998" s="2" t="s">
        <v>7362</v>
      </c>
      <c r="C5998" s="2" t="s">
        <v>47</v>
      </c>
      <c r="D5998" s="2" t="s">
        <v>962</v>
      </c>
      <c r="E5998" s="2" t="s">
        <v>447</v>
      </c>
      <c r="F5998" s="2" t="s">
        <v>224</v>
      </c>
      <c r="G5998" s="2" t="s">
        <v>225</v>
      </c>
      <c r="H5998" s="2" t="s">
        <v>142</v>
      </c>
      <c r="I5998" s="2" t="s">
        <v>53</v>
      </c>
      <c r="J5998" s="2" t="s">
        <v>226</v>
      </c>
      <c r="K5998" s="2" t="s">
        <v>226</v>
      </c>
      <c r="L5998" s="2" t="s">
        <v>227</v>
      </c>
      <c r="M5998" s="2" t="s">
        <v>99</v>
      </c>
      <c r="N5998" s="3">
        <v>33401.413</v>
      </c>
      <c r="O5998" s="3" t="s">
        <v>228</v>
      </c>
      <c r="P5998" s="4">
        <f>IF(O5998="吨",N5998*1000,IF(O5998="万立方米",N5998*10000,""))</f>
        <v>334014130.0</v>
      </c>
      <c r="Q5998" s="2" t="s">
        <v>229</v>
      </c>
      <c r="R5998" s="2" t="s">
        <v>230</v>
      </c>
      <c r="S5998" s="2" t="s">
        <v>247</v>
      </c>
      <c r="T5998" s="2" t="s">
        <v>75</v>
      </c>
      <c r="U5998" s="4">
        <f>0.0</f>
        <v>0.0</v>
      </c>
      <c r="V5998" s="2" t="s">
        <v>232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</v>
      </c>
      <c r="AD5998" s="4">
        <f>AC5998*(1-Z5998/100)</f>
        <v>0.0</v>
      </c>
      <c r="AE5998" s="2" t="s">
        <v>66</v>
      </c>
      <c r="AF5998" s="2" t="s">
        <v>67</v>
      </c>
      <c r="AG5998" s="2" t="s">
        <v>233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7369</v>
      </c>
      <c r="B5999" s="2" t="s">
        <v>7362</v>
      </c>
      <c r="C5999" s="2" t="s">
        <v>47</v>
      </c>
      <c r="D5999" s="2" t="s">
        <v>962</v>
      </c>
      <c r="E5999" s="2" t="s">
        <v>447</v>
      </c>
      <c r="F5999" s="2" t="s">
        <v>224</v>
      </c>
      <c r="G5999" s="2" t="s">
        <v>225</v>
      </c>
      <c r="H5999" s="2" t="s">
        <v>142</v>
      </c>
      <c r="I5999" s="2" t="s">
        <v>53</v>
      </c>
      <c r="J5999" s="2" t="s">
        <v>226</v>
      </c>
      <c r="K5999" s="2" t="s">
        <v>226</v>
      </c>
      <c r="L5999" s="2" t="s">
        <v>227</v>
      </c>
      <c r="M5999" s="2" t="s">
        <v>104</v>
      </c>
      <c r="N5999" s="3">
        <v>33401.413</v>
      </c>
      <c r="O5999" s="3" t="s">
        <v>228</v>
      </c>
      <c r="P5999" s="4">
        <f>IF(O5999="吨",N5999*1000,IF(O5999="万立方米",N5999*10000,""))</f>
        <v>334014130.0</v>
      </c>
      <c r="Q5999" s="2" t="s">
        <v>229</v>
      </c>
      <c r="R5999" s="2" t="s">
        <v>230</v>
      </c>
      <c r="S5999" s="2" t="s">
        <v>249</v>
      </c>
      <c r="T5999" s="2" t="s">
        <v>75</v>
      </c>
      <c r="U5999" s="4">
        <f>0.02</f>
        <v>0.02</v>
      </c>
      <c r="V5999" s="2" t="s">
        <v>232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 t="s">
        <v>236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7370</v>
      </c>
      <c r="B6000" s="2" t="s">
        <v>7362</v>
      </c>
      <c r="C6000" s="2" t="s">
        <v>47</v>
      </c>
      <c r="D6000" s="2" t="s">
        <v>962</v>
      </c>
      <c r="E6000" s="2" t="s">
        <v>447</v>
      </c>
      <c r="F6000" s="2" t="s">
        <v>224</v>
      </c>
      <c r="G6000" s="2" t="s">
        <v>225</v>
      </c>
      <c r="H6000" s="2" t="s">
        <v>142</v>
      </c>
      <c r="I6000" s="2"/>
      <c r="J6000" s="2"/>
      <c r="K6000" s="2"/>
      <c r="L6000" s="2"/>
      <c r="M6000" s="2" t="s">
        <v>107</v>
      </c>
      <c r="N6000" s="3"/>
      <c r="O6000" s="3"/>
      <c r="P6000" s="4">
        <f>IF(O6000="吨",N6000*1000,IF(O6000="万立方米",N6000*10000,""))</f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138</v>
      </c>
      <c r="AH6000" s="2" t="s">
        <v>114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7371</v>
      </c>
      <c r="B6001" s="2" t="s">
        <v>7372</v>
      </c>
      <c r="C6001" s="2" t="s">
        <v>47</v>
      </c>
      <c r="D6001" s="2" t="s">
        <v>141</v>
      </c>
      <c r="E6001" s="2" t="s">
        <v>118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143</v>
      </c>
      <c r="Y6001" s="2" t="s">
        <v>144</v>
      </c>
      <c r="Z6001" s="2">
        <v>96</v>
      </c>
      <c r="AA6001" s="2"/>
      <c r="AB6001" s="2"/>
      <c r="AC6001" s="4">
        <f>P6001*U6001/1000000</f>
        <v>11.864306519999998</v>
      </c>
      <c r="AD6001" s="4">
        <f>AC6001*(1-Z6001/100)</f>
        <v>0.4745722608000003</v>
      </c>
      <c r="AE6001" s="2" t="s">
        <v>66</v>
      </c>
      <c r="AF6001" s="2" t="s">
        <v>67</v>
      </c>
      <c r="AG6001" s="2" t="s">
        <v>145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7373</v>
      </c>
      <c r="B6002" s="2" t="s">
        <v>7372</v>
      </c>
      <c r="C6002" s="2" t="s">
        <v>47</v>
      </c>
      <c r="D6002" s="2" t="s">
        <v>141</v>
      </c>
      <c r="E6002" s="2" t="s">
        <v>118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1507.44</v>
      </c>
      <c r="AD6002" s="4">
        <f>AC6002*(1-Z6002/100)</f>
        <v>1507.44</v>
      </c>
      <c r="AE6002" s="2" t="s">
        <v>66</v>
      </c>
      <c r="AF6002" s="2" t="s">
        <v>67</v>
      </c>
      <c r="AG6002" s="2" t="s">
        <v>147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7374</v>
      </c>
      <c r="B6003" s="2" t="s">
        <v>7372</v>
      </c>
      <c r="C6003" s="2" t="s">
        <v>47</v>
      </c>
      <c r="D6003" s="2" t="s">
        <v>141</v>
      </c>
      <c r="E6003" s="2" t="s">
        <v>118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149</v>
      </c>
      <c r="Y6003" s="2" t="s">
        <v>150</v>
      </c>
      <c r="Z6003" s="2">
        <v>64</v>
      </c>
      <c r="AA6003" s="2"/>
      <c r="AB6003" s="2"/>
      <c r="AC6003" s="4">
        <f>P6003*U6003/1000000</f>
        <v>5434.3212</v>
      </c>
      <c r="AD6003" s="4">
        <f>AC6003*(1-Z6003/100)</f>
        <v>1956.355632</v>
      </c>
      <c r="AE6003" s="2" t="s">
        <v>66</v>
      </c>
      <c r="AF6003" s="2" t="s">
        <v>67</v>
      </c>
      <c r="AG6003" s="2" t="s">
        <v>151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7375</v>
      </c>
      <c r="B6004" s="2" t="s">
        <v>7372</v>
      </c>
      <c r="C6004" s="2" t="s">
        <v>47</v>
      </c>
      <c r="D6004" s="2" t="s">
        <v>141</v>
      </c>
      <c r="E6004" s="2" t="s">
        <v>118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143</v>
      </c>
      <c r="Y6004" s="2" t="s">
        <v>153</v>
      </c>
      <c r="Z6004" s="2">
        <v>96</v>
      </c>
      <c r="AA6004" s="2"/>
      <c r="AB6004" s="2"/>
      <c r="AC6004" s="4">
        <f>P6004*U6004/1000000</f>
        <v>0.0</v>
      </c>
      <c r="AD6004" s="4">
        <f>AC6004*(1-Z6004/100)</f>
        <v>0.0</v>
      </c>
      <c r="AE6004" s="2" t="s">
        <v>66</v>
      </c>
      <c r="AF6004" s="2" t="s">
        <v>67</v>
      </c>
      <c r="AG6004" s="2" t="s">
        <v>145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7376</v>
      </c>
      <c r="B6005" s="2" t="s">
        <v>7372</v>
      </c>
      <c r="C6005" s="2" t="s">
        <v>47</v>
      </c>
      <c r="D6005" s="2" t="s">
        <v>141</v>
      </c>
      <c r="E6005" s="2" t="s">
        <v>118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143</v>
      </c>
      <c r="Y6005" s="2" t="s">
        <v>155</v>
      </c>
      <c r="Z6005" s="2">
        <v>99</v>
      </c>
      <c r="AA6005" s="2">
        <v>96</v>
      </c>
      <c r="AB6005" s="2">
        <v>99</v>
      </c>
      <c r="AC6005" s="4">
        <f>P6005*U6005/1000000</f>
        <v>22739.920829999995</v>
      </c>
      <c r="AD6005" s="4">
        <f>AC6006*(1-AA6005/100)+(AC6005-AC6006)*(1-AB6005/100)</f>
        <v>405.36380610000026</v>
      </c>
      <c r="AE6005" s="2" t="s">
        <v>66</v>
      </c>
      <c r="AF6005" s="2" t="s">
        <v>67</v>
      </c>
      <c r="AG6005" s="2" t="s">
        <v>145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7377</v>
      </c>
      <c r="B6006" s="2" t="s">
        <v>7372</v>
      </c>
      <c r="C6006" s="2" t="s">
        <v>47</v>
      </c>
      <c r="D6006" s="2" t="s">
        <v>141</v>
      </c>
      <c r="E6006" s="2" t="s">
        <v>118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143</v>
      </c>
      <c r="Y6006" s="2" t="s">
        <v>157</v>
      </c>
      <c r="Z6006" s="2">
        <v>96</v>
      </c>
      <c r="AA6006" s="2"/>
      <c r="AB6006" s="2"/>
      <c r="AC6006" s="4">
        <f>P6006*U6006/1000000</f>
        <v>5932.153259999999</v>
      </c>
      <c r="AD6006" s="4">
        <f>AC6006*(1-Z6006/100)</f>
        <v>237.2861304000002</v>
      </c>
      <c r="AE6006" s="2" t="s">
        <v>66</v>
      </c>
      <c r="AF6006" s="2" t="s">
        <v>67</v>
      </c>
      <c r="AG6006" s="2" t="s">
        <v>145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7378</v>
      </c>
      <c r="B6007" s="2" t="s">
        <v>7372</v>
      </c>
      <c r="C6007" s="2" t="s">
        <v>47</v>
      </c>
      <c r="D6007" s="2" t="s">
        <v>141</v>
      </c>
      <c r="E6007" s="2" t="s">
        <v>118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159</v>
      </c>
      <c r="Y6007" s="2" t="s">
        <v>160</v>
      </c>
      <c r="Z6007" s="2">
        <v>40</v>
      </c>
      <c r="AA6007" s="2"/>
      <c r="AB6007" s="2"/>
      <c r="AC6007" s="4">
        <f>P6007*U6007/1000000</f>
        <v>12300.7104</v>
      </c>
      <c r="AD6007" s="4">
        <f>AC6007*(1-Z6007/100)</f>
        <v>7380.42624</v>
      </c>
      <c r="AE6007" s="2" t="s">
        <v>66</v>
      </c>
      <c r="AF6007" s="2" t="s">
        <v>67</v>
      </c>
      <c r="AG6007" s="2" t="s">
        <v>145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7379</v>
      </c>
      <c r="B6008" s="2" t="s">
        <v>7372</v>
      </c>
      <c r="C6008" s="2" t="s">
        <v>47</v>
      </c>
      <c r="D6008" s="2" t="s">
        <v>141</v>
      </c>
      <c r="E6008" s="2" t="s">
        <v>118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30.1488</v>
      </c>
      <c r="AD6008" s="4">
        <f>AC6008*(1-Z6008/100)</f>
        <v>30.1488</v>
      </c>
      <c r="AE6008" s="2" t="s">
        <v>66</v>
      </c>
      <c r="AF6008" s="2" t="s">
        <v>67</v>
      </c>
      <c r="AG6008" s="2" t="s">
        <v>147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7380</v>
      </c>
      <c r="B6009" s="2" t="s">
        <v>7372</v>
      </c>
      <c r="C6009" s="2" t="s">
        <v>47</v>
      </c>
      <c r="D6009" s="2" t="s">
        <v>141</v>
      </c>
      <c r="E6009" s="2" t="s">
        <v>118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163</v>
      </c>
      <c r="M6009" s="2" t="s">
        <v>107</v>
      </c>
      <c r="N6009" s="3"/>
      <c r="O6009" s="3"/>
      <c r="P6009" s="4">
        <f>IF(O6009="吨",N6009*1000,IF(O6009="万立方米",N6009*10000,""))</f>
        <v>753720000.0</v>
      </c>
      <c r="Q6009" s="2" t="s">
        <v>108</v>
      </c>
      <c r="R6009" s="2" t="s">
        <v>109</v>
      </c>
      <c r="S6009" s="2" t="s">
        <v>164</v>
      </c>
      <c r="T6009" s="2" t="s">
        <v>165</v>
      </c>
      <c r="U6009" s="4">
        <f>0.16</f>
        <v>0.16</v>
      </c>
      <c r="V6009" s="2" t="s">
        <v>111</v>
      </c>
      <c r="W6009" s="2" t="s">
        <v>164</v>
      </c>
      <c r="X6009" s="2" t="s">
        <v>163</v>
      </c>
      <c r="Y6009" s="2" t="s">
        <v>166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66</v>
      </c>
      <c r="AF6009" s="2" t="s">
        <v>67</v>
      </c>
      <c r="AG6009" s="2" t="s">
        <v>167</v>
      </c>
      <c r="AH6009" s="2" t="s">
        <v>168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7381</v>
      </c>
      <c r="B6010" s="2" t="s">
        <v>7382</v>
      </c>
      <c r="C6010" s="2" t="s">
        <v>47</v>
      </c>
      <c r="D6010" s="2" t="s">
        <v>2508</v>
      </c>
      <c r="E6010" s="2" t="s">
        <v>223</v>
      </c>
      <c r="F6010" s="2" t="s">
        <v>50</v>
      </c>
      <c r="G6010" s="2" t="s">
        <v>200</v>
      </c>
      <c r="H6010" s="2" t="s">
        <v>912</v>
      </c>
      <c r="I6010" s="2" t="s">
        <v>53</v>
      </c>
      <c r="J6010" s="2" t="s">
        <v>357</v>
      </c>
      <c r="K6010" s="2" t="s">
        <v>357</v>
      </c>
      <c r="L6010" s="2" t="s">
        <v>200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358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0.0036703</v>
      </c>
      <c r="AD6010" s="4">
        <f>AC6010*(1-Z6010/100)</f>
        <v>0.0036703</v>
      </c>
      <c r="AE6010" s="2" t="s">
        <v>66</v>
      </c>
      <c r="AF6010" s="2" t="s">
        <v>67</v>
      </c>
      <c r="AG6010" s="2" t="s">
        <v>233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7383</v>
      </c>
      <c r="B6011" s="2" t="s">
        <v>7382</v>
      </c>
      <c r="C6011" s="2" t="s">
        <v>47</v>
      </c>
      <c r="D6011" s="2" t="s">
        <v>2508</v>
      </c>
      <c r="E6011" s="2" t="s">
        <v>223</v>
      </c>
      <c r="F6011" s="2" t="s">
        <v>50</v>
      </c>
      <c r="G6011" s="2" t="s">
        <v>200</v>
      </c>
      <c r="H6011" s="2" t="s">
        <v>912</v>
      </c>
      <c r="I6011" s="2" t="s">
        <v>53</v>
      </c>
      <c r="J6011" s="2" t="s">
        <v>357</v>
      </c>
      <c r="K6011" s="2" t="s">
        <v>357</v>
      </c>
      <c r="L6011" s="2" t="s">
        <v>200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360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0.220218</v>
      </c>
      <c r="AD6011" s="4">
        <f>AC6011*(1-Z6011/100)</f>
        <v>0.220218</v>
      </c>
      <c r="AE6011" s="2" t="s">
        <v>66</v>
      </c>
      <c r="AF6011" s="2" t="s">
        <v>67</v>
      </c>
      <c r="AG6011" s="2" t="s">
        <v>236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7384</v>
      </c>
      <c r="B6012" s="2" t="s">
        <v>7382</v>
      </c>
      <c r="C6012" s="2" t="s">
        <v>47</v>
      </c>
      <c r="D6012" s="2" t="s">
        <v>2508</v>
      </c>
      <c r="E6012" s="2" t="s">
        <v>223</v>
      </c>
      <c r="F6012" s="2" t="s">
        <v>50</v>
      </c>
      <c r="G6012" s="2" t="s">
        <v>200</v>
      </c>
      <c r="H6012" s="2" t="s">
        <v>912</v>
      </c>
      <c r="I6012" s="2" t="s">
        <v>53</v>
      </c>
      <c r="J6012" s="2" t="s">
        <v>357</v>
      </c>
      <c r="K6012" s="2" t="s">
        <v>357</v>
      </c>
      <c r="L6012" s="2" t="s">
        <v>200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362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4">
        <f>P6012*U6012/1000000</f>
        <v>2.716022</v>
      </c>
      <c r="AD6012" s="4">
        <f>AC6012*(1-Z6012/100)</f>
        <v>2.11849716</v>
      </c>
      <c r="AE6012" s="2" t="s">
        <v>66</v>
      </c>
      <c r="AF6012" s="2" t="s">
        <v>67</v>
      </c>
      <c r="AG6012" s="2" t="s">
        <v>239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7385</v>
      </c>
      <c r="B6013" s="2" t="s">
        <v>7382</v>
      </c>
      <c r="C6013" s="2" t="s">
        <v>47</v>
      </c>
      <c r="D6013" s="2" t="s">
        <v>2508</v>
      </c>
      <c r="E6013" s="2" t="s">
        <v>223</v>
      </c>
      <c r="F6013" s="2" t="s">
        <v>50</v>
      </c>
      <c r="G6013" s="2" t="s">
        <v>200</v>
      </c>
      <c r="H6013" s="2" t="s">
        <v>912</v>
      </c>
      <c r="I6013" s="2" t="s">
        <v>53</v>
      </c>
      <c r="J6013" s="2" t="s">
        <v>357</v>
      </c>
      <c r="K6013" s="2" t="s">
        <v>357</v>
      </c>
      <c r="L6013" s="2" t="s">
        <v>200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364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4">
        <f>P6013*U6013/1000000</f>
        <v>0.0146812</v>
      </c>
      <c r="AD6013" s="4">
        <f>AC6013*(1-Z6013/100)</f>
        <v>0.0146812</v>
      </c>
      <c r="AE6013" s="2" t="s">
        <v>66</v>
      </c>
      <c r="AF6013" s="2" t="s">
        <v>67</v>
      </c>
      <c r="AG6013" s="2" t="s">
        <v>233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7386</v>
      </c>
      <c r="B6014" s="2" t="s">
        <v>7382</v>
      </c>
      <c r="C6014" s="2" t="s">
        <v>47</v>
      </c>
      <c r="D6014" s="2" t="s">
        <v>2508</v>
      </c>
      <c r="E6014" s="2" t="s">
        <v>223</v>
      </c>
      <c r="F6014" s="2" t="s">
        <v>50</v>
      </c>
      <c r="G6014" s="2" t="s">
        <v>200</v>
      </c>
      <c r="H6014" s="2" t="s">
        <v>912</v>
      </c>
      <c r="I6014" s="2" t="s">
        <v>53</v>
      </c>
      <c r="J6014" s="2" t="s">
        <v>357</v>
      </c>
      <c r="K6014" s="2" t="s">
        <v>357</v>
      </c>
      <c r="L6014" s="2" t="s">
        <v>200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366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4">
        <f>P6014*U6014/1000000</f>
        <v>0.183515</v>
      </c>
      <c r="AD6014" s="4">
        <f>AC6015*(1-AA6014/100)+(AC6014-AC6015)*(1-AB6014/100)</f>
        <v>0.183515</v>
      </c>
      <c r="AE6014" s="2" t="s">
        <v>66</v>
      </c>
      <c r="AF6014" s="2" t="s">
        <v>67</v>
      </c>
      <c r="AG6014" s="2" t="s">
        <v>233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7387</v>
      </c>
      <c r="B6015" s="2" t="s">
        <v>7382</v>
      </c>
      <c r="C6015" s="2" t="s">
        <v>47</v>
      </c>
      <c r="D6015" s="2" t="s">
        <v>2508</v>
      </c>
      <c r="E6015" s="2" t="s">
        <v>223</v>
      </c>
      <c r="F6015" s="2" t="s">
        <v>50</v>
      </c>
      <c r="G6015" s="2" t="s">
        <v>200</v>
      </c>
      <c r="H6015" s="2" t="s">
        <v>912</v>
      </c>
      <c r="I6015" s="2" t="s">
        <v>53</v>
      </c>
      <c r="J6015" s="2" t="s">
        <v>357</v>
      </c>
      <c r="K6015" s="2" t="s">
        <v>357</v>
      </c>
      <c r="L6015" s="2" t="s">
        <v>200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368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4">
        <f>P6015*U6015/1000000</f>
        <v>0.183515</v>
      </c>
      <c r="AD6015" s="4">
        <f>AC6015*(1-Z6015/100)</f>
        <v>0.183515</v>
      </c>
      <c r="AE6015" s="2" t="s">
        <v>66</v>
      </c>
      <c r="AF6015" s="2" t="s">
        <v>67</v>
      </c>
      <c r="AG6015" s="2" t="s">
        <v>233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7388</v>
      </c>
      <c r="B6016" s="2" t="s">
        <v>7382</v>
      </c>
      <c r="C6016" s="2" t="s">
        <v>47</v>
      </c>
      <c r="D6016" s="2" t="s">
        <v>2508</v>
      </c>
      <c r="E6016" s="2" t="s">
        <v>223</v>
      </c>
      <c r="F6016" s="2" t="s">
        <v>50</v>
      </c>
      <c r="G6016" s="2" t="s">
        <v>200</v>
      </c>
      <c r="H6016" s="2" t="s">
        <v>912</v>
      </c>
      <c r="I6016" s="2" t="s">
        <v>53</v>
      </c>
      <c r="J6016" s="2" t="s">
        <v>357</v>
      </c>
      <c r="K6016" s="2" t="s">
        <v>357</v>
      </c>
      <c r="L6016" s="2" t="s">
        <v>200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370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1.10109</v>
      </c>
      <c r="AD6016" s="4">
        <f>AC6016*(1-Z6016/100)</f>
        <v>1.10109</v>
      </c>
      <c r="AE6016" s="2" t="s">
        <v>66</v>
      </c>
      <c r="AF6016" s="2" t="s">
        <v>67</v>
      </c>
      <c r="AG6016" s="2" t="s">
        <v>233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7389</v>
      </c>
      <c r="B6017" s="2" t="s">
        <v>7382</v>
      </c>
      <c r="C6017" s="2" t="s">
        <v>47</v>
      </c>
      <c r="D6017" s="2" t="s">
        <v>2508</v>
      </c>
      <c r="E6017" s="2" t="s">
        <v>223</v>
      </c>
      <c r="F6017" s="2" t="s">
        <v>50</v>
      </c>
      <c r="G6017" s="2" t="s">
        <v>200</v>
      </c>
      <c r="H6017" s="2" t="s">
        <v>912</v>
      </c>
      <c r="I6017" s="2" t="s">
        <v>53</v>
      </c>
      <c r="J6017" s="2" t="s">
        <v>357</v>
      </c>
      <c r="K6017" s="2" t="s">
        <v>357</v>
      </c>
      <c r="L6017" s="2" t="s">
        <v>200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372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0.047713900000000004</v>
      </c>
      <c r="AD6017" s="4">
        <f>AC6017*(1-Z6017/100)</f>
        <v>0.047713900000000004</v>
      </c>
      <c r="AE6017" s="2" t="s">
        <v>66</v>
      </c>
      <c r="AF6017" s="2" t="s">
        <v>67</v>
      </c>
      <c r="AG6017" s="2" t="s">
        <v>236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7390</v>
      </c>
      <c r="B6018" s="2" t="s">
        <v>7382</v>
      </c>
      <c r="C6018" s="2" t="s">
        <v>47</v>
      </c>
      <c r="D6018" s="2" t="s">
        <v>2508</v>
      </c>
      <c r="E6018" s="2" t="s">
        <v>223</v>
      </c>
      <c r="F6018" s="2" t="s">
        <v>50</v>
      </c>
      <c r="G6018" s="2" t="s">
        <v>200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f>IF(O6018="吨",N6018*1000,IF(O6018="万立方米",N6018*10000,""))</f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138</v>
      </c>
      <c r="AH6018" s="2" t="s">
        <v>114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7391</v>
      </c>
      <c r="B6019" s="2" t="s">
        <v>7392</v>
      </c>
      <c r="C6019" s="2" t="s">
        <v>47</v>
      </c>
      <c r="D6019" s="2" t="s">
        <v>1093</v>
      </c>
      <c r="E6019" s="2" t="s">
        <v>491</v>
      </c>
      <c r="F6019" s="2" t="s">
        <v>278</v>
      </c>
      <c r="G6019" s="2" t="s">
        <v>227</v>
      </c>
      <c r="H6019" s="2" t="s">
        <v>1019</v>
      </c>
      <c r="I6019" s="2" t="s">
        <v>53</v>
      </c>
      <c r="J6019" s="2" t="s">
        <v>121</v>
      </c>
      <c r="K6019" s="2"/>
      <c r="L6019" s="2" t="s">
        <v>122</v>
      </c>
      <c r="M6019" s="2" t="s">
        <v>57</v>
      </c>
      <c r="N6019" s="3">
        <v>3602.344</v>
      </c>
      <c r="O6019" s="3" t="s">
        <v>123</v>
      </c>
      <c r="P6019" s="2"/>
      <c r="Q6019" s="2"/>
      <c r="R6019" s="2"/>
      <c r="S6019" s="2"/>
      <c r="T6019" s="2"/>
      <c r="U6019" s="2"/>
      <c r="V6019" s="2"/>
      <c r="W6019" s="2" t="s">
        <v>124</v>
      </c>
      <c r="X6019" s="2"/>
      <c r="Y6019" s="2" t="s">
        <v>65</v>
      </c>
      <c r="Z6019" s="2">
        <v>0</v>
      </c>
      <c r="AA6019" s="2"/>
      <c r="AB6019" s="2"/>
      <c r="AC6019" s="4">
        <f>P6019*U6019/1000000</f>
        <v>0.0</v>
      </c>
      <c r="AD6019" s="4">
        <f>AC6019*(1-Z6019/100)</f>
        <v>0.0</v>
      </c>
      <c r="AE6019" s="2" t="s">
        <v>125</v>
      </c>
      <c r="AF6019" s="2" t="s">
        <v>126</v>
      </c>
      <c r="AG6019" s="2" t="s">
        <v>127</v>
      </c>
      <c r="AH6019" s="2" t="s">
        <v>128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7393</v>
      </c>
      <c r="B6020" s="2" t="s">
        <v>7392</v>
      </c>
      <c r="C6020" s="2" t="s">
        <v>47</v>
      </c>
      <c r="D6020" s="2" t="s">
        <v>1093</v>
      </c>
      <c r="E6020" s="2" t="s">
        <v>491</v>
      </c>
      <c r="F6020" s="2" t="s">
        <v>278</v>
      </c>
      <c r="G6020" s="2" t="s">
        <v>227</v>
      </c>
      <c r="H6020" s="2" t="s">
        <v>1019</v>
      </c>
      <c r="I6020" s="2" t="s">
        <v>53</v>
      </c>
      <c r="J6020" s="2" t="s">
        <v>121</v>
      </c>
      <c r="K6020" s="2"/>
      <c r="L6020" s="2" t="s">
        <v>122</v>
      </c>
      <c r="M6020" s="2" t="s">
        <v>73</v>
      </c>
      <c r="N6020" s="3">
        <v>3602.344</v>
      </c>
      <c r="O6020" s="3" t="s">
        <v>123</v>
      </c>
      <c r="P6020" s="2"/>
      <c r="Q6020" s="2"/>
      <c r="R6020" s="2"/>
      <c r="S6020" s="2"/>
      <c r="T6020" s="2"/>
      <c r="U6020" s="2"/>
      <c r="V6020" s="2"/>
      <c r="W6020" s="2" t="s">
        <v>124</v>
      </c>
      <c r="X6020" s="2"/>
      <c r="Y6020" s="2" t="s">
        <v>65</v>
      </c>
      <c r="Z6020" s="2">
        <v>0</v>
      </c>
      <c r="AA6020" s="2"/>
      <c r="AB6020" s="2"/>
      <c r="AC6020" s="4">
        <f>P6020*U6020/1000000</f>
        <v>0.0</v>
      </c>
      <c r="AD6020" s="4">
        <f>AC6020*(1-Z6020/100)</f>
        <v>0.0</v>
      </c>
      <c r="AE6020" s="2" t="s">
        <v>125</v>
      </c>
      <c r="AF6020" s="2" t="s">
        <v>126</v>
      </c>
      <c r="AG6020" s="2" t="s">
        <v>130</v>
      </c>
      <c r="AH6020" s="2" t="s">
        <v>128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7394</v>
      </c>
      <c r="B6021" s="2" t="s">
        <v>7392</v>
      </c>
      <c r="C6021" s="2" t="s">
        <v>47</v>
      </c>
      <c r="D6021" s="2" t="s">
        <v>1093</v>
      </c>
      <c r="E6021" s="2" t="s">
        <v>491</v>
      </c>
      <c r="F6021" s="2" t="s">
        <v>278</v>
      </c>
      <c r="G6021" s="2" t="s">
        <v>227</v>
      </c>
      <c r="H6021" s="2" t="s">
        <v>1019</v>
      </c>
      <c r="I6021" s="2" t="s">
        <v>53</v>
      </c>
      <c r="J6021" s="2" t="s">
        <v>121</v>
      </c>
      <c r="K6021" s="2"/>
      <c r="L6021" s="2" t="s">
        <v>122</v>
      </c>
      <c r="M6021" s="2" t="s">
        <v>79</v>
      </c>
      <c r="N6021" s="3">
        <v>3602.344</v>
      </c>
      <c r="O6021" s="3" t="s">
        <v>123</v>
      </c>
      <c r="P6021" s="2"/>
      <c r="Q6021" s="2"/>
      <c r="R6021" s="2"/>
      <c r="S6021" s="2"/>
      <c r="T6021" s="2"/>
      <c r="U6021" s="2"/>
      <c r="V6021" s="2"/>
      <c r="W6021" s="2" t="s">
        <v>124</v>
      </c>
      <c r="X6021" s="2" t="s">
        <v>83</v>
      </c>
      <c r="Y6021" s="2" t="s">
        <v>84</v>
      </c>
      <c r="Z6021" s="2">
        <v>22</v>
      </c>
      <c r="AA6021" s="2"/>
      <c r="AB6021" s="2"/>
      <c r="AC6021" s="4">
        <f>P6021*U6021/1000000</f>
        <v>0.0</v>
      </c>
      <c r="AD6021" s="4">
        <f>AC6021*(1-Z6021/100)</f>
        <v>0.0</v>
      </c>
      <c r="AE6021" s="2" t="s">
        <v>125</v>
      </c>
      <c r="AF6021" s="2" t="s">
        <v>126</v>
      </c>
      <c r="AG6021" s="2" t="s">
        <v>1096</v>
      </c>
      <c r="AH6021" s="2" t="s">
        <v>128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7395</v>
      </c>
      <c r="B6022" s="2" t="s">
        <v>7392</v>
      </c>
      <c r="C6022" s="2" t="s">
        <v>47</v>
      </c>
      <c r="D6022" s="2" t="s">
        <v>1093</v>
      </c>
      <c r="E6022" s="2" t="s">
        <v>491</v>
      </c>
      <c r="F6022" s="2" t="s">
        <v>278</v>
      </c>
      <c r="G6022" s="2" t="s">
        <v>227</v>
      </c>
      <c r="H6022" s="2" t="s">
        <v>1019</v>
      </c>
      <c r="I6022" s="2" t="s">
        <v>53</v>
      </c>
      <c r="J6022" s="2" t="s">
        <v>121</v>
      </c>
      <c r="K6022" s="2"/>
      <c r="L6022" s="2" t="s">
        <v>122</v>
      </c>
      <c r="M6022" s="2" t="s">
        <v>87</v>
      </c>
      <c r="N6022" s="3">
        <v>3602.344</v>
      </c>
      <c r="O6022" s="3" t="s">
        <v>123</v>
      </c>
      <c r="P6022" s="2"/>
      <c r="Q6022" s="2"/>
      <c r="R6022" s="2"/>
      <c r="S6022" s="2"/>
      <c r="T6022" s="2"/>
      <c r="U6022" s="2"/>
      <c r="V6022" s="2"/>
      <c r="W6022" s="2" t="s">
        <v>124</v>
      </c>
      <c r="X6022" s="2"/>
      <c r="Y6022" s="2" t="s">
        <v>65</v>
      </c>
      <c r="Z6022" s="2">
        <v>0</v>
      </c>
      <c r="AA6022" s="2"/>
      <c r="AB6022" s="2"/>
      <c r="AC6022" s="4">
        <f>P6022*U6022/1000000</f>
        <v>0.0</v>
      </c>
      <c r="AD6022" s="4">
        <f>AC6022*(1-Z6022/100)</f>
        <v>0.0</v>
      </c>
      <c r="AE6022" s="2" t="s">
        <v>125</v>
      </c>
      <c r="AF6022" s="2" t="s">
        <v>126</v>
      </c>
      <c r="AG6022" s="2" t="s">
        <v>127</v>
      </c>
      <c r="AH6022" s="2" t="s">
        <v>128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7396</v>
      </c>
      <c r="B6023" s="2" t="s">
        <v>7392</v>
      </c>
      <c r="C6023" s="2" t="s">
        <v>47</v>
      </c>
      <c r="D6023" s="2" t="s">
        <v>1093</v>
      </c>
      <c r="E6023" s="2" t="s">
        <v>491</v>
      </c>
      <c r="F6023" s="2" t="s">
        <v>278</v>
      </c>
      <c r="G6023" s="2" t="s">
        <v>227</v>
      </c>
      <c r="H6023" s="2" t="s">
        <v>1019</v>
      </c>
      <c r="I6023" s="2" t="s">
        <v>53</v>
      </c>
      <c r="J6023" s="2" t="s">
        <v>121</v>
      </c>
      <c r="K6023" s="2"/>
      <c r="L6023" s="2" t="s">
        <v>122</v>
      </c>
      <c r="M6023" s="2" t="s">
        <v>91</v>
      </c>
      <c r="N6023" s="3">
        <v>3602.344</v>
      </c>
      <c r="O6023" s="3" t="s">
        <v>123</v>
      </c>
      <c r="P6023" s="2"/>
      <c r="Q6023" s="2"/>
      <c r="R6023" s="2"/>
      <c r="S6023" s="2"/>
      <c r="T6023" s="2"/>
      <c r="U6023" s="2"/>
      <c r="V6023" s="2"/>
      <c r="W6023" s="2" t="s">
        <v>124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4">
        <f>P6023*U6023/1000000</f>
        <v>0.0</v>
      </c>
      <c r="AD6023" s="4">
        <f>AC6024*(1-AA6023/100)+(AC6023-AC6024)*(1-AB6023/100)</f>
        <v>0.0</v>
      </c>
      <c r="AE6023" s="2" t="s">
        <v>125</v>
      </c>
      <c r="AF6023" s="2" t="s">
        <v>126</v>
      </c>
      <c r="AG6023" s="2" t="s">
        <v>127</v>
      </c>
      <c r="AH6023" s="2" t="s">
        <v>128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7397</v>
      </c>
      <c r="B6024" s="2" t="s">
        <v>7392</v>
      </c>
      <c r="C6024" s="2" t="s">
        <v>47</v>
      </c>
      <c r="D6024" s="2" t="s">
        <v>1093</v>
      </c>
      <c r="E6024" s="2" t="s">
        <v>491</v>
      </c>
      <c r="F6024" s="2" t="s">
        <v>278</v>
      </c>
      <c r="G6024" s="2" t="s">
        <v>227</v>
      </c>
      <c r="H6024" s="2" t="s">
        <v>1019</v>
      </c>
      <c r="I6024" s="2" t="s">
        <v>53</v>
      </c>
      <c r="J6024" s="2" t="s">
        <v>121</v>
      </c>
      <c r="K6024" s="2"/>
      <c r="L6024" s="2" t="s">
        <v>122</v>
      </c>
      <c r="M6024" s="2" t="s">
        <v>95</v>
      </c>
      <c r="N6024" s="3">
        <v>3602.344</v>
      </c>
      <c r="O6024" s="3" t="s">
        <v>123</v>
      </c>
      <c r="P6024" s="2"/>
      <c r="Q6024" s="2"/>
      <c r="R6024" s="2"/>
      <c r="S6024" s="2"/>
      <c r="T6024" s="2"/>
      <c r="U6024" s="2"/>
      <c r="V6024" s="2"/>
      <c r="W6024" s="2" t="s">
        <v>124</v>
      </c>
      <c r="X6024" s="2"/>
      <c r="Y6024" s="2" t="s">
        <v>65</v>
      </c>
      <c r="Z6024" s="2">
        <v>0</v>
      </c>
      <c r="AA6024" s="2"/>
      <c r="AB6024" s="2"/>
      <c r="AC6024" s="4">
        <f>P6024*U6024/1000000</f>
        <v>0.0</v>
      </c>
      <c r="AD6024" s="4">
        <f>AC6024*(1-Z6024/100)</f>
        <v>0.0</v>
      </c>
      <c r="AE6024" s="2" t="s">
        <v>125</v>
      </c>
      <c r="AF6024" s="2" t="s">
        <v>126</v>
      </c>
      <c r="AG6024" s="2" t="s">
        <v>127</v>
      </c>
      <c r="AH6024" s="2" t="s">
        <v>128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7398</v>
      </c>
      <c r="B6025" s="2" t="s">
        <v>7392</v>
      </c>
      <c r="C6025" s="2" t="s">
        <v>47</v>
      </c>
      <c r="D6025" s="2" t="s">
        <v>1093</v>
      </c>
      <c r="E6025" s="2" t="s">
        <v>491</v>
      </c>
      <c r="F6025" s="2" t="s">
        <v>278</v>
      </c>
      <c r="G6025" s="2" t="s">
        <v>227</v>
      </c>
      <c r="H6025" s="2" t="s">
        <v>1019</v>
      </c>
      <c r="I6025" s="2" t="s">
        <v>53</v>
      </c>
      <c r="J6025" s="2" t="s">
        <v>121</v>
      </c>
      <c r="K6025" s="2"/>
      <c r="L6025" s="2" t="s">
        <v>122</v>
      </c>
      <c r="M6025" s="2" t="s">
        <v>99</v>
      </c>
      <c r="N6025" s="3">
        <v>3602.344</v>
      </c>
      <c r="O6025" s="3" t="s">
        <v>123</v>
      </c>
      <c r="P6025" s="2"/>
      <c r="Q6025" s="2"/>
      <c r="R6025" s="2"/>
      <c r="S6025" s="2"/>
      <c r="T6025" s="2"/>
      <c r="U6025" s="2"/>
      <c r="V6025" s="2"/>
      <c r="W6025" s="2" t="s">
        <v>124</v>
      </c>
      <c r="X6025" s="2"/>
      <c r="Y6025" s="2" t="s">
        <v>65</v>
      </c>
      <c r="Z6025" s="2">
        <v>0</v>
      </c>
      <c r="AA6025" s="2"/>
      <c r="AB6025" s="2"/>
      <c r="AC6025" s="4">
        <f>P6025*U6025/1000000</f>
        <v>0.0</v>
      </c>
      <c r="AD6025" s="4">
        <f>AC6025*(1-Z6025/100)</f>
        <v>0.0</v>
      </c>
      <c r="AE6025" s="2" t="s">
        <v>125</v>
      </c>
      <c r="AF6025" s="2" t="s">
        <v>126</v>
      </c>
      <c r="AG6025" s="2" t="s">
        <v>127</v>
      </c>
      <c r="AH6025" s="2" t="s">
        <v>128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7399</v>
      </c>
      <c r="B6026" s="2" t="s">
        <v>7392</v>
      </c>
      <c r="C6026" s="2" t="s">
        <v>47</v>
      </c>
      <c r="D6026" s="2" t="s">
        <v>1093</v>
      </c>
      <c r="E6026" s="2" t="s">
        <v>491</v>
      </c>
      <c r="F6026" s="2" t="s">
        <v>278</v>
      </c>
      <c r="G6026" s="2" t="s">
        <v>227</v>
      </c>
      <c r="H6026" s="2" t="s">
        <v>1019</v>
      </c>
      <c r="I6026" s="2" t="s">
        <v>53</v>
      </c>
      <c r="J6026" s="2" t="s">
        <v>121</v>
      </c>
      <c r="K6026" s="2"/>
      <c r="L6026" s="2" t="s">
        <v>122</v>
      </c>
      <c r="M6026" s="2" t="s">
        <v>104</v>
      </c>
      <c r="N6026" s="3">
        <v>3602.344</v>
      </c>
      <c r="O6026" s="3" t="s">
        <v>123</v>
      </c>
      <c r="P6026" s="2"/>
      <c r="Q6026" s="2"/>
      <c r="R6026" s="2"/>
      <c r="S6026" s="2"/>
      <c r="T6026" s="2"/>
      <c r="U6026" s="2"/>
      <c r="V6026" s="2"/>
      <c r="W6026" s="2" t="s">
        <v>124</v>
      </c>
      <c r="X6026" s="2"/>
      <c r="Y6026" s="2" t="s">
        <v>65</v>
      </c>
      <c r="Z6026" s="2">
        <v>0</v>
      </c>
      <c r="AA6026" s="2"/>
      <c r="AB6026" s="2"/>
      <c r="AC6026" s="4">
        <f>P6026*U6026/1000000</f>
        <v>0.0</v>
      </c>
      <c r="AD6026" s="4">
        <f>AC6026*(1-Z6026/100)</f>
        <v>0.0</v>
      </c>
      <c r="AE6026" s="2" t="s">
        <v>125</v>
      </c>
      <c r="AF6026" s="2" t="s">
        <v>126</v>
      </c>
      <c r="AG6026" s="2" t="s">
        <v>130</v>
      </c>
      <c r="AH6026" s="2" t="s">
        <v>128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7400</v>
      </c>
      <c r="B6027" s="2" t="s">
        <v>7392</v>
      </c>
      <c r="C6027" s="2" t="s">
        <v>47</v>
      </c>
      <c r="D6027" s="2" t="s">
        <v>1093</v>
      </c>
      <c r="E6027" s="2" t="s">
        <v>491</v>
      </c>
      <c r="F6027" s="2" t="s">
        <v>278</v>
      </c>
      <c r="G6027" s="2" t="s">
        <v>227</v>
      </c>
      <c r="H6027" s="2" t="s">
        <v>1019</v>
      </c>
      <c r="I6027" s="2"/>
      <c r="J6027" s="2"/>
      <c r="K6027" s="2"/>
      <c r="L6027" s="2"/>
      <c r="M6027" s="2" t="s">
        <v>107</v>
      </c>
      <c r="N6027" s="3"/>
      <c r="O6027" s="3"/>
      <c r="P6027" s="4">
        <f>IF(O6027="吨",N6027*1000,IF(O6027="万立方米",N6027*10000,""))</f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138</v>
      </c>
      <c r="AH6027" s="2" t="s">
        <v>114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7401</v>
      </c>
      <c r="B6028" s="2" t="s">
        <v>7402</v>
      </c>
      <c r="C6028" s="2" t="s">
        <v>47</v>
      </c>
      <c r="D6028" s="2" t="s">
        <v>2618</v>
      </c>
      <c r="E6028" s="2" t="s">
        <v>491</v>
      </c>
      <c r="F6028" s="2" t="s">
        <v>278</v>
      </c>
      <c r="G6028" s="2" t="s">
        <v>120</v>
      </c>
      <c r="H6028" s="2" t="s">
        <v>52</v>
      </c>
      <c r="I6028" s="2" t="s">
        <v>53</v>
      </c>
      <c r="J6028" s="2" t="s">
        <v>280</v>
      </c>
      <c r="K6028" s="2"/>
      <c r="L6028" s="2" t="s">
        <v>122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124</v>
      </c>
      <c r="X6028" s="2" t="s">
        <v>298</v>
      </c>
      <c r="Y6028" s="2" t="s">
        <v>2619</v>
      </c>
      <c r="Z6028" s="2">
        <v>94.5</v>
      </c>
      <c r="AA6028" s="2"/>
      <c r="AB6028" s="2"/>
      <c r="AC6028" s="2"/>
      <c r="AD6028" s="2"/>
      <c r="AE6028" s="2" t="s">
        <v>271</v>
      </c>
      <c r="AF6028" s="2" t="s">
        <v>281</v>
      </c>
      <c r="AG6028" s="2" t="s">
        <v>1915</v>
      </c>
      <c r="AH6028" s="2" t="s">
        <v>128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7403</v>
      </c>
      <c r="B6029" s="2" t="s">
        <v>7402</v>
      </c>
      <c r="C6029" s="2" t="s">
        <v>47</v>
      </c>
      <c r="D6029" s="2" t="s">
        <v>2618</v>
      </c>
      <c r="E6029" s="2" t="s">
        <v>491</v>
      </c>
      <c r="F6029" s="2" t="s">
        <v>278</v>
      </c>
      <c r="G6029" s="2" t="s">
        <v>120</v>
      </c>
      <c r="H6029" s="2" t="s">
        <v>52</v>
      </c>
      <c r="I6029" s="2" t="s">
        <v>53</v>
      </c>
      <c r="J6029" s="2" t="s">
        <v>280</v>
      </c>
      <c r="K6029" s="2"/>
      <c r="L6029" s="2" t="s">
        <v>122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124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271</v>
      </c>
      <c r="AF6029" s="2" t="s">
        <v>281</v>
      </c>
      <c r="AG6029" s="2" t="s">
        <v>1917</v>
      </c>
      <c r="AH6029" s="2" t="s">
        <v>128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7404</v>
      </c>
      <c r="B6030" s="2" t="s">
        <v>7402</v>
      </c>
      <c r="C6030" s="2" t="s">
        <v>47</v>
      </c>
      <c r="D6030" s="2" t="s">
        <v>2618</v>
      </c>
      <c r="E6030" s="2" t="s">
        <v>491</v>
      </c>
      <c r="F6030" s="2" t="s">
        <v>278</v>
      </c>
      <c r="G6030" s="2" t="s">
        <v>120</v>
      </c>
      <c r="H6030" s="2" t="s">
        <v>52</v>
      </c>
      <c r="I6030" s="2" t="s">
        <v>53</v>
      </c>
      <c r="J6030" s="2" t="s">
        <v>280</v>
      </c>
      <c r="K6030" s="2"/>
      <c r="L6030" s="2" t="s">
        <v>122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124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271</v>
      </c>
      <c r="AF6030" s="2" t="s">
        <v>281</v>
      </c>
      <c r="AG6030" s="2" t="s">
        <v>1919</v>
      </c>
      <c r="AH6030" s="2" t="s">
        <v>128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7405</v>
      </c>
      <c r="B6031" s="2" t="s">
        <v>7402</v>
      </c>
      <c r="C6031" s="2" t="s">
        <v>47</v>
      </c>
      <c r="D6031" s="2" t="s">
        <v>2618</v>
      </c>
      <c r="E6031" s="2" t="s">
        <v>491</v>
      </c>
      <c r="F6031" s="2" t="s">
        <v>278</v>
      </c>
      <c r="G6031" s="2" t="s">
        <v>120</v>
      </c>
      <c r="H6031" s="2" t="s">
        <v>52</v>
      </c>
      <c r="I6031" s="2" t="s">
        <v>53</v>
      </c>
      <c r="J6031" s="2" t="s">
        <v>280</v>
      </c>
      <c r="K6031" s="2"/>
      <c r="L6031" s="2" t="s">
        <v>122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124</v>
      </c>
      <c r="X6031" s="2" t="s">
        <v>298</v>
      </c>
      <c r="Y6031" s="2" t="s">
        <v>2623</v>
      </c>
      <c r="Z6031" s="2">
        <v>94.5</v>
      </c>
      <c r="AA6031" s="2"/>
      <c r="AB6031" s="2"/>
      <c r="AC6031" s="2"/>
      <c r="AD6031" s="2"/>
      <c r="AE6031" s="2" t="s">
        <v>271</v>
      </c>
      <c r="AF6031" s="2" t="s">
        <v>281</v>
      </c>
      <c r="AG6031" s="2" t="s">
        <v>1915</v>
      </c>
      <c r="AH6031" s="2" t="s">
        <v>128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7406</v>
      </c>
      <c r="B6032" s="2" t="s">
        <v>7402</v>
      </c>
      <c r="C6032" s="2" t="s">
        <v>47</v>
      </c>
      <c r="D6032" s="2" t="s">
        <v>2618</v>
      </c>
      <c r="E6032" s="2" t="s">
        <v>491</v>
      </c>
      <c r="F6032" s="2" t="s">
        <v>278</v>
      </c>
      <c r="G6032" s="2" t="s">
        <v>120</v>
      </c>
      <c r="H6032" s="2" t="s">
        <v>52</v>
      </c>
      <c r="I6032" s="2" t="s">
        <v>53</v>
      </c>
      <c r="J6032" s="2" t="s">
        <v>280</v>
      </c>
      <c r="K6032" s="2"/>
      <c r="L6032" s="2" t="s">
        <v>122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124</v>
      </c>
      <c r="X6032" s="2" t="s">
        <v>298</v>
      </c>
      <c r="Y6032" s="2" t="s">
        <v>1923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271</v>
      </c>
      <c r="AF6032" s="2" t="s">
        <v>281</v>
      </c>
      <c r="AG6032" s="2" t="s">
        <v>1915</v>
      </c>
      <c r="AH6032" s="2" t="s">
        <v>128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7407</v>
      </c>
      <c r="B6033" s="2" t="s">
        <v>7402</v>
      </c>
      <c r="C6033" s="2" t="s">
        <v>47</v>
      </c>
      <c r="D6033" s="2" t="s">
        <v>2618</v>
      </c>
      <c r="E6033" s="2" t="s">
        <v>491</v>
      </c>
      <c r="F6033" s="2" t="s">
        <v>278</v>
      </c>
      <c r="G6033" s="2" t="s">
        <v>120</v>
      </c>
      <c r="H6033" s="2" t="s">
        <v>52</v>
      </c>
      <c r="I6033" s="2" t="s">
        <v>53</v>
      </c>
      <c r="J6033" s="2" t="s">
        <v>280</v>
      </c>
      <c r="K6033" s="2"/>
      <c r="L6033" s="2" t="s">
        <v>122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124</v>
      </c>
      <c r="X6033" s="2" t="s">
        <v>298</v>
      </c>
      <c r="Y6033" s="2" t="s">
        <v>2626</v>
      </c>
      <c r="Z6033" s="2">
        <v>94.5</v>
      </c>
      <c r="AA6033" s="2"/>
      <c r="AB6033" s="2"/>
      <c r="AC6033" s="2"/>
      <c r="AD6033" s="2"/>
      <c r="AE6033" s="2" t="s">
        <v>271</v>
      </c>
      <c r="AF6033" s="2" t="s">
        <v>281</v>
      </c>
      <c r="AG6033" s="2" t="s">
        <v>1915</v>
      </c>
      <c r="AH6033" s="2" t="s">
        <v>128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7408</v>
      </c>
      <c r="B6034" s="2" t="s">
        <v>7402</v>
      </c>
      <c r="C6034" s="2" t="s">
        <v>47</v>
      </c>
      <c r="D6034" s="2" t="s">
        <v>2618</v>
      </c>
      <c r="E6034" s="2" t="s">
        <v>491</v>
      </c>
      <c r="F6034" s="2" t="s">
        <v>278</v>
      </c>
      <c r="G6034" s="2" t="s">
        <v>120</v>
      </c>
      <c r="H6034" s="2" t="s">
        <v>52</v>
      </c>
      <c r="I6034" s="2" t="s">
        <v>53</v>
      </c>
      <c r="J6034" s="2" t="s">
        <v>280</v>
      </c>
      <c r="K6034" s="2"/>
      <c r="L6034" s="2" t="s">
        <v>122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124</v>
      </c>
      <c r="X6034" s="2" t="s">
        <v>314</v>
      </c>
      <c r="Y6034" s="2" t="s">
        <v>315</v>
      </c>
      <c r="Z6034" s="2">
        <v>80</v>
      </c>
      <c r="AA6034" s="2"/>
      <c r="AB6034" s="2"/>
      <c r="AC6034" s="2"/>
      <c r="AD6034" s="2"/>
      <c r="AE6034" s="2" t="s">
        <v>271</v>
      </c>
      <c r="AF6034" s="2" t="s">
        <v>281</v>
      </c>
      <c r="AG6034" s="2" t="s">
        <v>1919</v>
      </c>
      <c r="AH6034" s="2" t="s">
        <v>128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7409</v>
      </c>
      <c r="B6035" s="2" t="s">
        <v>7402</v>
      </c>
      <c r="C6035" s="2" t="s">
        <v>47</v>
      </c>
      <c r="D6035" s="2" t="s">
        <v>2618</v>
      </c>
      <c r="E6035" s="2" t="s">
        <v>491</v>
      </c>
      <c r="F6035" s="2" t="s">
        <v>278</v>
      </c>
      <c r="G6035" s="2" t="s">
        <v>120</v>
      </c>
      <c r="H6035" s="2" t="s">
        <v>52</v>
      </c>
      <c r="I6035" s="2" t="s">
        <v>53</v>
      </c>
      <c r="J6035" s="2" t="s">
        <v>280</v>
      </c>
      <c r="K6035" s="2"/>
      <c r="L6035" s="2" t="s">
        <v>122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124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271</v>
      </c>
      <c r="AF6035" s="2" t="s">
        <v>281</v>
      </c>
      <c r="AG6035" s="2" t="s">
        <v>1917</v>
      </c>
      <c r="AH6035" s="2" t="s">
        <v>128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7410</v>
      </c>
      <c r="B6036" s="2" t="s">
        <v>7402</v>
      </c>
      <c r="C6036" s="2" t="s">
        <v>47</v>
      </c>
      <c r="D6036" s="2" t="s">
        <v>2618</v>
      </c>
      <c r="E6036" s="2" t="s">
        <v>491</v>
      </c>
      <c r="F6036" s="2" t="s">
        <v>278</v>
      </c>
      <c r="G6036" s="2" t="s">
        <v>120</v>
      </c>
      <c r="H6036" s="2" t="s">
        <v>52</v>
      </c>
      <c r="I6036" s="2"/>
      <c r="J6036" s="2"/>
      <c r="K6036" s="2" t="s">
        <v>55</v>
      </c>
      <c r="L6036" s="2" t="s">
        <v>551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552</v>
      </c>
      <c r="T6036" s="2" t="s">
        <v>165</v>
      </c>
      <c r="U6036" s="2"/>
      <c r="V6036" s="2" t="s">
        <v>111</v>
      </c>
      <c r="W6036" s="2" t="s">
        <v>553</v>
      </c>
      <c r="X6036" s="2" t="s">
        <v>551</v>
      </c>
      <c r="Y6036" s="2" t="s">
        <v>554</v>
      </c>
      <c r="Z6036" s="2">
        <v>0</v>
      </c>
      <c r="AA6036" s="2"/>
      <c r="AB6036" s="2"/>
      <c r="AC6036" s="2"/>
      <c r="AD6036" s="2"/>
      <c r="AE6036" s="2" t="s">
        <v>271</v>
      </c>
      <c r="AF6036" s="2" t="s">
        <v>555</v>
      </c>
      <c r="AG6036" s="2" t="s">
        <v>556</v>
      </c>
      <c r="AH6036" s="2" t="s">
        <v>168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7411</v>
      </c>
      <c r="B6037" s="2" t="s">
        <v>7412</v>
      </c>
      <c r="C6037" s="2" t="s">
        <v>47</v>
      </c>
      <c r="D6037" s="2" t="s">
        <v>4768</v>
      </c>
      <c r="E6037" s="2" t="s">
        <v>924</v>
      </c>
      <c r="F6037" s="2" t="s">
        <v>50</v>
      </c>
      <c r="G6037" s="2" t="s">
        <v>225</v>
      </c>
      <c r="H6037" s="2" t="s">
        <v>297</v>
      </c>
      <c r="I6037" s="2" t="s">
        <v>53</v>
      </c>
      <c r="J6037" s="2" t="s">
        <v>226</v>
      </c>
      <c r="K6037" s="2" t="s">
        <v>226</v>
      </c>
      <c r="L6037" s="2" t="s">
        <v>227</v>
      </c>
      <c r="M6037" s="2" t="s">
        <v>57</v>
      </c>
      <c r="N6037" s="3">
        <v>20977.39</v>
      </c>
      <c r="O6037" s="3" t="s">
        <v>228</v>
      </c>
      <c r="P6037" s="4">
        <f>IF(O6037="吨",N6037*1000,IF(O6037="万立方米",N6037*10000,""))</f>
        <v>209773900.0</v>
      </c>
      <c r="Q6037" s="2" t="s">
        <v>229</v>
      </c>
      <c r="R6037" s="2" t="s">
        <v>230</v>
      </c>
      <c r="S6037" s="2" t="s">
        <v>231</v>
      </c>
      <c r="T6037" s="2" t="s">
        <v>75</v>
      </c>
      <c r="U6037" s="4">
        <f>0.0</f>
        <v>0.0</v>
      </c>
      <c r="V6037" s="2" t="s">
        <v>232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7413</v>
      </c>
      <c r="B6038" s="2" t="s">
        <v>7412</v>
      </c>
      <c r="C6038" s="2" t="s">
        <v>47</v>
      </c>
      <c r="D6038" s="2" t="s">
        <v>4768</v>
      </c>
      <c r="E6038" s="2" t="s">
        <v>924</v>
      </c>
      <c r="F6038" s="2" t="s">
        <v>50</v>
      </c>
      <c r="G6038" s="2" t="s">
        <v>225</v>
      </c>
      <c r="H6038" s="2" t="s">
        <v>297</v>
      </c>
      <c r="I6038" s="2" t="s">
        <v>53</v>
      </c>
      <c r="J6038" s="2" t="s">
        <v>226</v>
      </c>
      <c r="K6038" s="2" t="s">
        <v>226</v>
      </c>
      <c r="L6038" s="2" t="s">
        <v>227</v>
      </c>
      <c r="M6038" s="2" t="s">
        <v>73</v>
      </c>
      <c r="N6038" s="3">
        <v>20977.39</v>
      </c>
      <c r="O6038" s="3" t="s">
        <v>228</v>
      </c>
      <c r="P6038" s="4">
        <f>IF(O6038="吨",N6038*1000,IF(O6038="万立方米",N6038*10000,""))</f>
        <v>209773900.0</v>
      </c>
      <c r="Q6038" s="2" t="s">
        <v>229</v>
      </c>
      <c r="R6038" s="2" t="s">
        <v>230</v>
      </c>
      <c r="S6038" s="2" t="s">
        <v>235</v>
      </c>
      <c r="T6038" s="2" t="s">
        <v>75</v>
      </c>
      <c r="U6038" s="4">
        <f>1.3</f>
        <v>1.3</v>
      </c>
      <c r="V6038" s="2" t="s">
        <v>232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272.70607</v>
      </c>
      <c r="AD6038" s="4">
        <f>AC6038*(1-Z6038/100)</f>
        <v>272.70607</v>
      </c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7414</v>
      </c>
      <c r="B6039" s="2" t="s">
        <v>7412</v>
      </c>
      <c r="C6039" s="2" t="s">
        <v>47</v>
      </c>
      <c r="D6039" s="2" t="s">
        <v>4768</v>
      </c>
      <c r="E6039" s="2" t="s">
        <v>924</v>
      </c>
      <c r="F6039" s="2" t="s">
        <v>50</v>
      </c>
      <c r="G6039" s="2" t="s">
        <v>225</v>
      </c>
      <c r="H6039" s="2" t="s">
        <v>297</v>
      </c>
      <c r="I6039" s="2" t="s">
        <v>53</v>
      </c>
      <c r="J6039" s="2" t="s">
        <v>226</v>
      </c>
      <c r="K6039" s="2" t="s">
        <v>226</v>
      </c>
      <c r="L6039" s="2" t="s">
        <v>227</v>
      </c>
      <c r="M6039" s="2" t="s">
        <v>79</v>
      </c>
      <c r="N6039" s="3">
        <v>20977.39</v>
      </c>
      <c r="O6039" s="3" t="s">
        <v>228</v>
      </c>
      <c r="P6039" s="4">
        <f>IF(O6039="吨",N6039*1000,IF(O6039="万立方米",N6039*10000,""))</f>
        <v>209773900.0</v>
      </c>
      <c r="Q6039" s="2" t="s">
        <v>229</v>
      </c>
      <c r="R6039" s="2" t="s">
        <v>230</v>
      </c>
      <c r="S6039" s="2" t="s">
        <v>238</v>
      </c>
      <c r="T6039" s="2" t="s">
        <v>75</v>
      </c>
      <c r="U6039" s="4">
        <f>4.1</f>
        <v>4.1</v>
      </c>
      <c r="V6039" s="2" t="s">
        <v>232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4">
        <f>P6039*U6039/1000000</f>
        <v>860.0729899999999</v>
      </c>
      <c r="AD6039" s="4">
        <f>AC6039*(1-Z6039/100)</f>
        <v>670.8569322</v>
      </c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7415</v>
      </c>
      <c r="B6040" s="2" t="s">
        <v>7412</v>
      </c>
      <c r="C6040" s="2" t="s">
        <v>47</v>
      </c>
      <c r="D6040" s="2" t="s">
        <v>4768</v>
      </c>
      <c r="E6040" s="2" t="s">
        <v>924</v>
      </c>
      <c r="F6040" s="2" t="s">
        <v>50</v>
      </c>
      <c r="G6040" s="2" t="s">
        <v>225</v>
      </c>
      <c r="H6040" s="2" t="s">
        <v>297</v>
      </c>
      <c r="I6040" s="2" t="s">
        <v>53</v>
      </c>
      <c r="J6040" s="2" t="s">
        <v>226</v>
      </c>
      <c r="K6040" s="2" t="s">
        <v>226</v>
      </c>
      <c r="L6040" s="2" t="s">
        <v>227</v>
      </c>
      <c r="M6040" s="2" t="s">
        <v>87</v>
      </c>
      <c r="N6040" s="3">
        <v>20977.39</v>
      </c>
      <c r="O6040" s="3" t="s">
        <v>228</v>
      </c>
      <c r="P6040" s="4">
        <f>IF(O6040="吨",N6040*1000,IF(O6040="万立方米",N6040*10000,""))</f>
        <v>209773900.0</v>
      </c>
      <c r="Q6040" s="2" t="s">
        <v>229</v>
      </c>
      <c r="R6040" s="2" t="s">
        <v>230</v>
      </c>
      <c r="S6040" s="2" t="s">
        <v>241</v>
      </c>
      <c r="T6040" s="2" t="s">
        <v>75</v>
      </c>
      <c r="U6040" s="4">
        <f>0.0</f>
        <v>0.0</v>
      </c>
      <c r="V6040" s="2" t="s">
        <v>232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0.0</v>
      </c>
      <c r="AD6040" s="4">
        <f>AC6040*(1-Z6040/100)</f>
        <v>0.0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7416</v>
      </c>
      <c r="B6041" s="2" t="s">
        <v>7412</v>
      </c>
      <c r="C6041" s="2" t="s">
        <v>47</v>
      </c>
      <c r="D6041" s="2" t="s">
        <v>4768</v>
      </c>
      <c r="E6041" s="2" t="s">
        <v>924</v>
      </c>
      <c r="F6041" s="2" t="s">
        <v>50</v>
      </c>
      <c r="G6041" s="2" t="s">
        <v>225</v>
      </c>
      <c r="H6041" s="2" t="s">
        <v>297</v>
      </c>
      <c r="I6041" s="2" t="s">
        <v>53</v>
      </c>
      <c r="J6041" s="2" t="s">
        <v>226</v>
      </c>
      <c r="K6041" s="2" t="s">
        <v>226</v>
      </c>
      <c r="L6041" s="2" t="s">
        <v>227</v>
      </c>
      <c r="M6041" s="2" t="s">
        <v>91</v>
      </c>
      <c r="N6041" s="3">
        <v>20977.39</v>
      </c>
      <c r="O6041" s="3" t="s">
        <v>228</v>
      </c>
      <c r="P6041" s="4">
        <f>IF(O6041="吨",N6041*1000,IF(O6041="万立方米",N6041*10000,""))</f>
        <v>209773900.0</v>
      </c>
      <c r="Q6041" s="2" t="s">
        <v>229</v>
      </c>
      <c r="R6041" s="2" t="s">
        <v>230</v>
      </c>
      <c r="S6041" s="2" t="s">
        <v>243</v>
      </c>
      <c r="T6041" s="2" t="s">
        <v>75</v>
      </c>
      <c r="U6041" s="4">
        <f>0.03</f>
        <v>0.03</v>
      </c>
      <c r="V6041" s="2" t="s">
        <v>232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4">
        <f>P6041*U6041/1000000</f>
        <v>6.293217</v>
      </c>
      <c r="AD6041" s="4">
        <f>AC6042*(1-AA6041/100)+(AC6041-AC6042)*(1-AB6041/100)</f>
        <v>6.293217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7417</v>
      </c>
      <c r="B6042" s="2" t="s">
        <v>7412</v>
      </c>
      <c r="C6042" s="2" t="s">
        <v>47</v>
      </c>
      <c r="D6042" s="2" t="s">
        <v>4768</v>
      </c>
      <c r="E6042" s="2" t="s">
        <v>924</v>
      </c>
      <c r="F6042" s="2" t="s">
        <v>50</v>
      </c>
      <c r="G6042" s="2" t="s">
        <v>225</v>
      </c>
      <c r="H6042" s="2" t="s">
        <v>297</v>
      </c>
      <c r="I6042" s="2" t="s">
        <v>53</v>
      </c>
      <c r="J6042" s="2" t="s">
        <v>226</v>
      </c>
      <c r="K6042" s="2" t="s">
        <v>226</v>
      </c>
      <c r="L6042" s="2" t="s">
        <v>227</v>
      </c>
      <c r="M6042" s="2" t="s">
        <v>95</v>
      </c>
      <c r="N6042" s="3">
        <v>20977.39</v>
      </c>
      <c r="O6042" s="3" t="s">
        <v>228</v>
      </c>
      <c r="P6042" s="4">
        <f>IF(O6042="吨",N6042*1000,IF(O6042="万立方米",N6042*10000,""))</f>
        <v>209773900.0</v>
      </c>
      <c r="Q6042" s="2" t="s">
        <v>229</v>
      </c>
      <c r="R6042" s="2" t="s">
        <v>230</v>
      </c>
      <c r="S6042" s="2" t="s">
        <v>245</v>
      </c>
      <c r="T6042" s="2" t="s">
        <v>75</v>
      </c>
      <c r="U6042" s="4">
        <f>0.03</f>
        <v>0.03</v>
      </c>
      <c r="V6042" s="2" t="s">
        <v>232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4">
        <f>P6042*U6042/1000000</f>
        <v>6.293217</v>
      </c>
      <c r="AD6042" s="4">
        <f>AC6042*(1-Z6042/100)</f>
        <v>6.293217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7418</v>
      </c>
      <c r="B6043" s="2" t="s">
        <v>7412</v>
      </c>
      <c r="C6043" s="2" t="s">
        <v>47</v>
      </c>
      <c r="D6043" s="2" t="s">
        <v>4768</v>
      </c>
      <c r="E6043" s="2" t="s">
        <v>924</v>
      </c>
      <c r="F6043" s="2" t="s">
        <v>50</v>
      </c>
      <c r="G6043" s="2" t="s">
        <v>225</v>
      </c>
      <c r="H6043" s="2" t="s">
        <v>297</v>
      </c>
      <c r="I6043" s="2" t="s">
        <v>53</v>
      </c>
      <c r="J6043" s="2" t="s">
        <v>226</v>
      </c>
      <c r="K6043" s="2" t="s">
        <v>226</v>
      </c>
      <c r="L6043" s="2" t="s">
        <v>227</v>
      </c>
      <c r="M6043" s="2" t="s">
        <v>99</v>
      </c>
      <c r="N6043" s="3">
        <v>20977.39</v>
      </c>
      <c r="O6043" s="3" t="s">
        <v>228</v>
      </c>
      <c r="P6043" s="4">
        <f>IF(O6043="吨",N6043*1000,IF(O6043="万立方米",N6043*10000,""))</f>
        <v>209773900.0</v>
      </c>
      <c r="Q6043" s="2" t="s">
        <v>229</v>
      </c>
      <c r="R6043" s="2" t="s">
        <v>230</v>
      </c>
      <c r="S6043" s="2" t="s">
        <v>247</v>
      </c>
      <c r="T6043" s="2" t="s">
        <v>75</v>
      </c>
      <c r="U6043" s="4">
        <f>0.0</f>
        <v>0.0</v>
      </c>
      <c r="V6043" s="2" t="s">
        <v>232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</v>
      </c>
      <c r="AD6043" s="4">
        <f>AC6043*(1-Z6043/100)</f>
        <v>0.0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7419</v>
      </c>
      <c r="B6044" s="2" t="s">
        <v>7412</v>
      </c>
      <c r="C6044" s="2" t="s">
        <v>47</v>
      </c>
      <c r="D6044" s="2" t="s">
        <v>4768</v>
      </c>
      <c r="E6044" s="2" t="s">
        <v>924</v>
      </c>
      <c r="F6044" s="2" t="s">
        <v>50</v>
      </c>
      <c r="G6044" s="2" t="s">
        <v>225</v>
      </c>
      <c r="H6044" s="2" t="s">
        <v>297</v>
      </c>
      <c r="I6044" s="2" t="s">
        <v>53</v>
      </c>
      <c r="J6044" s="2" t="s">
        <v>226</v>
      </c>
      <c r="K6044" s="2" t="s">
        <v>226</v>
      </c>
      <c r="L6044" s="2" t="s">
        <v>227</v>
      </c>
      <c r="M6044" s="2" t="s">
        <v>104</v>
      </c>
      <c r="N6044" s="3">
        <v>20977.39</v>
      </c>
      <c r="O6044" s="3" t="s">
        <v>228</v>
      </c>
      <c r="P6044" s="4">
        <f>IF(O6044="吨",N6044*1000,IF(O6044="万立方米",N6044*10000,""))</f>
        <v>209773900.0</v>
      </c>
      <c r="Q6044" s="2" t="s">
        <v>229</v>
      </c>
      <c r="R6044" s="2" t="s">
        <v>230</v>
      </c>
      <c r="S6044" s="2" t="s">
        <v>249</v>
      </c>
      <c r="T6044" s="2" t="s">
        <v>75</v>
      </c>
      <c r="U6044" s="4">
        <f>0.02</f>
        <v>0.02</v>
      </c>
      <c r="V6044" s="2" t="s">
        <v>232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7420</v>
      </c>
      <c r="B6045" s="2" t="s">
        <v>7412</v>
      </c>
      <c r="C6045" s="2" t="s">
        <v>47</v>
      </c>
      <c r="D6045" s="2" t="s">
        <v>4768</v>
      </c>
      <c r="E6045" s="2" t="s">
        <v>924</v>
      </c>
      <c r="F6045" s="2" t="s">
        <v>50</v>
      </c>
      <c r="G6045" s="2" t="s">
        <v>225</v>
      </c>
      <c r="H6045" s="2" t="s">
        <v>297</v>
      </c>
      <c r="I6045" s="2"/>
      <c r="J6045" s="2"/>
      <c r="K6045" s="2"/>
      <c r="L6045" s="2"/>
      <c r="M6045" s="2" t="s">
        <v>107</v>
      </c>
      <c r="N6045" s="3"/>
      <c r="O6045" s="3"/>
      <c r="P6045" s="4">
        <f>IF(O6045="吨",N6045*1000,IF(O6045="万立方米",N6045*10000,""))</f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113</v>
      </c>
      <c r="AH6045" s="2" t="s">
        <v>114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7421</v>
      </c>
      <c r="B6046" s="2" t="s">
        <v>7422</v>
      </c>
      <c r="C6046" s="2" t="s">
        <v>47</v>
      </c>
      <c r="D6046" s="2" t="s">
        <v>2793</v>
      </c>
      <c r="E6046" s="2" t="s">
        <v>911</v>
      </c>
      <c r="F6046" s="2" t="s">
        <v>50</v>
      </c>
      <c r="G6046" s="2" t="s">
        <v>51</v>
      </c>
      <c r="H6046" s="2" t="s">
        <v>297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344</v>
      </c>
      <c r="Y6046" s="2" t="s">
        <v>2794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66</v>
      </c>
      <c r="AF6046" s="2" t="s">
        <v>67</v>
      </c>
      <c r="AG6046" s="2" t="s">
        <v>327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7423</v>
      </c>
      <c r="B6047" s="2" t="s">
        <v>7422</v>
      </c>
      <c r="C6047" s="2" t="s">
        <v>47</v>
      </c>
      <c r="D6047" s="2" t="s">
        <v>2793</v>
      </c>
      <c r="E6047" s="2" t="s">
        <v>911</v>
      </c>
      <c r="F6047" s="2" t="s">
        <v>50</v>
      </c>
      <c r="G6047" s="2" t="s">
        <v>51</v>
      </c>
      <c r="H6047" s="2" t="s">
        <v>297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66</v>
      </c>
      <c r="AF6047" s="2" t="s">
        <v>67</v>
      </c>
      <c r="AG6047" s="2" t="s">
        <v>329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7424</v>
      </c>
      <c r="B6048" s="2" t="s">
        <v>7422</v>
      </c>
      <c r="C6048" s="2" t="s">
        <v>47</v>
      </c>
      <c r="D6048" s="2" t="s">
        <v>2793</v>
      </c>
      <c r="E6048" s="2" t="s">
        <v>911</v>
      </c>
      <c r="F6048" s="2" t="s">
        <v>50</v>
      </c>
      <c r="G6048" s="2" t="s">
        <v>51</v>
      </c>
      <c r="H6048" s="2" t="s">
        <v>297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149</v>
      </c>
      <c r="Y6048" s="2" t="s">
        <v>150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66</v>
      </c>
      <c r="AF6048" s="2" t="s">
        <v>67</v>
      </c>
      <c r="AG6048" s="2" t="s">
        <v>167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7425</v>
      </c>
      <c r="B6049" s="2" t="s">
        <v>7422</v>
      </c>
      <c r="C6049" s="2" t="s">
        <v>47</v>
      </c>
      <c r="D6049" s="2" t="s">
        <v>2793</v>
      </c>
      <c r="E6049" s="2" t="s">
        <v>911</v>
      </c>
      <c r="F6049" s="2" t="s">
        <v>50</v>
      </c>
      <c r="G6049" s="2" t="s">
        <v>51</v>
      </c>
      <c r="H6049" s="2" t="s">
        <v>297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344</v>
      </c>
      <c r="Y6049" s="2" t="s">
        <v>2798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66</v>
      </c>
      <c r="AF6049" s="2" t="s">
        <v>67</v>
      </c>
      <c r="AG6049" s="2" t="s">
        <v>327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7426</v>
      </c>
      <c r="B6050" s="2" t="s">
        <v>7422</v>
      </c>
      <c r="C6050" s="2" t="s">
        <v>47</v>
      </c>
      <c r="D6050" s="2" t="s">
        <v>2793</v>
      </c>
      <c r="E6050" s="2" t="s">
        <v>911</v>
      </c>
      <c r="F6050" s="2" t="s">
        <v>50</v>
      </c>
      <c r="G6050" s="2" t="s">
        <v>51</v>
      </c>
      <c r="H6050" s="2" t="s">
        <v>297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344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66</v>
      </c>
      <c r="AF6050" s="2" t="s">
        <v>67</v>
      </c>
      <c r="AG6050" s="2" t="s">
        <v>327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7427</v>
      </c>
      <c r="B6051" s="2" t="s">
        <v>7422</v>
      </c>
      <c r="C6051" s="2" t="s">
        <v>47</v>
      </c>
      <c r="D6051" s="2" t="s">
        <v>2793</v>
      </c>
      <c r="E6051" s="2" t="s">
        <v>911</v>
      </c>
      <c r="F6051" s="2" t="s">
        <v>50</v>
      </c>
      <c r="G6051" s="2" t="s">
        <v>51</v>
      </c>
      <c r="H6051" s="2" t="s">
        <v>297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344</v>
      </c>
      <c r="Y6051" s="2" t="s">
        <v>2801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66</v>
      </c>
      <c r="AF6051" s="2" t="s">
        <v>67</v>
      </c>
      <c r="AG6051" s="2" t="s">
        <v>327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7428</v>
      </c>
      <c r="B6052" s="2" t="s">
        <v>7422</v>
      </c>
      <c r="C6052" s="2" t="s">
        <v>47</v>
      </c>
      <c r="D6052" s="2" t="s">
        <v>2793</v>
      </c>
      <c r="E6052" s="2" t="s">
        <v>911</v>
      </c>
      <c r="F6052" s="2" t="s">
        <v>50</v>
      </c>
      <c r="G6052" s="2" t="s">
        <v>51</v>
      </c>
      <c r="H6052" s="2" t="s">
        <v>297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314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66</v>
      </c>
      <c r="AF6052" s="2" t="s">
        <v>67</v>
      </c>
      <c r="AG6052" s="2" t="s">
        <v>327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7429</v>
      </c>
      <c r="B6053" s="2" t="s">
        <v>7422</v>
      </c>
      <c r="C6053" s="2" t="s">
        <v>47</v>
      </c>
      <c r="D6053" s="2" t="s">
        <v>2793</v>
      </c>
      <c r="E6053" s="2" t="s">
        <v>911</v>
      </c>
      <c r="F6053" s="2" t="s">
        <v>50</v>
      </c>
      <c r="G6053" s="2" t="s">
        <v>51</v>
      </c>
      <c r="H6053" s="2" t="s">
        <v>297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66</v>
      </c>
      <c r="AF6053" s="2" t="s">
        <v>67</v>
      </c>
      <c r="AG6053" s="2" t="s">
        <v>329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7430</v>
      </c>
      <c r="B6054" s="2" t="s">
        <v>7422</v>
      </c>
      <c r="C6054" s="2" t="s">
        <v>47</v>
      </c>
      <c r="D6054" s="2" t="s">
        <v>2793</v>
      </c>
      <c r="E6054" s="2" t="s">
        <v>911</v>
      </c>
      <c r="F6054" s="2" t="s">
        <v>50</v>
      </c>
      <c r="G6054" s="2" t="s">
        <v>51</v>
      </c>
      <c r="H6054" s="2" t="s">
        <v>297</v>
      </c>
      <c r="I6054" s="2"/>
      <c r="J6054" s="2"/>
      <c r="K6054" s="2" t="s">
        <v>55</v>
      </c>
      <c r="L6054" s="2" t="s">
        <v>163</v>
      </c>
      <c r="M6054" s="2" t="s">
        <v>107</v>
      </c>
      <c r="N6054" s="3"/>
      <c r="O6054" s="3"/>
      <c r="P6054" s="4">
        <f>IF(O6054="吨",N6054*1000,IF(O6054="万立方米",N6054*10000,""))</f>
        <v>2160155000.0</v>
      </c>
      <c r="Q6054" s="2" t="s">
        <v>108</v>
      </c>
      <c r="R6054" s="2" t="s">
        <v>109</v>
      </c>
      <c r="S6054" s="2" t="s">
        <v>164</v>
      </c>
      <c r="T6054" s="2" t="s">
        <v>165</v>
      </c>
      <c r="U6054" s="4">
        <f>0.16</f>
        <v>0.16</v>
      </c>
      <c r="V6054" s="2" t="s">
        <v>111</v>
      </c>
      <c r="W6054" s="2" t="s">
        <v>164</v>
      </c>
      <c r="X6054" s="2" t="s">
        <v>163</v>
      </c>
      <c r="Y6054" s="2" t="s">
        <v>166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66</v>
      </c>
      <c r="AF6054" s="2" t="s">
        <v>67</v>
      </c>
      <c r="AG6054" s="2" t="s">
        <v>167</v>
      </c>
      <c r="AH6054" s="2" t="s">
        <v>168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7431</v>
      </c>
      <c r="B6055" s="2" t="s">
        <v>7432</v>
      </c>
      <c r="C6055" s="2" t="s">
        <v>47</v>
      </c>
      <c r="D6055" s="2" t="s">
        <v>2214</v>
      </c>
      <c r="E6055" s="2" t="s">
        <v>491</v>
      </c>
      <c r="F6055" s="2" t="s">
        <v>224</v>
      </c>
      <c r="G6055" s="2" t="s">
        <v>51</v>
      </c>
      <c r="H6055" s="2" t="s">
        <v>297</v>
      </c>
      <c r="I6055" s="2" t="s">
        <v>53</v>
      </c>
      <c r="J6055" s="2" t="s">
        <v>54</v>
      </c>
      <c r="K6055" s="2" t="s">
        <v>55</v>
      </c>
      <c r="L6055" s="2" t="s">
        <v>173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174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298</v>
      </c>
      <c r="Y6055" s="2" t="s">
        <v>997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66</v>
      </c>
      <c r="AF6055" s="2" t="s">
        <v>67</v>
      </c>
      <c r="AG6055" s="2" t="s">
        <v>327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7433</v>
      </c>
      <c r="B6056" s="2" t="s">
        <v>7432</v>
      </c>
      <c r="C6056" s="2" t="s">
        <v>47</v>
      </c>
      <c r="D6056" s="2" t="s">
        <v>2214</v>
      </c>
      <c r="E6056" s="2" t="s">
        <v>491</v>
      </c>
      <c r="F6056" s="2" t="s">
        <v>224</v>
      </c>
      <c r="G6056" s="2" t="s">
        <v>51</v>
      </c>
      <c r="H6056" s="2" t="s">
        <v>297</v>
      </c>
      <c r="I6056" s="2" t="s">
        <v>53</v>
      </c>
      <c r="J6056" s="2" t="s">
        <v>54</v>
      </c>
      <c r="K6056" s="2" t="s">
        <v>55</v>
      </c>
      <c r="L6056" s="2" t="s">
        <v>173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179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66</v>
      </c>
      <c r="AF6056" s="2" t="s">
        <v>67</v>
      </c>
      <c r="AG6056" s="2" t="s">
        <v>329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7434</v>
      </c>
      <c r="B6057" s="2" t="s">
        <v>7432</v>
      </c>
      <c r="C6057" s="2" t="s">
        <v>47</v>
      </c>
      <c r="D6057" s="2" t="s">
        <v>2214</v>
      </c>
      <c r="E6057" s="2" t="s">
        <v>491</v>
      </c>
      <c r="F6057" s="2" t="s">
        <v>224</v>
      </c>
      <c r="G6057" s="2" t="s">
        <v>51</v>
      </c>
      <c r="H6057" s="2" t="s">
        <v>297</v>
      </c>
      <c r="I6057" s="2" t="s">
        <v>53</v>
      </c>
      <c r="J6057" s="2" t="s">
        <v>54</v>
      </c>
      <c r="K6057" s="2" t="s">
        <v>55</v>
      </c>
      <c r="L6057" s="2" t="s">
        <v>173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182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255</v>
      </c>
      <c r="Y6057" s="2" t="s">
        <v>1343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66</v>
      </c>
      <c r="AF6057" s="2" t="s">
        <v>67</v>
      </c>
      <c r="AG6057" s="2" t="s">
        <v>167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7435</v>
      </c>
      <c r="B6058" s="2" t="s">
        <v>7432</v>
      </c>
      <c r="C6058" s="2" t="s">
        <v>47</v>
      </c>
      <c r="D6058" s="2" t="s">
        <v>2214</v>
      </c>
      <c r="E6058" s="2" t="s">
        <v>491</v>
      </c>
      <c r="F6058" s="2" t="s">
        <v>224</v>
      </c>
      <c r="G6058" s="2" t="s">
        <v>51</v>
      </c>
      <c r="H6058" s="2" t="s">
        <v>297</v>
      </c>
      <c r="I6058" s="2" t="s">
        <v>53</v>
      </c>
      <c r="J6058" s="2" t="s">
        <v>54</v>
      </c>
      <c r="K6058" s="2" t="s">
        <v>55</v>
      </c>
      <c r="L6058" s="2" t="s">
        <v>173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185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298</v>
      </c>
      <c r="Y6058" s="2" t="s">
        <v>1005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66</v>
      </c>
      <c r="AF6058" s="2" t="s">
        <v>67</v>
      </c>
      <c r="AG6058" s="2" t="s">
        <v>327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7436</v>
      </c>
      <c r="B6059" s="2" t="s">
        <v>7432</v>
      </c>
      <c r="C6059" s="2" t="s">
        <v>47</v>
      </c>
      <c r="D6059" s="2" t="s">
        <v>2214</v>
      </c>
      <c r="E6059" s="2" t="s">
        <v>491</v>
      </c>
      <c r="F6059" s="2" t="s">
        <v>224</v>
      </c>
      <c r="G6059" s="2" t="s">
        <v>51</v>
      </c>
      <c r="H6059" s="2" t="s">
        <v>297</v>
      </c>
      <c r="I6059" s="2" t="s">
        <v>53</v>
      </c>
      <c r="J6059" s="2" t="s">
        <v>54</v>
      </c>
      <c r="K6059" s="2" t="s">
        <v>55</v>
      </c>
      <c r="L6059" s="2" t="s">
        <v>173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188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298</v>
      </c>
      <c r="Y6059" s="2" t="s">
        <v>1008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66</v>
      </c>
      <c r="AF6059" s="2" t="s">
        <v>67</v>
      </c>
      <c r="AG6059" s="2" t="s">
        <v>327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7437</v>
      </c>
      <c r="B6060" s="2" t="s">
        <v>7432</v>
      </c>
      <c r="C6060" s="2" t="s">
        <v>47</v>
      </c>
      <c r="D6060" s="2" t="s">
        <v>2214</v>
      </c>
      <c r="E6060" s="2" t="s">
        <v>491</v>
      </c>
      <c r="F6060" s="2" t="s">
        <v>224</v>
      </c>
      <c r="G6060" s="2" t="s">
        <v>51</v>
      </c>
      <c r="H6060" s="2" t="s">
        <v>297</v>
      </c>
      <c r="I6060" s="2" t="s">
        <v>53</v>
      </c>
      <c r="J6060" s="2" t="s">
        <v>54</v>
      </c>
      <c r="K6060" s="2" t="s">
        <v>55</v>
      </c>
      <c r="L6060" s="2" t="s">
        <v>173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191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298</v>
      </c>
      <c r="Y6060" s="2" t="s">
        <v>1011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66</v>
      </c>
      <c r="AF6060" s="2" t="s">
        <v>67</v>
      </c>
      <c r="AG6060" s="2" t="s">
        <v>327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7438</v>
      </c>
      <c r="B6061" s="2" t="s">
        <v>7432</v>
      </c>
      <c r="C6061" s="2" t="s">
        <v>47</v>
      </c>
      <c r="D6061" s="2" t="s">
        <v>2214</v>
      </c>
      <c r="E6061" s="2" t="s">
        <v>491</v>
      </c>
      <c r="F6061" s="2" t="s">
        <v>224</v>
      </c>
      <c r="G6061" s="2" t="s">
        <v>51</v>
      </c>
      <c r="H6061" s="2" t="s">
        <v>297</v>
      </c>
      <c r="I6061" s="2" t="s">
        <v>53</v>
      </c>
      <c r="J6061" s="2" t="s">
        <v>54</v>
      </c>
      <c r="K6061" s="2" t="s">
        <v>55</v>
      </c>
      <c r="L6061" s="2" t="s">
        <v>173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194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159</v>
      </c>
      <c r="Y6061" s="2" t="s">
        <v>160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66</v>
      </c>
      <c r="AF6061" s="2" t="s">
        <v>67</v>
      </c>
      <c r="AG6061" s="2" t="s">
        <v>327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7439</v>
      </c>
      <c r="B6062" s="2" t="s">
        <v>7432</v>
      </c>
      <c r="C6062" s="2" t="s">
        <v>47</v>
      </c>
      <c r="D6062" s="2" t="s">
        <v>2214</v>
      </c>
      <c r="E6062" s="2" t="s">
        <v>491</v>
      </c>
      <c r="F6062" s="2" t="s">
        <v>224</v>
      </c>
      <c r="G6062" s="2" t="s">
        <v>51</v>
      </c>
      <c r="H6062" s="2" t="s">
        <v>297</v>
      </c>
      <c r="I6062" s="2" t="s">
        <v>53</v>
      </c>
      <c r="J6062" s="2" t="s">
        <v>54</v>
      </c>
      <c r="K6062" s="2" t="s">
        <v>55</v>
      </c>
      <c r="L6062" s="2" t="s">
        <v>173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196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66</v>
      </c>
      <c r="AF6062" s="2" t="s">
        <v>67</v>
      </c>
      <c r="AG6062" s="2" t="s">
        <v>329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7440</v>
      </c>
      <c r="B6063" s="2" t="s">
        <v>7432</v>
      </c>
      <c r="C6063" s="2" t="s">
        <v>47</v>
      </c>
      <c r="D6063" s="2" t="s">
        <v>2214</v>
      </c>
      <c r="E6063" s="2" t="s">
        <v>491</v>
      </c>
      <c r="F6063" s="2" t="s">
        <v>224</v>
      </c>
      <c r="G6063" s="2" t="s">
        <v>51</v>
      </c>
      <c r="H6063" s="2" t="s">
        <v>297</v>
      </c>
      <c r="I6063" s="2"/>
      <c r="J6063" s="2"/>
      <c r="K6063" s="2" t="s">
        <v>55</v>
      </c>
      <c r="L6063" s="2" t="s">
        <v>163</v>
      </c>
      <c r="M6063" s="2" t="s">
        <v>107</v>
      </c>
      <c r="N6063" s="3"/>
      <c r="O6063" s="3"/>
      <c r="P6063" s="4">
        <f>IF(O6063="吨",N6063*1000,IF(O6063="万立方米",N6063*10000,""))</f>
        <v>100041000.0</v>
      </c>
      <c r="Q6063" s="2" t="s">
        <v>108</v>
      </c>
      <c r="R6063" s="2" t="s">
        <v>109</v>
      </c>
      <c r="S6063" s="2" t="s">
        <v>164</v>
      </c>
      <c r="T6063" s="2" t="s">
        <v>165</v>
      </c>
      <c r="U6063" s="4">
        <f>0.16</f>
        <v>0.16</v>
      </c>
      <c r="V6063" s="2" t="s">
        <v>111</v>
      </c>
      <c r="W6063" s="2" t="s">
        <v>164</v>
      </c>
      <c r="X6063" s="2" t="s">
        <v>163</v>
      </c>
      <c r="Y6063" s="2" t="s">
        <v>166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66</v>
      </c>
      <c r="AF6063" s="2" t="s">
        <v>67</v>
      </c>
      <c r="AG6063" s="2" t="s">
        <v>167</v>
      </c>
      <c r="AH6063" s="2" t="s">
        <v>168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7441</v>
      </c>
      <c r="B6064" s="2" t="s">
        <v>7442</v>
      </c>
      <c r="C6064" s="2" t="s">
        <v>47</v>
      </c>
      <c r="D6064" s="2" t="s">
        <v>3088</v>
      </c>
      <c r="E6064" s="2" t="s">
        <v>118</v>
      </c>
      <c r="F6064" s="2" t="s">
        <v>50</v>
      </c>
      <c r="G6064" s="2"/>
      <c r="H6064" s="2" t="s">
        <v>142</v>
      </c>
      <c r="I6064" s="2" t="s">
        <v>53</v>
      </c>
      <c r="J6064" s="2" t="s">
        <v>343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271</v>
      </c>
      <c r="AF6064" s="2" t="s">
        <v>707</v>
      </c>
      <c r="AG6064" s="2" t="s">
        <v>7443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7444</v>
      </c>
      <c r="B6065" s="2" t="s">
        <v>7442</v>
      </c>
      <c r="C6065" s="2" t="s">
        <v>47</v>
      </c>
      <c r="D6065" s="2" t="s">
        <v>3088</v>
      </c>
      <c r="E6065" s="2" t="s">
        <v>118</v>
      </c>
      <c r="F6065" s="2" t="s">
        <v>50</v>
      </c>
      <c r="G6065" s="2"/>
      <c r="H6065" s="2" t="s">
        <v>142</v>
      </c>
      <c r="I6065" s="2" t="s">
        <v>53</v>
      </c>
      <c r="J6065" s="2" t="s">
        <v>343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271</v>
      </c>
      <c r="AF6065" s="2" t="s">
        <v>707</v>
      </c>
      <c r="AG6065" s="2" t="s">
        <v>7445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7446</v>
      </c>
      <c r="B6066" s="2" t="s">
        <v>7442</v>
      </c>
      <c r="C6066" s="2" t="s">
        <v>47</v>
      </c>
      <c r="D6066" s="2" t="s">
        <v>3088</v>
      </c>
      <c r="E6066" s="2" t="s">
        <v>118</v>
      </c>
      <c r="F6066" s="2" t="s">
        <v>50</v>
      </c>
      <c r="G6066" s="2"/>
      <c r="H6066" s="2" t="s">
        <v>142</v>
      </c>
      <c r="I6066" s="2" t="s">
        <v>53</v>
      </c>
      <c r="J6066" s="2" t="s">
        <v>343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271</v>
      </c>
      <c r="AF6066" s="2" t="s">
        <v>707</v>
      </c>
      <c r="AG6066" s="2" t="s">
        <v>7447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7448</v>
      </c>
      <c r="B6067" s="2" t="s">
        <v>7442</v>
      </c>
      <c r="C6067" s="2" t="s">
        <v>47</v>
      </c>
      <c r="D6067" s="2" t="s">
        <v>3088</v>
      </c>
      <c r="E6067" s="2" t="s">
        <v>118</v>
      </c>
      <c r="F6067" s="2" t="s">
        <v>50</v>
      </c>
      <c r="G6067" s="2"/>
      <c r="H6067" s="2" t="s">
        <v>142</v>
      </c>
      <c r="I6067" s="2" t="s">
        <v>53</v>
      </c>
      <c r="J6067" s="2" t="s">
        <v>343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271</v>
      </c>
      <c r="AF6067" s="2" t="s">
        <v>707</v>
      </c>
      <c r="AG6067" s="2" t="s">
        <v>7443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7449</v>
      </c>
      <c r="B6068" s="2" t="s">
        <v>7442</v>
      </c>
      <c r="C6068" s="2" t="s">
        <v>47</v>
      </c>
      <c r="D6068" s="2" t="s">
        <v>3088</v>
      </c>
      <c r="E6068" s="2" t="s">
        <v>118</v>
      </c>
      <c r="F6068" s="2" t="s">
        <v>50</v>
      </c>
      <c r="G6068" s="2"/>
      <c r="H6068" s="2" t="s">
        <v>142</v>
      </c>
      <c r="I6068" s="2" t="s">
        <v>53</v>
      </c>
      <c r="J6068" s="2" t="s">
        <v>343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271</v>
      </c>
      <c r="AF6068" s="2" t="s">
        <v>707</v>
      </c>
      <c r="AG6068" s="2" t="s">
        <v>7443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7450</v>
      </c>
      <c r="B6069" s="2" t="s">
        <v>7442</v>
      </c>
      <c r="C6069" s="2" t="s">
        <v>47</v>
      </c>
      <c r="D6069" s="2" t="s">
        <v>3088</v>
      </c>
      <c r="E6069" s="2" t="s">
        <v>118</v>
      </c>
      <c r="F6069" s="2" t="s">
        <v>50</v>
      </c>
      <c r="G6069" s="2"/>
      <c r="H6069" s="2" t="s">
        <v>142</v>
      </c>
      <c r="I6069" s="2" t="s">
        <v>53</v>
      </c>
      <c r="J6069" s="2" t="s">
        <v>343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271</v>
      </c>
      <c r="AF6069" s="2" t="s">
        <v>707</v>
      </c>
      <c r="AG6069" s="2" t="s">
        <v>7443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7451</v>
      </c>
      <c r="B6070" s="2" t="s">
        <v>7442</v>
      </c>
      <c r="C6070" s="2" t="s">
        <v>47</v>
      </c>
      <c r="D6070" s="2" t="s">
        <v>3088</v>
      </c>
      <c r="E6070" s="2" t="s">
        <v>118</v>
      </c>
      <c r="F6070" s="2" t="s">
        <v>50</v>
      </c>
      <c r="G6070" s="2"/>
      <c r="H6070" s="2" t="s">
        <v>142</v>
      </c>
      <c r="I6070" s="2" t="s">
        <v>53</v>
      </c>
      <c r="J6070" s="2" t="s">
        <v>343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271</v>
      </c>
      <c r="AF6070" s="2" t="s">
        <v>707</v>
      </c>
      <c r="AG6070" s="2" t="s">
        <v>7443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7452</v>
      </c>
      <c r="B6071" s="2" t="s">
        <v>7442</v>
      </c>
      <c r="C6071" s="2" t="s">
        <v>47</v>
      </c>
      <c r="D6071" s="2" t="s">
        <v>3088</v>
      </c>
      <c r="E6071" s="2" t="s">
        <v>118</v>
      </c>
      <c r="F6071" s="2" t="s">
        <v>50</v>
      </c>
      <c r="G6071" s="2"/>
      <c r="H6071" s="2" t="s">
        <v>142</v>
      </c>
      <c r="I6071" s="2" t="s">
        <v>53</v>
      </c>
      <c r="J6071" s="2" t="s">
        <v>343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271</v>
      </c>
      <c r="AF6071" s="2" t="s">
        <v>707</v>
      </c>
      <c r="AG6071" s="2" t="s">
        <v>7445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7453</v>
      </c>
      <c r="B6072" s="2" t="s">
        <v>7442</v>
      </c>
      <c r="C6072" s="2" t="s">
        <v>47</v>
      </c>
      <c r="D6072" s="2" t="s">
        <v>3088</v>
      </c>
      <c r="E6072" s="2" t="s">
        <v>118</v>
      </c>
      <c r="F6072" s="2" t="s">
        <v>50</v>
      </c>
      <c r="G6072" s="2"/>
      <c r="H6072" s="2" t="s">
        <v>142</v>
      </c>
      <c r="I6072" s="2"/>
      <c r="J6072" s="2"/>
      <c r="K6072" s="2"/>
      <c r="L6072" s="2"/>
      <c r="M6072" s="2" t="s">
        <v>107</v>
      </c>
      <c r="N6072" s="3"/>
      <c r="O6072" s="3"/>
      <c r="P6072" s="4">
        <f>IF(O6072="吨",N6072*1000,IF(O6072="万立方米",N6072*10000,""))</f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271</v>
      </c>
      <c r="AF6072" s="2" t="s">
        <v>707</v>
      </c>
      <c r="AG6072" s="2" t="s">
        <v>7454</v>
      </c>
      <c r="AH6072" s="2" t="s">
        <v>114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7455</v>
      </c>
      <c r="B6073" s="2" t="s">
        <v>7456</v>
      </c>
      <c r="C6073" s="2" t="s">
        <v>47</v>
      </c>
      <c r="D6073" s="2" t="s">
        <v>2825</v>
      </c>
      <c r="E6073" s="2" t="s">
        <v>760</v>
      </c>
      <c r="F6073" s="2" t="s">
        <v>50</v>
      </c>
      <c r="G6073" s="2" t="s">
        <v>51</v>
      </c>
      <c r="H6073" s="2" t="s">
        <v>297</v>
      </c>
      <c r="I6073" s="2" t="s">
        <v>53</v>
      </c>
      <c r="J6073" s="2" t="s">
        <v>343</v>
      </c>
      <c r="K6073" s="2" t="s">
        <v>55</v>
      </c>
      <c r="L6073" s="2" t="s">
        <v>173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174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9.915063925424002</v>
      </c>
      <c r="AD6073" s="4">
        <f>AC6073*(1-Z6073/100)</f>
        <v>9.915063925424002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7457</v>
      </c>
      <c r="B6074" s="2" t="s">
        <v>7456</v>
      </c>
      <c r="C6074" s="2" t="s">
        <v>47</v>
      </c>
      <c r="D6074" s="2" t="s">
        <v>2825</v>
      </c>
      <c r="E6074" s="2" t="s">
        <v>760</v>
      </c>
      <c r="F6074" s="2" t="s">
        <v>50</v>
      </c>
      <c r="G6074" s="2" t="s">
        <v>51</v>
      </c>
      <c r="H6074" s="2" t="s">
        <v>297</v>
      </c>
      <c r="I6074" s="2" t="s">
        <v>53</v>
      </c>
      <c r="J6074" s="2" t="s">
        <v>343</v>
      </c>
      <c r="K6074" s="2" t="s">
        <v>55</v>
      </c>
      <c r="L6074" s="2" t="s">
        <v>173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179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1397.43262</v>
      </c>
      <c r="AD6074" s="4">
        <f>AC6074*(1-Z6074/100)</f>
        <v>1397.43262</v>
      </c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7458</v>
      </c>
      <c r="B6075" s="2" t="s">
        <v>7456</v>
      </c>
      <c r="C6075" s="2" t="s">
        <v>47</v>
      </c>
      <c r="D6075" s="2" t="s">
        <v>2825</v>
      </c>
      <c r="E6075" s="2" t="s">
        <v>760</v>
      </c>
      <c r="F6075" s="2" t="s">
        <v>50</v>
      </c>
      <c r="G6075" s="2" t="s">
        <v>51</v>
      </c>
      <c r="H6075" s="2" t="s">
        <v>297</v>
      </c>
      <c r="I6075" s="2" t="s">
        <v>53</v>
      </c>
      <c r="J6075" s="2" t="s">
        <v>343</v>
      </c>
      <c r="K6075" s="2" t="s">
        <v>55</v>
      </c>
      <c r="L6075" s="2" t="s">
        <v>173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182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4">
        <f>P6075*U6075/1000000</f>
        <v>5037.7445951</v>
      </c>
      <c r="AD6075" s="4">
        <f>AC6075*(1-Z6075/100)</f>
        <v>3929.4407841780003</v>
      </c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7459</v>
      </c>
      <c r="B6076" s="2" t="s">
        <v>7456</v>
      </c>
      <c r="C6076" s="2" t="s">
        <v>47</v>
      </c>
      <c r="D6076" s="2" t="s">
        <v>2825</v>
      </c>
      <c r="E6076" s="2" t="s">
        <v>760</v>
      </c>
      <c r="F6076" s="2" t="s">
        <v>50</v>
      </c>
      <c r="G6076" s="2" t="s">
        <v>51</v>
      </c>
      <c r="H6076" s="2" t="s">
        <v>297</v>
      </c>
      <c r="I6076" s="2" t="s">
        <v>53</v>
      </c>
      <c r="J6076" s="2" t="s">
        <v>343</v>
      </c>
      <c r="K6076" s="2" t="s">
        <v>55</v>
      </c>
      <c r="L6076" s="2" t="s">
        <v>173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185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4">
        <f>P6076*U6076/1000000</f>
        <v>0.0</v>
      </c>
      <c r="AD6076" s="4">
        <f>AC6076*(1-Z6076/100)</f>
        <v>0.0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7460</v>
      </c>
      <c r="B6077" s="2" t="s">
        <v>7456</v>
      </c>
      <c r="C6077" s="2" t="s">
        <v>47</v>
      </c>
      <c r="D6077" s="2" t="s">
        <v>2825</v>
      </c>
      <c r="E6077" s="2" t="s">
        <v>760</v>
      </c>
      <c r="F6077" s="2" t="s">
        <v>50</v>
      </c>
      <c r="G6077" s="2" t="s">
        <v>51</v>
      </c>
      <c r="H6077" s="2" t="s">
        <v>297</v>
      </c>
      <c r="I6077" s="2" t="s">
        <v>53</v>
      </c>
      <c r="J6077" s="2" t="s">
        <v>343</v>
      </c>
      <c r="K6077" s="2" t="s">
        <v>55</v>
      </c>
      <c r="L6077" s="2" t="s">
        <v>173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188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4">
        <f>P6077*U6077/1000000</f>
        <v>20538.346702664003</v>
      </c>
      <c r="AD6077" s="4">
        <f>AC6078*(1-AA6077/100)+(AC6077-AC6078)*(1-AB6077/100)</f>
        <v>20538.346702664003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7461</v>
      </c>
      <c r="B6078" s="2" t="s">
        <v>7456</v>
      </c>
      <c r="C6078" s="2" t="s">
        <v>47</v>
      </c>
      <c r="D6078" s="2" t="s">
        <v>2825</v>
      </c>
      <c r="E6078" s="2" t="s">
        <v>760</v>
      </c>
      <c r="F6078" s="2" t="s">
        <v>50</v>
      </c>
      <c r="G6078" s="2" t="s">
        <v>51</v>
      </c>
      <c r="H6078" s="2" t="s">
        <v>297</v>
      </c>
      <c r="I6078" s="2" t="s">
        <v>53</v>
      </c>
      <c r="J6078" s="2" t="s">
        <v>343</v>
      </c>
      <c r="K6078" s="2" t="s">
        <v>55</v>
      </c>
      <c r="L6078" s="2" t="s">
        <v>173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191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4">
        <f>P6078*U6078/1000000</f>
        <v>4957.531962712002</v>
      </c>
      <c r="AD6078" s="4">
        <f>AC6078*(1-Z6078/100)</f>
        <v>4957.531962712002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7462</v>
      </c>
      <c r="B6079" s="2" t="s">
        <v>7456</v>
      </c>
      <c r="C6079" s="2" t="s">
        <v>47</v>
      </c>
      <c r="D6079" s="2" t="s">
        <v>2825</v>
      </c>
      <c r="E6079" s="2" t="s">
        <v>760</v>
      </c>
      <c r="F6079" s="2" t="s">
        <v>50</v>
      </c>
      <c r="G6079" s="2" t="s">
        <v>51</v>
      </c>
      <c r="H6079" s="2" t="s">
        <v>297</v>
      </c>
      <c r="I6079" s="2" t="s">
        <v>53</v>
      </c>
      <c r="J6079" s="2" t="s">
        <v>343</v>
      </c>
      <c r="K6079" s="2" t="s">
        <v>55</v>
      </c>
      <c r="L6079" s="2" t="s">
        <v>173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194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7958.378770900001</v>
      </c>
      <c r="AD6079" s="4">
        <f>AC6079*(1-Z6079/100)</f>
        <v>7958.378770900001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7463</v>
      </c>
      <c r="B6080" s="2" t="s">
        <v>7456</v>
      </c>
      <c r="C6080" s="2" t="s">
        <v>47</v>
      </c>
      <c r="D6080" s="2" t="s">
        <v>2825</v>
      </c>
      <c r="E6080" s="2" t="s">
        <v>760</v>
      </c>
      <c r="F6080" s="2" t="s">
        <v>50</v>
      </c>
      <c r="G6080" s="2" t="s">
        <v>51</v>
      </c>
      <c r="H6080" s="2" t="s">
        <v>297</v>
      </c>
      <c r="I6080" s="2" t="s">
        <v>53</v>
      </c>
      <c r="J6080" s="2" t="s">
        <v>343</v>
      </c>
      <c r="K6080" s="2" t="s">
        <v>55</v>
      </c>
      <c r="L6080" s="2" t="s">
        <v>173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196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27.948652400000004</v>
      </c>
      <c r="AD6080" s="4">
        <f>AC6080*(1-Z6080/100)</f>
        <v>27.948652400000004</v>
      </c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7464</v>
      </c>
      <c r="B6081" s="2" t="s">
        <v>7456</v>
      </c>
      <c r="C6081" s="2" t="s">
        <v>47</v>
      </c>
      <c r="D6081" s="2" t="s">
        <v>2825</v>
      </c>
      <c r="E6081" s="2" t="s">
        <v>760</v>
      </c>
      <c r="F6081" s="2" t="s">
        <v>50</v>
      </c>
      <c r="G6081" s="2" t="s">
        <v>51</v>
      </c>
      <c r="H6081" s="2" t="s">
        <v>297</v>
      </c>
      <c r="I6081" s="2"/>
      <c r="J6081" s="2"/>
      <c r="K6081" s="2"/>
      <c r="L6081" s="2"/>
      <c r="M6081" s="2" t="s">
        <v>107</v>
      </c>
      <c r="N6081" s="3"/>
      <c r="O6081" s="3"/>
      <c r="P6081" s="4">
        <f>IF(O6081="吨",N6081*1000,IF(O6081="万立方米",N6081*10000,""))</f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113</v>
      </c>
      <c r="AH6081" s="2" t="s">
        <v>114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7465</v>
      </c>
      <c r="B6082" s="2" t="s">
        <v>7466</v>
      </c>
      <c r="C6082" s="2" t="s">
        <v>47</v>
      </c>
      <c r="D6082" s="2" t="s">
        <v>1363</v>
      </c>
      <c r="E6082" s="2" t="s">
        <v>277</v>
      </c>
      <c r="F6082" s="2" t="s">
        <v>278</v>
      </c>
      <c r="G6082" s="2" t="s">
        <v>120</v>
      </c>
      <c r="H6082" s="2" t="s">
        <v>2046</v>
      </c>
      <c r="I6082" s="2" t="s">
        <v>53</v>
      </c>
      <c r="J6082" s="2" t="s">
        <v>691</v>
      </c>
      <c r="K6082" s="2"/>
      <c r="L6082" s="2" t="s">
        <v>122</v>
      </c>
      <c r="M6082" s="2" t="s">
        <v>57</v>
      </c>
      <c r="N6082" s="3">
        <v>2606.9</v>
      </c>
      <c r="O6082" s="3" t="s">
        <v>123</v>
      </c>
      <c r="P6082" s="2"/>
      <c r="Q6082" s="2"/>
      <c r="R6082" s="2"/>
      <c r="S6082" s="2"/>
      <c r="T6082" s="2"/>
      <c r="U6082" s="2"/>
      <c r="V6082" s="2"/>
      <c r="W6082" s="2" t="s">
        <v>124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271</v>
      </c>
      <c r="AF6082" s="2" t="s">
        <v>692</v>
      </c>
      <c r="AG6082" s="2" t="s">
        <v>693</v>
      </c>
      <c r="AH6082" s="2" t="s">
        <v>128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7467</v>
      </c>
      <c r="B6083" s="2" t="s">
        <v>7466</v>
      </c>
      <c r="C6083" s="2" t="s">
        <v>47</v>
      </c>
      <c r="D6083" s="2" t="s">
        <v>1363</v>
      </c>
      <c r="E6083" s="2" t="s">
        <v>277</v>
      </c>
      <c r="F6083" s="2" t="s">
        <v>278</v>
      </c>
      <c r="G6083" s="2" t="s">
        <v>120</v>
      </c>
      <c r="H6083" s="2" t="s">
        <v>2046</v>
      </c>
      <c r="I6083" s="2" t="s">
        <v>53</v>
      </c>
      <c r="J6083" s="2" t="s">
        <v>691</v>
      </c>
      <c r="K6083" s="2"/>
      <c r="L6083" s="2" t="s">
        <v>122</v>
      </c>
      <c r="M6083" s="2" t="s">
        <v>73</v>
      </c>
      <c r="N6083" s="3">
        <v>2606.9</v>
      </c>
      <c r="O6083" s="3" t="s">
        <v>123</v>
      </c>
      <c r="P6083" s="2"/>
      <c r="Q6083" s="2"/>
      <c r="R6083" s="2"/>
      <c r="S6083" s="2"/>
      <c r="T6083" s="2"/>
      <c r="U6083" s="2"/>
      <c r="V6083" s="2"/>
      <c r="W6083" s="2" t="s">
        <v>124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271</v>
      </c>
      <c r="AF6083" s="2" t="s">
        <v>692</v>
      </c>
      <c r="AG6083" s="2" t="s">
        <v>695</v>
      </c>
      <c r="AH6083" s="2" t="s">
        <v>128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7468</v>
      </c>
      <c r="B6084" s="2" t="s">
        <v>7466</v>
      </c>
      <c r="C6084" s="2" t="s">
        <v>47</v>
      </c>
      <c r="D6084" s="2" t="s">
        <v>1363</v>
      </c>
      <c r="E6084" s="2" t="s">
        <v>277</v>
      </c>
      <c r="F6084" s="2" t="s">
        <v>278</v>
      </c>
      <c r="G6084" s="2" t="s">
        <v>120</v>
      </c>
      <c r="H6084" s="2" t="s">
        <v>2046</v>
      </c>
      <c r="I6084" s="2" t="s">
        <v>53</v>
      </c>
      <c r="J6084" s="2" t="s">
        <v>691</v>
      </c>
      <c r="K6084" s="2"/>
      <c r="L6084" s="2" t="s">
        <v>122</v>
      </c>
      <c r="M6084" s="2" t="s">
        <v>79</v>
      </c>
      <c r="N6084" s="3">
        <v>2606.9</v>
      </c>
      <c r="O6084" s="3" t="s">
        <v>123</v>
      </c>
      <c r="P6084" s="2"/>
      <c r="Q6084" s="2"/>
      <c r="R6084" s="2"/>
      <c r="S6084" s="2"/>
      <c r="T6084" s="2"/>
      <c r="U6084" s="2"/>
      <c r="V6084" s="2"/>
      <c r="W6084" s="2" t="s">
        <v>124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271</v>
      </c>
      <c r="AF6084" s="2" t="s">
        <v>692</v>
      </c>
      <c r="AG6084" s="2" t="s">
        <v>693</v>
      </c>
      <c r="AH6084" s="2" t="s">
        <v>128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7469</v>
      </c>
      <c r="B6085" s="2" t="s">
        <v>7466</v>
      </c>
      <c r="C6085" s="2" t="s">
        <v>47</v>
      </c>
      <c r="D6085" s="2" t="s">
        <v>1363</v>
      </c>
      <c r="E6085" s="2" t="s">
        <v>277</v>
      </c>
      <c r="F6085" s="2" t="s">
        <v>278</v>
      </c>
      <c r="G6085" s="2" t="s">
        <v>120</v>
      </c>
      <c r="H6085" s="2" t="s">
        <v>2046</v>
      </c>
      <c r="I6085" s="2" t="s">
        <v>53</v>
      </c>
      <c r="J6085" s="2" t="s">
        <v>691</v>
      </c>
      <c r="K6085" s="2"/>
      <c r="L6085" s="2" t="s">
        <v>122</v>
      </c>
      <c r="M6085" s="2" t="s">
        <v>87</v>
      </c>
      <c r="N6085" s="3">
        <v>2606.9</v>
      </c>
      <c r="O6085" s="3" t="s">
        <v>123</v>
      </c>
      <c r="P6085" s="2"/>
      <c r="Q6085" s="2"/>
      <c r="R6085" s="2"/>
      <c r="S6085" s="2"/>
      <c r="T6085" s="2"/>
      <c r="U6085" s="2"/>
      <c r="V6085" s="2"/>
      <c r="W6085" s="2" t="s">
        <v>124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271</v>
      </c>
      <c r="AF6085" s="2" t="s">
        <v>692</v>
      </c>
      <c r="AG6085" s="2" t="s">
        <v>693</v>
      </c>
      <c r="AH6085" s="2" t="s">
        <v>128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7470</v>
      </c>
      <c r="B6086" s="2" t="s">
        <v>7466</v>
      </c>
      <c r="C6086" s="2" t="s">
        <v>47</v>
      </c>
      <c r="D6086" s="2" t="s">
        <v>1363</v>
      </c>
      <c r="E6086" s="2" t="s">
        <v>277</v>
      </c>
      <c r="F6086" s="2" t="s">
        <v>278</v>
      </c>
      <c r="G6086" s="2" t="s">
        <v>120</v>
      </c>
      <c r="H6086" s="2" t="s">
        <v>2046</v>
      </c>
      <c r="I6086" s="2" t="s">
        <v>53</v>
      </c>
      <c r="J6086" s="2" t="s">
        <v>691</v>
      </c>
      <c r="K6086" s="2"/>
      <c r="L6086" s="2" t="s">
        <v>122</v>
      </c>
      <c r="M6086" s="2" t="s">
        <v>91</v>
      </c>
      <c r="N6086" s="3">
        <v>2606.9</v>
      </c>
      <c r="O6086" s="3" t="s">
        <v>123</v>
      </c>
      <c r="P6086" s="2"/>
      <c r="Q6086" s="2"/>
      <c r="R6086" s="2"/>
      <c r="S6086" s="2"/>
      <c r="T6086" s="2"/>
      <c r="U6086" s="2"/>
      <c r="V6086" s="2"/>
      <c r="W6086" s="2" t="s">
        <v>124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271</v>
      </c>
      <c r="AF6086" s="2" t="s">
        <v>692</v>
      </c>
      <c r="AG6086" s="2" t="s">
        <v>693</v>
      </c>
      <c r="AH6086" s="2" t="s">
        <v>128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7471</v>
      </c>
      <c r="B6087" s="2" t="s">
        <v>7466</v>
      </c>
      <c r="C6087" s="2" t="s">
        <v>47</v>
      </c>
      <c r="D6087" s="2" t="s">
        <v>1363</v>
      </c>
      <c r="E6087" s="2" t="s">
        <v>277</v>
      </c>
      <c r="F6087" s="2" t="s">
        <v>278</v>
      </c>
      <c r="G6087" s="2" t="s">
        <v>120</v>
      </c>
      <c r="H6087" s="2" t="s">
        <v>2046</v>
      </c>
      <c r="I6087" s="2" t="s">
        <v>53</v>
      </c>
      <c r="J6087" s="2" t="s">
        <v>691</v>
      </c>
      <c r="K6087" s="2"/>
      <c r="L6087" s="2" t="s">
        <v>122</v>
      </c>
      <c r="M6087" s="2" t="s">
        <v>95</v>
      </c>
      <c r="N6087" s="3">
        <v>2606.9</v>
      </c>
      <c r="O6087" s="3" t="s">
        <v>123</v>
      </c>
      <c r="P6087" s="2"/>
      <c r="Q6087" s="2"/>
      <c r="R6087" s="2"/>
      <c r="S6087" s="2"/>
      <c r="T6087" s="2"/>
      <c r="U6087" s="2"/>
      <c r="V6087" s="2"/>
      <c r="W6087" s="2" t="s">
        <v>124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271</v>
      </c>
      <c r="AF6087" s="2" t="s">
        <v>692</v>
      </c>
      <c r="AG6087" s="2" t="s">
        <v>693</v>
      </c>
      <c r="AH6087" s="2" t="s">
        <v>128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7472</v>
      </c>
      <c r="B6088" s="2" t="s">
        <v>7466</v>
      </c>
      <c r="C6088" s="2" t="s">
        <v>47</v>
      </c>
      <c r="D6088" s="2" t="s">
        <v>1363</v>
      </c>
      <c r="E6088" s="2" t="s">
        <v>277</v>
      </c>
      <c r="F6088" s="2" t="s">
        <v>278</v>
      </c>
      <c r="G6088" s="2" t="s">
        <v>120</v>
      </c>
      <c r="H6088" s="2" t="s">
        <v>2046</v>
      </c>
      <c r="I6088" s="2" t="s">
        <v>53</v>
      </c>
      <c r="J6088" s="2" t="s">
        <v>691</v>
      </c>
      <c r="K6088" s="2"/>
      <c r="L6088" s="2" t="s">
        <v>122</v>
      </c>
      <c r="M6088" s="2" t="s">
        <v>99</v>
      </c>
      <c r="N6088" s="3">
        <v>2606.9</v>
      </c>
      <c r="O6088" s="3" t="s">
        <v>123</v>
      </c>
      <c r="P6088" s="2"/>
      <c r="Q6088" s="2"/>
      <c r="R6088" s="2"/>
      <c r="S6088" s="2"/>
      <c r="T6088" s="2"/>
      <c r="U6088" s="2"/>
      <c r="V6088" s="2"/>
      <c r="W6088" s="2" t="s">
        <v>124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271</v>
      </c>
      <c r="AF6088" s="2" t="s">
        <v>692</v>
      </c>
      <c r="AG6088" s="2" t="s">
        <v>693</v>
      </c>
      <c r="AH6088" s="2" t="s">
        <v>128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7473</v>
      </c>
      <c r="B6089" s="2" t="s">
        <v>7466</v>
      </c>
      <c r="C6089" s="2" t="s">
        <v>47</v>
      </c>
      <c r="D6089" s="2" t="s">
        <v>1363</v>
      </c>
      <c r="E6089" s="2" t="s">
        <v>277</v>
      </c>
      <c r="F6089" s="2" t="s">
        <v>278</v>
      </c>
      <c r="G6089" s="2" t="s">
        <v>120</v>
      </c>
      <c r="H6089" s="2" t="s">
        <v>2046</v>
      </c>
      <c r="I6089" s="2" t="s">
        <v>53</v>
      </c>
      <c r="J6089" s="2" t="s">
        <v>691</v>
      </c>
      <c r="K6089" s="2"/>
      <c r="L6089" s="2" t="s">
        <v>122</v>
      </c>
      <c r="M6089" s="2" t="s">
        <v>104</v>
      </c>
      <c r="N6089" s="3">
        <v>2606.9</v>
      </c>
      <c r="O6089" s="3" t="s">
        <v>123</v>
      </c>
      <c r="P6089" s="2"/>
      <c r="Q6089" s="2"/>
      <c r="R6089" s="2"/>
      <c r="S6089" s="2"/>
      <c r="T6089" s="2"/>
      <c r="U6089" s="2"/>
      <c r="V6089" s="2"/>
      <c r="W6089" s="2" t="s">
        <v>124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271</v>
      </c>
      <c r="AF6089" s="2" t="s">
        <v>692</v>
      </c>
      <c r="AG6089" s="2" t="s">
        <v>695</v>
      </c>
      <c r="AH6089" s="2" t="s">
        <v>128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7474</v>
      </c>
      <c r="B6090" s="2" t="s">
        <v>7466</v>
      </c>
      <c r="C6090" s="2" t="s">
        <v>47</v>
      </c>
      <c r="D6090" s="2" t="s">
        <v>1363</v>
      </c>
      <c r="E6090" s="2" t="s">
        <v>277</v>
      </c>
      <c r="F6090" s="2" t="s">
        <v>278</v>
      </c>
      <c r="G6090" s="2" t="s">
        <v>120</v>
      </c>
      <c r="H6090" s="2" t="s">
        <v>2046</v>
      </c>
      <c r="I6090" s="2"/>
      <c r="J6090" s="2"/>
      <c r="K6090" s="2"/>
      <c r="L6090" s="2"/>
      <c r="M6090" s="2" t="s">
        <v>107</v>
      </c>
      <c r="N6090" s="3"/>
      <c r="O6090" s="3"/>
      <c r="P6090" s="4">
        <f>IF(O6090="吨",N6090*1000,IF(O6090="万立方米",N6090*10000,""))</f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138</v>
      </c>
      <c r="AH6090" s="2" t="s">
        <v>114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7475</v>
      </c>
      <c r="B6091" s="2" t="s">
        <v>7476</v>
      </c>
      <c r="C6091" s="2" t="s">
        <v>47</v>
      </c>
      <c r="D6091" s="2" t="s">
        <v>7477</v>
      </c>
      <c r="E6091" s="2" t="s">
        <v>172</v>
      </c>
      <c r="F6091" s="2" t="s">
        <v>278</v>
      </c>
      <c r="G6091" s="2" t="s">
        <v>120</v>
      </c>
      <c r="H6091" s="2" t="s">
        <v>52</v>
      </c>
      <c r="I6091" s="2" t="s">
        <v>53</v>
      </c>
      <c r="J6091" s="2" t="s">
        <v>280</v>
      </c>
      <c r="K6091" s="2"/>
      <c r="L6091" s="2" t="s">
        <v>122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124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271</v>
      </c>
      <c r="AF6091" s="2" t="s">
        <v>281</v>
      </c>
      <c r="AG6091" s="2" t="s">
        <v>282</v>
      </c>
      <c r="AH6091" s="2" t="s">
        <v>128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7478</v>
      </c>
      <c r="B6092" s="2" t="s">
        <v>7476</v>
      </c>
      <c r="C6092" s="2" t="s">
        <v>47</v>
      </c>
      <c r="D6092" s="2" t="s">
        <v>7477</v>
      </c>
      <c r="E6092" s="2" t="s">
        <v>172</v>
      </c>
      <c r="F6092" s="2" t="s">
        <v>278</v>
      </c>
      <c r="G6092" s="2" t="s">
        <v>120</v>
      </c>
      <c r="H6092" s="2" t="s">
        <v>52</v>
      </c>
      <c r="I6092" s="2" t="s">
        <v>53</v>
      </c>
      <c r="J6092" s="2" t="s">
        <v>280</v>
      </c>
      <c r="K6092" s="2"/>
      <c r="L6092" s="2" t="s">
        <v>122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124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271</v>
      </c>
      <c r="AF6092" s="2" t="s">
        <v>281</v>
      </c>
      <c r="AG6092" s="2" t="s">
        <v>284</v>
      </c>
      <c r="AH6092" s="2" t="s">
        <v>128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7479</v>
      </c>
      <c r="B6093" s="2" t="s">
        <v>7476</v>
      </c>
      <c r="C6093" s="2" t="s">
        <v>47</v>
      </c>
      <c r="D6093" s="2" t="s">
        <v>7477</v>
      </c>
      <c r="E6093" s="2" t="s">
        <v>172</v>
      </c>
      <c r="F6093" s="2" t="s">
        <v>278</v>
      </c>
      <c r="G6093" s="2" t="s">
        <v>120</v>
      </c>
      <c r="H6093" s="2" t="s">
        <v>52</v>
      </c>
      <c r="I6093" s="2" t="s">
        <v>53</v>
      </c>
      <c r="J6093" s="2" t="s">
        <v>280</v>
      </c>
      <c r="K6093" s="2"/>
      <c r="L6093" s="2" t="s">
        <v>122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124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271</v>
      </c>
      <c r="AF6093" s="2" t="s">
        <v>281</v>
      </c>
      <c r="AG6093" s="2" t="s">
        <v>286</v>
      </c>
      <c r="AH6093" s="2" t="s">
        <v>128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7480</v>
      </c>
      <c r="B6094" s="2" t="s">
        <v>7476</v>
      </c>
      <c r="C6094" s="2" t="s">
        <v>47</v>
      </c>
      <c r="D6094" s="2" t="s">
        <v>7477</v>
      </c>
      <c r="E6094" s="2" t="s">
        <v>172</v>
      </c>
      <c r="F6094" s="2" t="s">
        <v>278</v>
      </c>
      <c r="G6094" s="2" t="s">
        <v>120</v>
      </c>
      <c r="H6094" s="2" t="s">
        <v>52</v>
      </c>
      <c r="I6094" s="2" t="s">
        <v>53</v>
      </c>
      <c r="J6094" s="2" t="s">
        <v>280</v>
      </c>
      <c r="K6094" s="2"/>
      <c r="L6094" s="2" t="s">
        <v>122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124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271</v>
      </c>
      <c r="AF6094" s="2" t="s">
        <v>281</v>
      </c>
      <c r="AG6094" s="2" t="s">
        <v>282</v>
      </c>
      <c r="AH6094" s="2" t="s">
        <v>128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7481</v>
      </c>
      <c r="B6095" s="2" t="s">
        <v>7476</v>
      </c>
      <c r="C6095" s="2" t="s">
        <v>47</v>
      </c>
      <c r="D6095" s="2" t="s">
        <v>7477</v>
      </c>
      <c r="E6095" s="2" t="s">
        <v>172</v>
      </c>
      <c r="F6095" s="2" t="s">
        <v>278</v>
      </c>
      <c r="G6095" s="2" t="s">
        <v>120</v>
      </c>
      <c r="H6095" s="2" t="s">
        <v>52</v>
      </c>
      <c r="I6095" s="2" t="s">
        <v>53</v>
      </c>
      <c r="J6095" s="2" t="s">
        <v>280</v>
      </c>
      <c r="K6095" s="2"/>
      <c r="L6095" s="2" t="s">
        <v>122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124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271</v>
      </c>
      <c r="AF6095" s="2" t="s">
        <v>281</v>
      </c>
      <c r="AG6095" s="2" t="s">
        <v>282</v>
      </c>
      <c r="AH6095" s="2" t="s">
        <v>128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7482</v>
      </c>
      <c r="B6096" s="2" t="s">
        <v>7476</v>
      </c>
      <c r="C6096" s="2" t="s">
        <v>47</v>
      </c>
      <c r="D6096" s="2" t="s">
        <v>7477</v>
      </c>
      <c r="E6096" s="2" t="s">
        <v>172</v>
      </c>
      <c r="F6096" s="2" t="s">
        <v>278</v>
      </c>
      <c r="G6096" s="2" t="s">
        <v>120</v>
      </c>
      <c r="H6096" s="2" t="s">
        <v>52</v>
      </c>
      <c r="I6096" s="2" t="s">
        <v>53</v>
      </c>
      <c r="J6096" s="2" t="s">
        <v>280</v>
      </c>
      <c r="K6096" s="2"/>
      <c r="L6096" s="2" t="s">
        <v>122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124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271</v>
      </c>
      <c r="AF6096" s="2" t="s">
        <v>281</v>
      </c>
      <c r="AG6096" s="2" t="s">
        <v>282</v>
      </c>
      <c r="AH6096" s="2" t="s">
        <v>128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7483</v>
      </c>
      <c r="B6097" s="2" t="s">
        <v>7476</v>
      </c>
      <c r="C6097" s="2" t="s">
        <v>47</v>
      </c>
      <c r="D6097" s="2" t="s">
        <v>7477</v>
      </c>
      <c r="E6097" s="2" t="s">
        <v>172</v>
      </c>
      <c r="F6097" s="2" t="s">
        <v>278</v>
      </c>
      <c r="G6097" s="2" t="s">
        <v>120</v>
      </c>
      <c r="H6097" s="2" t="s">
        <v>52</v>
      </c>
      <c r="I6097" s="2" t="s">
        <v>53</v>
      </c>
      <c r="J6097" s="2" t="s">
        <v>280</v>
      </c>
      <c r="K6097" s="2"/>
      <c r="L6097" s="2" t="s">
        <v>122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124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271</v>
      </c>
      <c r="AF6097" s="2" t="s">
        <v>281</v>
      </c>
      <c r="AG6097" s="2" t="s">
        <v>282</v>
      </c>
      <c r="AH6097" s="2" t="s">
        <v>128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7484</v>
      </c>
      <c r="B6098" s="2" t="s">
        <v>7476</v>
      </c>
      <c r="C6098" s="2" t="s">
        <v>47</v>
      </c>
      <c r="D6098" s="2" t="s">
        <v>7477</v>
      </c>
      <c r="E6098" s="2" t="s">
        <v>172</v>
      </c>
      <c r="F6098" s="2" t="s">
        <v>278</v>
      </c>
      <c r="G6098" s="2" t="s">
        <v>120</v>
      </c>
      <c r="H6098" s="2" t="s">
        <v>52</v>
      </c>
      <c r="I6098" s="2" t="s">
        <v>53</v>
      </c>
      <c r="J6098" s="2" t="s">
        <v>280</v>
      </c>
      <c r="K6098" s="2"/>
      <c r="L6098" s="2" t="s">
        <v>122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124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271</v>
      </c>
      <c r="AF6098" s="2" t="s">
        <v>281</v>
      </c>
      <c r="AG6098" s="2" t="s">
        <v>284</v>
      </c>
      <c r="AH6098" s="2" t="s">
        <v>128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7485</v>
      </c>
      <c r="B6099" s="2" t="s">
        <v>7476</v>
      </c>
      <c r="C6099" s="2" t="s">
        <v>47</v>
      </c>
      <c r="D6099" s="2" t="s">
        <v>7477</v>
      </c>
      <c r="E6099" s="2" t="s">
        <v>172</v>
      </c>
      <c r="F6099" s="2" t="s">
        <v>278</v>
      </c>
      <c r="G6099" s="2" t="s">
        <v>120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f>IF(O6099="吨",N6099*1000,IF(O6099="万立方米",N6099*10000,""))</f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138</v>
      </c>
      <c r="AH6099" s="2" t="s">
        <v>114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7486</v>
      </c>
      <c r="B6100" s="2" t="s">
        <v>7487</v>
      </c>
      <c r="C6100" s="2" t="s">
        <v>47</v>
      </c>
      <c r="D6100" s="2" t="s">
        <v>5371</v>
      </c>
      <c r="E6100" s="2" t="s">
        <v>223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344</v>
      </c>
      <c r="Y6100" s="2" t="s">
        <v>580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66</v>
      </c>
      <c r="AF6100" s="2" t="s">
        <v>67</v>
      </c>
      <c r="AG6100" s="2" t="s">
        <v>327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7488</v>
      </c>
      <c r="B6101" s="2" t="s">
        <v>7487</v>
      </c>
      <c r="C6101" s="2" t="s">
        <v>47</v>
      </c>
      <c r="D6101" s="2" t="s">
        <v>5371</v>
      </c>
      <c r="E6101" s="2" t="s">
        <v>223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66</v>
      </c>
      <c r="AF6101" s="2" t="s">
        <v>67</v>
      </c>
      <c r="AG6101" s="2" t="s">
        <v>329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7489</v>
      </c>
      <c r="B6102" s="2" t="s">
        <v>7487</v>
      </c>
      <c r="C6102" s="2" t="s">
        <v>47</v>
      </c>
      <c r="D6102" s="2" t="s">
        <v>5371</v>
      </c>
      <c r="E6102" s="2" t="s">
        <v>223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149</v>
      </c>
      <c r="Y6102" s="2" t="s">
        <v>150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66</v>
      </c>
      <c r="AF6102" s="2" t="s">
        <v>67</v>
      </c>
      <c r="AG6102" s="2" t="s">
        <v>167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7490</v>
      </c>
      <c r="B6103" s="2" t="s">
        <v>7487</v>
      </c>
      <c r="C6103" s="2" t="s">
        <v>47</v>
      </c>
      <c r="D6103" s="2" t="s">
        <v>5371</v>
      </c>
      <c r="E6103" s="2" t="s">
        <v>223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344</v>
      </c>
      <c r="Y6103" s="2" t="s">
        <v>584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66</v>
      </c>
      <c r="AF6103" s="2" t="s">
        <v>67</v>
      </c>
      <c r="AG6103" s="2" t="s">
        <v>327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7491</v>
      </c>
      <c r="B6104" s="2" t="s">
        <v>7487</v>
      </c>
      <c r="C6104" s="2" t="s">
        <v>47</v>
      </c>
      <c r="D6104" s="2" t="s">
        <v>5371</v>
      </c>
      <c r="E6104" s="2" t="s">
        <v>223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344</v>
      </c>
      <c r="Y6104" s="2" t="s">
        <v>586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66</v>
      </c>
      <c r="AF6104" s="2" t="s">
        <v>67</v>
      </c>
      <c r="AG6104" s="2" t="s">
        <v>327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7492</v>
      </c>
      <c r="B6105" s="2" t="s">
        <v>7487</v>
      </c>
      <c r="C6105" s="2" t="s">
        <v>47</v>
      </c>
      <c r="D6105" s="2" t="s">
        <v>5371</v>
      </c>
      <c r="E6105" s="2" t="s">
        <v>223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344</v>
      </c>
      <c r="Y6105" s="2" t="s">
        <v>588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66</v>
      </c>
      <c r="AF6105" s="2" t="s">
        <v>67</v>
      </c>
      <c r="AG6105" s="2" t="s">
        <v>327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7493</v>
      </c>
      <c r="B6106" s="2" t="s">
        <v>7487</v>
      </c>
      <c r="C6106" s="2" t="s">
        <v>47</v>
      </c>
      <c r="D6106" s="2" t="s">
        <v>5371</v>
      </c>
      <c r="E6106" s="2" t="s">
        <v>223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314</v>
      </c>
      <c r="Y6106" s="2" t="s">
        <v>315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66</v>
      </c>
      <c r="AF6106" s="2" t="s">
        <v>67</v>
      </c>
      <c r="AG6106" s="2" t="s">
        <v>167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7494</v>
      </c>
      <c r="B6107" s="2" t="s">
        <v>7487</v>
      </c>
      <c r="C6107" s="2" t="s">
        <v>47</v>
      </c>
      <c r="D6107" s="2" t="s">
        <v>5371</v>
      </c>
      <c r="E6107" s="2" t="s">
        <v>223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66</v>
      </c>
      <c r="AF6107" s="2" t="s">
        <v>67</v>
      </c>
      <c r="AG6107" s="2" t="s">
        <v>329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7495</v>
      </c>
      <c r="B6108" s="2" t="s">
        <v>7487</v>
      </c>
      <c r="C6108" s="2" t="s">
        <v>47</v>
      </c>
      <c r="D6108" s="2" t="s">
        <v>5371</v>
      </c>
      <c r="E6108" s="2" t="s">
        <v>223</v>
      </c>
      <c r="F6108" s="2" t="s">
        <v>50</v>
      </c>
      <c r="G6108" s="2" t="s">
        <v>51</v>
      </c>
      <c r="H6108" s="2" t="s">
        <v>52</v>
      </c>
      <c r="I6108" s="2" t="s">
        <v>198</v>
      </c>
      <c r="J6108" s="2" t="s">
        <v>357</v>
      </c>
      <c r="K6108" s="2" t="s">
        <v>357</v>
      </c>
      <c r="L6108" s="2" t="s">
        <v>200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358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344</v>
      </c>
      <c r="Y6108" s="2" t="s">
        <v>580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66</v>
      </c>
      <c r="AF6108" s="2" t="s">
        <v>67</v>
      </c>
      <c r="AG6108" s="2" t="s">
        <v>327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7496</v>
      </c>
      <c r="B6109" s="2" t="s">
        <v>7487</v>
      </c>
      <c r="C6109" s="2" t="s">
        <v>47</v>
      </c>
      <c r="D6109" s="2" t="s">
        <v>5371</v>
      </c>
      <c r="E6109" s="2" t="s">
        <v>223</v>
      </c>
      <c r="F6109" s="2" t="s">
        <v>50</v>
      </c>
      <c r="G6109" s="2" t="s">
        <v>51</v>
      </c>
      <c r="H6109" s="2" t="s">
        <v>52</v>
      </c>
      <c r="I6109" s="2" t="s">
        <v>198</v>
      </c>
      <c r="J6109" s="2" t="s">
        <v>357</v>
      </c>
      <c r="K6109" s="2" t="s">
        <v>357</v>
      </c>
      <c r="L6109" s="2" t="s">
        <v>200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360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66</v>
      </c>
      <c r="AF6109" s="2" t="s">
        <v>67</v>
      </c>
      <c r="AG6109" s="2" t="s">
        <v>329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7497</v>
      </c>
      <c r="B6110" s="2" t="s">
        <v>7487</v>
      </c>
      <c r="C6110" s="2" t="s">
        <v>47</v>
      </c>
      <c r="D6110" s="2" t="s">
        <v>5371</v>
      </c>
      <c r="E6110" s="2" t="s">
        <v>223</v>
      </c>
      <c r="F6110" s="2" t="s">
        <v>50</v>
      </c>
      <c r="G6110" s="2" t="s">
        <v>51</v>
      </c>
      <c r="H6110" s="2" t="s">
        <v>52</v>
      </c>
      <c r="I6110" s="2" t="s">
        <v>198</v>
      </c>
      <c r="J6110" s="2" t="s">
        <v>357</v>
      </c>
      <c r="K6110" s="2" t="s">
        <v>357</v>
      </c>
      <c r="L6110" s="2" t="s">
        <v>200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362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149</v>
      </c>
      <c r="Y6110" s="2" t="s">
        <v>150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66</v>
      </c>
      <c r="AF6110" s="2" t="s">
        <v>67</v>
      </c>
      <c r="AG6110" s="2" t="s">
        <v>167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7498</v>
      </c>
      <c r="B6111" s="2" t="s">
        <v>7487</v>
      </c>
      <c r="C6111" s="2" t="s">
        <v>47</v>
      </c>
      <c r="D6111" s="2" t="s">
        <v>5371</v>
      </c>
      <c r="E6111" s="2" t="s">
        <v>223</v>
      </c>
      <c r="F6111" s="2" t="s">
        <v>50</v>
      </c>
      <c r="G6111" s="2" t="s">
        <v>51</v>
      </c>
      <c r="H6111" s="2" t="s">
        <v>52</v>
      </c>
      <c r="I6111" s="2" t="s">
        <v>198</v>
      </c>
      <c r="J6111" s="2" t="s">
        <v>357</v>
      </c>
      <c r="K6111" s="2" t="s">
        <v>357</v>
      </c>
      <c r="L6111" s="2" t="s">
        <v>200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364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344</v>
      </c>
      <c r="Y6111" s="2" t="s">
        <v>584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66</v>
      </c>
      <c r="AF6111" s="2" t="s">
        <v>67</v>
      </c>
      <c r="AG6111" s="2" t="s">
        <v>327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7499</v>
      </c>
      <c r="B6112" s="2" t="s">
        <v>7487</v>
      </c>
      <c r="C6112" s="2" t="s">
        <v>47</v>
      </c>
      <c r="D6112" s="2" t="s">
        <v>5371</v>
      </c>
      <c r="E6112" s="2" t="s">
        <v>223</v>
      </c>
      <c r="F6112" s="2" t="s">
        <v>50</v>
      </c>
      <c r="G6112" s="2" t="s">
        <v>51</v>
      </c>
      <c r="H6112" s="2" t="s">
        <v>52</v>
      </c>
      <c r="I6112" s="2" t="s">
        <v>198</v>
      </c>
      <c r="J6112" s="2" t="s">
        <v>357</v>
      </c>
      <c r="K6112" s="2" t="s">
        <v>357</v>
      </c>
      <c r="L6112" s="2" t="s">
        <v>200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366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344</v>
      </c>
      <c r="Y6112" s="2" t="s">
        <v>586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66</v>
      </c>
      <c r="AF6112" s="2" t="s">
        <v>67</v>
      </c>
      <c r="AG6112" s="2" t="s">
        <v>327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7500</v>
      </c>
      <c r="B6113" s="2" t="s">
        <v>7487</v>
      </c>
      <c r="C6113" s="2" t="s">
        <v>47</v>
      </c>
      <c r="D6113" s="2" t="s">
        <v>5371</v>
      </c>
      <c r="E6113" s="2" t="s">
        <v>223</v>
      </c>
      <c r="F6113" s="2" t="s">
        <v>50</v>
      </c>
      <c r="G6113" s="2" t="s">
        <v>51</v>
      </c>
      <c r="H6113" s="2" t="s">
        <v>52</v>
      </c>
      <c r="I6113" s="2" t="s">
        <v>198</v>
      </c>
      <c r="J6113" s="2" t="s">
        <v>357</v>
      </c>
      <c r="K6113" s="2" t="s">
        <v>357</v>
      </c>
      <c r="L6113" s="2" t="s">
        <v>200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368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344</v>
      </c>
      <c r="Y6113" s="2" t="s">
        <v>588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66</v>
      </c>
      <c r="AF6113" s="2" t="s">
        <v>67</v>
      </c>
      <c r="AG6113" s="2" t="s">
        <v>327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7501</v>
      </c>
      <c r="B6114" s="2" t="s">
        <v>7487</v>
      </c>
      <c r="C6114" s="2" t="s">
        <v>47</v>
      </c>
      <c r="D6114" s="2" t="s">
        <v>5371</v>
      </c>
      <c r="E6114" s="2" t="s">
        <v>223</v>
      </c>
      <c r="F6114" s="2" t="s">
        <v>50</v>
      </c>
      <c r="G6114" s="2" t="s">
        <v>51</v>
      </c>
      <c r="H6114" s="2" t="s">
        <v>52</v>
      </c>
      <c r="I6114" s="2" t="s">
        <v>198</v>
      </c>
      <c r="J6114" s="2" t="s">
        <v>357</v>
      </c>
      <c r="K6114" s="2" t="s">
        <v>357</v>
      </c>
      <c r="L6114" s="2" t="s">
        <v>200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370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314</v>
      </c>
      <c r="Y6114" s="2" t="s">
        <v>315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66</v>
      </c>
      <c r="AF6114" s="2" t="s">
        <v>67</v>
      </c>
      <c r="AG6114" s="2" t="s">
        <v>167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7502</v>
      </c>
      <c r="B6115" s="2" t="s">
        <v>7487</v>
      </c>
      <c r="C6115" s="2" t="s">
        <v>47</v>
      </c>
      <c r="D6115" s="2" t="s">
        <v>5371</v>
      </c>
      <c r="E6115" s="2" t="s">
        <v>223</v>
      </c>
      <c r="F6115" s="2" t="s">
        <v>50</v>
      </c>
      <c r="G6115" s="2" t="s">
        <v>51</v>
      </c>
      <c r="H6115" s="2" t="s">
        <v>52</v>
      </c>
      <c r="I6115" s="2" t="s">
        <v>198</v>
      </c>
      <c r="J6115" s="2" t="s">
        <v>357</v>
      </c>
      <c r="K6115" s="2" t="s">
        <v>357</v>
      </c>
      <c r="L6115" s="2" t="s">
        <v>200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372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66</v>
      </c>
      <c r="AF6115" s="2" t="s">
        <v>67</v>
      </c>
      <c r="AG6115" s="2" t="s">
        <v>329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7503</v>
      </c>
      <c r="B6116" s="2" t="s">
        <v>7487</v>
      </c>
      <c r="C6116" s="2" t="s">
        <v>47</v>
      </c>
      <c r="D6116" s="2" t="s">
        <v>5371</v>
      </c>
      <c r="E6116" s="2" t="s">
        <v>223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163</v>
      </c>
      <c r="M6116" s="2" t="s">
        <v>107</v>
      </c>
      <c r="N6116" s="3"/>
      <c r="O6116" s="3"/>
      <c r="P6116" s="4">
        <f>IF(O6116="吨",N6116*1000,IF(O6116="万立方米",N6116*10000,""))</f>
        <v>1105863000.0</v>
      </c>
      <c r="Q6116" s="2" t="s">
        <v>108</v>
      </c>
      <c r="R6116" s="2" t="s">
        <v>109</v>
      </c>
      <c r="S6116" s="2" t="s">
        <v>164</v>
      </c>
      <c r="T6116" s="2" t="s">
        <v>165</v>
      </c>
      <c r="U6116" s="4">
        <f>0.16</f>
        <v>0.16</v>
      </c>
      <c r="V6116" s="2" t="s">
        <v>111</v>
      </c>
      <c r="W6116" s="2" t="s">
        <v>164</v>
      </c>
      <c r="X6116" s="2" t="s">
        <v>163</v>
      </c>
      <c r="Y6116" s="2" t="s">
        <v>166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66</v>
      </c>
      <c r="AF6116" s="2" t="s">
        <v>67</v>
      </c>
      <c r="AG6116" s="2" t="s">
        <v>167</v>
      </c>
      <c r="AH6116" s="2" t="s">
        <v>168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7504</v>
      </c>
      <c r="B6117" s="2" t="s">
        <v>7505</v>
      </c>
      <c r="C6117" s="2" t="s">
        <v>47</v>
      </c>
      <c r="D6117" s="2" t="s">
        <v>2902</v>
      </c>
      <c r="E6117" s="2" t="s">
        <v>526</v>
      </c>
      <c r="F6117" s="2" t="s">
        <v>119</v>
      </c>
      <c r="G6117" s="2" t="s">
        <v>227</v>
      </c>
      <c r="H6117" s="2" t="s">
        <v>297</v>
      </c>
      <c r="I6117" s="2" t="s">
        <v>53</v>
      </c>
      <c r="J6117" s="2" t="s">
        <v>226</v>
      </c>
      <c r="K6117" s="2" t="s">
        <v>226</v>
      </c>
      <c r="L6117" s="2" t="s">
        <v>227</v>
      </c>
      <c r="M6117" s="2" t="s">
        <v>57</v>
      </c>
      <c r="N6117" s="3">
        <v>88.913</v>
      </c>
      <c r="O6117" s="3" t="s">
        <v>228</v>
      </c>
      <c r="P6117" s="4">
        <f>IF(O6117="吨",N6117*1000,IF(O6117="万立方米",N6117*10000,""))</f>
        <v>889130.0</v>
      </c>
      <c r="Q6117" s="2" t="s">
        <v>229</v>
      </c>
      <c r="R6117" s="2" t="s">
        <v>230</v>
      </c>
      <c r="S6117" s="2" t="s">
        <v>448</v>
      </c>
      <c r="T6117" s="2" t="s">
        <v>75</v>
      </c>
      <c r="U6117" s="4">
        <f>0.0</f>
        <v>0.0</v>
      </c>
      <c r="V6117" s="2" t="s">
        <v>232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4">
        <f>P6117*U6117/1000000</f>
        <v>0.0</v>
      </c>
      <c r="AD6117" s="4">
        <f>AC6117*(1-Z6117/100)</f>
        <v>0.0</v>
      </c>
      <c r="AE6117" s="2" t="s">
        <v>66</v>
      </c>
      <c r="AF6117" s="2" t="s">
        <v>67</v>
      </c>
      <c r="AG6117" s="2" t="s">
        <v>233</v>
      </c>
      <c r="AH6117" s="2" t="s">
        <v>449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7506</v>
      </c>
      <c r="B6118" s="2" t="s">
        <v>7505</v>
      </c>
      <c r="C6118" s="2" t="s">
        <v>47</v>
      </c>
      <c r="D6118" s="2" t="s">
        <v>2902</v>
      </c>
      <c r="E6118" s="2" t="s">
        <v>526</v>
      </c>
      <c r="F6118" s="2" t="s">
        <v>119</v>
      </c>
      <c r="G6118" s="2" t="s">
        <v>227</v>
      </c>
      <c r="H6118" s="2" t="s">
        <v>297</v>
      </c>
      <c r="I6118" s="2" t="s">
        <v>53</v>
      </c>
      <c r="J6118" s="2" t="s">
        <v>226</v>
      </c>
      <c r="K6118" s="2" t="s">
        <v>226</v>
      </c>
      <c r="L6118" s="2" t="s">
        <v>227</v>
      </c>
      <c r="M6118" s="2" t="s">
        <v>73</v>
      </c>
      <c r="N6118" s="3">
        <v>88.913</v>
      </c>
      <c r="O6118" s="3" t="s">
        <v>228</v>
      </c>
      <c r="P6118" s="4">
        <f>IF(O6118="吨",N6118*1000,IF(O6118="万立方米",N6118*10000,""))</f>
        <v>889130.0</v>
      </c>
      <c r="Q6118" s="2" t="s">
        <v>229</v>
      </c>
      <c r="R6118" s="2" t="s">
        <v>230</v>
      </c>
      <c r="S6118" s="2" t="s">
        <v>451</v>
      </c>
      <c r="T6118" s="2" t="s">
        <v>75</v>
      </c>
      <c r="U6118" s="4">
        <f>1.3</f>
        <v>1.3</v>
      </c>
      <c r="V6118" s="2" t="s">
        <v>232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1.155869</v>
      </c>
      <c r="AD6118" s="4">
        <f>AC6118*(1-Z6118/100)</f>
        <v>1.155869</v>
      </c>
      <c r="AE6118" s="2" t="s">
        <v>66</v>
      </c>
      <c r="AF6118" s="2" t="s">
        <v>67</v>
      </c>
      <c r="AG6118" s="2" t="s">
        <v>236</v>
      </c>
      <c r="AH6118" s="2" t="s">
        <v>449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7507</v>
      </c>
      <c r="B6119" s="2" t="s">
        <v>7505</v>
      </c>
      <c r="C6119" s="2" t="s">
        <v>47</v>
      </c>
      <c r="D6119" s="2" t="s">
        <v>2902</v>
      </c>
      <c r="E6119" s="2" t="s">
        <v>526</v>
      </c>
      <c r="F6119" s="2" t="s">
        <v>119</v>
      </c>
      <c r="G6119" s="2" t="s">
        <v>227</v>
      </c>
      <c r="H6119" s="2" t="s">
        <v>297</v>
      </c>
      <c r="I6119" s="2" t="s">
        <v>53</v>
      </c>
      <c r="J6119" s="2" t="s">
        <v>226</v>
      </c>
      <c r="K6119" s="2" t="s">
        <v>226</v>
      </c>
      <c r="L6119" s="2" t="s">
        <v>227</v>
      </c>
      <c r="M6119" s="2" t="s">
        <v>79</v>
      </c>
      <c r="N6119" s="3">
        <v>88.913</v>
      </c>
      <c r="O6119" s="3" t="s">
        <v>228</v>
      </c>
      <c r="P6119" s="4">
        <f>IF(O6119="吨",N6119*1000,IF(O6119="万立方米",N6119*10000,""))</f>
        <v>889130.0</v>
      </c>
      <c r="Q6119" s="2" t="s">
        <v>229</v>
      </c>
      <c r="R6119" s="2" t="s">
        <v>230</v>
      </c>
      <c r="S6119" s="2" t="s">
        <v>453</v>
      </c>
      <c r="T6119" s="2" t="s">
        <v>75</v>
      </c>
      <c r="U6119" s="4">
        <f>4.1</f>
        <v>4.1</v>
      </c>
      <c r="V6119" s="2" t="s">
        <v>232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4">
        <f>P6119*U6119/1000000</f>
        <v>3.6454329999999997</v>
      </c>
      <c r="AD6119" s="4">
        <f>AC6119*(1-Z6119/100)</f>
        <v>2.8434377399999997</v>
      </c>
      <c r="AE6119" s="2" t="s">
        <v>66</v>
      </c>
      <c r="AF6119" s="2" t="s">
        <v>67</v>
      </c>
      <c r="AG6119" s="2" t="s">
        <v>239</v>
      </c>
      <c r="AH6119" s="2" t="s">
        <v>449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7508</v>
      </c>
      <c r="B6120" s="2" t="s">
        <v>7505</v>
      </c>
      <c r="C6120" s="2" t="s">
        <v>47</v>
      </c>
      <c r="D6120" s="2" t="s">
        <v>2902</v>
      </c>
      <c r="E6120" s="2" t="s">
        <v>526</v>
      </c>
      <c r="F6120" s="2" t="s">
        <v>119</v>
      </c>
      <c r="G6120" s="2" t="s">
        <v>227</v>
      </c>
      <c r="H6120" s="2" t="s">
        <v>297</v>
      </c>
      <c r="I6120" s="2" t="s">
        <v>53</v>
      </c>
      <c r="J6120" s="2" t="s">
        <v>226</v>
      </c>
      <c r="K6120" s="2" t="s">
        <v>226</v>
      </c>
      <c r="L6120" s="2" t="s">
        <v>227</v>
      </c>
      <c r="M6120" s="2" t="s">
        <v>87</v>
      </c>
      <c r="N6120" s="3">
        <v>88.913</v>
      </c>
      <c r="O6120" s="3" t="s">
        <v>228</v>
      </c>
      <c r="P6120" s="4">
        <f>IF(O6120="吨",N6120*1000,IF(O6120="万立方米",N6120*10000,""))</f>
        <v>889130.0</v>
      </c>
      <c r="Q6120" s="2" t="s">
        <v>229</v>
      </c>
      <c r="R6120" s="2" t="s">
        <v>230</v>
      </c>
      <c r="S6120" s="2" t="s">
        <v>455</v>
      </c>
      <c r="T6120" s="2" t="s">
        <v>75</v>
      </c>
      <c r="U6120" s="4">
        <f>0.0</f>
        <v>0.0</v>
      </c>
      <c r="V6120" s="2" t="s">
        <v>232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0.0</v>
      </c>
      <c r="AD6120" s="4">
        <f>AC6120*(1-Z6120/100)</f>
        <v>0.0</v>
      </c>
      <c r="AE6120" s="2" t="s">
        <v>66</v>
      </c>
      <c r="AF6120" s="2" t="s">
        <v>67</v>
      </c>
      <c r="AG6120" s="2" t="s">
        <v>233</v>
      </c>
      <c r="AH6120" s="2" t="s">
        <v>449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7509</v>
      </c>
      <c r="B6121" s="2" t="s">
        <v>7505</v>
      </c>
      <c r="C6121" s="2" t="s">
        <v>47</v>
      </c>
      <c r="D6121" s="2" t="s">
        <v>2902</v>
      </c>
      <c r="E6121" s="2" t="s">
        <v>526</v>
      </c>
      <c r="F6121" s="2" t="s">
        <v>119</v>
      </c>
      <c r="G6121" s="2" t="s">
        <v>227</v>
      </c>
      <c r="H6121" s="2" t="s">
        <v>297</v>
      </c>
      <c r="I6121" s="2" t="s">
        <v>53</v>
      </c>
      <c r="J6121" s="2" t="s">
        <v>226</v>
      </c>
      <c r="K6121" s="2" t="s">
        <v>226</v>
      </c>
      <c r="L6121" s="2" t="s">
        <v>227</v>
      </c>
      <c r="M6121" s="2" t="s">
        <v>91</v>
      </c>
      <c r="N6121" s="3">
        <v>88.913</v>
      </c>
      <c r="O6121" s="3" t="s">
        <v>228</v>
      </c>
      <c r="P6121" s="4">
        <f>IF(O6121="吨",N6121*1000,IF(O6121="万立方米",N6121*10000,""))</f>
        <v>889130.0</v>
      </c>
      <c r="Q6121" s="2" t="s">
        <v>229</v>
      </c>
      <c r="R6121" s="2" t="s">
        <v>230</v>
      </c>
      <c r="S6121" s="2" t="s">
        <v>457</v>
      </c>
      <c r="T6121" s="2" t="s">
        <v>75</v>
      </c>
      <c r="U6121" s="4">
        <f>0.03</f>
        <v>0.03</v>
      </c>
      <c r="V6121" s="2" t="s">
        <v>232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4">
        <f>P6121*U6121/1000000</f>
        <v>0.026673899999999997</v>
      </c>
      <c r="AD6121" s="4">
        <f>AC6122*(1-AA6121/100)+(AC6121-AC6122)*(1-AB6121/100)</f>
        <v>0.026673899999999997</v>
      </c>
      <c r="AE6121" s="2" t="s">
        <v>66</v>
      </c>
      <c r="AF6121" s="2" t="s">
        <v>67</v>
      </c>
      <c r="AG6121" s="2" t="s">
        <v>233</v>
      </c>
      <c r="AH6121" s="2" t="s">
        <v>449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7510</v>
      </c>
      <c r="B6122" s="2" t="s">
        <v>7505</v>
      </c>
      <c r="C6122" s="2" t="s">
        <v>47</v>
      </c>
      <c r="D6122" s="2" t="s">
        <v>2902</v>
      </c>
      <c r="E6122" s="2" t="s">
        <v>526</v>
      </c>
      <c r="F6122" s="2" t="s">
        <v>119</v>
      </c>
      <c r="G6122" s="2" t="s">
        <v>227</v>
      </c>
      <c r="H6122" s="2" t="s">
        <v>297</v>
      </c>
      <c r="I6122" s="2" t="s">
        <v>53</v>
      </c>
      <c r="J6122" s="2" t="s">
        <v>226</v>
      </c>
      <c r="K6122" s="2" t="s">
        <v>226</v>
      </c>
      <c r="L6122" s="2" t="s">
        <v>227</v>
      </c>
      <c r="M6122" s="2" t="s">
        <v>95</v>
      </c>
      <c r="N6122" s="3">
        <v>88.913</v>
      </c>
      <c r="O6122" s="3" t="s">
        <v>228</v>
      </c>
      <c r="P6122" s="4">
        <f>IF(O6122="吨",N6122*1000,IF(O6122="万立方米",N6122*10000,""))</f>
        <v>889130.0</v>
      </c>
      <c r="Q6122" s="2" t="s">
        <v>229</v>
      </c>
      <c r="R6122" s="2" t="s">
        <v>230</v>
      </c>
      <c r="S6122" s="2" t="s">
        <v>459</v>
      </c>
      <c r="T6122" s="2" t="s">
        <v>75</v>
      </c>
      <c r="U6122" s="4">
        <f>0.03</f>
        <v>0.03</v>
      </c>
      <c r="V6122" s="2" t="s">
        <v>232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0.026673899999999997</v>
      </c>
      <c r="AD6122" s="4">
        <f>AC6122*(1-Z6122/100)</f>
        <v>0.026673899999999997</v>
      </c>
      <c r="AE6122" s="2" t="s">
        <v>66</v>
      </c>
      <c r="AF6122" s="2" t="s">
        <v>67</v>
      </c>
      <c r="AG6122" s="2" t="s">
        <v>233</v>
      </c>
      <c r="AH6122" s="2" t="s">
        <v>449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7511</v>
      </c>
      <c r="B6123" s="2" t="s">
        <v>7505</v>
      </c>
      <c r="C6123" s="2" t="s">
        <v>47</v>
      </c>
      <c r="D6123" s="2" t="s">
        <v>2902</v>
      </c>
      <c r="E6123" s="2" t="s">
        <v>526</v>
      </c>
      <c r="F6123" s="2" t="s">
        <v>119</v>
      </c>
      <c r="G6123" s="2" t="s">
        <v>227</v>
      </c>
      <c r="H6123" s="2" t="s">
        <v>297</v>
      </c>
      <c r="I6123" s="2" t="s">
        <v>53</v>
      </c>
      <c r="J6123" s="2" t="s">
        <v>226</v>
      </c>
      <c r="K6123" s="2" t="s">
        <v>226</v>
      </c>
      <c r="L6123" s="2" t="s">
        <v>227</v>
      </c>
      <c r="M6123" s="2" t="s">
        <v>99</v>
      </c>
      <c r="N6123" s="3">
        <v>88.913</v>
      </c>
      <c r="O6123" s="3" t="s">
        <v>228</v>
      </c>
      <c r="P6123" s="4">
        <f>IF(O6123="吨",N6123*1000,IF(O6123="万立方米",N6123*10000,""))</f>
        <v>889130.0</v>
      </c>
      <c r="Q6123" s="2" t="s">
        <v>229</v>
      </c>
      <c r="R6123" s="2" t="s">
        <v>230</v>
      </c>
      <c r="S6123" s="2" t="s">
        <v>461</v>
      </c>
      <c r="T6123" s="2" t="s">
        <v>75</v>
      </c>
      <c r="U6123" s="4">
        <f>0.0</f>
        <v>0.0</v>
      </c>
      <c r="V6123" s="2" t="s">
        <v>232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4">
        <f>P6123*U6123/1000000</f>
        <v>0.0</v>
      </c>
      <c r="AD6123" s="4">
        <f>AC6123*(1-Z6123/100)</f>
        <v>0.0</v>
      </c>
      <c r="AE6123" s="2" t="s">
        <v>66</v>
      </c>
      <c r="AF6123" s="2" t="s">
        <v>67</v>
      </c>
      <c r="AG6123" s="2" t="s">
        <v>233</v>
      </c>
      <c r="AH6123" s="2" t="s">
        <v>449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7512</v>
      </c>
      <c r="B6124" s="2" t="s">
        <v>7505</v>
      </c>
      <c r="C6124" s="2" t="s">
        <v>47</v>
      </c>
      <c r="D6124" s="2" t="s">
        <v>2902</v>
      </c>
      <c r="E6124" s="2" t="s">
        <v>526</v>
      </c>
      <c r="F6124" s="2" t="s">
        <v>119</v>
      </c>
      <c r="G6124" s="2" t="s">
        <v>227</v>
      </c>
      <c r="H6124" s="2" t="s">
        <v>297</v>
      </c>
      <c r="I6124" s="2" t="s">
        <v>53</v>
      </c>
      <c r="J6124" s="2" t="s">
        <v>226</v>
      </c>
      <c r="K6124" s="2" t="s">
        <v>226</v>
      </c>
      <c r="L6124" s="2" t="s">
        <v>227</v>
      </c>
      <c r="M6124" s="2" t="s">
        <v>104</v>
      </c>
      <c r="N6124" s="3">
        <v>88.913</v>
      </c>
      <c r="O6124" s="3" t="s">
        <v>228</v>
      </c>
      <c r="P6124" s="4">
        <f>IF(O6124="吨",N6124*1000,IF(O6124="万立方米",N6124*10000,""))</f>
        <v>889130.0</v>
      </c>
      <c r="Q6124" s="2" t="s">
        <v>229</v>
      </c>
      <c r="R6124" s="2" t="s">
        <v>230</v>
      </c>
      <c r="S6124" s="2" t="s">
        <v>463</v>
      </c>
      <c r="T6124" s="2" t="s">
        <v>75</v>
      </c>
      <c r="U6124" s="4">
        <f>0.02</f>
        <v>0.02</v>
      </c>
      <c r="V6124" s="2" t="s">
        <v>232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 t="s">
        <v>236</v>
      </c>
      <c r="AH6124" s="2" t="s">
        <v>449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7513</v>
      </c>
      <c r="B6125" s="2" t="s">
        <v>7505</v>
      </c>
      <c r="C6125" s="2" t="s">
        <v>47</v>
      </c>
      <c r="D6125" s="2" t="s">
        <v>2902</v>
      </c>
      <c r="E6125" s="2" t="s">
        <v>526</v>
      </c>
      <c r="F6125" s="2" t="s">
        <v>119</v>
      </c>
      <c r="G6125" s="2" t="s">
        <v>227</v>
      </c>
      <c r="H6125" s="2" t="s">
        <v>297</v>
      </c>
      <c r="I6125" s="2"/>
      <c r="J6125" s="2"/>
      <c r="K6125" s="2"/>
      <c r="L6125" s="2"/>
      <c r="M6125" s="2" t="s">
        <v>107</v>
      </c>
      <c r="N6125" s="3"/>
      <c r="O6125" s="3"/>
      <c r="P6125" s="4">
        <f>IF(O6125="吨",N6125*1000,IF(O6125="万立方米",N6125*10000,""))</f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138</v>
      </c>
      <c r="AH6125" s="2" t="s">
        <v>114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7514</v>
      </c>
      <c r="B6126" s="2" t="s">
        <v>7515</v>
      </c>
      <c r="C6126" s="2" t="s">
        <v>47</v>
      </c>
      <c r="D6126" s="2" t="s">
        <v>797</v>
      </c>
      <c r="E6126" s="2" t="s">
        <v>514</v>
      </c>
      <c r="F6126" s="2" t="s">
        <v>224</v>
      </c>
      <c r="G6126" s="2" t="s">
        <v>225</v>
      </c>
      <c r="H6126" s="2" t="s">
        <v>1615</v>
      </c>
      <c r="I6126" s="2" t="s">
        <v>53</v>
      </c>
      <c r="J6126" s="2" t="s">
        <v>226</v>
      </c>
      <c r="K6126" s="2" t="s">
        <v>226</v>
      </c>
      <c r="L6126" s="2" t="s">
        <v>227</v>
      </c>
      <c r="M6126" s="2" t="s">
        <v>57</v>
      </c>
      <c r="N6126" s="3">
        <v>24561.661</v>
      </c>
      <c r="O6126" s="3" t="s">
        <v>228</v>
      </c>
      <c r="P6126" s="4">
        <f>IF(O6126="吨",N6126*1000,IF(O6126="万立方米",N6126*10000,""))</f>
        <v>245616610.0</v>
      </c>
      <c r="Q6126" s="2" t="s">
        <v>229</v>
      </c>
      <c r="R6126" s="2" t="s">
        <v>230</v>
      </c>
      <c r="S6126" s="2" t="s">
        <v>231</v>
      </c>
      <c r="T6126" s="2" t="s">
        <v>75</v>
      </c>
      <c r="U6126" s="4">
        <f>0.0</f>
        <v>0.0</v>
      </c>
      <c r="V6126" s="2" t="s">
        <v>232</v>
      </c>
      <c r="W6126" s="2" t="s">
        <v>76</v>
      </c>
      <c r="X6126" s="2" t="s">
        <v>255</v>
      </c>
      <c r="Y6126" s="2" t="s">
        <v>256</v>
      </c>
      <c r="Z6126" s="2">
        <v>57</v>
      </c>
      <c r="AA6126" s="2"/>
      <c r="AB6126" s="2"/>
      <c r="AC6126" s="4">
        <f>P6126*U6126/1000000</f>
        <v>0.0</v>
      </c>
      <c r="AD6126" s="4">
        <f>AC6126*(1-Z6126/100)</f>
        <v>0.0</v>
      </c>
      <c r="AE6126" s="2" t="s">
        <v>66</v>
      </c>
      <c r="AF6126" s="2" t="s">
        <v>67</v>
      </c>
      <c r="AG6126" s="2" t="s">
        <v>257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7516</v>
      </c>
      <c r="B6127" s="2" t="s">
        <v>7515</v>
      </c>
      <c r="C6127" s="2" t="s">
        <v>47</v>
      </c>
      <c r="D6127" s="2" t="s">
        <v>797</v>
      </c>
      <c r="E6127" s="2" t="s">
        <v>514</v>
      </c>
      <c r="F6127" s="2" t="s">
        <v>224</v>
      </c>
      <c r="G6127" s="2" t="s">
        <v>225</v>
      </c>
      <c r="H6127" s="2" t="s">
        <v>1615</v>
      </c>
      <c r="I6127" s="2" t="s">
        <v>53</v>
      </c>
      <c r="J6127" s="2" t="s">
        <v>226</v>
      </c>
      <c r="K6127" s="2" t="s">
        <v>226</v>
      </c>
      <c r="L6127" s="2" t="s">
        <v>227</v>
      </c>
      <c r="M6127" s="2" t="s">
        <v>73</v>
      </c>
      <c r="N6127" s="3">
        <v>24561.661</v>
      </c>
      <c r="O6127" s="3" t="s">
        <v>228</v>
      </c>
      <c r="P6127" s="4">
        <f>IF(O6127="吨",N6127*1000,IF(O6127="万立方米",N6127*10000,""))</f>
        <v>245616610.0</v>
      </c>
      <c r="Q6127" s="2" t="s">
        <v>229</v>
      </c>
      <c r="R6127" s="2" t="s">
        <v>230</v>
      </c>
      <c r="S6127" s="2" t="s">
        <v>235</v>
      </c>
      <c r="T6127" s="2" t="s">
        <v>75</v>
      </c>
      <c r="U6127" s="4">
        <f>1.3</f>
        <v>1.3</v>
      </c>
      <c r="V6127" s="2" t="s">
        <v>232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319.301593</v>
      </c>
      <c r="AD6127" s="4">
        <f>AC6127*(1-Z6127/100)</f>
        <v>319.301593</v>
      </c>
      <c r="AE6127" s="2" t="s">
        <v>66</v>
      </c>
      <c r="AF6127" s="2" t="s">
        <v>67</v>
      </c>
      <c r="AG6127" s="2" t="s">
        <v>259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7517</v>
      </c>
      <c r="B6128" s="2" t="s">
        <v>7515</v>
      </c>
      <c r="C6128" s="2" t="s">
        <v>47</v>
      </c>
      <c r="D6128" s="2" t="s">
        <v>797</v>
      </c>
      <c r="E6128" s="2" t="s">
        <v>514</v>
      </c>
      <c r="F6128" s="2" t="s">
        <v>224</v>
      </c>
      <c r="G6128" s="2" t="s">
        <v>225</v>
      </c>
      <c r="H6128" s="2" t="s">
        <v>1615</v>
      </c>
      <c r="I6128" s="2" t="s">
        <v>53</v>
      </c>
      <c r="J6128" s="2" t="s">
        <v>226</v>
      </c>
      <c r="K6128" s="2" t="s">
        <v>226</v>
      </c>
      <c r="L6128" s="2" t="s">
        <v>227</v>
      </c>
      <c r="M6128" s="2" t="s">
        <v>79</v>
      </c>
      <c r="N6128" s="3">
        <v>24561.661</v>
      </c>
      <c r="O6128" s="3" t="s">
        <v>228</v>
      </c>
      <c r="P6128" s="4">
        <f>IF(O6128="吨",N6128*1000,IF(O6128="万立方米",N6128*10000,""))</f>
        <v>245616610.0</v>
      </c>
      <c r="Q6128" s="2" t="s">
        <v>229</v>
      </c>
      <c r="R6128" s="2" t="s">
        <v>230</v>
      </c>
      <c r="S6128" s="2" t="s">
        <v>238</v>
      </c>
      <c r="T6128" s="2" t="s">
        <v>75</v>
      </c>
      <c r="U6128" s="4">
        <f>4.1</f>
        <v>4.1</v>
      </c>
      <c r="V6128" s="2" t="s">
        <v>232</v>
      </c>
      <c r="W6128" s="2" t="s">
        <v>76</v>
      </c>
      <c r="X6128" s="2" t="s">
        <v>149</v>
      </c>
      <c r="Y6128" s="2" t="s">
        <v>150</v>
      </c>
      <c r="Z6128" s="2">
        <v>64</v>
      </c>
      <c r="AA6128" s="2"/>
      <c r="AB6128" s="2"/>
      <c r="AC6128" s="4">
        <f>P6128*U6128/1000000</f>
        <v>1007.0281009999999</v>
      </c>
      <c r="AD6128" s="4">
        <f>AC6128*(1-Z6128/100)</f>
        <v>362.53011635999997</v>
      </c>
      <c r="AE6128" s="2" t="s">
        <v>66</v>
      </c>
      <c r="AF6128" s="2" t="s">
        <v>67</v>
      </c>
      <c r="AG6128" s="2" t="s">
        <v>257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7518</v>
      </c>
      <c r="B6129" s="2" t="s">
        <v>7515</v>
      </c>
      <c r="C6129" s="2" t="s">
        <v>47</v>
      </c>
      <c r="D6129" s="2" t="s">
        <v>797</v>
      </c>
      <c r="E6129" s="2" t="s">
        <v>514</v>
      </c>
      <c r="F6129" s="2" t="s">
        <v>224</v>
      </c>
      <c r="G6129" s="2" t="s">
        <v>225</v>
      </c>
      <c r="H6129" s="2" t="s">
        <v>1615</v>
      </c>
      <c r="I6129" s="2" t="s">
        <v>53</v>
      </c>
      <c r="J6129" s="2" t="s">
        <v>226</v>
      </c>
      <c r="K6129" s="2" t="s">
        <v>226</v>
      </c>
      <c r="L6129" s="2" t="s">
        <v>227</v>
      </c>
      <c r="M6129" s="2" t="s">
        <v>87</v>
      </c>
      <c r="N6129" s="3">
        <v>24561.661</v>
      </c>
      <c r="O6129" s="3" t="s">
        <v>228</v>
      </c>
      <c r="P6129" s="4">
        <f>IF(O6129="吨",N6129*1000,IF(O6129="万立方米",N6129*10000,""))</f>
        <v>245616610.0</v>
      </c>
      <c r="Q6129" s="2" t="s">
        <v>229</v>
      </c>
      <c r="R6129" s="2" t="s">
        <v>230</v>
      </c>
      <c r="S6129" s="2" t="s">
        <v>241</v>
      </c>
      <c r="T6129" s="2" t="s">
        <v>75</v>
      </c>
      <c r="U6129" s="4">
        <f>0.0</f>
        <v>0.0</v>
      </c>
      <c r="V6129" s="2" t="s">
        <v>232</v>
      </c>
      <c r="W6129" s="2" t="s">
        <v>76</v>
      </c>
      <c r="X6129" s="2" t="s">
        <v>255</v>
      </c>
      <c r="Y6129" s="2" t="s">
        <v>262</v>
      </c>
      <c r="Z6129" s="2">
        <v>57</v>
      </c>
      <c r="AA6129" s="2"/>
      <c r="AB6129" s="2"/>
      <c r="AC6129" s="4">
        <f>P6129*U6129/1000000</f>
        <v>0.0</v>
      </c>
      <c r="AD6129" s="4">
        <f>AC6129*(1-Z6129/100)</f>
        <v>0.0</v>
      </c>
      <c r="AE6129" s="2" t="s">
        <v>66</v>
      </c>
      <c r="AF6129" s="2" t="s">
        <v>67</v>
      </c>
      <c r="AG6129" s="2" t="s">
        <v>257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7519</v>
      </c>
      <c r="B6130" s="2" t="s">
        <v>7515</v>
      </c>
      <c r="C6130" s="2" t="s">
        <v>47</v>
      </c>
      <c r="D6130" s="2" t="s">
        <v>797</v>
      </c>
      <c r="E6130" s="2" t="s">
        <v>514</v>
      </c>
      <c r="F6130" s="2" t="s">
        <v>224</v>
      </c>
      <c r="G6130" s="2" t="s">
        <v>225</v>
      </c>
      <c r="H6130" s="2" t="s">
        <v>1615</v>
      </c>
      <c r="I6130" s="2" t="s">
        <v>53</v>
      </c>
      <c r="J6130" s="2" t="s">
        <v>226</v>
      </c>
      <c r="K6130" s="2" t="s">
        <v>226</v>
      </c>
      <c r="L6130" s="2" t="s">
        <v>227</v>
      </c>
      <c r="M6130" s="2" t="s">
        <v>91</v>
      </c>
      <c r="N6130" s="3">
        <v>24561.661</v>
      </c>
      <c r="O6130" s="3" t="s">
        <v>228</v>
      </c>
      <c r="P6130" s="4">
        <f>IF(O6130="吨",N6130*1000,IF(O6130="万立方米",N6130*10000,""))</f>
        <v>245616610.0</v>
      </c>
      <c r="Q6130" s="2" t="s">
        <v>229</v>
      </c>
      <c r="R6130" s="2" t="s">
        <v>230</v>
      </c>
      <c r="S6130" s="2" t="s">
        <v>243</v>
      </c>
      <c r="T6130" s="2" t="s">
        <v>75</v>
      </c>
      <c r="U6130" s="4">
        <f>0.03</f>
        <v>0.03</v>
      </c>
      <c r="V6130" s="2" t="s">
        <v>232</v>
      </c>
      <c r="W6130" s="2" t="s">
        <v>76</v>
      </c>
      <c r="X6130" s="2" t="s">
        <v>255</v>
      </c>
      <c r="Y6130" s="2" t="s">
        <v>264</v>
      </c>
      <c r="Z6130" s="2">
        <v>75</v>
      </c>
      <c r="AA6130" s="2">
        <v>57</v>
      </c>
      <c r="AB6130" s="2">
        <v>75</v>
      </c>
      <c r="AC6130" s="4">
        <f>P6130*U6130/1000000</f>
        <v>7.3684983</v>
      </c>
      <c r="AD6130" s="4">
        <f>AC6131*(1-AA6130/100)+(AC6130-AC6131)*(1-AB6130/100)</f>
        <v>3.168454269</v>
      </c>
      <c r="AE6130" s="2" t="s">
        <v>66</v>
      </c>
      <c r="AF6130" s="2" t="s">
        <v>67</v>
      </c>
      <c r="AG6130" s="2" t="s">
        <v>257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7520</v>
      </c>
      <c r="B6131" s="2" t="s">
        <v>7515</v>
      </c>
      <c r="C6131" s="2" t="s">
        <v>47</v>
      </c>
      <c r="D6131" s="2" t="s">
        <v>797</v>
      </c>
      <c r="E6131" s="2" t="s">
        <v>514</v>
      </c>
      <c r="F6131" s="2" t="s">
        <v>224</v>
      </c>
      <c r="G6131" s="2" t="s">
        <v>225</v>
      </c>
      <c r="H6131" s="2" t="s">
        <v>1615</v>
      </c>
      <c r="I6131" s="2" t="s">
        <v>53</v>
      </c>
      <c r="J6131" s="2" t="s">
        <v>226</v>
      </c>
      <c r="K6131" s="2" t="s">
        <v>226</v>
      </c>
      <c r="L6131" s="2" t="s">
        <v>227</v>
      </c>
      <c r="M6131" s="2" t="s">
        <v>95</v>
      </c>
      <c r="N6131" s="3">
        <v>24561.661</v>
      </c>
      <c r="O6131" s="3" t="s">
        <v>228</v>
      </c>
      <c r="P6131" s="4">
        <f>IF(O6131="吨",N6131*1000,IF(O6131="万立方米",N6131*10000,""))</f>
        <v>245616610.0</v>
      </c>
      <c r="Q6131" s="2" t="s">
        <v>229</v>
      </c>
      <c r="R6131" s="2" t="s">
        <v>230</v>
      </c>
      <c r="S6131" s="2" t="s">
        <v>245</v>
      </c>
      <c r="T6131" s="2" t="s">
        <v>75</v>
      </c>
      <c r="U6131" s="4">
        <f>0.03</f>
        <v>0.03</v>
      </c>
      <c r="V6131" s="2" t="s">
        <v>232</v>
      </c>
      <c r="W6131" s="2" t="s">
        <v>76</v>
      </c>
      <c r="X6131" s="2" t="s">
        <v>255</v>
      </c>
      <c r="Y6131" s="2" t="s">
        <v>266</v>
      </c>
      <c r="Z6131" s="2">
        <v>57</v>
      </c>
      <c r="AA6131" s="2"/>
      <c r="AB6131" s="2"/>
      <c r="AC6131" s="4">
        <f>P6131*U6131/1000000</f>
        <v>7.3684983</v>
      </c>
      <c r="AD6131" s="4">
        <f>AC6131*(1-Z6131/100)</f>
        <v>3.168454269</v>
      </c>
      <c r="AE6131" s="2" t="s">
        <v>66</v>
      </c>
      <c r="AF6131" s="2" t="s">
        <v>67</v>
      </c>
      <c r="AG6131" s="2" t="s">
        <v>257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7521</v>
      </c>
      <c r="B6132" s="2" t="s">
        <v>7515</v>
      </c>
      <c r="C6132" s="2" t="s">
        <v>47</v>
      </c>
      <c r="D6132" s="2" t="s">
        <v>797</v>
      </c>
      <c r="E6132" s="2" t="s">
        <v>514</v>
      </c>
      <c r="F6132" s="2" t="s">
        <v>224</v>
      </c>
      <c r="G6132" s="2" t="s">
        <v>225</v>
      </c>
      <c r="H6132" s="2" t="s">
        <v>1615</v>
      </c>
      <c r="I6132" s="2" t="s">
        <v>53</v>
      </c>
      <c r="J6132" s="2" t="s">
        <v>226</v>
      </c>
      <c r="K6132" s="2" t="s">
        <v>226</v>
      </c>
      <c r="L6132" s="2" t="s">
        <v>227</v>
      </c>
      <c r="M6132" s="2" t="s">
        <v>99</v>
      </c>
      <c r="N6132" s="3">
        <v>24561.661</v>
      </c>
      <c r="O6132" s="3" t="s">
        <v>228</v>
      </c>
      <c r="P6132" s="4">
        <f>IF(O6132="吨",N6132*1000,IF(O6132="万立方米",N6132*10000,""))</f>
        <v>245616610.0</v>
      </c>
      <c r="Q6132" s="2" t="s">
        <v>229</v>
      </c>
      <c r="R6132" s="2" t="s">
        <v>230</v>
      </c>
      <c r="S6132" s="2" t="s">
        <v>247</v>
      </c>
      <c r="T6132" s="2" t="s">
        <v>75</v>
      </c>
      <c r="U6132" s="4">
        <f>0.0</f>
        <v>0.0</v>
      </c>
      <c r="V6132" s="2" t="s">
        <v>232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4">
        <f>P6132*U6132/1000000</f>
        <v>0.0</v>
      </c>
      <c r="AD6132" s="4">
        <f>AC6132*(1-Z6132/100)</f>
        <v>0.0</v>
      </c>
      <c r="AE6132" s="2" t="s">
        <v>66</v>
      </c>
      <c r="AF6132" s="2" t="s">
        <v>67</v>
      </c>
      <c r="AG6132" s="2" t="s">
        <v>268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7522</v>
      </c>
      <c r="B6133" s="2" t="s">
        <v>7515</v>
      </c>
      <c r="C6133" s="2" t="s">
        <v>47</v>
      </c>
      <c r="D6133" s="2" t="s">
        <v>797</v>
      </c>
      <c r="E6133" s="2" t="s">
        <v>514</v>
      </c>
      <c r="F6133" s="2" t="s">
        <v>224</v>
      </c>
      <c r="G6133" s="2" t="s">
        <v>225</v>
      </c>
      <c r="H6133" s="2" t="s">
        <v>1615</v>
      </c>
      <c r="I6133" s="2" t="s">
        <v>53</v>
      </c>
      <c r="J6133" s="2" t="s">
        <v>226</v>
      </c>
      <c r="K6133" s="2" t="s">
        <v>226</v>
      </c>
      <c r="L6133" s="2" t="s">
        <v>227</v>
      </c>
      <c r="M6133" s="2" t="s">
        <v>104</v>
      </c>
      <c r="N6133" s="3">
        <v>24561.661</v>
      </c>
      <c r="O6133" s="3" t="s">
        <v>228</v>
      </c>
      <c r="P6133" s="4">
        <f>IF(O6133="吨",N6133*1000,IF(O6133="万立方米",N6133*10000,""))</f>
        <v>245616610.0</v>
      </c>
      <c r="Q6133" s="2" t="s">
        <v>229</v>
      </c>
      <c r="R6133" s="2" t="s">
        <v>230</v>
      </c>
      <c r="S6133" s="2" t="s">
        <v>249</v>
      </c>
      <c r="T6133" s="2" t="s">
        <v>75</v>
      </c>
      <c r="U6133" s="4">
        <f>0.02</f>
        <v>0.02</v>
      </c>
      <c r="V6133" s="2" t="s">
        <v>232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259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7523</v>
      </c>
      <c r="B6134" s="2" t="s">
        <v>7515</v>
      </c>
      <c r="C6134" s="2" t="s">
        <v>47</v>
      </c>
      <c r="D6134" s="2" t="s">
        <v>797</v>
      </c>
      <c r="E6134" s="2" t="s">
        <v>514</v>
      </c>
      <c r="F6134" s="2" t="s">
        <v>224</v>
      </c>
      <c r="G6134" s="2" t="s">
        <v>225</v>
      </c>
      <c r="H6134" s="2" t="s">
        <v>1615</v>
      </c>
      <c r="I6134" s="2"/>
      <c r="J6134" s="2"/>
      <c r="K6134" s="2" t="s">
        <v>55</v>
      </c>
      <c r="L6134" s="2" t="s">
        <v>163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164</v>
      </c>
      <c r="T6134" s="2" t="s">
        <v>165</v>
      </c>
      <c r="U6134" s="4">
        <f>0.16</f>
        <v>0.16</v>
      </c>
      <c r="V6134" s="2" t="s">
        <v>111</v>
      </c>
      <c r="W6134" s="2" t="s">
        <v>164</v>
      </c>
      <c r="X6134" s="2" t="s">
        <v>163</v>
      </c>
      <c r="Y6134" s="2" t="s">
        <v>166</v>
      </c>
      <c r="Z6134" s="2">
        <v>0</v>
      </c>
      <c r="AA6134" s="2"/>
      <c r="AB6134" s="2"/>
      <c r="AC6134" s="2"/>
      <c r="AD6134" s="2"/>
      <c r="AE6134" s="2" t="s">
        <v>271</v>
      </c>
      <c r="AF6134" s="2" t="s">
        <v>272</v>
      </c>
      <c r="AG6134" s="2" t="s">
        <v>273</v>
      </c>
      <c r="AH6134" s="2" t="s">
        <v>168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7524</v>
      </c>
      <c r="B6135" s="2" t="s">
        <v>7525</v>
      </c>
      <c r="C6135" s="2" t="s">
        <v>47</v>
      </c>
      <c r="D6135" s="2" t="s">
        <v>1647</v>
      </c>
      <c r="E6135" s="2" t="s">
        <v>1541</v>
      </c>
      <c r="F6135" s="2" t="s">
        <v>50</v>
      </c>
      <c r="G6135" s="2" t="s">
        <v>51</v>
      </c>
      <c r="H6135" s="2" t="s">
        <v>418</v>
      </c>
      <c r="I6135" s="2" t="s">
        <v>53</v>
      </c>
      <c r="J6135" s="2" t="s">
        <v>1648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1649</v>
      </c>
      <c r="Y6135" s="2" t="s">
        <v>1650</v>
      </c>
      <c r="Z6135" s="2">
        <v>50</v>
      </c>
      <c r="AA6135" s="2"/>
      <c r="AB6135" s="2"/>
      <c r="AC6135" s="4">
        <f>P6135*U6135/1000000</f>
        <v>21.508769411999996</v>
      </c>
      <c r="AD6135" s="4">
        <f>AC6135*(1-Z6135/100)</f>
        <v>10.754384705999998</v>
      </c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7526</v>
      </c>
      <c r="B6136" s="2" t="s">
        <v>7525</v>
      </c>
      <c r="C6136" s="2" t="s">
        <v>47</v>
      </c>
      <c r="D6136" s="2" t="s">
        <v>1647</v>
      </c>
      <c r="E6136" s="2" t="s">
        <v>1541</v>
      </c>
      <c r="F6136" s="2" t="s">
        <v>50</v>
      </c>
      <c r="G6136" s="2" t="s">
        <v>51</v>
      </c>
      <c r="H6136" s="2" t="s">
        <v>418</v>
      </c>
      <c r="I6136" s="2" t="s">
        <v>53</v>
      </c>
      <c r="J6136" s="2" t="s">
        <v>1648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4483.796</v>
      </c>
      <c r="AD6136" s="4">
        <f>AC6136*(1-Z6136/100)</f>
        <v>4483.796</v>
      </c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7527</v>
      </c>
      <c r="B6137" s="2" t="s">
        <v>7525</v>
      </c>
      <c r="C6137" s="2" t="s">
        <v>47</v>
      </c>
      <c r="D6137" s="2" t="s">
        <v>1647</v>
      </c>
      <c r="E6137" s="2" t="s">
        <v>1541</v>
      </c>
      <c r="F6137" s="2" t="s">
        <v>50</v>
      </c>
      <c r="G6137" s="2" t="s">
        <v>51</v>
      </c>
      <c r="H6137" s="2" t="s">
        <v>418</v>
      </c>
      <c r="I6137" s="2" t="s">
        <v>53</v>
      </c>
      <c r="J6137" s="2" t="s">
        <v>1648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4">
        <f>P6137*U6137/1000000</f>
        <v>16164.08458</v>
      </c>
      <c r="AD6137" s="4">
        <f>AC6137*(1-Z6137/100)</f>
        <v>12607.985972400002</v>
      </c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7528</v>
      </c>
      <c r="B6138" s="2" t="s">
        <v>7525</v>
      </c>
      <c r="C6138" s="2" t="s">
        <v>47</v>
      </c>
      <c r="D6138" s="2" t="s">
        <v>1647</v>
      </c>
      <c r="E6138" s="2" t="s">
        <v>1541</v>
      </c>
      <c r="F6138" s="2" t="s">
        <v>50</v>
      </c>
      <c r="G6138" s="2" t="s">
        <v>51</v>
      </c>
      <c r="H6138" s="2" t="s">
        <v>418</v>
      </c>
      <c r="I6138" s="2" t="s">
        <v>53</v>
      </c>
      <c r="J6138" s="2" t="s">
        <v>1648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1649</v>
      </c>
      <c r="Y6138" s="2" t="s">
        <v>1654</v>
      </c>
      <c r="Z6138" s="2">
        <v>50</v>
      </c>
      <c r="AA6138" s="2"/>
      <c r="AB6138" s="2"/>
      <c r="AC6138" s="4">
        <f>P6138*U6138/1000000</f>
        <v>0.0</v>
      </c>
      <c r="AD6138" s="4">
        <f>AC6138*(1-Z6138/100)</f>
        <v>0.0</v>
      </c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7529</v>
      </c>
      <c r="B6139" s="2" t="s">
        <v>7525</v>
      </c>
      <c r="C6139" s="2" t="s">
        <v>47</v>
      </c>
      <c r="D6139" s="2" t="s">
        <v>1647</v>
      </c>
      <c r="E6139" s="2" t="s">
        <v>1541</v>
      </c>
      <c r="F6139" s="2" t="s">
        <v>50</v>
      </c>
      <c r="G6139" s="2" t="s">
        <v>51</v>
      </c>
      <c r="H6139" s="2" t="s">
        <v>418</v>
      </c>
      <c r="I6139" s="2" t="s">
        <v>53</v>
      </c>
      <c r="J6139" s="2" t="s">
        <v>1648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1649</v>
      </c>
      <c r="Y6139" s="2" t="s">
        <v>1656</v>
      </c>
      <c r="Z6139" s="2">
        <v>56.1</v>
      </c>
      <c r="AA6139" s="2">
        <v>50</v>
      </c>
      <c r="AB6139" s="2">
        <v>56.1</v>
      </c>
      <c r="AC6139" s="4">
        <f>P6139*U6139/1000000</f>
        <v>41225.14137299999</v>
      </c>
      <c r="AD6139" s="4">
        <f>AC6140*(1-AA6139/100)+(AC6139-AC6140)*(1-AB6139/100)</f>
        <v>18753.854529812994</v>
      </c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7530</v>
      </c>
      <c r="B6140" s="2" t="s">
        <v>7525</v>
      </c>
      <c r="C6140" s="2" t="s">
        <v>47</v>
      </c>
      <c r="D6140" s="2" t="s">
        <v>1647</v>
      </c>
      <c r="E6140" s="2" t="s">
        <v>1541</v>
      </c>
      <c r="F6140" s="2" t="s">
        <v>50</v>
      </c>
      <c r="G6140" s="2" t="s">
        <v>51</v>
      </c>
      <c r="H6140" s="2" t="s">
        <v>418</v>
      </c>
      <c r="I6140" s="2" t="s">
        <v>53</v>
      </c>
      <c r="J6140" s="2" t="s">
        <v>1648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1649</v>
      </c>
      <c r="Y6140" s="2" t="s">
        <v>1658</v>
      </c>
      <c r="Z6140" s="2">
        <v>50</v>
      </c>
      <c r="AA6140" s="2"/>
      <c r="AB6140" s="2"/>
      <c r="AC6140" s="4">
        <f>P6140*U6140/1000000</f>
        <v>10754.384705999999</v>
      </c>
      <c r="AD6140" s="4">
        <f>AC6140*(1-Z6140/100)</f>
        <v>5377.1923529999995</v>
      </c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7531</v>
      </c>
      <c r="B6141" s="2" t="s">
        <v>7525</v>
      </c>
      <c r="C6141" s="2" t="s">
        <v>47</v>
      </c>
      <c r="D6141" s="2" t="s">
        <v>1647</v>
      </c>
      <c r="E6141" s="2" t="s">
        <v>1541</v>
      </c>
      <c r="F6141" s="2" t="s">
        <v>50</v>
      </c>
      <c r="G6141" s="2" t="s">
        <v>51</v>
      </c>
      <c r="H6141" s="2" t="s">
        <v>418</v>
      </c>
      <c r="I6141" s="2" t="s">
        <v>53</v>
      </c>
      <c r="J6141" s="2" t="s">
        <v>1648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159</v>
      </c>
      <c r="Y6141" s="2" t="s">
        <v>1660</v>
      </c>
      <c r="Z6141" s="2">
        <v>40</v>
      </c>
      <c r="AA6141" s="2"/>
      <c r="AB6141" s="2"/>
      <c r="AC6141" s="4">
        <f>P6141*U6141/1000000</f>
        <v>15626.029059999999</v>
      </c>
      <c r="AD6141" s="4">
        <f>AC6141*(1-Z6141/100)</f>
        <v>9375.617435999999</v>
      </c>
      <c r="AE6141" s="2" t="s">
        <v>66</v>
      </c>
      <c r="AF6141" s="2" t="s">
        <v>67</v>
      </c>
      <c r="AG6141" s="2" t="s">
        <v>1661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7532</v>
      </c>
      <c r="B6142" s="2" t="s">
        <v>7525</v>
      </c>
      <c r="C6142" s="2" t="s">
        <v>47</v>
      </c>
      <c r="D6142" s="2" t="s">
        <v>1647</v>
      </c>
      <c r="E6142" s="2" t="s">
        <v>1541</v>
      </c>
      <c r="F6142" s="2" t="s">
        <v>50</v>
      </c>
      <c r="G6142" s="2" t="s">
        <v>51</v>
      </c>
      <c r="H6142" s="2" t="s">
        <v>418</v>
      </c>
      <c r="I6142" s="2" t="s">
        <v>53</v>
      </c>
      <c r="J6142" s="2" t="s">
        <v>1648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89.67592</v>
      </c>
      <c r="AD6142" s="4">
        <f>AC6142*(1-Z6142/100)</f>
        <v>89.67592</v>
      </c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7533</v>
      </c>
      <c r="B6143" s="2" t="s">
        <v>7525</v>
      </c>
      <c r="C6143" s="2" t="s">
        <v>47</v>
      </c>
      <c r="D6143" s="2" t="s">
        <v>1647</v>
      </c>
      <c r="E6143" s="2" t="s">
        <v>1541</v>
      </c>
      <c r="F6143" s="2" t="s">
        <v>50</v>
      </c>
      <c r="G6143" s="2" t="s">
        <v>51</v>
      </c>
      <c r="H6143" s="2" t="s">
        <v>418</v>
      </c>
      <c r="I6143" s="2"/>
      <c r="J6143" s="2"/>
      <c r="K6143" s="2"/>
      <c r="L6143" s="2"/>
      <c r="M6143" s="2" t="s">
        <v>107</v>
      </c>
      <c r="N6143" s="3"/>
      <c r="O6143" s="3"/>
      <c r="P6143" s="4">
        <f>IF(O6143="吨",N6143*1000,IF(O6143="万立方米",N6143*10000,""))</f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217</v>
      </c>
      <c r="X6143" s="2"/>
      <c r="Y6143" s="2" t="s">
        <v>65</v>
      </c>
      <c r="Z6143" s="2">
        <v>0</v>
      </c>
      <c r="AA6143" s="2"/>
      <c r="AB6143" s="2"/>
      <c r="AC6143" s="4">
        <f>P6143*U6143/1000000</f>
        <v>0.0</v>
      </c>
      <c r="AD6143" s="4">
        <f>AC6143*(1-Z6143/100)</f>
        <v>0.0</v>
      </c>
      <c r="AE6143" s="2" t="s">
        <v>125</v>
      </c>
      <c r="AF6143" s="2" t="s">
        <v>218</v>
      </c>
      <c r="AG6143" s="2" t="s">
        <v>219</v>
      </c>
      <c r="AH6143" s="2" t="s">
        <v>114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7534</v>
      </c>
      <c r="B6144" s="2" t="s">
        <v>7535</v>
      </c>
      <c r="C6144" s="2" t="s">
        <v>47</v>
      </c>
      <c r="D6144" s="2" t="s">
        <v>910</v>
      </c>
      <c r="E6144" s="2" t="s">
        <v>911</v>
      </c>
      <c r="F6144" s="2" t="s">
        <v>278</v>
      </c>
      <c r="G6144" s="2" t="s">
        <v>225</v>
      </c>
      <c r="H6144" s="2" t="s">
        <v>560</v>
      </c>
      <c r="I6144" s="2" t="s">
        <v>53</v>
      </c>
      <c r="J6144" s="2" t="s">
        <v>121</v>
      </c>
      <c r="K6144" s="2"/>
      <c r="L6144" s="2" t="s">
        <v>122</v>
      </c>
      <c r="M6144" s="2" t="s">
        <v>57</v>
      </c>
      <c r="N6144" s="3">
        <v>1392.98</v>
      </c>
      <c r="O6144" s="3" t="s">
        <v>123</v>
      </c>
      <c r="P6144" s="2"/>
      <c r="Q6144" s="2"/>
      <c r="R6144" s="2"/>
      <c r="S6144" s="2"/>
      <c r="T6144" s="2"/>
      <c r="U6144" s="2"/>
      <c r="V6144" s="2"/>
      <c r="W6144" s="2" t="s">
        <v>124</v>
      </c>
      <c r="X6144" s="2"/>
      <c r="Y6144" s="2" t="s">
        <v>65</v>
      </c>
      <c r="Z6144" s="2">
        <v>0</v>
      </c>
      <c r="AA6144" s="2"/>
      <c r="AB6144" s="2"/>
      <c r="AC6144" s="4">
        <f>P6144*U6144/1000000</f>
        <v>0.0</v>
      </c>
      <c r="AD6144" s="4">
        <f>AC6144*(1-Z6144/100)</f>
        <v>0.0</v>
      </c>
      <c r="AE6144" s="2" t="s">
        <v>125</v>
      </c>
      <c r="AF6144" s="2" t="s">
        <v>126</v>
      </c>
      <c r="AG6144" s="2" t="s">
        <v>127</v>
      </c>
      <c r="AH6144" s="2" t="s">
        <v>128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7536</v>
      </c>
      <c r="B6145" s="2" t="s">
        <v>7535</v>
      </c>
      <c r="C6145" s="2" t="s">
        <v>47</v>
      </c>
      <c r="D6145" s="2" t="s">
        <v>910</v>
      </c>
      <c r="E6145" s="2" t="s">
        <v>911</v>
      </c>
      <c r="F6145" s="2" t="s">
        <v>278</v>
      </c>
      <c r="G6145" s="2" t="s">
        <v>225</v>
      </c>
      <c r="H6145" s="2" t="s">
        <v>560</v>
      </c>
      <c r="I6145" s="2" t="s">
        <v>53</v>
      </c>
      <c r="J6145" s="2" t="s">
        <v>121</v>
      </c>
      <c r="K6145" s="2"/>
      <c r="L6145" s="2" t="s">
        <v>122</v>
      </c>
      <c r="M6145" s="2" t="s">
        <v>73</v>
      </c>
      <c r="N6145" s="3">
        <v>1392.98</v>
      </c>
      <c r="O6145" s="3" t="s">
        <v>123</v>
      </c>
      <c r="P6145" s="2"/>
      <c r="Q6145" s="2"/>
      <c r="R6145" s="2"/>
      <c r="S6145" s="2"/>
      <c r="T6145" s="2"/>
      <c r="U6145" s="2"/>
      <c r="V6145" s="2"/>
      <c r="W6145" s="2" t="s">
        <v>124</v>
      </c>
      <c r="X6145" s="2"/>
      <c r="Y6145" s="2" t="s">
        <v>65</v>
      </c>
      <c r="Z6145" s="2">
        <v>0</v>
      </c>
      <c r="AA6145" s="2"/>
      <c r="AB6145" s="2"/>
      <c r="AC6145" s="4">
        <f>P6145*U6145/1000000</f>
        <v>0.0</v>
      </c>
      <c r="AD6145" s="4">
        <f>AC6145*(1-Z6145/100)</f>
        <v>0.0</v>
      </c>
      <c r="AE6145" s="2" t="s">
        <v>125</v>
      </c>
      <c r="AF6145" s="2" t="s">
        <v>126</v>
      </c>
      <c r="AG6145" s="2" t="s">
        <v>130</v>
      </c>
      <c r="AH6145" s="2" t="s">
        <v>128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7537</v>
      </c>
      <c r="B6146" s="2" t="s">
        <v>7535</v>
      </c>
      <c r="C6146" s="2" t="s">
        <v>47</v>
      </c>
      <c r="D6146" s="2" t="s">
        <v>910</v>
      </c>
      <c r="E6146" s="2" t="s">
        <v>911</v>
      </c>
      <c r="F6146" s="2" t="s">
        <v>278</v>
      </c>
      <c r="G6146" s="2" t="s">
        <v>225</v>
      </c>
      <c r="H6146" s="2" t="s">
        <v>560</v>
      </c>
      <c r="I6146" s="2" t="s">
        <v>53</v>
      </c>
      <c r="J6146" s="2" t="s">
        <v>121</v>
      </c>
      <c r="K6146" s="2"/>
      <c r="L6146" s="2" t="s">
        <v>122</v>
      </c>
      <c r="M6146" s="2" t="s">
        <v>79</v>
      </c>
      <c r="N6146" s="3">
        <v>1392.98</v>
      </c>
      <c r="O6146" s="3" t="s">
        <v>123</v>
      </c>
      <c r="P6146" s="2"/>
      <c r="Q6146" s="2"/>
      <c r="R6146" s="2"/>
      <c r="S6146" s="2"/>
      <c r="T6146" s="2"/>
      <c r="U6146" s="2"/>
      <c r="V6146" s="2"/>
      <c r="W6146" s="2" t="s">
        <v>124</v>
      </c>
      <c r="X6146" s="2"/>
      <c r="Y6146" s="2" t="s">
        <v>65</v>
      </c>
      <c r="Z6146" s="2">
        <v>0</v>
      </c>
      <c r="AA6146" s="2"/>
      <c r="AB6146" s="2"/>
      <c r="AC6146" s="4">
        <f>P6146*U6146/1000000</f>
        <v>0.0</v>
      </c>
      <c r="AD6146" s="4">
        <f>AC6146*(1-Z6146/100)</f>
        <v>0.0</v>
      </c>
      <c r="AE6146" s="2" t="s">
        <v>125</v>
      </c>
      <c r="AF6146" s="2" t="s">
        <v>126</v>
      </c>
      <c r="AG6146" s="2" t="s">
        <v>127</v>
      </c>
      <c r="AH6146" s="2" t="s">
        <v>128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7538</v>
      </c>
      <c r="B6147" s="2" t="s">
        <v>7535</v>
      </c>
      <c r="C6147" s="2" t="s">
        <v>47</v>
      </c>
      <c r="D6147" s="2" t="s">
        <v>910</v>
      </c>
      <c r="E6147" s="2" t="s">
        <v>911</v>
      </c>
      <c r="F6147" s="2" t="s">
        <v>278</v>
      </c>
      <c r="G6147" s="2" t="s">
        <v>225</v>
      </c>
      <c r="H6147" s="2" t="s">
        <v>560</v>
      </c>
      <c r="I6147" s="2" t="s">
        <v>53</v>
      </c>
      <c r="J6147" s="2" t="s">
        <v>121</v>
      </c>
      <c r="K6147" s="2"/>
      <c r="L6147" s="2" t="s">
        <v>122</v>
      </c>
      <c r="M6147" s="2" t="s">
        <v>87</v>
      </c>
      <c r="N6147" s="3">
        <v>1392.98</v>
      </c>
      <c r="O6147" s="3" t="s">
        <v>123</v>
      </c>
      <c r="P6147" s="2"/>
      <c r="Q6147" s="2"/>
      <c r="R6147" s="2"/>
      <c r="S6147" s="2"/>
      <c r="T6147" s="2"/>
      <c r="U6147" s="2"/>
      <c r="V6147" s="2"/>
      <c r="W6147" s="2" t="s">
        <v>124</v>
      </c>
      <c r="X6147" s="2"/>
      <c r="Y6147" s="2" t="s">
        <v>65</v>
      </c>
      <c r="Z6147" s="2">
        <v>0</v>
      </c>
      <c r="AA6147" s="2"/>
      <c r="AB6147" s="2"/>
      <c r="AC6147" s="4">
        <f>P6147*U6147/1000000</f>
        <v>0.0</v>
      </c>
      <c r="AD6147" s="4">
        <f>AC6147*(1-Z6147/100)</f>
        <v>0.0</v>
      </c>
      <c r="AE6147" s="2" t="s">
        <v>125</v>
      </c>
      <c r="AF6147" s="2" t="s">
        <v>126</v>
      </c>
      <c r="AG6147" s="2" t="s">
        <v>127</v>
      </c>
      <c r="AH6147" s="2" t="s">
        <v>128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7539</v>
      </c>
      <c r="B6148" s="2" t="s">
        <v>7535</v>
      </c>
      <c r="C6148" s="2" t="s">
        <v>47</v>
      </c>
      <c r="D6148" s="2" t="s">
        <v>910</v>
      </c>
      <c r="E6148" s="2" t="s">
        <v>911</v>
      </c>
      <c r="F6148" s="2" t="s">
        <v>278</v>
      </c>
      <c r="G6148" s="2" t="s">
        <v>225</v>
      </c>
      <c r="H6148" s="2" t="s">
        <v>560</v>
      </c>
      <c r="I6148" s="2" t="s">
        <v>53</v>
      </c>
      <c r="J6148" s="2" t="s">
        <v>121</v>
      </c>
      <c r="K6148" s="2"/>
      <c r="L6148" s="2" t="s">
        <v>122</v>
      </c>
      <c r="M6148" s="2" t="s">
        <v>91</v>
      </c>
      <c r="N6148" s="3">
        <v>1392.98</v>
      </c>
      <c r="O6148" s="3" t="s">
        <v>123</v>
      </c>
      <c r="P6148" s="2"/>
      <c r="Q6148" s="2"/>
      <c r="R6148" s="2"/>
      <c r="S6148" s="2"/>
      <c r="T6148" s="2"/>
      <c r="U6148" s="2"/>
      <c r="V6148" s="2"/>
      <c r="W6148" s="2" t="s">
        <v>124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4">
        <f>P6148*U6148/1000000</f>
        <v>0.0</v>
      </c>
      <c r="AD6148" s="4">
        <f>AC6149*(1-AA6148/100)+(AC6148-AC6149)*(1-AB6148/100)</f>
        <v>0.0</v>
      </c>
      <c r="AE6148" s="2" t="s">
        <v>125</v>
      </c>
      <c r="AF6148" s="2" t="s">
        <v>126</v>
      </c>
      <c r="AG6148" s="2" t="s">
        <v>127</v>
      </c>
      <c r="AH6148" s="2" t="s">
        <v>128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7540</v>
      </c>
      <c r="B6149" s="2" t="s">
        <v>7535</v>
      </c>
      <c r="C6149" s="2" t="s">
        <v>47</v>
      </c>
      <c r="D6149" s="2" t="s">
        <v>910</v>
      </c>
      <c r="E6149" s="2" t="s">
        <v>911</v>
      </c>
      <c r="F6149" s="2" t="s">
        <v>278</v>
      </c>
      <c r="G6149" s="2" t="s">
        <v>225</v>
      </c>
      <c r="H6149" s="2" t="s">
        <v>560</v>
      </c>
      <c r="I6149" s="2" t="s">
        <v>53</v>
      </c>
      <c r="J6149" s="2" t="s">
        <v>121</v>
      </c>
      <c r="K6149" s="2"/>
      <c r="L6149" s="2" t="s">
        <v>122</v>
      </c>
      <c r="M6149" s="2" t="s">
        <v>95</v>
      </c>
      <c r="N6149" s="3">
        <v>1392.98</v>
      </c>
      <c r="O6149" s="3" t="s">
        <v>123</v>
      </c>
      <c r="P6149" s="2"/>
      <c r="Q6149" s="2"/>
      <c r="R6149" s="2"/>
      <c r="S6149" s="2"/>
      <c r="T6149" s="2"/>
      <c r="U6149" s="2"/>
      <c r="V6149" s="2"/>
      <c r="W6149" s="2" t="s">
        <v>124</v>
      </c>
      <c r="X6149" s="2"/>
      <c r="Y6149" s="2" t="s">
        <v>65</v>
      </c>
      <c r="Z6149" s="2">
        <v>0</v>
      </c>
      <c r="AA6149" s="2"/>
      <c r="AB6149" s="2"/>
      <c r="AC6149" s="4">
        <f>P6149*U6149/1000000</f>
        <v>0.0</v>
      </c>
      <c r="AD6149" s="4">
        <f>AC6149*(1-Z6149/100)</f>
        <v>0.0</v>
      </c>
      <c r="AE6149" s="2" t="s">
        <v>125</v>
      </c>
      <c r="AF6149" s="2" t="s">
        <v>126</v>
      </c>
      <c r="AG6149" s="2" t="s">
        <v>127</v>
      </c>
      <c r="AH6149" s="2" t="s">
        <v>128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7541</v>
      </c>
      <c r="B6150" s="2" t="s">
        <v>7535</v>
      </c>
      <c r="C6150" s="2" t="s">
        <v>47</v>
      </c>
      <c r="D6150" s="2" t="s">
        <v>910</v>
      </c>
      <c r="E6150" s="2" t="s">
        <v>911</v>
      </c>
      <c r="F6150" s="2" t="s">
        <v>278</v>
      </c>
      <c r="G6150" s="2" t="s">
        <v>225</v>
      </c>
      <c r="H6150" s="2" t="s">
        <v>560</v>
      </c>
      <c r="I6150" s="2" t="s">
        <v>53</v>
      </c>
      <c r="J6150" s="2" t="s">
        <v>121</v>
      </c>
      <c r="K6150" s="2"/>
      <c r="L6150" s="2" t="s">
        <v>122</v>
      </c>
      <c r="M6150" s="2" t="s">
        <v>99</v>
      </c>
      <c r="N6150" s="3">
        <v>1392.98</v>
      </c>
      <c r="O6150" s="3" t="s">
        <v>123</v>
      </c>
      <c r="P6150" s="2"/>
      <c r="Q6150" s="2"/>
      <c r="R6150" s="2"/>
      <c r="S6150" s="2"/>
      <c r="T6150" s="2"/>
      <c r="U6150" s="2"/>
      <c r="V6150" s="2"/>
      <c r="W6150" s="2" t="s">
        <v>124</v>
      </c>
      <c r="X6150" s="2"/>
      <c r="Y6150" s="2" t="s">
        <v>65</v>
      </c>
      <c r="Z6150" s="2">
        <v>0</v>
      </c>
      <c r="AA6150" s="2"/>
      <c r="AB6150" s="2"/>
      <c r="AC6150" s="4">
        <f>P6150*U6150/1000000</f>
        <v>0.0</v>
      </c>
      <c r="AD6150" s="4">
        <f>AC6150*(1-Z6150/100)</f>
        <v>0.0</v>
      </c>
      <c r="AE6150" s="2" t="s">
        <v>125</v>
      </c>
      <c r="AF6150" s="2" t="s">
        <v>126</v>
      </c>
      <c r="AG6150" s="2" t="s">
        <v>127</v>
      </c>
      <c r="AH6150" s="2" t="s">
        <v>128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7542</v>
      </c>
      <c r="B6151" s="2" t="s">
        <v>7535</v>
      </c>
      <c r="C6151" s="2" t="s">
        <v>47</v>
      </c>
      <c r="D6151" s="2" t="s">
        <v>910</v>
      </c>
      <c r="E6151" s="2" t="s">
        <v>911</v>
      </c>
      <c r="F6151" s="2" t="s">
        <v>278</v>
      </c>
      <c r="G6151" s="2" t="s">
        <v>225</v>
      </c>
      <c r="H6151" s="2" t="s">
        <v>560</v>
      </c>
      <c r="I6151" s="2" t="s">
        <v>53</v>
      </c>
      <c r="J6151" s="2" t="s">
        <v>121</v>
      </c>
      <c r="K6151" s="2"/>
      <c r="L6151" s="2" t="s">
        <v>122</v>
      </c>
      <c r="M6151" s="2" t="s">
        <v>104</v>
      </c>
      <c r="N6151" s="3">
        <v>1392.98</v>
      </c>
      <c r="O6151" s="3" t="s">
        <v>123</v>
      </c>
      <c r="P6151" s="2"/>
      <c r="Q6151" s="2"/>
      <c r="R6151" s="2"/>
      <c r="S6151" s="2"/>
      <c r="T6151" s="2"/>
      <c r="U6151" s="2"/>
      <c r="V6151" s="2"/>
      <c r="W6151" s="2" t="s">
        <v>124</v>
      </c>
      <c r="X6151" s="2"/>
      <c r="Y6151" s="2" t="s">
        <v>65</v>
      </c>
      <c r="Z6151" s="2">
        <v>0</v>
      </c>
      <c r="AA6151" s="2"/>
      <c r="AB6151" s="2"/>
      <c r="AC6151" s="4">
        <f>P6151*U6151/1000000</f>
        <v>0.0</v>
      </c>
      <c r="AD6151" s="4">
        <f>AC6151*(1-Z6151/100)</f>
        <v>0.0</v>
      </c>
      <c r="AE6151" s="2" t="s">
        <v>125</v>
      </c>
      <c r="AF6151" s="2" t="s">
        <v>126</v>
      </c>
      <c r="AG6151" s="2" t="s">
        <v>130</v>
      </c>
      <c r="AH6151" s="2" t="s">
        <v>128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7543</v>
      </c>
      <c r="B6152" s="2" t="s">
        <v>7535</v>
      </c>
      <c r="C6152" s="2" t="s">
        <v>47</v>
      </c>
      <c r="D6152" s="2" t="s">
        <v>910</v>
      </c>
      <c r="E6152" s="2" t="s">
        <v>911</v>
      </c>
      <c r="F6152" s="2" t="s">
        <v>278</v>
      </c>
      <c r="G6152" s="2" t="s">
        <v>225</v>
      </c>
      <c r="H6152" s="2" t="s">
        <v>560</v>
      </c>
      <c r="I6152" s="2"/>
      <c r="J6152" s="2"/>
      <c r="K6152" s="2"/>
      <c r="L6152" s="2"/>
      <c r="M6152" s="2" t="s">
        <v>107</v>
      </c>
      <c r="N6152" s="3"/>
      <c r="O6152" s="3"/>
      <c r="P6152" s="4">
        <f>IF(O6152="吨",N6152*1000,IF(O6152="万立方米",N6152*10000,""))</f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138</v>
      </c>
      <c r="AH6152" s="2" t="s">
        <v>114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7544</v>
      </c>
      <c r="B6153" s="2" t="s">
        <v>7545</v>
      </c>
      <c r="C6153" s="2" t="s">
        <v>47</v>
      </c>
      <c r="D6153" s="2" t="s">
        <v>1666</v>
      </c>
      <c r="E6153" s="2" t="s">
        <v>172</v>
      </c>
      <c r="F6153" s="2" t="s">
        <v>224</v>
      </c>
      <c r="G6153" s="2" t="s">
        <v>735</v>
      </c>
      <c r="H6153" s="2" t="s">
        <v>52</v>
      </c>
      <c r="I6153" s="2" t="s">
        <v>53</v>
      </c>
      <c r="J6153" s="2" t="s">
        <v>1667</v>
      </c>
      <c r="K6153" s="2" t="s">
        <v>1667</v>
      </c>
      <c r="L6153" s="2" t="s">
        <v>227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1668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0.20537280000000002</v>
      </c>
      <c r="AD6153" s="4">
        <f>AC6153*(1-Z6153/100)</f>
        <v>0.20537280000000002</v>
      </c>
      <c r="AE6153" s="2" t="s">
        <v>66</v>
      </c>
      <c r="AF6153" s="2" t="s">
        <v>67</v>
      </c>
      <c r="AG6153" s="2" t="s">
        <v>233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7546</v>
      </c>
      <c r="B6154" s="2" t="s">
        <v>7545</v>
      </c>
      <c r="C6154" s="2" t="s">
        <v>47</v>
      </c>
      <c r="D6154" s="2" t="s">
        <v>1666</v>
      </c>
      <c r="E6154" s="2" t="s">
        <v>172</v>
      </c>
      <c r="F6154" s="2" t="s">
        <v>224</v>
      </c>
      <c r="G6154" s="2" t="s">
        <v>735</v>
      </c>
      <c r="H6154" s="2" t="s">
        <v>52</v>
      </c>
      <c r="I6154" s="2" t="s">
        <v>53</v>
      </c>
      <c r="J6154" s="2" t="s">
        <v>1667</v>
      </c>
      <c r="K6154" s="2" t="s">
        <v>1667</v>
      </c>
      <c r="L6154" s="2" t="s">
        <v>227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1670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3.6967103999999997</v>
      </c>
      <c r="AD6154" s="4">
        <f>AC6154*(1-Z6154/100)</f>
        <v>3.6967103999999997</v>
      </c>
      <c r="AE6154" s="2" t="s">
        <v>66</v>
      </c>
      <c r="AF6154" s="2" t="s">
        <v>67</v>
      </c>
      <c r="AG6154" s="2" t="s">
        <v>236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7547</v>
      </c>
      <c r="B6155" s="2" t="s">
        <v>7545</v>
      </c>
      <c r="C6155" s="2" t="s">
        <v>47</v>
      </c>
      <c r="D6155" s="2" t="s">
        <v>1666</v>
      </c>
      <c r="E6155" s="2" t="s">
        <v>172</v>
      </c>
      <c r="F6155" s="2" t="s">
        <v>224</v>
      </c>
      <c r="G6155" s="2" t="s">
        <v>735</v>
      </c>
      <c r="H6155" s="2" t="s">
        <v>52</v>
      </c>
      <c r="I6155" s="2" t="s">
        <v>53</v>
      </c>
      <c r="J6155" s="2" t="s">
        <v>1667</v>
      </c>
      <c r="K6155" s="2" t="s">
        <v>1667</v>
      </c>
      <c r="L6155" s="2" t="s">
        <v>227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1672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4">
        <f>P6155*U6155/1000000</f>
        <v>38.4047136</v>
      </c>
      <c r="AD6155" s="4">
        <f>AC6155*(1-Z6155/100)</f>
        <v>29.955676608</v>
      </c>
      <c r="AE6155" s="2" t="s">
        <v>66</v>
      </c>
      <c r="AF6155" s="2" t="s">
        <v>67</v>
      </c>
      <c r="AG6155" s="2" t="s">
        <v>239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7548</v>
      </c>
      <c r="B6156" s="2" t="s">
        <v>7545</v>
      </c>
      <c r="C6156" s="2" t="s">
        <v>47</v>
      </c>
      <c r="D6156" s="2" t="s">
        <v>1666</v>
      </c>
      <c r="E6156" s="2" t="s">
        <v>172</v>
      </c>
      <c r="F6156" s="2" t="s">
        <v>224</v>
      </c>
      <c r="G6156" s="2" t="s">
        <v>735</v>
      </c>
      <c r="H6156" s="2" t="s">
        <v>52</v>
      </c>
      <c r="I6156" s="2" t="s">
        <v>53</v>
      </c>
      <c r="J6156" s="2" t="s">
        <v>1667</v>
      </c>
      <c r="K6156" s="2" t="s">
        <v>1667</v>
      </c>
      <c r="L6156" s="2" t="s">
        <v>227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1674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0.513432</v>
      </c>
      <c r="AD6156" s="4">
        <f>AC6156*(1-Z6156/100)</f>
        <v>0.513432</v>
      </c>
      <c r="AE6156" s="2" t="s">
        <v>66</v>
      </c>
      <c r="AF6156" s="2" t="s">
        <v>67</v>
      </c>
      <c r="AG6156" s="2" t="s">
        <v>233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7549</v>
      </c>
      <c r="B6157" s="2" t="s">
        <v>7545</v>
      </c>
      <c r="C6157" s="2" t="s">
        <v>47</v>
      </c>
      <c r="D6157" s="2" t="s">
        <v>1666</v>
      </c>
      <c r="E6157" s="2" t="s">
        <v>172</v>
      </c>
      <c r="F6157" s="2" t="s">
        <v>224</v>
      </c>
      <c r="G6157" s="2" t="s">
        <v>735</v>
      </c>
      <c r="H6157" s="2" t="s">
        <v>52</v>
      </c>
      <c r="I6157" s="2" t="s">
        <v>53</v>
      </c>
      <c r="J6157" s="2" t="s">
        <v>1667</v>
      </c>
      <c r="K6157" s="2" t="s">
        <v>1667</v>
      </c>
      <c r="L6157" s="2" t="s">
        <v>227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1676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4">
        <f>P6157*U6157/1000000</f>
        <v>1.7456688</v>
      </c>
      <c r="AD6157" s="4">
        <f>AC6158*(1-AA6157/100)+(AC6157-AC6158)*(1-AB6157/100)</f>
        <v>1.7456688</v>
      </c>
      <c r="AE6157" s="2" t="s">
        <v>66</v>
      </c>
      <c r="AF6157" s="2" t="s">
        <v>67</v>
      </c>
      <c r="AG6157" s="2" t="s">
        <v>233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7550</v>
      </c>
      <c r="B6158" s="2" t="s">
        <v>7545</v>
      </c>
      <c r="C6158" s="2" t="s">
        <v>47</v>
      </c>
      <c r="D6158" s="2" t="s">
        <v>1666</v>
      </c>
      <c r="E6158" s="2" t="s">
        <v>172</v>
      </c>
      <c r="F6158" s="2" t="s">
        <v>224</v>
      </c>
      <c r="G6158" s="2" t="s">
        <v>735</v>
      </c>
      <c r="H6158" s="2" t="s">
        <v>52</v>
      </c>
      <c r="I6158" s="2" t="s">
        <v>53</v>
      </c>
      <c r="J6158" s="2" t="s">
        <v>1667</v>
      </c>
      <c r="K6158" s="2" t="s">
        <v>1667</v>
      </c>
      <c r="L6158" s="2" t="s">
        <v>227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1678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1.7456688</v>
      </c>
      <c r="AD6158" s="4">
        <f>AC6158*(1-Z6158/100)</f>
        <v>1.7456688</v>
      </c>
      <c r="AE6158" s="2" t="s">
        <v>66</v>
      </c>
      <c r="AF6158" s="2" t="s">
        <v>67</v>
      </c>
      <c r="AG6158" s="2" t="s">
        <v>233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7551</v>
      </c>
      <c r="B6159" s="2" t="s">
        <v>7545</v>
      </c>
      <c r="C6159" s="2" t="s">
        <v>47</v>
      </c>
      <c r="D6159" s="2" t="s">
        <v>1666</v>
      </c>
      <c r="E6159" s="2" t="s">
        <v>172</v>
      </c>
      <c r="F6159" s="2" t="s">
        <v>224</v>
      </c>
      <c r="G6159" s="2" t="s">
        <v>735</v>
      </c>
      <c r="H6159" s="2" t="s">
        <v>52</v>
      </c>
      <c r="I6159" s="2" t="s">
        <v>53</v>
      </c>
      <c r="J6159" s="2" t="s">
        <v>1667</v>
      </c>
      <c r="K6159" s="2" t="s">
        <v>1667</v>
      </c>
      <c r="L6159" s="2" t="s">
        <v>227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1680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4">
        <f>P6159*U6159/1000000</f>
        <v>0.0</v>
      </c>
      <c r="AD6159" s="4">
        <f>AC6159*(1-Z6159/100)</f>
        <v>0.0</v>
      </c>
      <c r="AE6159" s="2" t="s">
        <v>66</v>
      </c>
      <c r="AF6159" s="2" t="s">
        <v>67</v>
      </c>
      <c r="AG6159" s="2" t="s">
        <v>233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7552</v>
      </c>
      <c r="B6160" s="2" t="s">
        <v>7545</v>
      </c>
      <c r="C6160" s="2" t="s">
        <v>47</v>
      </c>
      <c r="D6160" s="2" t="s">
        <v>1666</v>
      </c>
      <c r="E6160" s="2" t="s">
        <v>172</v>
      </c>
      <c r="F6160" s="2" t="s">
        <v>224</v>
      </c>
      <c r="G6160" s="2" t="s">
        <v>735</v>
      </c>
      <c r="H6160" s="2" t="s">
        <v>52</v>
      </c>
      <c r="I6160" s="2" t="s">
        <v>53</v>
      </c>
      <c r="J6160" s="2" t="s">
        <v>1667</v>
      </c>
      <c r="K6160" s="2" t="s">
        <v>1667</v>
      </c>
      <c r="L6160" s="2" t="s">
        <v>227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1682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338.86512</v>
      </c>
      <c r="AD6160" s="4">
        <f>AC6160*(1-Z6160/100)</f>
        <v>338.86512</v>
      </c>
      <c r="AE6160" s="2" t="s">
        <v>66</v>
      </c>
      <c r="AF6160" s="2" t="s">
        <v>67</v>
      </c>
      <c r="AG6160" s="2" t="s">
        <v>236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7553</v>
      </c>
      <c r="B6161" s="2" t="s">
        <v>7545</v>
      </c>
      <c r="C6161" s="2" t="s">
        <v>47</v>
      </c>
      <c r="D6161" s="2" t="s">
        <v>1666</v>
      </c>
      <c r="E6161" s="2" t="s">
        <v>172</v>
      </c>
      <c r="F6161" s="2" t="s">
        <v>224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f>IF(O6161="吨",N6161*1000,IF(O6161="万立方米",N6161*10000,""))</f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138</v>
      </c>
      <c r="AH6161" s="2" t="s">
        <v>114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7554</v>
      </c>
      <c r="B6162" s="2" t="s">
        <v>7555</v>
      </c>
      <c r="C6162" s="2" t="s">
        <v>47</v>
      </c>
      <c r="D6162" s="2" t="s">
        <v>171</v>
      </c>
      <c r="E6162" s="2" t="s">
        <v>172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173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174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175</v>
      </c>
      <c r="Y6162" s="2" t="s">
        <v>176</v>
      </c>
      <c r="Z6162" s="2">
        <v>93</v>
      </c>
      <c r="AA6162" s="2"/>
      <c r="AB6162" s="2"/>
      <c r="AC6162" s="4">
        <f>P6162*U6162/1000000</f>
        <v>1.9012806337100805</v>
      </c>
      <c r="AD6162" s="4">
        <f>AC6162*(1-Z6162/100)</f>
        <v>0.13308964435970555</v>
      </c>
      <c r="AE6162" s="2" t="s">
        <v>66</v>
      </c>
      <c r="AF6162" s="2" t="s">
        <v>67</v>
      </c>
      <c r="AG6162" s="2" t="s">
        <v>177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7556</v>
      </c>
      <c r="B6163" s="2" t="s">
        <v>7555</v>
      </c>
      <c r="C6163" s="2" t="s">
        <v>47</v>
      </c>
      <c r="D6163" s="2" t="s">
        <v>171</v>
      </c>
      <c r="E6163" s="2" t="s">
        <v>172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173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179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210.603808</v>
      </c>
      <c r="AD6163" s="4">
        <f>AC6163*(1-Z6163/100)</f>
        <v>210.603808</v>
      </c>
      <c r="AE6163" s="2" t="s">
        <v>66</v>
      </c>
      <c r="AF6163" s="2" t="s">
        <v>67</v>
      </c>
      <c r="AG6163" s="2" t="s">
        <v>180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7557</v>
      </c>
      <c r="B6164" s="2" t="s">
        <v>7555</v>
      </c>
      <c r="C6164" s="2" t="s">
        <v>47</v>
      </c>
      <c r="D6164" s="2" t="s">
        <v>171</v>
      </c>
      <c r="E6164" s="2" t="s">
        <v>172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173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182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943.5050598400001</v>
      </c>
      <c r="AD6164" s="4">
        <f>AC6164*(1-Z6164/100)</f>
        <v>943.5050598400001</v>
      </c>
      <c r="AE6164" s="2" t="s">
        <v>66</v>
      </c>
      <c r="AF6164" s="2" t="s">
        <v>67</v>
      </c>
      <c r="AG6164" s="2" t="s">
        <v>183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7558</v>
      </c>
      <c r="B6165" s="2" t="s">
        <v>7555</v>
      </c>
      <c r="C6165" s="2" t="s">
        <v>47</v>
      </c>
      <c r="D6165" s="2" t="s">
        <v>171</v>
      </c>
      <c r="E6165" s="2" t="s">
        <v>172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173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185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175</v>
      </c>
      <c r="Y6165" s="2" t="s">
        <v>186</v>
      </c>
      <c r="Z6165" s="2">
        <v>93</v>
      </c>
      <c r="AA6165" s="2"/>
      <c r="AB6165" s="2"/>
      <c r="AC6165" s="4">
        <f>P6165*U6165/1000000</f>
        <v>0.0</v>
      </c>
      <c r="AD6165" s="4">
        <f>AC6165*(1-Z6165/100)</f>
        <v>0.0</v>
      </c>
      <c r="AE6165" s="2" t="s">
        <v>66</v>
      </c>
      <c r="AF6165" s="2" t="s">
        <v>67</v>
      </c>
      <c r="AG6165" s="2" t="s">
        <v>177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7559</v>
      </c>
      <c r="B6166" s="2" t="s">
        <v>7555</v>
      </c>
      <c r="C6166" s="2" t="s">
        <v>47</v>
      </c>
      <c r="D6166" s="2" t="s">
        <v>171</v>
      </c>
      <c r="E6166" s="2" t="s">
        <v>172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173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188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175</v>
      </c>
      <c r="Y6166" s="2" t="s">
        <v>189</v>
      </c>
      <c r="Z6166" s="2">
        <v>98</v>
      </c>
      <c r="AA6166" s="2">
        <v>93</v>
      </c>
      <c r="AB6166" s="2">
        <v>98</v>
      </c>
      <c r="AC6166" s="4">
        <f>P6166*U6166/1000000</f>
        <v>3938.36702697088</v>
      </c>
      <c r="AD6166" s="4">
        <f>AC6167*(1-AA6166/100)+(AC6166-AC6167)*(1-AB6166/100)</f>
        <v>126.2993563821696</v>
      </c>
      <c r="AE6166" s="2" t="s">
        <v>66</v>
      </c>
      <c r="AF6166" s="2" t="s">
        <v>67</v>
      </c>
      <c r="AG6166" s="2" t="s">
        <v>177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7560</v>
      </c>
      <c r="B6167" s="2" t="s">
        <v>7555</v>
      </c>
      <c r="C6167" s="2" t="s">
        <v>47</v>
      </c>
      <c r="D6167" s="2" t="s">
        <v>171</v>
      </c>
      <c r="E6167" s="2" t="s">
        <v>172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173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191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175</v>
      </c>
      <c r="Y6167" s="2" t="s">
        <v>192</v>
      </c>
      <c r="Z6167" s="2">
        <v>93</v>
      </c>
      <c r="AA6167" s="2"/>
      <c r="AB6167" s="2"/>
      <c r="AC6167" s="4">
        <f>P6167*U6167/1000000</f>
        <v>950.6403168550403</v>
      </c>
      <c r="AD6167" s="4">
        <f>AC6167*(1-Z6167/100)</f>
        <v>66.54482217985277</v>
      </c>
      <c r="AE6167" s="2" t="s">
        <v>66</v>
      </c>
      <c r="AF6167" s="2" t="s">
        <v>67</v>
      </c>
      <c r="AG6167" s="2" t="s">
        <v>177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7561</v>
      </c>
      <c r="B6168" s="2" t="s">
        <v>7555</v>
      </c>
      <c r="C6168" s="2" t="s">
        <v>47</v>
      </c>
      <c r="D6168" s="2" t="s">
        <v>171</v>
      </c>
      <c r="E6168" s="2" t="s">
        <v>172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173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194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159</v>
      </c>
      <c r="Y6168" s="2" t="s">
        <v>160</v>
      </c>
      <c r="Z6168" s="2">
        <v>40</v>
      </c>
      <c r="AA6168" s="2"/>
      <c r="AB6168" s="2"/>
      <c r="AC6168" s="4">
        <f>P6168*U6168/1000000</f>
        <v>1378.40192336</v>
      </c>
      <c r="AD6168" s="4">
        <f>AC6168*(1-Z6168/100)</f>
        <v>827.041154016</v>
      </c>
      <c r="AE6168" s="2" t="s">
        <v>66</v>
      </c>
      <c r="AF6168" s="2" t="s">
        <v>67</v>
      </c>
      <c r="AG6168" s="2" t="s">
        <v>177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7562</v>
      </c>
      <c r="B6169" s="2" t="s">
        <v>7555</v>
      </c>
      <c r="C6169" s="2" t="s">
        <v>47</v>
      </c>
      <c r="D6169" s="2" t="s">
        <v>171</v>
      </c>
      <c r="E6169" s="2" t="s">
        <v>172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173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196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4.2120761600000005</v>
      </c>
      <c r="AD6169" s="4">
        <f>AC6169*(1-Z6169/100)</f>
        <v>4.2120761600000005</v>
      </c>
      <c r="AE6169" s="2" t="s">
        <v>66</v>
      </c>
      <c r="AF6169" s="2" t="s">
        <v>67</v>
      </c>
      <c r="AG6169" s="2" t="s">
        <v>180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7563</v>
      </c>
      <c r="B6170" s="2" t="s">
        <v>7555</v>
      </c>
      <c r="C6170" s="2" t="s">
        <v>47</v>
      </c>
      <c r="D6170" s="2" t="s">
        <v>171</v>
      </c>
      <c r="E6170" s="2" t="s">
        <v>172</v>
      </c>
      <c r="F6170" s="2" t="s">
        <v>50</v>
      </c>
      <c r="G6170" s="2" t="s">
        <v>51</v>
      </c>
      <c r="H6170" s="2" t="s">
        <v>52</v>
      </c>
      <c r="I6170" s="2" t="s">
        <v>198</v>
      </c>
      <c r="J6170" s="2" t="s">
        <v>199</v>
      </c>
      <c r="K6170" s="2" t="s">
        <v>199</v>
      </c>
      <c r="L6170" s="2" t="s">
        <v>200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201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175</v>
      </c>
      <c r="Y6170" s="2" t="s">
        <v>176</v>
      </c>
      <c r="Z6170" s="2">
        <v>93</v>
      </c>
      <c r="AA6170" s="2"/>
      <c r="AB6170" s="2"/>
      <c r="AC6170" s="4">
        <f>P6170*U6170/1000000</f>
        <v>3.39090952</v>
      </c>
      <c r="AD6170" s="4">
        <f>AC6170*(1-Z6170/100)</f>
        <v>0.23736366639999984</v>
      </c>
      <c r="AE6170" s="2" t="s">
        <v>66</v>
      </c>
      <c r="AF6170" s="2" t="s">
        <v>67</v>
      </c>
      <c r="AG6170" s="2" t="s">
        <v>177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7564</v>
      </c>
      <c r="B6171" s="2" t="s">
        <v>7555</v>
      </c>
      <c r="C6171" s="2" t="s">
        <v>47</v>
      </c>
      <c r="D6171" s="2" t="s">
        <v>171</v>
      </c>
      <c r="E6171" s="2" t="s">
        <v>172</v>
      </c>
      <c r="F6171" s="2" t="s">
        <v>50</v>
      </c>
      <c r="G6171" s="2" t="s">
        <v>51</v>
      </c>
      <c r="H6171" s="2" t="s">
        <v>52</v>
      </c>
      <c r="I6171" s="2" t="s">
        <v>198</v>
      </c>
      <c r="J6171" s="2" t="s">
        <v>199</v>
      </c>
      <c r="K6171" s="2" t="s">
        <v>199</v>
      </c>
      <c r="L6171" s="2" t="s">
        <v>200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203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50.863642799999994</v>
      </c>
      <c r="AD6171" s="4">
        <f>AC6171*(1-Z6171/100)</f>
        <v>50.863642799999994</v>
      </c>
      <c r="AE6171" s="2" t="s">
        <v>66</v>
      </c>
      <c r="AF6171" s="2" t="s">
        <v>67</v>
      </c>
      <c r="AG6171" s="2" t="s">
        <v>180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7565</v>
      </c>
      <c r="B6172" s="2" t="s">
        <v>7555</v>
      </c>
      <c r="C6172" s="2" t="s">
        <v>47</v>
      </c>
      <c r="D6172" s="2" t="s">
        <v>171</v>
      </c>
      <c r="E6172" s="2" t="s">
        <v>172</v>
      </c>
      <c r="F6172" s="2" t="s">
        <v>50</v>
      </c>
      <c r="G6172" s="2" t="s">
        <v>51</v>
      </c>
      <c r="H6172" s="2" t="s">
        <v>52</v>
      </c>
      <c r="I6172" s="2" t="s">
        <v>198</v>
      </c>
      <c r="J6172" s="2" t="s">
        <v>199</v>
      </c>
      <c r="K6172" s="2" t="s">
        <v>199</v>
      </c>
      <c r="L6172" s="2" t="s">
        <v>200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205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852.81374428</v>
      </c>
      <c r="AD6172" s="4">
        <f>AC6172*(1-Z6172/100)</f>
        <v>852.81374428</v>
      </c>
      <c r="AE6172" s="2" t="s">
        <v>66</v>
      </c>
      <c r="AF6172" s="2" t="s">
        <v>67</v>
      </c>
      <c r="AG6172" s="2" t="s">
        <v>183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7566</v>
      </c>
      <c r="B6173" s="2" t="s">
        <v>7555</v>
      </c>
      <c r="C6173" s="2" t="s">
        <v>47</v>
      </c>
      <c r="D6173" s="2" t="s">
        <v>171</v>
      </c>
      <c r="E6173" s="2" t="s">
        <v>172</v>
      </c>
      <c r="F6173" s="2" t="s">
        <v>50</v>
      </c>
      <c r="G6173" s="2" t="s">
        <v>51</v>
      </c>
      <c r="H6173" s="2" t="s">
        <v>52</v>
      </c>
      <c r="I6173" s="2" t="s">
        <v>198</v>
      </c>
      <c r="J6173" s="2" t="s">
        <v>199</v>
      </c>
      <c r="K6173" s="2" t="s">
        <v>199</v>
      </c>
      <c r="L6173" s="2" t="s">
        <v>200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207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175</v>
      </c>
      <c r="Y6173" s="2" t="s">
        <v>186</v>
      </c>
      <c r="Z6173" s="2">
        <v>93</v>
      </c>
      <c r="AA6173" s="2"/>
      <c r="AB6173" s="2"/>
      <c r="AC6173" s="4">
        <f>P6173*U6173/1000000</f>
        <v>0.84772738</v>
      </c>
      <c r="AD6173" s="4">
        <f>AC6173*(1-Z6173/100)</f>
        <v>0.05934091659999996</v>
      </c>
      <c r="AE6173" s="2" t="s">
        <v>66</v>
      </c>
      <c r="AF6173" s="2" t="s">
        <v>67</v>
      </c>
      <c r="AG6173" s="2" t="s">
        <v>177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7567</v>
      </c>
      <c r="B6174" s="2" t="s">
        <v>7555</v>
      </c>
      <c r="C6174" s="2" t="s">
        <v>47</v>
      </c>
      <c r="D6174" s="2" t="s">
        <v>171</v>
      </c>
      <c r="E6174" s="2" t="s">
        <v>172</v>
      </c>
      <c r="F6174" s="2" t="s">
        <v>50</v>
      </c>
      <c r="G6174" s="2" t="s">
        <v>51</v>
      </c>
      <c r="H6174" s="2" t="s">
        <v>52</v>
      </c>
      <c r="I6174" s="2" t="s">
        <v>198</v>
      </c>
      <c r="J6174" s="2" t="s">
        <v>199</v>
      </c>
      <c r="K6174" s="2" t="s">
        <v>199</v>
      </c>
      <c r="L6174" s="2" t="s">
        <v>200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209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175</v>
      </c>
      <c r="Y6174" s="2" t="s">
        <v>189</v>
      </c>
      <c r="Z6174" s="2">
        <v>98</v>
      </c>
      <c r="AA6174" s="2">
        <v>93</v>
      </c>
      <c r="AB6174" s="2">
        <v>98</v>
      </c>
      <c r="AC6174" s="4">
        <f>P6174*U6174/1000000</f>
        <v>72.0568273</v>
      </c>
      <c r="AD6174" s="4">
        <f>AC6175*(1-AA6174/100)+(AC6174-AC6175)*(1-AB6174/100)</f>
        <v>4.069091423999998</v>
      </c>
      <c r="AE6174" s="2" t="s">
        <v>66</v>
      </c>
      <c r="AF6174" s="2" t="s">
        <v>67</v>
      </c>
      <c r="AG6174" s="2" t="s">
        <v>177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7568</v>
      </c>
      <c r="B6175" s="2" t="s">
        <v>7555</v>
      </c>
      <c r="C6175" s="2" t="s">
        <v>47</v>
      </c>
      <c r="D6175" s="2" t="s">
        <v>171</v>
      </c>
      <c r="E6175" s="2" t="s">
        <v>172</v>
      </c>
      <c r="F6175" s="2" t="s">
        <v>50</v>
      </c>
      <c r="G6175" s="2" t="s">
        <v>51</v>
      </c>
      <c r="H6175" s="2" t="s">
        <v>52</v>
      </c>
      <c r="I6175" s="2" t="s">
        <v>198</v>
      </c>
      <c r="J6175" s="2" t="s">
        <v>199</v>
      </c>
      <c r="K6175" s="2" t="s">
        <v>199</v>
      </c>
      <c r="L6175" s="2" t="s">
        <v>200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211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175</v>
      </c>
      <c r="Y6175" s="2" t="s">
        <v>192</v>
      </c>
      <c r="Z6175" s="2">
        <v>93</v>
      </c>
      <c r="AA6175" s="2"/>
      <c r="AB6175" s="2"/>
      <c r="AC6175" s="4">
        <f>P6175*U6175/1000000</f>
        <v>52.559097560000005</v>
      </c>
      <c r="AD6175" s="4">
        <f>AC6175*(1-Z6175/100)</f>
        <v>3.6791368291999977</v>
      </c>
      <c r="AE6175" s="2" t="s">
        <v>66</v>
      </c>
      <c r="AF6175" s="2" t="s">
        <v>67</v>
      </c>
      <c r="AG6175" s="2" t="s">
        <v>177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7569</v>
      </c>
      <c r="B6176" s="2" t="s">
        <v>7555</v>
      </c>
      <c r="C6176" s="2" t="s">
        <v>47</v>
      </c>
      <c r="D6176" s="2" t="s">
        <v>171</v>
      </c>
      <c r="E6176" s="2" t="s">
        <v>172</v>
      </c>
      <c r="F6176" s="2" t="s">
        <v>50</v>
      </c>
      <c r="G6176" s="2" t="s">
        <v>51</v>
      </c>
      <c r="H6176" s="2" t="s">
        <v>52</v>
      </c>
      <c r="I6176" s="2" t="s">
        <v>198</v>
      </c>
      <c r="J6176" s="2" t="s">
        <v>199</v>
      </c>
      <c r="K6176" s="2" t="s">
        <v>199</v>
      </c>
      <c r="L6176" s="2" t="s">
        <v>200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213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159</v>
      </c>
      <c r="Y6176" s="2" t="s">
        <v>160</v>
      </c>
      <c r="Z6176" s="2">
        <v>40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177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7570</v>
      </c>
      <c r="B6177" s="2" t="s">
        <v>7555</v>
      </c>
      <c r="C6177" s="2" t="s">
        <v>47</v>
      </c>
      <c r="D6177" s="2" t="s">
        <v>171</v>
      </c>
      <c r="E6177" s="2" t="s">
        <v>172</v>
      </c>
      <c r="F6177" s="2" t="s">
        <v>50</v>
      </c>
      <c r="G6177" s="2" t="s">
        <v>51</v>
      </c>
      <c r="H6177" s="2" t="s">
        <v>52</v>
      </c>
      <c r="I6177" s="2" t="s">
        <v>198</v>
      </c>
      <c r="J6177" s="2" t="s">
        <v>199</v>
      </c>
      <c r="K6177" s="2" t="s">
        <v>199</v>
      </c>
      <c r="L6177" s="2" t="s">
        <v>200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215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4">
        <f>P6177*U6177/1000000</f>
        <v>2797.500354</v>
      </c>
      <c r="AD6177" s="4">
        <f>AC6177*(1-Z6177/100)</f>
        <v>2797.500354</v>
      </c>
      <c r="AE6177" s="2" t="s">
        <v>66</v>
      </c>
      <c r="AF6177" s="2" t="s">
        <v>67</v>
      </c>
      <c r="AG6177" s="2" t="s">
        <v>180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7571</v>
      </c>
      <c r="B6178" s="2" t="s">
        <v>7555</v>
      </c>
      <c r="C6178" s="2" t="s">
        <v>47</v>
      </c>
      <c r="D6178" s="2" t="s">
        <v>171</v>
      </c>
      <c r="E6178" s="2" t="s">
        <v>172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f>IF(O6178="吨",N6178*1000,IF(O6178="万立方米",N6178*10000,""))</f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217</v>
      </c>
      <c r="X6178" s="2"/>
      <c r="Y6178" s="2" t="s">
        <v>65</v>
      </c>
      <c r="Z6178" s="2">
        <v>0</v>
      </c>
      <c r="AA6178" s="2"/>
      <c r="AB6178" s="2"/>
      <c r="AC6178" s="4">
        <f>P6178*U6178/1000000</f>
        <v>0.0</v>
      </c>
      <c r="AD6178" s="4">
        <f>AC6178*(1-Z6178/100)</f>
        <v>0.0</v>
      </c>
      <c r="AE6178" s="2" t="s">
        <v>125</v>
      </c>
      <c r="AF6178" s="2" t="s">
        <v>218</v>
      </c>
      <c r="AG6178" s="2" t="s">
        <v>219</v>
      </c>
      <c r="AH6178" s="2" t="s">
        <v>114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7572</v>
      </c>
      <c r="B6179" s="2" t="s">
        <v>7573</v>
      </c>
      <c r="C6179" s="2" t="s">
        <v>47</v>
      </c>
      <c r="D6179" s="2" t="s">
        <v>2618</v>
      </c>
      <c r="E6179" s="2" t="s">
        <v>491</v>
      </c>
      <c r="F6179" s="2" t="s">
        <v>278</v>
      </c>
      <c r="G6179" s="2" t="s">
        <v>120</v>
      </c>
      <c r="H6179" s="2" t="s">
        <v>560</v>
      </c>
      <c r="I6179" s="2" t="s">
        <v>53</v>
      </c>
      <c r="J6179" s="2" t="s">
        <v>280</v>
      </c>
      <c r="K6179" s="2"/>
      <c r="L6179" s="2" t="s">
        <v>122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124</v>
      </c>
      <c r="X6179" s="2" t="s">
        <v>298</v>
      </c>
      <c r="Y6179" s="2" t="s">
        <v>2619</v>
      </c>
      <c r="Z6179" s="2">
        <v>94.5</v>
      </c>
      <c r="AA6179" s="2"/>
      <c r="AB6179" s="2"/>
      <c r="AC6179" s="2"/>
      <c r="AD6179" s="2"/>
      <c r="AE6179" s="2" t="s">
        <v>271</v>
      </c>
      <c r="AF6179" s="2" t="s">
        <v>281</v>
      </c>
      <c r="AG6179" s="2" t="s">
        <v>1915</v>
      </c>
      <c r="AH6179" s="2" t="s">
        <v>128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7574</v>
      </c>
      <c r="B6180" s="2" t="s">
        <v>7573</v>
      </c>
      <c r="C6180" s="2" t="s">
        <v>47</v>
      </c>
      <c r="D6180" s="2" t="s">
        <v>2618</v>
      </c>
      <c r="E6180" s="2" t="s">
        <v>491</v>
      </c>
      <c r="F6180" s="2" t="s">
        <v>278</v>
      </c>
      <c r="G6180" s="2" t="s">
        <v>120</v>
      </c>
      <c r="H6180" s="2" t="s">
        <v>560</v>
      </c>
      <c r="I6180" s="2" t="s">
        <v>53</v>
      </c>
      <c r="J6180" s="2" t="s">
        <v>280</v>
      </c>
      <c r="K6180" s="2"/>
      <c r="L6180" s="2" t="s">
        <v>122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124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271</v>
      </c>
      <c r="AF6180" s="2" t="s">
        <v>281</v>
      </c>
      <c r="AG6180" s="2" t="s">
        <v>1917</v>
      </c>
      <c r="AH6180" s="2" t="s">
        <v>128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7575</v>
      </c>
      <c r="B6181" s="2" t="s">
        <v>7573</v>
      </c>
      <c r="C6181" s="2" t="s">
        <v>47</v>
      </c>
      <c r="D6181" s="2" t="s">
        <v>2618</v>
      </c>
      <c r="E6181" s="2" t="s">
        <v>491</v>
      </c>
      <c r="F6181" s="2" t="s">
        <v>278</v>
      </c>
      <c r="G6181" s="2" t="s">
        <v>120</v>
      </c>
      <c r="H6181" s="2" t="s">
        <v>560</v>
      </c>
      <c r="I6181" s="2" t="s">
        <v>53</v>
      </c>
      <c r="J6181" s="2" t="s">
        <v>280</v>
      </c>
      <c r="K6181" s="2"/>
      <c r="L6181" s="2" t="s">
        <v>122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124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271</v>
      </c>
      <c r="AF6181" s="2" t="s">
        <v>281</v>
      </c>
      <c r="AG6181" s="2" t="s">
        <v>1919</v>
      </c>
      <c r="AH6181" s="2" t="s">
        <v>128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7576</v>
      </c>
      <c r="B6182" s="2" t="s">
        <v>7573</v>
      </c>
      <c r="C6182" s="2" t="s">
        <v>47</v>
      </c>
      <c r="D6182" s="2" t="s">
        <v>2618</v>
      </c>
      <c r="E6182" s="2" t="s">
        <v>491</v>
      </c>
      <c r="F6182" s="2" t="s">
        <v>278</v>
      </c>
      <c r="G6182" s="2" t="s">
        <v>120</v>
      </c>
      <c r="H6182" s="2" t="s">
        <v>560</v>
      </c>
      <c r="I6182" s="2" t="s">
        <v>53</v>
      </c>
      <c r="J6182" s="2" t="s">
        <v>280</v>
      </c>
      <c r="K6182" s="2"/>
      <c r="L6182" s="2" t="s">
        <v>122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124</v>
      </c>
      <c r="X6182" s="2" t="s">
        <v>298</v>
      </c>
      <c r="Y6182" s="2" t="s">
        <v>2623</v>
      </c>
      <c r="Z6182" s="2">
        <v>94.5</v>
      </c>
      <c r="AA6182" s="2"/>
      <c r="AB6182" s="2"/>
      <c r="AC6182" s="2"/>
      <c r="AD6182" s="2"/>
      <c r="AE6182" s="2" t="s">
        <v>271</v>
      </c>
      <c r="AF6182" s="2" t="s">
        <v>281</v>
      </c>
      <c r="AG6182" s="2" t="s">
        <v>1915</v>
      </c>
      <c r="AH6182" s="2" t="s">
        <v>128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7577</v>
      </c>
      <c r="B6183" s="2" t="s">
        <v>7573</v>
      </c>
      <c r="C6183" s="2" t="s">
        <v>47</v>
      </c>
      <c r="D6183" s="2" t="s">
        <v>2618</v>
      </c>
      <c r="E6183" s="2" t="s">
        <v>491</v>
      </c>
      <c r="F6183" s="2" t="s">
        <v>278</v>
      </c>
      <c r="G6183" s="2" t="s">
        <v>120</v>
      </c>
      <c r="H6183" s="2" t="s">
        <v>560</v>
      </c>
      <c r="I6183" s="2" t="s">
        <v>53</v>
      </c>
      <c r="J6183" s="2" t="s">
        <v>280</v>
      </c>
      <c r="K6183" s="2"/>
      <c r="L6183" s="2" t="s">
        <v>122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124</v>
      </c>
      <c r="X6183" s="2" t="s">
        <v>298</v>
      </c>
      <c r="Y6183" s="2" t="s">
        <v>1923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271</v>
      </c>
      <c r="AF6183" s="2" t="s">
        <v>281</v>
      </c>
      <c r="AG6183" s="2" t="s">
        <v>1915</v>
      </c>
      <c r="AH6183" s="2" t="s">
        <v>128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7578</v>
      </c>
      <c r="B6184" s="2" t="s">
        <v>7573</v>
      </c>
      <c r="C6184" s="2" t="s">
        <v>47</v>
      </c>
      <c r="D6184" s="2" t="s">
        <v>2618</v>
      </c>
      <c r="E6184" s="2" t="s">
        <v>491</v>
      </c>
      <c r="F6184" s="2" t="s">
        <v>278</v>
      </c>
      <c r="G6184" s="2" t="s">
        <v>120</v>
      </c>
      <c r="H6184" s="2" t="s">
        <v>560</v>
      </c>
      <c r="I6184" s="2" t="s">
        <v>53</v>
      </c>
      <c r="J6184" s="2" t="s">
        <v>280</v>
      </c>
      <c r="K6184" s="2"/>
      <c r="L6184" s="2" t="s">
        <v>122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124</v>
      </c>
      <c r="X6184" s="2" t="s">
        <v>298</v>
      </c>
      <c r="Y6184" s="2" t="s">
        <v>2626</v>
      </c>
      <c r="Z6184" s="2">
        <v>94.5</v>
      </c>
      <c r="AA6184" s="2"/>
      <c r="AB6184" s="2"/>
      <c r="AC6184" s="2"/>
      <c r="AD6184" s="2"/>
      <c r="AE6184" s="2" t="s">
        <v>271</v>
      </c>
      <c r="AF6184" s="2" t="s">
        <v>281</v>
      </c>
      <c r="AG6184" s="2" t="s">
        <v>1915</v>
      </c>
      <c r="AH6184" s="2" t="s">
        <v>128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7579</v>
      </c>
      <c r="B6185" s="2" t="s">
        <v>7573</v>
      </c>
      <c r="C6185" s="2" t="s">
        <v>47</v>
      </c>
      <c r="D6185" s="2" t="s">
        <v>2618</v>
      </c>
      <c r="E6185" s="2" t="s">
        <v>491</v>
      </c>
      <c r="F6185" s="2" t="s">
        <v>278</v>
      </c>
      <c r="G6185" s="2" t="s">
        <v>120</v>
      </c>
      <c r="H6185" s="2" t="s">
        <v>560</v>
      </c>
      <c r="I6185" s="2" t="s">
        <v>53</v>
      </c>
      <c r="J6185" s="2" t="s">
        <v>280</v>
      </c>
      <c r="K6185" s="2"/>
      <c r="L6185" s="2" t="s">
        <v>122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124</v>
      </c>
      <c r="X6185" s="2" t="s">
        <v>314</v>
      </c>
      <c r="Y6185" s="2" t="s">
        <v>315</v>
      </c>
      <c r="Z6185" s="2">
        <v>80</v>
      </c>
      <c r="AA6185" s="2"/>
      <c r="AB6185" s="2"/>
      <c r="AC6185" s="2"/>
      <c r="AD6185" s="2"/>
      <c r="AE6185" s="2" t="s">
        <v>271</v>
      </c>
      <c r="AF6185" s="2" t="s">
        <v>281</v>
      </c>
      <c r="AG6185" s="2" t="s">
        <v>1919</v>
      </c>
      <c r="AH6185" s="2" t="s">
        <v>128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7580</v>
      </c>
      <c r="B6186" s="2" t="s">
        <v>7573</v>
      </c>
      <c r="C6186" s="2" t="s">
        <v>47</v>
      </c>
      <c r="D6186" s="2" t="s">
        <v>2618</v>
      </c>
      <c r="E6186" s="2" t="s">
        <v>491</v>
      </c>
      <c r="F6186" s="2" t="s">
        <v>278</v>
      </c>
      <c r="G6186" s="2" t="s">
        <v>120</v>
      </c>
      <c r="H6186" s="2" t="s">
        <v>560</v>
      </c>
      <c r="I6186" s="2" t="s">
        <v>53</v>
      </c>
      <c r="J6186" s="2" t="s">
        <v>280</v>
      </c>
      <c r="K6186" s="2"/>
      <c r="L6186" s="2" t="s">
        <v>122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124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271</v>
      </c>
      <c r="AF6186" s="2" t="s">
        <v>281</v>
      </c>
      <c r="AG6186" s="2" t="s">
        <v>1917</v>
      </c>
      <c r="AH6186" s="2" t="s">
        <v>128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7581</v>
      </c>
      <c r="B6187" s="2" t="s">
        <v>7573</v>
      </c>
      <c r="C6187" s="2" t="s">
        <v>47</v>
      </c>
      <c r="D6187" s="2" t="s">
        <v>2618</v>
      </c>
      <c r="E6187" s="2" t="s">
        <v>491</v>
      </c>
      <c r="F6187" s="2" t="s">
        <v>278</v>
      </c>
      <c r="G6187" s="2" t="s">
        <v>120</v>
      </c>
      <c r="H6187" s="2" t="s">
        <v>560</v>
      </c>
      <c r="I6187" s="2"/>
      <c r="J6187" s="2"/>
      <c r="K6187" s="2" t="s">
        <v>55</v>
      </c>
      <c r="L6187" s="2" t="s">
        <v>551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552</v>
      </c>
      <c r="T6187" s="2" t="s">
        <v>165</v>
      </c>
      <c r="U6187" s="2"/>
      <c r="V6187" s="2" t="s">
        <v>111</v>
      </c>
      <c r="W6187" s="2" t="s">
        <v>553</v>
      </c>
      <c r="X6187" s="2" t="s">
        <v>551</v>
      </c>
      <c r="Y6187" s="2" t="s">
        <v>554</v>
      </c>
      <c r="Z6187" s="2">
        <v>0</v>
      </c>
      <c r="AA6187" s="2"/>
      <c r="AB6187" s="2"/>
      <c r="AC6187" s="2"/>
      <c r="AD6187" s="2"/>
      <c r="AE6187" s="2" t="s">
        <v>271</v>
      </c>
      <c r="AF6187" s="2" t="s">
        <v>555</v>
      </c>
      <c r="AG6187" s="2" t="s">
        <v>556</v>
      </c>
      <c r="AH6187" s="2" t="s">
        <v>168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7582</v>
      </c>
      <c r="B6188" s="2" t="s">
        <v>7583</v>
      </c>
      <c r="C6188" s="2" t="s">
        <v>47</v>
      </c>
      <c r="D6188" s="2" t="s">
        <v>5719</v>
      </c>
      <c r="E6188" s="2" t="s">
        <v>254</v>
      </c>
      <c r="F6188" s="2" t="s">
        <v>50</v>
      </c>
      <c r="G6188" s="2" t="s">
        <v>225</v>
      </c>
      <c r="H6188" s="2" t="s">
        <v>142</v>
      </c>
      <c r="I6188" s="2" t="s">
        <v>53</v>
      </c>
      <c r="J6188" s="2" t="s">
        <v>226</v>
      </c>
      <c r="K6188" s="2" t="s">
        <v>226</v>
      </c>
      <c r="L6188" s="2" t="s">
        <v>227</v>
      </c>
      <c r="M6188" s="2" t="s">
        <v>57</v>
      </c>
      <c r="N6188" s="3">
        <v>673.386</v>
      </c>
      <c r="O6188" s="3" t="s">
        <v>228</v>
      </c>
      <c r="P6188" s="4">
        <f>IF(O6188="吨",N6188*1000,IF(O6188="万立方米",N6188*10000,""))</f>
        <v>6733860.0</v>
      </c>
      <c r="Q6188" s="2" t="s">
        <v>229</v>
      </c>
      <c r="R6188" s="2" t="s">
        <v>230</v>
      </c>
      <c r="S6188" s="2" t="s">
        <v>231</v>
      </c>
      <c r="T6188" s="2" t="s">
        <v>75</v>
      </c>
      <c r="U6188" s="4">
        <f>0.0</f>
        <v>0.0</v>
      </c>
      <c r="V6188" s="2" t="s">
        <v>232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233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7584</v>
      </c>
      <c r="B6189" s="2" t="s">
        <v>7583</v>
      </c>
      <c r="C6189" s="2" t="s">
        <v>47</v>
      </c>
      <c r="D6189" s="2" t="s">
        <v>5719</v>
      </c>
      <c r="E6189" s="2" t="s">
        <v>254</v>
      </c>
      <c r="F6189" s="2" t="s">
        <v>50</v>
      </c>
      <c r="G6189" s="2" t="s">
        <v>225</v>
      </c>
      <c r="H6189" s="2" t="s">
        <v>142</v>
      </c>
      <c r="I6189" s="2" t="s">
        <v>53</v>
      </c>
      <c r="J6189" s="2" t="s">
        <v>226</v>
      </c>
      <c r="K6189" s="2" t="s">
        <v>226</v>
      </c>
      <c r="L6189" s="2" t="s">
        <v>227</v>
      </c>
      <c r="M6189" s="2" t="s">
        <v>73</v>
      </c>
      <c r="N6189" s="3">
        <v>673.386</v>
      </c>
      <c r="O6189" s="3" t="s">
        <v>228</v>
      </c>
      <c r="P6189" s="4">
        <f>IF(O6189="吨",N6189*1000,IF(O6189="万立方米",N6189*10000,""))</f>
        <v>6733860.0</v>
      </c>
      <c r="Q6189" s="2" t="s">
        <v>229</v>
      </c>
      <c r="R6189" s="2" t="s">
        <v>230</v>
      </c>
      <c r="S6189" s="2" t="s">
        <v>235</v>
      </c>
      <c r="T6189" s="2" t="s">
        <v>75</v>
      </c>
      <c r="U6189" s="4">
        <f>1.3</f>
        <v>1.3</v>
      </c>
      <c r="V6189" s="2" t="s">
        <v>232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8.754018</v>
      </c>
      <c r="AD6189" s="4">
        <f>AC6189*(1-Z6189/100)</f>
        <v>8.754018</v>
      </c>
      <c r="AE6189" s="2" t="s">
        <v>66</v>
      </c>
      <c r="AF6189" s="2" t="s">
        <v>67</v>
      </c>
      <c r="AG6189" s="2" t="s">
        <v>236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7585</v>
      </c>
      <c r="B6190" s="2" t="s">
        <v>7583</v>
      </c>
      <c r="C6190" s="2" t="s">
        <v>47</v>
      </c>
      <c r="D6190" s="2" t="s">
        <v>5719</v>
      </c>
      <c r="E6190" s="2" t="s">
        <v>254</v>
      </c>
      <c r="F6190" s="2" t="s">
        <v>50</v>
      </c>
      <c r="G6190" s="2" t="s">
        <v>225</v>
      </c>
      <c r="H6190" s="2" t="s">
        <v>142</v>
      </c>
      <c r="I6190" s="2" t="s">
        <v>53</v>
      </c>
      <c r="J6190" s="2" t="s">
        <v>226</v>
      </c>
      <c r="K6190" s="2" t="s">
        <v>226</v>
      </c>
      <c r="L6190" s="2" t="s">
        <v>227</v>
      </c>
      <c r="M6190" s="2" t="s">
        <v>79</v>
      </c>
      <c r="N6190" s="3">
        <v>673.386</v>
      </c>
      <c r="O6190" s="3" t="s">
        <v>228</v>
      </c>
      <c r="P6190" s="4">
        <f>IF(O6190="吨",N6190*1000,IF(O6190="万立方米",N6190*10000,""))</f>
        <v>6733860.0</v>
      </c>
      <c r="Q6190" s="2" t="s">
        <v>229</v>
      </c>
      <c r="R6190" s="2" t="s">
        <v>230</v>
      </c>
      <c r="S6190" s="2" t="s">
        <v>238</v>
      </c>
      <c r="T6190" s="2" t="s">
        <v>75</v>
      </c>
      <c r="U6190" s="4">
        <f>4.1</f>
        <v>4.1</v>
      </c>
      <c r="V6190" s="2" t="s">
        <v>232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4">
        <f>P6190*U6190/1000000</f>
        <v>27.608825999999997</v>
      </c>
      <c r="AD6190" s="4">
        <f>AC6190*(1-Z6190/100)</f>
        <v>21.53488428</v>
      </c>
      <c r="AE6190" s="2" t="s">
        <v>66</v>
      </c>
      <c r="AF6190" s="2" t="s">
        <v>67</v>
      </c>
      <c r="AG6190" s="2" t="s">
        <v>239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7586</v>
      </c>
      <c r="B6191" s="2" t="s">
        <v>7583</v>
      </c>
      <c r="C6191" s="2" t="s">
        <v>47</v>
      </c>
      <c r="D6191" s="2" t="s">
        <v>5719</v>
      </c>
      <c r="E6191" s="2" t="s">
        <v>254</v>
      </c>
      <c r="F6191" s="2" t="s">
        <v>50</v>
      </c>
      <c r="G6191" s="2" t="s">
        <v>225</v>
      </c>
      <c r="H6191" s="2" t="s">
        <v>142</v>
      </c>
      <c r="I6191" s="2" t="s">
        <v>53</v>
      </c>
      <c r="J6191" s="2" t="s">
        <v>226</v>
      </c>
      <c r="K6191" s="2" t="s">
        <v>226</v>
      </c>
      <c r="L6191" s="2" t="s">
        <v>227</v>
      </c>
      <c r="M6191" s="2" t="s">
        <v>87</v>
      </c>
      <c r="N6191" s="3">
        <v>673.386</v>
      </c>
      <c r="O6191" s="3" t="s">
        <v>228</v>
      </c>
      <c r="P6191" s="4">
        <f>IF(O6191="吨",N6191*1000,IF(O6191="万立方米",N6191*10000,""))</f>
        <v>6733860.0</v>
      </c>
      <c r="Q6191" s="2" t="s">
        <v>229</v>
      </c>
      <c r="R6191" s="2" t="s">
        <v>230</v>
      </c>
      <c r="S6191" s="2" t="s">
        <v>241</v>
      </c>
      <c r="T6191" s="2" t="s">
        <v>75</v>
      </c>
      <c r="U6191" s="4">
        <f>0.0</f>
        <v>0.0</v>
      </c>
      <c r="V6191" s="2" t="s">
        <v>232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233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7587</v>
      </c>
      <c r="B6192" s="2" t="s">
        <v>7583</v>
      </c>
      <c r="C6192" s="2" t="s">
        <v>47</v>
      </c>
      <c r="D6192" s="2" t="s">
        <v>5719</v>
      </c>
      <c r="E6192" s="2" t="s">
        <v>254</v>
      </c>
      <c r="F6192" s="2" t="s">
        <v>50</v>
      </c>
      <c r="G6192" s="2" t="s">
        <v>225</v>
      </c>
      <c r="H6192" s="2" t="s">
        <v>142</v>
      </c>
      <c r="I6192" s="2" t="s">
        <v>53</v>
      </c>
      <c r="J6192" s="2" t="s">
        <v>226</v>
      </c>
      <c r="K6192" s="2" t="s">
        <v>226</v>
      </c>
      <c r="L6192" s="2" t="s">
        <v>227</v>
      </c>
      <c r="M6192" s="2" t="s">
        <v>91</v>
      </c>
      <c r="N6192" s="3">
        <v>673.386</v>
      </c>
      <c r="O6192" s="3" t="s">
        <v>228</v>
      </c>
      <c r="P6192" s="4">
        <f>IF(O6192="吨",N6192*1000,IF(O6192="万立方米",N6192*10000,""))</f>
        <v>6733860.0</v>
      </c>
      <c r="Q6192" s="2" t="s">
        <v>229</v>
      </c>
      <c r="R6192" s="2" t="s">
        <v>230</v>
      </c>
      <c r="S6192" s="2" t="s">
        <v>243</v>
      </c>
      <c r="T6192" s="2" t="s">
        <v>75</v>
      </c>
      <c r="U6192" s="4">
        <f>0.03</f>
        <v>0.03</v>
      </c>
      <c r="V6192" s="2" t="s">
        <v>232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4">
        <f>P6192*U6192/1000000</f>
        <v>0.2020158</v>
      </c>
      <c r="AD6192" s="4">
        <f>AC6193*(1-AA6192/100)+(AC6192-AC6193)*(1-AB6192/100)</f>
        <v>0.2020158</v>
      </c>
      <c r="AE6192" s="2" t="s">
        <v>66</v>
      </c>
      <c r="AF6192" s="2" t="s">
        <v>67</v>
      </c>
      <c r="AG6192" s="2" t="s">
        <v>233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7588</v>
      </c>
      <c r="B6193" s="2" t="s">
        <v>7583</v>
      </c>
      <c r="C6193" s="2" t="s">
        <v>47</v>
      </c>
      <c r="D6193" s="2" t="s">
        <v>5719</v>
      </c>
      <c r="E6193" s="2" t="s">
        <v>254</v>
      </c>
      <c r="F6193" s="2" t="s">
        <v>50</v>
      </c>
      <c r="G6193" s="2" t="s">
        <v>225</v>
      </c>
      <c r="H6193" s="2" t="s">
        <v>142</v>
      </c>
      <c r="I6193" s="2" t="s">
        <v>53</v>
      </c>
      <c r="J6193" s="2" t="s">
        <v>226</v>
      </c>
      <c r="K6193" s="2" t="s">
        <v>226</v>
      </c>
      <c r="L6193" s="2" t="s">
        <v>227</v>
      </c>
      <c r="M6193" s="2" t="s">
        <v>95</v>
      </c>
      <c r="N6193" s="3">
        <v>673.386</v>
      </c>
      <c r="O6193" s="3" t="s">
        <v>228</v>
      </c>
      <c r="P6193" s="4">
        <f>IF(O6193="吨",N6193*1000,IF(O6193="万立方米",N6193*10000,""))</f>
        <v>6733860.0</v>
      </c>
      <c r="Q6193" s="2" t="s">
        <v>229</v>
      </c>
      <c r="R6193" s="2" t="s">
        <v>230</v>
      </c>
      <c r="S6193" s="2" t="s">
        <v>245</v>
      </c>
      <c r="T6193" s="2" t="s">
        <v>75</v>
      </c>
      <c r="U6193" s="4">
        <f>0.03</f>
        <v>0.03</v>
      </c>
      <c r="V6193" s="2" t="s">
        <v>232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0.2020158</v>
      </c>
      <c r="AD6193" s="4">
        <f>AC6193*(1-Z6193/100)</f>
        <v>0.2020158</v>
      </c>
      <c r="AE6193" s="2" t="s">
        <v>66</v>
      </c>
      <c r="AF6193" s="2" t="s">
        <v>67</v>
      </c>
      <c r="AG6193" s="2" t="s">
        <v>233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7589</v>
      </c>
      <c r="B6194" s="2" t="s">
        <v>7583</v>
      </c>
      <c r="C6194" s="2" t="s">
        <v>47</v>
      </c>
      <c r="D6194" s="2" t="s">
        <v>5719</v>
      </c>
      <c r="E6194" s="2" t="s">
        <v>254</v>
      </c>
      <c r="F6194" s="2" t="s">
        <v>50</v>
      </c>
      <c r="G6194" s="2" t="s">
        <v>225</v>
      </c>
      <c r="H6194" s="2" t="s">
        <v>142</v>
      </c>
      <c r="I6194" s="2" t="s">
        <v>53</v>
      </c>
      <c r="J6194" s="2" t="s">
        <v>226</v>
      </c>
      <c r="K6194" s="2" t="s">
        <v>226</v>
      </c>
      <c r="L6194" s="2" t="s">
        <v>227</v>
      </c>
      <c r="M6194" s="2" t="s">
        <v>99</v>
      </c>
      <c r="N6194" s="3">
        <v>673.386</v>
      </c>
      <c r="O6194" s="3" t="s">
        <v>228</v>
      </c>
      <c r="P6194" s="4">
        <f>IF(O6194="吨",N6194*1000,IF(O6194="万立方米",N6194*10000,""))</f>
        <v>6733860.0</v>
      </c>
      <c r="Q6194" s="2" t="s">
        <v>229</v>
      </c>
      <c r="R6194" s="2" t="s">
        <v>230</v>
      </c>
      <c r="S6194" s="2" t="s">
        <v>247</v>
      </c>
      <c r="T6194" s="2" t="s">
        <v>75</v>
      </c>
      <c r="U6194" s="4">
        <f>0.0</f>
        <v>0.0</v>
      </c>
      <c r="V6194" s="2" t="s">
        <v>232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233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7590</v>
      </c>
      <c r="B6195" s="2" t="s">
        <v>7583</v>
      </c>
      <c r="C6195" s="2" t="s">
        <v>47</v>
      </c>
      <c r="D6195" s="2" t="s">
        <v>5719</v>
      </c>
      <c r="E6195" s="2" t="s">
        <v>254</v>
      </c>
      <c r="F6195" s="2" t="s">
        <v>50</v>
      </c>
      <c r="G6195" s="2" t="s">
        <v>225</v>
      </c>
      <c r="H6195" s="2" t="s">
        <v>142</v>
      </c>
      <c r="I6195" s="2" t="s">
        <v>53</v>
      </c>
      <c r="J6195" s="2" t="s">
        <v>226</v>
      </c>
      <c r="K6195" s="2" t="s">
        <v>226</v>
      </c>
      <c r="L6195" s="2" t="s">
        <v>227</v>
      </c>
      <c r="M6195" s="2" t="s">
        <v>104</v>
      </c>
      <c r="N6195" s="3">
        <v>673.386</v>
      </c>
      <c r="O6195" s="3" t="s">
        <v>228</v>
      </c>
      <c r="P6195" s="4">
        <f>IF(O6195="吨",N6195*1000,IF(O6195="万立方米",N6195*10000,""))</f>
        <v>6733860.0</v>
      </c>
      <c r="Q6195" s="2" t="s">
        <v>229</v>
      </c>
      <c r="R6195" s="2" t="s">
        <v>230</v>
      </c>
      <c r="S6195" s="2" t="s">
        <v>249</v>
      </c>
      <c r="T6195" s="2" t="s">
        <v>75</v>
      </c>
      <c r="U6195" s="4">
        <f>0.02</f>
        <v>0.02</v>
      </c>
      <c r="V6195" s="2" t="s">
        <v>232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 t="s">
        <v>236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7591</v>
      </c>
      <c r="B6196" s="2" t="s">
        <v>7583</v>
      </c>
      <c r="C6196" s="2" t="s">
        <v>47</v>
      </c>
      <c r="D6196" s="2" t="s">
        <v>5719</v>
      </c>
      <c r="E6196" s="2" t="s">
        <v>254</v>
      </c>
      <c r="F6196" s="2" t="s">
        <v>50</v>
      </c>
      <c r="G6196" s="2" t="s">
        <v>225</v>
      </c>
      <c r="H6196" s="2" t="s">
        <v>142</v>
      </c>
      <c r="I6196" s="2"/>
      <c r="J6196" s="2"/>
      <c r="K6196" s="2"/>
      <c r="L6196" s="2"/>
      <c r="M6196" s="2" t="s">
        <v>107</v>
      </c>
      <c r="N6196" s="3"/>
      <c r="O6196" s="3"/>
      <c r="P6196" s="4">
        <f>IF(O6196="吨",N6196*1000,IF(O6196="万立方米",N6196*10000,""))</f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138</v>
      </c>
      <c r="AH6196" s="2" t="s">
        <v>114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7592</v>
      </c>
      <c r="B6197" s="2" t="s">
        <v>7593</v>
      </c>
      <c r="C6197" s="2" t="s">
        <v>47</v>
      </c>
      <c r="D6197" s="2" t="s">
        <v>2846</v>
      </c>
      <c r="E6197" s="2" t="s">
        <v>984</v>
      </c>
      <c r="F6197" s="2" t="s">
        <v>50</v>
      </c>
      <c r="G6197" s="2" t="s">
        <v>51</v>
      </c>
      <c r="H6197" s="2" t="s">
        <v>418</v>
      </c>
      <c r="I6197" s="2" t="s">
        <v>53</v>
      </c>
      <c r="J6197" s="2" t="s">
        <v>343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18.92536245432</v>
      </c>
      <c r="AD6197" s="4">
        <f>AC6197*(1-Z6197/100)</f>
        <v>18.92536245432</v>
      </c>
      <c r="AE6197" s="2" t="s">
        <v>66</v>
      </c>
      <c r="AF6197" s="2" t="s">
        <v>67</v>
      </c>
      <c r="AG6197" s="2" t="s">
        <v>233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7594</v>
      </c>
      <c r="B6198" s="2" t="s">
        <v>7593</v>
      </c>
      <c r="C6198" s="2" t="s">
        <v>47</v>
      </c>
      <c r="D6198" s="2" t="s">
        <v>2846</v>
      </c>
      <c r="E6198" s="2" t="s">
        <v>984</v>
      </c>
      <c r="F6198" s="2" t="s">
        <v>50</v>
      </c>
      <c r="G6198" s="2" t="s">
        <v>51</v>
      </c>
      <c r="H6198" s="2" t="s">
        <v>418</v>
      </c>
      <c r="I6198" s="2" t="s">
        <v>53</v>
      </c>
      <c r="J6198" s="2" t="s">
        <v>343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2945.12332</v>
      </c>
      <c r="AD6198" s="4">
        <f>AC6198*(1-Z6198/100)</f>
        <v>2945.12332</v>
      </c>
      <c r="AE6198" s="2" t="s">
        <v>66</v>
      </c>
      <c r="AF6198" s="2" t="s">
        <v>67</v>
      </c>
      <c r="AG6198" s="2" t="s">
        <v>236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7595</v>
      </c>
      <c r="B6199" s="2" t="s">
        <v>7593</v>
      </c>
      <c r="C6199" s="2" t="s">
        <v>47</v>
      </c>
      <c r="D6199" s="2" t="s">
        <v>2846</v>
      </c>
      <c r="E6199" s="2" t="s">
        <v>984</v>
      </c>
      <c r="F6199" s="2" t="s">
        <v>50</v>
      </c>
      <c r="G6199" s="2" t="s">
        <v>51</v>
      </c>
      <c r="H6199" s="2" t="s">
        <v>418</v>
      </c>
      <c r="I6199" s="2" t="s">
        <v>53</v>
      </c>
      <c r="J6199" s="2" t="s">
        <v>343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4">
        <f>P6199*U6199/1000000</f>
        <v>10617.1695686</v>
      </c>
      <c r="AD6199" s="4">
        <f>AC6199*(1-Z6199/100)</f>
        <v>8281.392263508</v>
      </c>
      <c r="AE6199" s="2" t="s">
        <v>66</v>
      </c>
      <c r="AF6199" s="2" t="s">
        <v>67</v>
      </c>
      <c r="AG6199" s="2" t="s">
        <v>239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7596</v>
      </c>
      <c r="B6200" s="2" t="s">
        <v>7593</v>
      </c>
      <c r="C6200" s="2" t="s">
        <v>47</v>
      </c>
      <c r="D6200" s="2" t="s">
        <v>2846</v>
      </c>
      <c r="E6200" s="2" t="s">
        <v>984</v>
      </c>
      <c r="F6200" s="2" t="s">
        <v>50</v>
      </c>
      <c r="G6200" s="2" t="s">
        <v>51</v>
      </c>
      <c r="H6200" s="2" t="s">
        <v>418</v>
      </c>
      <c r="I6200" s="2" t="s">
        <v>53</v>
      </c>
      <c r="J6200" s="2" t="s">
        <v>343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233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7597</v>
      </c>
      <c r="B6201" s="2" t="s">
        <v>7593</v>
      </c>
      <c r="C6201" s="2" t="s">
        <v>47</v>
      </c>
      <c r="D6201" s="2" t="s">
        <v>2846</v>
      </c>
      <c r="E6201" s="2" t="s">
        <v>984</v>
      </c>
      <c r="F6201" s="2" t="s">
        <v>50</v>
      </c>
      <c r="G6201" s="2" t="s">
        <v>51</v>
      </c>
      <c r="H6201" s="2" t="s">
        <v>418</v>
      </c>
      <c r="I6201" s="2" t="s">
        <v>53</v>
      </c>
      <c r="J6201" s="2" t="s">
        <v>343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4">
        <f>P6201*U6201/1000000</f>
        <v>36273.611370779996</v>
      </c>
      <c r="AD6201" s="4">
        <f>AC6202*(1-AA6201/100)+(AC6201-AC6202)*(1-AB6201/100)</f>
        <v>36273.611370779996</v>
      </c>
      <c r="AE6201" s="2" t="s">
        <v>66</v>
      </c>
      <c r="AF6201" s="2" t="s">
        <v>67</v>
      </c>
      <c r="AG6201" s="2" t="s">
        <v>233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7598</v>
      </c>
      <c r="B6202" s="2" t="s">
        <v>7593</v>
      </c>
      <c r="C6202" s="2" t="s">
        <v>47</v>
      </c>
      <c r="D6202" s="2" t="s">
        <v>2846</v>
      </c>
      <c r="E6202" s="2" t="s">
        <v>984</v>
      </c>
      <c r="F6202" s="2" t="s">
        <v>50</v>
      </c>
      <c r="G6202" s="2" t="s">
        <v>51</v>
      </c>
      <c r="H6202" s="2" t="s">
        <v>418</v>
      </c>
      <c r="I6202" s="2" t="s">
        <v>53</v>
      </c>
      <c r="J6202" s="2" t="s">
        <v>343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4">
        <f>P6202*U6202/1000000</f>
        <v>9462.68122716</v>
      </c>
      <c r="AD6202" s="4">
        <f>AC6202*(1-Z6202/100)</f>
        <v>9462.68122716</v>
      </c>
      <c r="AE6202" s="2" t="s">
        <v>66</v>
      </c>
      <c r="AF6202" s="2" t="s">
        <v>67</v>
      </c>
      <c r="AG6202" s="2" t="s">
        <v>233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7599</v>
      </c>
      <c r="B6203" s="2" t="s">
        <v>7593</v>
      </c>
      <c r="C6203" s="2" t="s">
        <v>47</v>
      </c>
      <c r="D6203" s="2" t="s">
        <v>2846</v>
      </c>
      <c r="E6203" s="2" t="s">
        <v>984</v>
      </c>
      <c r="F6203" s="2" t="s">
        <v>50</v>
      </c>
      <c r="G6203" s="2" t="s">
        <v>51</v>
      </c>
      <c r="H6203" s="2" t="s">
        <v>418</v>
      </c>
      <c r="I6203" s="2" t="s">
        <v>53</v>
      </c>
      <c r="J6203" s="2" t="s">
        <v>343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4">
        <f>P6203*U6203/1000000</f>
        <v>11265.096699</v>
      </c>
      <c r="AD6203" s="4">
        <f>AC6203*(1-Z6203/100)</f>
        <v>11265.096699</v>
      </c>
      <c r="AE6203" s="2" t="s">
        <v>66</v>
      </c>
      <c r="AF6203" s="2" t="s">
        <v>67</v>
      </c>
      <c r="AG6203" s="2" t="s">
        <v>233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7600</v>
      </c>
      <c r="B6204" s="2" t="s">
        <v>7593</v>
      </c>
      <c r="C6204" s="2" t="s">
        <v>47</v>
      </c>
      <c r="D6204" s="2" t="s">
        <v>2846</v>
      </c>
      <c r="E6204" s="2" t="s">
        <v>984</v>
      </c>
      <c r="F6204" s="2" t="s">
        <v>50</v>
      </c>
      <c r="G6204" s="2" t="s">
        <v>51</v>
      </c>
      <c r="H6204" s="2" t="s">
        <v>418</v>
      </c>
      <c r="I6204" s="2" t="s">
        <v>53</v>
      </c>
      <c r="J6204" s="2" t="s">
        <v>343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4">
        <f>P6204*U6204/1000000</f>
        <v>58.9024664</v>
      </c>
      <c r="AD6204" s="4">
        <f>AC6204*(1-Z6204/100)</f>
        <v>58.9024664</v>
      </c>
      <c r="AE6204" s="2" t="s">
        <v>66</v>
      </c>
      <c r="AF6204" s="2" t="s">
        <v>67</v>
      </c>
      <c r="AG6204" s="2" t="s">
        <v>236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7601</v>
      </c>
      <c r="B6205" s="2" t="s">
        <v>7593</v>
      </c>
      <c r="C6205" s="2" t="s">
        <v>47</v>
      </c>
      <c r="D6205" s="2" t="s">
        <v>2846</v>
      </c>
      <c r="E6205" s="2" t="s">
        <v>984</v>
      </c>
      <c r="F6205" s="2" t="s">
        <v>50</v>
      </c>
      <c r="G6205" s="2" t="s">
        <v>51</v>
      </c>
      <c r="H6205" s="2" t="s">
        <v>418</v>
      </c>
      <c r="I6205" s="2"/>
      <c r="J6205" s="2"/>
      <c r="K6205" s="2"/>
      <c r="L6205" s="2"/>
      <c r="M6205" s="2" t="s">
        <v>107</v>
      </c>
      <c r="N6205" s="3"/>
      <c r="O6205" s="3"/>
      <c r="P6205" s="4">
        <f>IF(O6205="吨",N6205*1000,IF(O6205="万立方米",N6205*10000,""))</f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138</v>
      </c>
      <c r="AH6205" s="2" t="s">
        <v>114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7602</v>
      </c>
      <c r="B6206" s="2" t="s">
        <v>7603</v>
      </c>
      <c r="C6206" s="2" t="s">
        <v>47</v>
      </c>
      <c r="D6206" s="2" t="s">
        <v>7604</v>
      </c>
      <c r="E6206" s="2" t="s">
        <v>526</v>
      </c>
      <c r="F6206" s="2" t="s">
        <v>50</v>
      </c>
      <c r="G6206" s="2" t="s">
        <v>225</v>
      </c>
      <c r="H6206" s="2" t="s">
        <v>297</v>
      </c>
      <c r="I6206" s="2" t="s">
        <v>53</v>
      </c>
      <c r="J6206" s="2" t="s">
        <v>226</v>
      </c>
      <c r="K6206" s="2" t="s">
        <v>226</v>
      </c>
      <c r="L6206" s="2" t="s">
        <v>227</v>
      </c>
      <c r="M6206" s="2" t="s">
        <v>57</v>
      </c>
      <c r="N6206" s="3">
        <v>2348.99</v>
      </c>
      <c r="O6206" s="3" t="s">
        <v>228</v>
      </c>
      <c r="P6206" s="4">
        <f>IF(O6206="吨",N6206*1000,IF(O6206="万立方米",N6206*10000,""))</f>
        <v>23489899.999999996</v>
      </c>
      <c r="Q6206" s="2" t="s">
        <v>229</v>
      </c>
      <c r="R6206" s="2" t="s">
        <v>230</v>
      </c>
      <c r="S6206" s="2" t="s">
        <v>231</v>
      </c>
      <c r="T6206" s="2" t="s">
        <v>75</v>
      </c>
      <c r="U6206" s="4">
        <f>0.0</f>
        <v>0.0</v>
      </c>
      <c r="V6206" s="2" t="s">
        <v>232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233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7605</v>
      </c>
      <c r="B6207" s="2" t="s">
        <v>7603</v>
      </c>
      <c r="C6207" s="2" t="s">
        <v>47</v>
      </c>
      <c r="D6207" s="2" t="s">
        <v>7604</v>
      </c>
      <c r="E6207" s="2" t="s">
        <v>526</v>
      </c>
      <c r="F6207" s="2" t="s">
        <v>50</v>
      </c>
      <c r="G6207" s="2" t="s">
        <v>225</v>
      </c>
      <c r="H6207" s="2" t="s">
        <v>297</v>
      </c>
      <c r="I6207" s="2" t="s">
        <v>53</v>
      </c>
      <c r="J6207" s="2" t="s">
        <v>226</v>
      </c>
      <c r="K6207" s="2" t="s">
        <v>226</v>
      </c>
      <c r="L6207" s="2" t="s">
        <v>227</v>
      </c>
      <c r="M6207" s="2" t="s">
        <v>73</v>
      </c>
      <c r="N6207" s="3">
        <v>2348.99</v>
      </c>
      <c r="O6207" s="3" t="s">
        <v>228</v>
      </c>
      <c r="P6207" s="4">
        <f>IF(O6207="吨",N6207*1000,IF(O6207="万立方米",N6207*10000,""))</f>
        <v>23489899.999999996</v>
      </c>
      <c r="Q6207" s="2" t="s">
        <v>229</v>
      </c>
      <c r="R6207" s="2" t="s">
        <v>230</v>
      </c>
      <c r="S6207" s="2" t="s">
        <v>235</v>
      </c>
      <c r="T6207" s="2" t="s">
        <v>75</v>
      </c>
      <c r="U6207" s="4">
        <f>1.3</f>
        <v>1.3</v>
      </c>
      <c r="V6207" s="2" t="s">
        <v>232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30.536869999999997</v>
      </c>
      <c r="AD6207" s="4">
        <f>AC6207*(1-Z6207/100)</f>
        <v>30.536869999999997</v>
      </c>
      <c r="AE6207" s="2" t="s">
        <v>66</v>
      </c>
      <c r="AF6207" s="2" t="s">
        <v>67</v>
      </c>
      <c r="AG6207" s="2" t="s">
        <v>236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7606</v>
      </c>
      <c r="B6208" s="2" t="s">
        <v>7603</v>
      </c>
      <c r="C6208" s="2" t="s">
        <v>47</v>
      </c>
      <c r="D6208" s="2" t="s">
        <v>7604</v>
      </c>
      <c r="E6208" s="2" t="s">
        <v>526</v>
      </c>
      <c r="F6208" s="2" t="s">
        <v>50</v>
      </c>
      <c r="G6208" s="2" t="s">
        <v>225</v>
      </c>
      <c r="H6208" s="2" t="s">
        <v>297</v>
      </c>
      <c r="I6208" s="2" t="s">
        <v>53</v>
      </c>
      <c r="J6208" s="2" t="s">
        <v>226</v>
      </c>
      <c r="K6208" s="2" t="s">
        <v>226</v>
      </c>
      <c r="L6208" s="2" t="s">
        <v>227</v>
      </c>
      <c r="M6208" s="2" t="s">
        <v>79</v>
      </c>
      <c r="N6208" s="3">
        <v>2348.99</v>
      </c>
      <c r="O6208" s="3" t="s">
        <v>228</v>
      </c>
      <c r="P6208" s="4">
        <f>IF(O6208="吨",N6208*1000,IF(O6208="万立方米",N6208*10000,""))</f>
        <v>23489899.999999996</v>
      </c>
      <c r="Q6208" s="2" t="s">
        <v>229</v>
      </c>
      <c r="R6208" s="2" t="s">
        <v>230</v>
      </c>
      <c r="S6208" s="2" t="s">
        <v>238</v>
      </c>
      <c r="T6208" s="2" t="s">
        <v>75</v>
      </c>
      <c r="U6208" s="4">
        <f>4.1</f>
        <v>4.1</v>
      </c>
      <c r="V6208" s="2" t="s">
        <v>232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4">
        <f>P6208*U6208/1000000</f>
        <v>96.30858999999997</v>
      </c>
      <c r="AD6208" s="4">
        <f>AC6208*(1-Z6208/100)</f>
        <v>75.12070019999997</v>
      </c>
      <c r="AE6208" s="2" t="s">
        <v>66</v>
      </c>
      <c r="AF6208" s="2" t="s">
        <v>67</v>
      </c>
      <c r="AG6208" s="2" t="s">
        <v>239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7607</v>
      </c>
      <c r="B6209" s="2" t="s">
        <v>7603</v>
      </c>
      <c r="C6209" s="2" t="s">
        <v>47</v>
      </c>
      <c r="D6209" s="2" t="s">
        <v>7604</v>
      </c>
      <c r="E6209" s="2" t="s">
        <v>526</v>
      </c>
      <c r="F6209" s="2" t="s">
        <v>50</v>
      </c>
      <c r="G6209" s="2" t="s">
        <v>225</v>
      </c>
      <c r="H6209" s="2" t="s">
        <v>297</v>
      </c>
      <c r="I6209" s="2" t="s">
        <v>53</v>
      </c>
      <c r="J6209" s="2" t="s">
        <v>226</v>
      </c>
      <c r="K6209" s="2" t="s">
        <v>226</v>
      </c>
      <c r="L6209" s="2" t="s">
        <v>227</v>
      </c>
      <c r="M6209" s="2" t="s">
        <v>87</v>
      </c>
      <c r="N6209" s="3">
        <v>2348.99</v>
      </c>
      <c r="O6209" s="3" t="s">
        <v>228</v>
      </c>
      <c r="P6209" s="4">
        <f>IF(O6209="吨",N6209*1000,IF(O6209="万立方米",N6209*10000,""))</f>
        <v>23489899.999999996</v>
      </c>
      <c r="Q6209" s="2" t="s">
        <v>229</v>
      </c>
      <c r="R6209" s="2" t="s">
        <v>230</v>
      </c>
      <c r="S6209" s="2" t="s">
        <v>241</v>
      </c>
      <c r="T6209" s="2" t="s">
        <v>75</v>
      </c>
      <c r="U6209" s="4">
        <f>0.0</f>
        <v>0.0</v>
      </c>
      <c r="V6209" s="2" t="s">
        <v>232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233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7608</v>
      </c>
      <c r="B6210" s="2" t="s">
        <v>7603</v>
      </c>
      <c r="C6210" s="2" t="s">
        <v>47</v>
      </c>
      <c r="D6210" s="2" t="s">
        <v>7604</v>
      </c>
      <c r="E6210" s="2" t="s">
        <v>526</v>
      </c>
      <c r="F6210" s="2" t="s">
        <v>50</v>
      </c>
      <c r="G6210" s="2" t="s">
        <v>225</v>
      </c>
      <c r="H6210" s="2" t="s">
        <v>297</v>
      </c>
      <c r="I6210" s="2" t="s">
        <v>53</v>
      </c>
      <c r="J6210" s="2" t="s">
        <v>226</v>
      </c>
      <c r="K6210" s="2" t="s">
        <v>226</v>
      </c>
      <c r="L6210" s="2" t="s">
        <v>227</v>
      </c>
      <c r="M6210" s="2" t="s">
        <v>91</v>
      </c>
      <c r="N6210" s="3">
        <v>2348.99</v>
      </c>
      <c r="O6210" s="3" t="s">
        <v>228</v>
      </c>
      <c r="P6210" s="4">
        <f>IF(O6210="吨",N6210*1000,IF(O6210="万立方米",N6210*10000,""))</f>
        <v>23489899.999999996</v>
      </c>
      <c r="Q6210" s="2" t="s">
        <v>229</v>
      </c>
      <c r="R6210" s="2" t="s">
        <v>230</v>
      </c>
      <c r="S6210" s="2" t="s">
        <v>243</v>
      </c>
      <c r="T6210" s="2" t="s">
        <v>75</v>
      </c>
      <c r="U6210" s="4">
        <f>0.03</f>
        <v>0.03</v>
      </c>
      <c r="V6210" s="2" t="s">
        <v>232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4">
        <f>P6210*U6210/1000000</f>
        <v>0.7046969999999999</v>
      </c>
      <c r="AD6210" s="4">
        <f>AC6211*(1-AA6210/100)+(AC6210-AC6211)*(1-AB6210/100)</f>
        <v>0.7046969999999999</v>
      </c>
      <c r="AE6210" s="2" t="s">
        <v>66</v>
      </c>
      <c r="AF6210" s="2" t="s">
        <v>67</v>
      </c>
      <c r="AG6210" s="2" t="s">
        <v>233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7609</v>
      </c>
      <c r="B6211" s="2" t="s">
        <v>7603</v>
      </c>
      <c r="C6211" s="2" t="s">
        <v>47</v>
      </c>
      <c r="D6211" s="2" t="s">
        <v>7604</v>
      </c>
      <c r="E6211" s="2" t="s">
        <v>526</v>
      </c>
      <c r="F6211" s="2" t="s">
        <v>50</v>
      </c>
      <c r="G6211" s="2" t="s">
        <v>225</v>
      </c>
      <c r="H6211" s="2" t="s">
        <v>297</v>
      </c>
      <c r="I6211" s="2" t="s">
        <v>53</v>
      </c>
      <c r="J6211" s="2" t="s">
        <v>226</v>
      </c>
      <c r="K6211" s="2" t="s">
        <v>226</v>
      </c>
      <c r="L6211" s="2" t="s">
        <v>227</v>
      </c>
      <c r="M6211" s="2" t="s">
        <v>95</v>
      </c>
      <c r="N6211" s="3">
        <v>2348.99</v>
      </c>
      <c r="O6211" s="3" t="s">
        <v>228</v>
      </c>
      <c r="P6211" s="4">
        <f>IF(O6211="吨",N6211*1000,IF(O6211="万立方米",N6211*10000,""))</f>
        <v>23489899.999999996</v>
      </c>
      <c r="Q6211" s="2" t="s">
        <v>229</v>
      </c>
      <c r="R6211" s="2" t="s">
        <v>230</v>
      </c>
      <c r="S6211" s="2" t="s">
        <v>245</v>
      </c>
      <c r="T6211" s="2" t="s">
        <v>75</v>
      </c>
      <c r="U6211" s="4">
        <f>0.03</f>
        <v>0.03</v>
      </c>
      <c r="V6211" s="2" t="s">
        <v>232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4">
        <f>P6211*U6211/1000000</f>
        <v>0.7046969999999999</v>
      </c>
      <c r="AD6211" s="4">
        <f>AC6211*(1-Z6211/100)</f>
        <v>0.7046969999999999</v>
      </c>
      <c r="AE6211" s="2" t="s">
        <v>66</v>
      </c>
      <c r="AF6211" s="2" t="s">
        <v>67</v>
      </c>
      <c r="AG6211" s="2" t="s">
        <v>233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7610</v>
      </c>
      <c r="B6212" s="2" t="s">
        <v>7603</v>
      </c>
      <c r="C6212" s="2" t="s">
        <v>47</v>
      </c>
      <c r="D6212" s="2" t="s">
        <v>7604</v>
      </c>
      <c r="E6212" s="2" t="s">
        <v>526</v>
      </c>
      <c r="F6212" s="2" t="s">
        <v>50</v>
      </c>
      <c r="G6212" s="2" t="s">
        <v>225</v>
      </c>
      <c r="H6212" s="2" t="s">
        <v>297</v>
      </c>
      <c r="I6212" s="2" t="s">
        <v>53</v>
      </c>
      <c r="J6212" s="2" t="s">
        <v>226</v>
      </c>
      <c r="K6212" s="2" t="s">
        <v>226</v>
      </c>
      <c r="L6212" s="2" t="s">
        <v>227</v>
      </c>
      <c r="M6212" s="2" t="s">
        <v>99</v>
      </c>
      <c r="N6212" s="3">
        <v>2348.99</v>
      </c>
      <c r="O6212" s="3" t="s">
        <v>228</v>
      </c>
      <c r="P6212" s="4">
        <f>IF(O6212="吨",N6212*1000,IF(O6212="万立方米",N6212*10000,""))</f>
        <v>23489899.999999996</v>
      </c>
      <c r="Q6212" s="2" t="s">
        <v>229</v>
      </c>
      <c r="R6212" s="2" t="s">
        <v>230</v>
      </c>
      <c r="S6212" s="2" t="s">
        <v>247</v>
      </c>
      <c r="T6212" s="2" t="s">
        <v>75</v>
      </c>
      <c r="U6212" s="4">
        <f>0.0</f>
        <v>0.0</v>
      </c>
      <c r="V6212" s="2" t="s">
        <v>232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233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7611</v>
      </c>
      <c r="B6213" s="2" t="s">
        <v>7603</v>
      </c>
      <c r="C6213" s="2" t="s">
        <v>47</v>
      </c>
      <c r="D6213" s="2" t="s">
        <v>7604</v>
      </c>
      <c r="E6213" s="2" t="s">
        <v>526</v>
      </c>
      <c r="F6213" s="2" t="s">
        <v>50</v>
      </c>
      <c r="G6213" s="2" t="s">
        <v>225</v>
      </c>
      <c r="H6213" s="2" t="s">
        <v>297</v>
      </c>
      <c r="I6213" s="2" t="s">
        <v>53</v>
      </c>
      <c r="J6213" s="2" t="s">
        <v>226</v>
      </c>
      <c r="K6213" s="2" t="s">
        <v>226</v>
      </c>
      <c r="L6213" s="2" t="s">
        <v>227</v>
      </c>
      <c r="M6213" s="2" t="s">
        <v>104</v>
      </c>
      <c r="N6213" s="3">
        <v>2348.99</v>
      </c>
      <c r="O6213" s="3" t="s">
        <v>228</v>
      </c>
      <c r="P6213" s="4">
        <f>IF(O6213="吨",N6213*1000,IF(O6213="万立方米",N6213*10000,""))</f>
        <v>23489899.999999996</v>
      </c>
      <c r="Q6213" s="2" t="s">
        <v>229</v>
      </c>
      <c r="R6213" s="2" t="s">
        <v>230</v>
      </c>
      <c r="S6213" s="2" t="s">
        <v>249</v>
      </c>
      <c r="T6213" s="2" t="s">
        <v>75</v>
      </c>
      <c r="U6213" s="4">
        <f>0.02</f>
        <v>0.02</v>
      </c>
      <c r="V6213" s="2" t="s">
        <v>232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 t="s">
        <v>236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7612</v>
      </c>
      <c r="B6214" s="2" t="s">
        <v>7603</v>
      </c>
      <c r="C6214" s="2" t="s">
        <v>47</v>
      </c>
      <c r="D6214" s="2" t="s">
        <v>7604</v>
      </c>
      <c r="E6214" s="2" t="s">
        <v>526</v>
      </c>
      <c r="F6214" s="2" t="s">
        <v>50</v>
      </c>
      <c r="G6214" s="2" t="s">
        <v>225</v>
      </c>
      <c r="H6214" s="2" t="s">
        <v>297</v>
      </c>
      <c r="I6214" s="2"/>
      <c r="J6214" s="2"/>
      <c r="K6214" s="2"/>
      <c r="L6214" s="2"/>
      <c r="M6214" s="2" t="s">
        <v>107</v>
      </c>
      <c r="N6214" s="3"/>
      <c r="O6214" s="3"/>
      <c r="P6214" s="4">
        <f>IF(O6214="吨",N6214*1000,IF(O6214="万立方米",N6214*10000,""))</f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138</v>
      </c>
      <c r="AH6214" s="2" t="s">
        <v>114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7613</v>
      </c>
      <c r="B6215" s="2" t="s">
        <v>7614</v>
      </c>
      <c r="C6215" s="2" t="s">
        <v>47</v>
      </c>
      <c r="D6215" s="2" t="s">
        <v>1626</v>
      </c>
      <c r="E6215" s="2" t="s">
        <v>277</v>
      </c>
      <c r="F6215" s="2" t="s">
        <v>50</v>
      </c>
      <c r="G6215" s="2" t="s">
        <v>225</v>
      </c>
      <c r="H6215" s="2" t="s">
        <v>52</v>
      </c>
      <c r="I6215" s="2" t="s">
        <v>53</v>
      </c>
      <c r="J6215" s="2" t="s">
        <v>226</v>
      </c>
      <c r="K6215" s="2" t="s">
        <v>226</v>
      </c>
      <c r="L6215" s="2" t="s">
        <v>227</v>
      </c>
      <c r="M6215" s="2" t="s">
        <v>57</v>
      </c>
      <c r="N6215" s="3">
        <v>1871.211</v>
      </c>
      <c r="O6215" s="3" t="s">
        <v>228</v>
      </c>
      <c r="P6215" s="4">
        <f>IF(O6215="吨",N6215*1000,IF(O6215="万立方米",N6215*10000,""))</f>
        <v>18712110.0</v>
      </c>
      <c r="Q6215" s="2" t="s">
        <v>229</v>
      </c>
      <c r="R6215" s="2" t="s">
        <v>230</v>
      </c>
      <c r="S6215" s="2" t="s">
        <v>231</v>
      </c>
      <c r="T6215" s="2" t="s">
        <v>75</v>
      </c>
      <c r="U6215" s="4">
        <f>0.0</f>
        <v>0.0</v>
      </c>
      <c r="V6215" s="2" t="s">
        <v>232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233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7615</v>
      </c>
      <c r="B6216" s="2" t="s">
        <v>7614</v>
      </c>
      <c r="C6216" s="2" t="s">
        <v>47</v>
      </c>
      <c r="D6216" s="2" t="s">
        <v>1626</v>
      </c>
      <c r="E6216" s="2" t="s">
        <v>277</v>
      </c>
      <c r="F6216" s="2" t="s">
        <v>50</v>
      </c>
      <c r="G6216" s="2" t="s">
        <v>225</v>
      </c>
      <c r="H6216" s="2" t="s">
        <v>52</v>
      </c>
      <c r="I6216" s="2" t="s">
        <v>53</v>
      </c>
      <c r="J6216" s="2" t="s">
        <v>226</v>
      </c>
      <c r="K6216" s="2" t="s">
        <v>226</v>
      </c>
      <c r="L6216" s="2" t="s">
        <v>227</v>
      </c>
      <c r="M6216" s="2" t="s">
        <v>73</v>
      </c>
      <c r="N6216" s="3">
        <v>1871.211</v>
      </c>
      <c r="O6216" s="3" t="s">
        <v>228</v>
      </c>
      <c r="P6216" s="4">
        <f>IF(O6216="吨",N6216*1000,IF(O6216="万立方米",N6216*10000,""))</f>
        <v>18712110.0</v>
      </c>
      <c r="Q6216" s="2" t="s">
        <v>229</v>
      </c>
      <c r="R6216" s="2" t="s">
        <v>230</v>
      </c>
      <c r="S6216" s="2" t="s">
        <v>235</v>
      </c>
      <c r="T6216" s="2" t="s">
        <v>75</v>
      </c>
      <c r="U6216" s="4">
        <f>1.3</f>
        <v>1.3</v>
      </c>
      <c r="V6216" s="2" t="s">
        <v>232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24.325743</v>
      </c>
      <c r="AD6216" s="4">
        <f>AC6216*(1-Z6216/100)</f>
        <v>24.325743</v>
      </c>
      <c r="AE6216" s="2" t="s">
        <v>66</v>
      </c>
      <c r="AF6216" s="2" t="s">
        <v>67</v>
      </c>
      <c r="AG6216" s="2" t="s">
        <v>236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7616</v>
      </c>
      <c r="B6217" s="2" t="s">
        <v>7614</v>
      </c>
      <c r="C6217" s="2" t="s">
        <v>47</v>
      </c>
      <c r="D6217" s="2" t="s">
        <v>1626</v>
      </c>
      <c r="E6217" s="2" t="s">
        <v>277</v>
      </c>
      <c r="F6217" s="2" t="s">
        <v>50</v>
      </c>
      <c r="G6217" s="2" t="s">
        <v>225</v>
      </c>
      <c r="H6217" s="2" t="s">
        <v>52</v>
      </c>
      <c r="I6217" s="2" t="s">
        <v>53</v>
      </c>
      <c r="J6217" s="2" t="s">
        <v>226</v>
      </c>
      <c r="K6217" s="2" t="s">
        <v>226</v>
      </c>
      <c r="L6217" s="2" t="s">
        <v>227</v>
      </c>
      <c r="M6217" s="2" t="s">
        <v>79</v>
      </c>
      <c r="N6217" s="3">
        <v>1871.211</v>
      </c>
      <c r="O6217" s="3" t="s">
        <v>228</v>
      </c>
      <c r="P6217" s="4">
        <f>IF(O6217="吨",N6217*1000,IF(O6217="万立方米",N6217*10000,""))</f>
        <v>18712110.0</v>
      </c>
      <c r="Q6217" s="2" t="s">
        <v>229</v>
      </c>
      <c r="R6217" s="2" t="s">
        <v>230</v>
      </c>
      <c r="S6217" s="2" t="s">
        <v>238</v>
      </c>
      <c r="T6217" s="2" t="s">
        <v>75</v>
      </c>
      <c r="U6217" s="4">
        <f>4.1</f>
        <v>4.1</v>
      </c>
      <c r="V6217" s="2" t="s">
        <v>232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4">
        <f>P6217*U6217/1000000</f>
        <v>76.719651</v>
      </c>
      <c r="AD6217" s="4">
        <f>AC6217*(1-Z6217/100)</f>
        <v>59.84132778</v>
      </c>
      <c r="AE6217" s="2" t="s">
        <v>66</v>
      </c>
      <c r="AF6217" s="2" t="s">
        <v>67</v>
      </c>
      <c r="AG6217" s="2" t="s">
        <v>239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7617</v>
      </c>
      <c r="B6218" s="2" t="s">
        <v>7614</v>
      </c>
      <c r="C6218" s="2" t="s">
        <v>47</v>
      </c>
      <c r="D6218" s="2" t="s">
        <v>1626</v>
      </c>
      <c r="E6218" s="2" t="s">
        <v>277</v>
      </c>
      <c r="F6218" s="2" t="s">
        <v>50</v>
      </c>
      <c r="G6218" s="2" t="s">
        <v>225</v>
      </c>
      <c r="H6218" s="2" t="s">
        <v>52</v>
      </c>
      <c r="I6218" s="2" t="s">
        <v>53</v>
      </c>
      <c r="J6218" s="2" t="s">
        <v>226</v>
      </c>
      <c r="K6218" s="2" t="s">
        <v>226</v>
      </c>
      <c r="L6218" s="2" t="s">
        <v>227</v>
      </c>
      <c r="M6218" s="2" t="s">
        <v>87</v>
      </c>
      <c r="N6218" s="3">
        <v>1871.211</v>
      </c>
      <c r="O6218" s="3" t="s">
        <v>228</v>
      </c>
      <c r="P6218" s="4">
        <f>IF(O6218="吨",N6218*1000,IF(O6218="万立方米",N6218*10000,""))</f>
        <v>18712110.0</v>
      </c>
      <c r="Q6218" s="2" t="s">
        <v>229</v>
      </c>
      <c r="R6218" s="2" t="s">
        <v>230</v>
      </c>
      <c r="S6218" s="2" t="s">
        <v>241</v>
      </c>
      <c r="T6218" s="2" t="s">
        <v>75</v>
      </c>
      <c r="U6218" s="4">
        <f>0.0</f>
        <v>0.0</v>
      </c>
      <c r="V6218" s="2" t="s">
        <v>232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233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7618</v>
      </c>
      <c r="B6219" s="2" t="s">
        <v>7614</v>
      </c>
      <c r="C6219" s="2" t="s">
        <v>47</v>
      </c>
      <c r="D6219" s="2" t="s">
        <v>1626</v>
      </c>
      <c r="E6219" s="2" t="s">
        <v>277</v>
      </c>
      <c r="F6219" s="2" t="s">
        <v>50</v>
      </c>
      <c r="G6219" s="2" t="s">
        <v>225</v>
      </c>
      <c r="H6219" s="2" t="s">
        <v>52</v>
      </c>
      <c r="I6219" s="2" t="s">
        <v>53</v>
      </c>
      <c r="J6219" s="2" t="s">
        <v>226</v>
      </c>
      <c r="K6219" s="2" t="s">
        <v>226</v>
      </c>
      <c r="L6219" s="2" t="s">
        <v>227</v>
      </c>
      <c r="M6219" s="2" t="s">
        <v>91</v>
      </c>
      <c r="N6219" s="3">
        <v>1871.211</v>
      </c>
      <c r="O6219" s="3" t="s">
        <v>228</v>
      </c>
      <c r="P6219" s="4">
        <f>IF(O6219="吨",N6219*1000,IF(O6219="万立方米",N6219*10000,""))</f>
        <v>18712110.0</v>
      </c>
      <c r="Q6219" s="2" t="s">
        <v>229</v>
      </c>
      <c r="R6219" s="2" t="s">
        <v>230</v>
      </c>
      <c r="S6219" s="2" t="s">
        <v>243</v>
      </c>
      <c r="T6219" s="2" t="s">
        <v>75</v>
      </c>
      <c r="U6219" s="4">
        <f>0.03</f>
        <v>0.03</v>
      </c>
      <c r="V6219" s="2" t="s">
        <v>232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4">
        <f>P6219*U6219/1000000</f>
        <v>0.5613632999999999</v>
      </c>
      <c r="AD6219" s="4">
        <f>AC6220*(1-AA6219/100)+(AC6219-AC6220)*(1-AB6219/100)</f>
        <v>0.5613632999999999</v>
      </c>
      <c r="AE6219" s="2" t="s">
        <v>66</v>
      </c>
      <c r="AF6219" s="2" t="s">
        <v>67</v>
      </c>
      <c r="AG6219" s="2" t="s">
        <v>233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7619</v>
      </c>
      <c r="B6220" s="2" t="s">
        <v>7614</v>
      </c>
      <c r="C6220" s="2" t="s">
        <v>47</v>
      </c>
      <c r="D6220" s="2" t="s">
        <v>1626</v>
      </c>
      <c r="E6220" s="2" t="s">
        <v>277</v>
      </c>
      <c r="F6220" s="2" t="s">
        <v>50</v>
      </c>
      <c r="G6220" s="2" t="s">
        <v>225</v>
      </c>
      <c r="H6220" s="2" t="s">
        <v>52</v>
      </c>
      <c r="I6220" s="2" t="s">
        <v>53</v>
      </c>
      <c r="J6220" s="2" t="s">
        <v>226</v>
      </c>
      <c r="K6220" s="2" t="s">
        <v>226</v>
      </c>
      <c r="L6220" s="2" t="s">
        <v>227</v>
      </c>
      <c r="M6220" s="2" t="s">
        <v>95</v>
      </c>
      <c r="N6220" s="3">
        <v>1871.211</v>
      </c>
      <c r="O6220" s="3" t="s">
        <v>228</v>
      </c>
      <c r="P6220" s="4">
        <f>IF(O6220="吨",N6220*1000,IF(O6220="万立方米",N6220*10000,""))</f>
        <v>18712110.0</v>
      </c>
      <c r="Q6220" s="2" t="s">
        <v>229</v>
      </c>
      <c r="R6220" s="2" t="s">
        <v>230</v>
      </c>
      <c r="S6220" s="2" t="s">
        <v>245</v>
      </c>
      <c r="T6220" s="2" t="s">
        <v>75</v>
      </c>
      <c r="U6220" s="4">
        <f>0.03</f>
        <v>0.03</v>
      </c>
      <c r="V6220" s="2" t="s">
        <v>232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4">
        <f>P6220*U6220/1000000</f>
        <v>0.5613632999999999</v>
      </c>
      <c r="AD6220" s="4">
        <f>AC6220*(1-Z6220/100)</f>
        <v>0.5613632999999999</v>
      </c>
      <c r="AE6220" s="2" t="s">
        <v>66</v>
      </c>
      <c r="AF6220" s="2" t="s">
        <v>67</v>
      </c>
      <c r="AG6220" s="2" t="s">
        <v>233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7620</v>
      </c>
      <c r="B6221" s="2" t="s">
        <v>7614</v>
      </c>
      <c r="C6221" s="2" t="s">
        <v>47</v>
      </c>
      <c r="D6221" s="2" t="s">
        <v>1626</v>
      </c>
      <c r="E6221" s="2" t="s">
        <v>277</v>
      </c>
      <c r="F6221" s="2" t="s">
        <v>50</v>
      </c>
      <c r="G6221" s="2" t="s">
        <v>225</v>
      </c>
      <c r="H6221" s="2" t="s">
        <v>52</v>
      </c>
      <c r="I6221" s="2" t="s">
        <v>53</v>
      </c>
      <c r="J6221" s="2" t="s">
        <v>226</v>
      </c>
      <c r="K6221" s="2" t="s">
        <v>226</v>
      </c>
      <c r="L6221" s="2" t="s">
        <v>227</v>
      </c>
      <c r="M6221" s="2" t="s">
        <v>99</v>
      </c>
      <c r="N6221" s="3">
        <v>1871.211</v>
      </c>
      <c r="O6221" s="3" t="s">
        <v>228</v>
      </c>
      <c r="P6221" s="4">
        <f>IF(O6221="吨",N6221*1000,IF(O6221="万立方米",N6221*10000,""))</f>
        <v>18712110.0</v>
      </c>
      <c r="Q6221" s="2" t="s">
        <v>229</v>
      </c>
      <c r="R6221" s="2" t="s">
        <v>230</v>
      </c>
      <c r="S6221" s="2" t="s">
        <v>247</v>
      </c>
      <c r="T6221" s="2" t="s">
        <v>75</v>
      </c>
      <c r="U6221" s="4">
        <f>0.0</f>
        <v>0.0</v>
      </c>
      <c r="V6221" s="2" t="s">
        <v>232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233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7621</v>
      </c>
      <c r="B6222" s="2" t="s">
        <v>7614</v>
      </c>
      <c r="C6222" s="2" t="s">
        <v>47</v>
      </c>
      <c r="D6222" s="2" t="s">
        <v>1626</v>
      </c>
      <c r="E6222" s="2" t="s">
        <v>277</v>
      </c>
      <c r="F6222" s="2" t="s">
        <v>50</v>
      </c>
      <c r="G6222" s="2" t="s">
        <v>225</v>
      </c>
      <c r="H6222" s="2" t="s">
        <v>52</v>
      </c>
      <c r="I6222" s="2" t="s">
        <v>53</v>
      </c>
      <c r="J6222" s="2" t="s">
        <v>226</v>
      </c>
      <c r="K6222" s="2" t="s">
        <v>226</v>
      </c>
      <c r="L6222" s="2" t="s">
        <v>227</v>
      </c>
      <c r="M6222" s="2" t="s">
        <v>104</v>
      </c>
      <c r="N6222" s="3">
        <v>1871.211</v>
      </c>
      <c r="O6222" s="3" t="s">
        <v>228</v>
      </c>
      <c r="P6222" s="4">
        <f>IF(O6222="吨",N6222*1000,IF(O6222="万立方米",N6222*10000,""))</f>
        <v>18712110.0</v>
      </c>
      <c r="Q6222" s="2" t="s">
        <v>229</v>
      </c>
      <c r="R6222" s="2" t="s">
        <v>230</v>
      </c>
      <c r="S6222" s="2" t="s">
        <v>249</v>
      </c>
      <c r="T6222" s="2" t="s">
        <v>75</v>
      </c>
      <c r="U6222" s="4">
        <f>0.02</f>
        <v>0.02</v>
      </c>
      <c r="V6222" s="2" t="s">
        <v>232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 t="s">
        <v>236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7622</v>
      </c>
      <c r="B6223" s="2" t="s">
        <v>7614</v>
      </c>
      <c r="C6223" s="2" t="s">
        <v>47</v>
      </c>
      <c r="D6223" s="2" t="s">
        <v>1626</v>
      </c>
      <c r="E6223" s="2" t="s">
        <v>277</v>
      </c>
      <c r="F6223" s="2" t="s">
        <v>50</v>
      </c>
      <c r="G6223" s="2" t="s">
        <v>225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f>IF(O6223="吨",N6223*1000,IF(O6223="万立方米",N6223*10000,""))</f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138</v>
      </c>
      <c r="AH6223" s="2" t="s">
        <v>114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7623</v>
      </c>
      <c r="B6224" s="2" t="s">
        <v>7624</v>
      </c>
      <c r="C6224" s="2" t="s">
        <v>47</v>
      </c>
      <c r="D6224" s="2" t="s">
        <v>7477</v>
      </c>
      <c r="E6224" s="2" t="s">
        <v>172</v>
      </c>
      <c r="F6224" s="2" t="s">
        <v>278</v>
      </c>
      <c r="G6224" s="2" t="s">
        <v>120</v>
      </c>
      <c r="H6224" s="2" t="s">
        <v>142</v>
      </c>
      <c r="I6224" s="2" t="s">
        <v>53</v>
      </c>
      <c r="J6224" s="2" t="s">
        <v>280</v>
      </c>
      <c r="K6224" s="2"/>
      <c r="L6224" s="2" t="s">
        <v>122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124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271</v>
      </c>
      <c r="AF6224" s="2" t="s">
        <v>281</v>
      </c>
      <c r="AG6224" s="2" t="s">
        <v>282</v>
      </c>
      <c r="AH6224" s="2" t="s">
        <v>128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7625</v>
      </c>
      <c r="B6225" s="2" t="s">
        <v>7624</v>
      </c>
      <c r="C6225" s="2" t="s">
        <v>47</v>
      </c>
      <c r="D6225" s="2" t="s">
        <v>7477</v>
      </c>
      <c r="E6225" s="2" t="s">
        <v>172</v>
      </c>
      <c r="F6225" s="2" t="s">
        <v>278</v>
      </c>
      <c r="G6225" s="2" t="s">
        <v>120</v>
      </c>
      <c r="H6225" s="2" t="s">
        <v>142</v>
      </c>
      <c r="I6225" s="2" t="s">
        <v>53</v>
      </c>
      <c r="J6225" s="2" t="s">
        <v>280</v>
      </c>
      <c r="K6225" s="2"/>
      <c r="L6225" s="2" t="s">
        <v>122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124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271</v>
      </c>
      <c r="AF6225" s="2" t="s">
        <v>281</v>
      </c>
      <c r="AG6225" s="2" t="s">
        <v>284</v>
      </c>
      <c r="AH6225" s="2" t="s">
        <v>128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7626</v>
      </c>
      <c r="B6226" s="2" t="s">
        <v>7624</v>
      </c>
      <c r="C6226" s="2" t="s">
        <v>47</v>
      </c>
      <c r="D6226" s="2" t="s">
        <v>7477</v>
      </c>
      <c r="E6226" s="2" t="s">
        <v>172</v>
      </c>
      <c r="F6226" s="2" t="s">
        <v>278</v>
      </c>
      <c r="G6226" s="2" t="s">
        <v>120</v>
      </c>
      <c r="H6226" s="2" t="s">
        <v>142</v>
      </c>
      <c r="I6226" s="2" t="s">
        <v>53</v>
      </c>
      <c r="J6226" s="2" t="s">
        <v>280</v>
      </c>
      <c r="K6226" s="2"/>
      <c r="L6226" s="2" t="s">
        <v>122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124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271</v>
      </c>
      <c r="AF6226" s="2" t="s">
        <v>281</v>
      </c>
      <c r="AG6226" s="2" t="s">
        <v>286</v>
      </c>
      <c r="AH6226" s="2" t="s">
        <v>128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7627</v>
      </c>
      <c r="B6227" s="2" t="s">
        <v>7624</v>
      </c>
      <c r="C6227" s="2" t="s">
        <v>47</v>
      </c>
      <c r="D6227" s="2" t="s">
        <v>7477</v>
      </c>
      <c r="E6227" s="2" t="s">
        <v>172</v>
      </c>
      <c r="F6227" s="2" t="s">
        <v>278</v>
      </c>
      <c r="G6227" s="2" t="s">
        <v>120</v>
      </c>
      <c r="H6227" s="2" t="s">
        <v>142</v>
      </c>
      <c r="I6227" s="2" t="s">
        <v>53</v>
      </c>
      <c r="J6227" s="2" t="s">
        <v>280</v>
      </c>
      <c r="K6227" s="2"/>
      <c r="L6227" s="2" t="s">
        <v>122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124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271</v>
      </c>
      <c r="AF6227" s="2" t="s">
        <v>281</v>
      </c>
      <c r="AG6227" s="2" t="s">
        <v>282</v>
      </c>
      <c r="AH6227" s="2" t="s">
        <v>128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7628</v>
      </c>
      <c r="B6228" s="2" t="s">
        <v>7624</v>
      </c>
      <c r="C6228" s="2" t="s">
        <v>47</v>
      </c>
      <c r="D6228" s="2" t="s">
        <v>7477</v>
      </c>
      <c r="E6228" s="2" t="s">
        <v>172</v>
      </c>
      <c r="F6228" s="2" t="s">
        <v>278</v>
      </c>
      <c r="G6228" s="2" t="s">
        <v>120</v>
      </c>
      <c r="H6228" s="2" t="s">
        <v>142</v>
      </c>
      <c r="I6228" s="2" t="s">
        <v>53</v>
      </c>
      <c r="J6228" s="2" t="s">
        <v>280</v>
      </c>
      <c r="K6228" s="2"/>
      <c r="L6228" s="2" t="s">
        <v>122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124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271</v>
      </c>
      <c r="AF6228" s="2" t="s">
        <v>281</v>
      </c>
      <c r="AG6228" s="2" t="s">
        <v>282</v>
      </c>
      <c r="AH6228" s="2" t="s">
        <v>128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7629</v>
      </c>
      <c r="B6229" s="2" t="s">
        <v>7624</v>
      </c>
      <c r="C6229" s="2" t="s">
        <v>47</v>
      </c>
      <c r="D6229" s="2" t="s">
        <v>7477</v>
      </c>
      <c r="E6229" s="2" t="s">
        <v>172</v>
      </c>
      <c r="F6229" s="2" t="s">
        <v>278</v>
      </c>
      <c r="G6229" s="2" t="s">
        <v>120</v>
      </c>
      <c r="H6229" s="2" t="s">
        <v>142</v>
      </c>
      <c r="I6229" s="2" t="s">
        <v>53</v>
      </c>
      <c r="J6229" s="2" t="s">
        <v>280</v>
      </c>
      <c r="K6229" s="2"/>
      <c r="L6229" s="2" t="s">
        <v>122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124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271</v>
      </c>
      <c r="AF6229" s="2" t="s">
        <v>281</v>
      </c>
      <c r="AG6229" s="2" t="s">
        <v>282</v>
      </c>
      <c r="AH6229" s="2" t="s">
        <v>128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7630</v>
      </c>
      <c r="B6230" s="2" t="s">
        <v>7624</v>
      </c>
      <c r="C6230" s="2" t="s">
        <v>47</v>
      </c>
      <c r="D6230" s="2" t="s">
        <v>7477</v>
      </c>
      <c r="E6230" s="2" t="s">
        <v>172</v>
      </c>
      <c r="F6230" s="2" t="s">
        <v>278</v>
      </c>
      <c r="G6230" s="2" t="s">
        <v>120</v>
      </c>
      <c r="H6230" s="2" t="s">
        <v>142</v>
      </c>
      <c r="I6230" s="2" t="s">
        <v>53</v>
      </c>
      <c r="J6230" s="2" t="s">
        <v>280</v>
      </c>
      <c r="K6230" s="2"/>
      <c r="L6230" s="2" t="s">
        <v>122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124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271</v>
      </c>
      <c r="AF6230" s="2" t="s">
        <v>281</v>
      </c>
      <c r="AG6230" s="2" t="s">
        <v>282</v>
      </c>
      <c r="AH6230" s="2" t="s">
        <v>128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7631</v>
      </c>
      <c r="B6231" s="2" t="s">
        <v>7624</v>
      </c>
      <c r="C6231" s="2" t="s">
        <v>47</v>
      </c>
      <c r="D6231" s="2" t="s">
        <v>7477</v>
      </c>
      <c r="E6231" s="2" t="s">
        <v>172</v>
      </c>
      <c r="F6231" s="2" t="s">
        <v>278</v>
      </c>
      <c r="G6231" s="2" t="s">
        <v>120</v>
      </c>
      <c r="H6231" s="2" t="s">
        <v>142</v>
      </c>
      <c r="I6231" s="2" t="s">
        <v>53</v>
      </c>
      <c r="J6231" s="2" t="s">
        <v>280</v>
      </c>
      <c r="K6231" s="2"/>
      <c r="L6231" s="2" t="s">
        <v>122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124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271</v>
      </c>
      <c r="AF6231" s="2" t="s">
        <v>281</v>
      </c>
      <c r="AG6231" s="2" t="s">
        <v>284</v>
      </c>
      <c r="AH6231" s="2" t="s">
        <v>128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7632</v>
      </c>
      <c r="B6232" s="2" t="s">
        <v>7624</v>
      </c>
      <c r="C6232" s="2" t="s">
        <v>47</v>
      </c>
      <c r="D6232" s="2" t="s">
        <v>7477</v>
      </c>
      <c r="E6232" s="2" t="s">
        <v>172</v>
      </c>
      <c r="F6232" s="2" t="s">
        <v>278</v>
      </c>
      <c r="G6232" s="2" t="s">
        <v>120</v>
      </c>
      <c r="H6232" s="2" t="s">
        <v>142</v>
      </c>
      <c r="I6232" s="2"/>
      <c r="J6232" s="2"/>
      <c r="K6232" s="2"/>
      <c r="L6232" s="2"/>
      <c r="M6232" s="2" t="s">
        <v>107</v>
      </c>
      <c r="N6232" s="3"/>
      <c r="O6232" s="3"/>
      <c r="P6232" s="4">
        <f>IF(O6232="吨",N6232*1000,IF(O6232="万立方米",N6232*10000,""))</f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138</v>
      </c>
      <c r="AH6232" s="2" t="s">
        <v>114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7633</v>
      </c>
      <c r="H1" s="1" t="s">
        <v>7634</v>
      </c>
      <c r="I1" s="1" t="s">
        <v>7635</v>
      </c>
      <c r="J1" s="1" t="s">
        <v>7636</v>
      </c>
      <c r="K1" s="1" t="s">
        <v>7637</v>
      </c>
      <c r="L1" s="1" t="s">
        <v>7638</v>
      </c>
      <c r="M1" s="1" t="s">
        <v>7639</v>
      </c>
      <c r="N1" s="1" t="s">
        <v>7640</v>
      </c>
      <c r="O1" s="1" t="s">
        <v>7641</v>
      </c>
      <c r="P1" s="1" t="s">
        <v>7642</v>
      </c>
      <c r="Q1" s="1" t="s">
        <v>7643</v>
      </c>
      <c r="R1" s="1" t="s">
        <v>7644</v>
      </c>
      <c r="S1" s="1" t="s">
        <v>7645</v>
      </c>
      <c r="T1" s="1" t="s">
        <v>7646</v>
      </c>
      <c r="U1" s="1" t="s">
        <v>7647</v>
      </c>
      <c r="V1" s="1" t="s">
        <v>7648</v>
      </c>
      <c r="W1" s="1" t="s">
        <v>7649</v>
      </c>
      <c r="X1" s="1" t="s">
        <v>7650</v>
      </c>
      <c r="Y1" s="1" t="s">
        <v>7651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SUMIFS('02_核算项'!$AC$2:$AC$6232,'02_核算项'!$B$2:$B$6232,$A2,'02_核算项'!$M$2:$M$6232,"SO2")</f>
        <v>9519.419042</v>
      </c>
      <c r="H2" s="4">
        <f>SUMIFS('02_核算项'!$AC$2:$AC$6232,'02_核算项'!$B$2:$B$6232,$A2,'02_核算项'!$M$2:$M$6232,"NOX")</f>
        <v>5767.6480078</v>
      </c>
      <c r="I2" s="4">
        <f>SUMIFS('02_核算项'!$AC$2:$AC$6232,'02_核算项'!$B$2:$B$6232,$A2,'02_核算项'!$M$2:$M$6232,"CO")</f>
        <v>1599.90236</v>
      </c>
      <c r="J2" s="4">
        <f>SUMIFS('02_核算项'!$AC$2:$AC$6232,'02_核算项'!$B$2:$B$6232,$A2,'02_核算项'!$M$2:$M$6232,"VOCS")</f>
        <v>31.9980472</v>
      </c>
      <c r="K2" s="4">
        <f>SUMIFS('02_核算项'!$AC$2:$AC$6232,'02_核算项'!$B$2:$B$6232,$A2,'02_核算项'!$M$2:$M$6232,"PM10")</f>
        <v>19456.812575550004</v>
      </c>
      <c r="L2" s="4">
        <f>SUMIFS('02_核算项'!$AC$2:$AC$6232,'02_核算项'!$B$2:$B$6232,$A2,'02_核算项'!$M$2:$M$6232,"PM25")</f>
        <v>5075.6902371</v>
      </c>
      <c r="M2" s="4">
        <f>SUMIFS('02_核算项'!$AC$2:$AC$6232,'02_核算项'!$B$2:$B$6232,$A2,'02_核算项'!$M$2:$M$6232,"BC")</f>
        <v>10.1513804742</v>
      </c>
      <c r="N2" s="4">
        <f>SUMIFS('02_核算项'!$AC$2:$AC$6232,'02_核算项'!$B$2:$B$6232,$A2,'02_核算项'!$M$2:$M$6232,"OC")</f>
        <v>0.0</v>
      </c>
      <c r="O2" s="4">
        <f>SUMIFS('02_核算项'!$AC$2:$AC$6232,'02_核算项'!$B$2:$B$6232,$A2,'02_核算项'!$M$2:$M$6232,"NH3")</f>
        <v>0.0</v>
      </c>
      <c r="P2" s="4">
        <f>SUMIFS('02_核算项'!$AD$2:$AD$6232,'02_核算项'!$B$2:$B$6232,$A2,'02_核算项'!$M$2:$M$6232,"SO2")</f>
        <v>9519.419042</v>
      </c>
      <c r="Q2" s="4">
        <f>SUMIFS('02_核算项'!$AD$2:$AD$6232,'02_核算项'!$B$2:$B$6232,$A2,'02_核算项'!$M$2:$M$6232,"NOX")</f>
        <v>4498.765446084</v>
      </c>
      <c r="R2" s="4">
        <f>SUMIFS('02_核算项'!$AD$2:$AD$6232,'02_核算项'!$B$2:$B$6232,$A2,'02_核算项'!$M$2:$M$6232,"CO")</f>
        <v>1599.90236</v>
      </c>
      <c r="S2" s="4">
        <f>SUMIFS('02_核算项'!$AD$2:$AD$6232,'02_核算项'!$B$2:$B$6232,$A2,'02_核算项'!$M$2:$M$6232,"VOCS")</f>
        <v>31.9980472</v>
      </c>
      <c r="T2" s="4">
        <f>SUMIFS('02_核算项'!$AD$2:$AD$6232,'02_核算项'!$B$2:$B$6232,$A2,'02_核算项'!$M$2:$M$6232,"PM10")</f>
        <v>19456.812575550004</v>
      </c>
      <c r="U2" s="4">
        <f>SUMIFS('02_核算项'!$AD$2:$AD$6232,'02_核算项'!$B$2:$B$6232,$A2,'02_核算项'!$M$2:$M$6232,"PM25")</f>
        <v>5075.6902371</v>
      </c>
      <c r="V2" s="4">
        <f>SUMIFS('02_核算项'!$AD$2:$AD$6232,'02_核算项'!$B$2:$B$6232,$A2,'02_核算项'!$M$2:$M$6232,"BC")</f>
        <v>10.1513804742</v>
      </c>
      <c r="W2" s="4">
        <f>SUMIFS('02_核算项'!$AD$2:$AD$6232,'02_核算项'!$B$2:$B$6232,$A2,'02_核算项'!$M$2:$M$6232,"OC")</f>
        <v>0.0</v>
      </c>
      <c r="X2" s="4">
        <f>SUMIFS('02_核算项'!$AD$2:$AD$6232,'02_核算项'!$B$2:$B$6232,$A2,'02_核算项'!$M$2:$M$6232,"NH3")</f>
        <v>0.0</v>
      </c>
      <c r="Y2" s="2">
        <v>41</v>
      </c>
    </row>
    <row r="3" spans="1:2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52</v>
      </c>
      <c r="G3" s="4">
        <f>SUMIFS('02_核算项'!$AC$2:$AC$6232,'02_核算项'!$B$2:$B$6232,$A3,'02_核算项'!$M$2:$M$6232,"SO2")</f>
        <v>0.0</v>
      </c>
      <c r="H3" s="4">
        <f>SUMIFS('02_核算项'!$AC$2:$AC$6232,'02_核算项'!$B$2:$B$6232,$A3,'02_核算项'!$M$2:$M$6232,"NOX")</f>
        <v>0.0</v>
      </c>
      <c r="I3" s="4">
        <f>SUMIFS('02_核算项'!$AC$2:$AC$6232,'02_核算项'!$B$2:$B$6232,$A3,'02_核算项'!$M$2:$M$6232,"CO")</f>
        <v>0.0</v>
      </c>
      <c r="J3" s="4">
        <f>SUMIFS('02_核算项'!$AC$2:$AC$6232,'02_核算项'!$B$2:$B$6232,$A3,'02_核算项'!$M$2:$M$6232,"VOCS")</f>
        <v>0.0</v>
      </c>
      <c r="K3" s="4">
        <f>SUMIFS('02_核算项'!$AC$2:$AC$6232,'02_核算项'!$B$2:$B$6232,$A3,'02_核算项'!$M$2:$M$6232,"PM10")</f>
        <v>0.0</v>
      </c>
      <c r="L3" s="4">
        <f>SUMIFS('02_核算项'!$AC$2:$AC$6232,'02_核算项'!$B$2:$B$6232,$A3,'02_核算项'!$M$2:$M$6232,"PM25")</f>
        <v>0.0</v>
      </c>
      <c r="M3" s="4">
        <f>SUMIFS('02_核算项'!$AC$2:$AC$6232,'02_核算项'!$B$2:$B$6232,$A3,'02_核算项'!$M$2:$M$6232,"BC")</f>
        <v>0.0</v>
      </c>
      <c r="N3" s="4">
        <f>SUMIFS('02_核算项'!$AC$2:$AC$6232,'02_核算项'!$B$2:$B$6232,$A3,'02_核算项'!$M$2:$M$6232,"OC")</f>
        <v>0.0</v>
      </c>
      <c r="O3" s="4">
        <f>SUMIFS('02_核算项'!$AC$2:$AC$6232,'02_核算项'!$B$2:$B$6232,$A3,'02_核算项'!$M$2:$M$6232,"NH3")</f>
        <v>0.0</v>
      </c>
      <c r="P3" s="4">
        <f>SUMIFS('02_核算项'!$AD$2:$AD$6232,'02_核算项'!$B$2:$B$6232,$A3,'02_核算项'!$M$2:$M$6232,"SO2")</f>
        <v>0.0</v>
      </c>
      <c r="Q3" s="4">
        <f>SUMIFS('02_核算项'!$AD$2:$AD$6232,'02_核算项'!$B$2:$B$6232,$A3,'02_核算项'!$M$2:$M$6232,"NOX")</f>
        <v>0.0</v>
      </c>
      <c r="R3" s="4">
        <f>SUMIFS('02_核算项'!$AD$2:$AD$6232,'02_核算项'!$B$2:$B$6232,$A3,'02_核算项'!$M$2:$M$6232,"CO")</f>
        <v>0.0</v>
      </c>
      <c r="S3" s="4">
        <f>SUMIFS('02_核算项'!$AD$2:$AD$6232,'02_核算项'!$B$2:$B$6232,$A3,'02_核算项'!$M$2:$M$6232,"VOCS")</f>
        <v>0.0</v>
      </c>
      <c r="T3" s="4">
        <f>SUMIFS('02_核算项'!$AD$2:$AD$6232,'02_核算项'!$B$2:$B$6232,$A3,'02_核算项'!$M$2:$M$6232,"PM10")</f>
        <v>0.0</v>
      </c>
      <c r="U3" s="4">
        <f>SUMIFS('02_核算项'!$AD$2:$AD$6232,'02_核算项'!$B$2:$B$6232,$A3,'02_核算项'!$M$2:$M$6232,"PM25")</f>
        <v>0.0</v>
      </c>
      <c r="V3" s="4">
        <f>SUMIFS('02_核算项'!$AD$2:$AD$6232,'02_核算项'!$B$2:$B$6232,$A3,'02_核算项'!$M$2:$M$6232,"BC")</f>
        <v>0.0</v>
      </c>
      <c r="W3" s="4">
        <f>SUMIFS('02_核算项'!$AD$2:$AD$6232,'02_核算项'!$B$2:$B$6232,$A3,'02_核算项'!$M$2:$M$6232,"OC")</f>
        <v>0.0</v>
      </c>
      <c r="X3" s="4">
        <f>SUMIFS('02_核算项'!$AD$2:$AD$6232,'02_核算项'!$B$2:$B$6232,$A3,'02_核算项'!$M$2:$M$6232,"NH3")</f>
        <v>0.0</v>
      </c>
      <c r="Y3" s="2">
        <v>49</v>
      </c>
    </row>
    <row r="4" spans="1:25">
      <c r="A4" s="2" t="s">
        <v>140</v>
      </c>
      <c r="B4" s="2" t="s">
        <v>141</v>
      </c>
      <c r="C4" s="2" t="s">
        <v>118</v>
      </c>
      <c r="D4" s="2" t="s">
        <v>50</v>
      </c>
      <c r="E4" s="2" t="s">
        <v>51</v>
      </c>
      <c r="F4" s="2" t="s">
        <v>142</v>
      </c>
      <c r="G4" s="4">
        <f>SUMIFS('02_核算项'!$AC$2:$AC$6232,'02_核算项'!$B$2:$B$6232,$A4,'02_核算项'!$M$2:$M$6232,"SO2")</f>
        <v>9631.55808</v>
      </c>
      <c r="H4" s="4">
        <f>SUMIFS('02_核算项'!$AC$2:$AC$6232,'02_核算项'!$B$2:$B$6232,$A4,'02_核算项'!$M$2:$M$6232,"NOX")</f>
        <v>4255.11849</v>
      </c>
      <c r="I4" s="4">
        <f>SUMIFS('02_核算项'!$AC$2:$AC$6232,'02_核算项'!$B$2:$B$6232,$A4,'02_核算项'!$M$2:$M$6232,"CO")</f>
        <v>1180.338</v>
      </c>
      <c r="J4" s="4">
        <f>SUMIFS('02_核算项'!$AC$2:$AC$6232,'02_核算项'!$B$2:$B$6232,$A4,'02_核算项'!$M$2:$M$6232,"VOCS")</f>
        <v>23.60676</v>
      </c>
      <c r="K4" s="4">
        <f>SUMIFS('02_核算项'!$AC$2:$AC$6232,'02_核算项'!$B$2:$B$6232,$A4,'02_核算项'!$M$2:$M$6232,"PM10")</f>
        <v>17805.546272249998</v>
      </c>
      <c r="L4" s="4">
        <f>SUMIFS('02_核算项'!$AC$2:$AC$6232,'02_核算项'!$B$2:$B$6232,$A4,'02_核算项'!$M$2:$M$6232,"PM25")</f>
        <v>4644.925114499999</v>
      </c>
      <c r="M4" s="4">
        <f>SUMIFS('02_核算项'!$AC$2:$AC$6232,'02_核算项'!$B$2:$B$6232,$A4,'02_核算项'!$M$2:$M$6232,"BC")</f>
        <v>9.289850228999999</v>
      </c>
      <c r="N4" s="4">
        <f>SUMIFS('02_核算项'!$AC$2:$AC$6232,'02_核算项'!$B$2:$B$6232,$A4,'02_核算项'!$M$2:$M$6232,"OC")</f>
        <v>0.0</v>
      </c>
      <c r="O4" s="4">
        <f>SUMIFS('02_核算项'!$AC$2:$AC$6232,'02_核算项'!$B$2:$B$6232,$A4,'02_核算项'!$M$2:$M$6232,"NH3")</f>
        <v>94.42704</v>
      </c>
      <c r="P4" s="4">
        <f>SUMIFS('02_核算项'!$AD$2:$AD$6232,'02_核算项'!$B$2:$B$6232,$A4,'02_核算项'!$M$2:$M$6232,"SO2")</f>
        <v>5778.934848</v>
      </c>
      <c r="Q4" s="4">
        <f>SUMIFS('02_核算项'!$AD$2:$AD$6232,'02_核算项'!$B$2:$B$6232,$A4,'02_核算项'!$M$2:$M$6232,"NOX")</f>
        <v>1531.8426564</v>
      </c>
      <c r="R4" s="4">
        <f>SUMIFS('02_核算项'!$AD$2:$AD$6232,'02_核算项'!$B$2:$B$6232,$A4,'02_核算项'!$M$2:$M$6232,"CO")</f>
        <v>1180.338</v>
      </c>
      <c r="S4" s="4">
        <f>SUMIFS('02_核算项'!$AD$2:$AD$6232,'02_核算项'!$B$2:$B$6232,$A4,'02_核算项'!$M$2:$M$6232,"VOCS")</f>
        <v>23.60676</v>
      </c>
      <c r="T4" s="4">
        <f>SUMIFS('02_核算项'!$AD$2:$AD$6232,'02_核算项'!$B$2:$B$6232,$A4,'02_核算项'!$M$2:$M$6232,"PM10")</f>
        <v>317.40321615750025</v>
      </c>
      <c r="U4" s="4">
        <f>SUMIFS('02_核算项'!$AD$2:$AD$6232,'02_核算项'!$B$2:$B$6232,$A4,'02_核算项'!$M$2:$M$6232,"PM25")</f>
        <v>185.79700458000013</v>
      </c>
      <c r="V4" s="4">
        <f>SUMIFS('02_核算项'!$AD$2:$AD$6232,'02_核算项'!$B$2:$B$6232,$A4,'02_核算项'!$M$2:$M$6232,"BC")</f>
        <v>0.3715940091600003</v>
      </c>
      <c r="W4" s="4">
        <f>SUMIFS('02_核算项'!$AD$2:$AD$6232,'02_核算项'!$B$2:$B$6232,$A4,'02_核算项'!$M$2:$M$6232,"OC")</f>
        <v>0.0</v>
      </c>
      <c r="X4" s="4">
        <f>SUMIFS('02_核算项'!$AD$2:$AD$6232,'02_核算项'!$B$2:$B$6232,$A4,'02_核算项'!$M$2:$M$6232,"NH3")</f>
        <v>94.42704</v>
      </c>
      <c r="Y4" s="2">
        <v>24</v>
      </c>
    </row>
    <row r="5" spans="1:25">
      <c r="A5" s="2" t="s">
        <v>170</v>
      </c>
      <c r="B5" s="2" t="s">
        <v>171</v>
      </c>
      <c r="C5" s="2" t="s">
        <v>172</v>
      </c>
      <c r="D5" s="2" t="s">
        <v>50</v>
      </c>
      <c r="E5" s="2" t="s">
        <v>51</v>
      </c>
      <c r="F5" s="2" t="s">
        <v>52</v>
      </c>
      <c r="G5" s="4">
        <f>SUMIFS('02_核算项'!$AC$2:$AC$6232,'02_核算项'!$B$2:$B$6232,$A5,'02_核算项'!$M$2:$M$6232,"SO2")</f>
        <v>1378.40192336</v>
      </c>
      <c r="H5" s="4">
        <f>SUMIFS('02_核算项'!$AC$2:$AC$6232,'02_核算项'!$B$2:$B$6232,$A5,'02_核算项'!$M$2:$M$6232,"NOX")</f>
        <v>1796.31880412</v>
      </c>
      <c r="I5" s="4">
        <f>SUMIFS('02_核算项'!$AC$2:$AC$6232,'02_核算项'!$B$2:$B$6232,$A5,'02_核算项'!$M$2:$M$6232,"CO")</f>
        <v>261.4674508</v>
      </c>
      <c r="J5" s="4">
        <f>SUMIFS('02_核算项'!$AC$2:$AC$6232,'02_核算项'!$B$2:$B$6232,$A5,'02_核算项'!$M$2:$M$6232,"VOCS")</f>
        <v>2801.7124301599997</v>
      </c>
      <c r="K5" s="4">
        <f>SUMIFS('02_核算项'!$AC$2:$AC$6232,'02_核算项'!$B$2:$B$6232,$A5,'02_核算项'!$M$2:$M$6232,"PM10")</f>
        <v>4010.42385427088</v>
      </c>
      <c r="L5" s="4">
        <f>SUMIFS('02_核算项'!$AC$2:$AC$6232,'02_核算项'!$B$2:$B$6232,$A5,'02_核算项'!$M$2:$M$6232,"PM25")</f>
        <v>1003.1994144150403</v>
      </c>
      <c r="M5" s="4">
        <f>SUMIFS('02_核算项'!$AC$2:$AC$6232,'02_核算项'!$B$2:$B$6232,$A5,'02_核算项'!$M$2:$M$6232,"BC")</f>
        <v>5.292190153710081</v>
      </c>
      <c r="N5" s="4">
        <f>SUMIFS('02_核算项'!$AC$2:$AC$6232,'02_核算项'!$B$2:$B$6232,$A5,'02_核算项'!$M$2:$M$6232,"OC")</f>
        <v>0.84772738</v>
      </c>
      <c r="O5" s="4">
        <f>SUMIFS('02_核算项'!$AC$2:$AC$6232,'02_核算项'!$B$2:$B$6232,$A5,'02_核算项'!$M$2:$M$6232,"NH3")</f>
        <v>0.0</v>
      </c>
      <c r="P5" s="4">
        <f>SUMIFS('02_核算项'!$AD$2:$AD$6232,'02_核算项'!$B$2:$B$6232,$A5,'02_核算项'!$M$2:$M$6232,"SO2")</f>
        <v>827.041154016</v>
      </c>
      <c r="Q5" s="4">
        <f>SUMIFS('02_核算项'!$AD$2:$AD$6232,'02_核算项'!$B$2:$B$6232,$A5,'02_核算项'!$M$2:$M$6232,"NOX")</f>
        <v>1796.31880412</v>
      </c>
      <c r="R5" s="4">
        <f>SUMIFS('02_核算项'!$AD$2:$AD$6232,'02_核算项'!$B$2:$B$6232,$A5,'02_核算项'!$M$2:$M$6232,"CO")</f>
        <v>261.4674508</v>
      </c>
      <c r="S5" s="4">
        <f>SUMIFS('02_核算项'!$AD$2:$AD$6232,'02_核算项'!$B$2:$B$6232,$A5,'02_核算项'!$M$2:$M$6232,"VOCS")</f>
        <v>2801.7124301599997</v>
      </c>
      <c r="T5" s="4">
        <f>SUMIFS('02_核算项'!$AD$2:$AD$6232,'02_核算项'!$B$2:$B$6232,$A5,'02_核算项'!$M$2:$M$6232,"PM10")</f>
        <v>130.3684478061696</v>
      </c>
      <c r="U5" s="4">
        <f>SUMIFS('02_核算项'!$AD$2:$AD$6232,'02_核算项'!$B$2:$B$6232,$A5,'02_核算项'!$M$2:$M$6232,"PM25")</f>
        <v>70.22395900905278</v>
      </c>
      <c r="V5" s="4">
        <f>SUMIFS('02_核算项'!$AD$2:$AD$6232,'02_核算项'!$B$2:$B$6232,$A5,'02_核算项'!$M$2:$M$6232,"BC")</f>
        <v>0.3704533107597054</v>
      </c>
      <c r="W5" s="4">
        <f>SUMIFS('02_核算项'!$AD$2:$AD$6232,'02_核算项'!$B$2:$B$6232,$A5,'02_核算项'!$M$2:$M$6232,"OC")</f>
        <v>0.05934091659999996</v>
      </c>
      <c r="X5" s="4">
        <f>SUMIFS('02_核算项'!$AD$2:$AD$6232,'02_核算项'!$B$2:$B$6232,$A5,'02_核算项'!$M$2:$M$6232,"NH3")</f>
        <v>0.0</v>
      </c>
      <c r="Y5" s="2">
        <v>50</v>
      </c>
    </row>
    <row r="6" spans="1: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52</v>
      </c>
      <c r="G6" s="4">
        <f>SUMIFS('02_核算项'!$AC$2:$AC$6232,'02_核算项'!$B$2:$B$6232,$A6,'02_核算项'!$M$2:$M$6232,"SO2")</f>
        <v>0.0</v>
      </c>
      <c r="H6" s="4">
        <f>SUMIFS('02_核算项'!$AC$2:$AC$6232,'02_核算项'!$B$2:$B$6232,$A6,'02_核算项'!$M$2:$M$6232,"NOX")</f>
        <v>454.1865609999999</v>
      </c>
      <c r="I6" s="4">
        <f>SUMIFS('02_核算项'!$AC$2:$AC$6232,'02_核算项'!$B$2:$B$6232,$A6,'02_核算项'!$M$2:$M$6232,"CO")</f>
        <v>144.010373</v>
      </c>
      <c r="J6" s="4">
        <f>SUMIFS('02_核算项'!$AC$2:$AC$6232,'02_核算项'!$B$2:$B$6232,$A6,'02_核算项'!$M$2:$M$6232,"VOCS")</f>
        <v>2.2155442</v>
      </c>
      <c r="K6" s="4">
        <f>SUMIFS('02_核算项'!$AC$2:$AC$6232,'02_核算项'!$B$2:$B$6232,$A6,'02_核算项'!$M$2:$M$6232,"PM10")</f>
        <v>3.3233162999999997</v>
      </c>
      <c r="L6" s="4">
        <f>SUMIFS('02_核算项'!$AC$2:$AC$6232,'02_核算项'!$B$2:$B$6232,$A6,'02_核算项'!$M$2:$M$6232,"PM25")</f>
        <v>3.3233162999999997</v>
      </c>
      <c r="M6" s="4">
        <f>SUMIFS('02_核算项'!$AC$2:$AC$6232,'02_核算项'!$B$2:$B$6232,$A6,'02_核算项'!$M$2:$M$6232,"BC")</f>
        <v>0.0</v>
      </c>
      <c r="N6" s="4">
        <f>SUMIFS('02_核算项'!$AC$2:$AC$6232,'02_核算项'!$B$2:$B$6232,$A6,'02_核算项'!$M$2:$M$6232,"OC")</f>
        <v>0.0</v>
      </c>
      <c r="O6" s="4">
        <f>SUMIFS('02_核算项'!$AC$2:$AC$6232,'02_核算项'!$B$2:$B$6232,$A6,'02_核算项'!$M$2:$M$6232,"NH3")</f>
        <v>0.0</v>
      </c>
      <c r="P6" s="4">
        <f>SUMIFS('02_核算项'!$AD$2:$AD$6232,'02_核算项'!$B$2:$B$6232,$A6,'02_核算项'!$M$2:$M$6232,"SO2")</f>
        <v>0.0</v>
      </c>
      <c r="Q6" s="4">
        <f>SUMIFS('02_核算项'!$AD$2:$AD$6232,'02_核算项'!$B$2:$B$6232,$A6,'02_核算项'!$M$2:$M$6232,"NOX")</f>
        <v>354.26551757999994</v>
      </c>
      <c r="R6" s="4">
        <f>SUMIFS('02_核算项'!$AD$2:$AD$6232,'02_核算项'!$B$2:$B$6232,$A6,'02_核算项'!$M$2:$M$6232,"CO")</f>
        <v>144.010373</v>
      </c>
      <c r="S6" s="4">
        <f>SUMIFS('02_核算项'!$AD$2:$AD$6232,'02_核算项'!$B$2:$B$6232,$A6,'02_核算项'!$M$2:$M$6232,"VOCS")</f>
        <v>2.2155442</v>
      </c>
      <c r="T6" s="4">
        <f>SUMIFS('02_核算项'!$AD$2:$AD$6232,'02_核算项'!$B$2:$B$6232,$A6,'02_核算项'!$M$2:$M$6232,"PM10")</f>
        <v>3.3233162999999997</v>
      </c>
      <c r="U6" s="4">
        <f>SUMIFS('02_核算项'!$AD$2:$AD$6232,'02_核算项'!$B$2:$B$6232,$A6,'02_核算项'!$M$2:$M$6232,"PM25")</f>
        <v>3.3233162999999997</v>
      </c>
      <c r="V6" s="4">
        <f>SUMIFS('02_核算项'!$AD$2:$AD$6232,'02_核算项'!$B$2:$B$6232,$A6,'02_核算项'!$M$2:$M$6232,"BC")</f>
        <v>0.0</v>
      </c>
      <c r="W6" s="4">
        <f>SUMIFS('02_核算项'!$AD$2:$AD$6232,'02_核算项'!$B$2:$B$6232,$A6,'02_核算项'!$M$2:$M$6232,"OC")</f>
        <v>0.0</v>
      </c>
      <c r="X6" s="4">
        <f>SUMIFS('02_核算项'!$AD$2:$AD$6232,'02_核算项'!$B$2:$B$6232,$A6,'02_核算项'!$M$2:$M$6232,"NH3")</f>
        <v>0.0</v>
      </c>
      <c r="Y6" s="2">
        <v>32</v>
      </c>
    </row>
    <row r="7" spans="1:25">
      <c r="A7" s="2" t="s">
        <v>252</v>
      </c>
      <c r="B7" s="2" t="s">
        <v>253</v>
      </c>
      <c r="C7" s="2" t="s">
        <v>254</v>
      </c>
      <c r="D7" s="2" t="s">
        <v>224</v>
      </c>
      <c r="E7" s="2" t="s">
        <v>225</v>
      </c>
      <c r="F7" s="2" t="s">
        <v>142</v>
      </c>
      <c r="G7" s="4">
        <f>SUMIFS('02_核算项'!$AC$2:$AC$6232,'02_核算项'!$B$2:$B$6232,$A7,'02_核算项'!$M$2:$M$6232,"SO2")</f>
        <v>0.0</v>
      </c>
      <c r="H7" s="4">
        <f>SUMIFS('02_核算项'!$AC$2:$AC$6232,'02_核算项'!$B$2:$B$6232,$A7,'02_核算项'!$M$2:$M$6232,"NOX")</f>
        <v>1280.122336</v>
      </c>
      <c r="I7" s="4">
        <f>SUMIFS('02_核算项'!$AC$2:$AC$6232,'02_核算项'!$B$2:$B$6232,$A7,'02_核算项'!$M$2:$M$6232,"CO")</f>
        <v>405.892448</v>
      </c>
      <c r="J7" s="4">
        <f>SUMIFS('02_核算项'!$AC$2:$AC$6232,'02_核算项'!$B$2:$B$6232,$A7,'02_核算项'!$M$2:$M$6232,"VOCS")</f>
        <v>6.2444992</v>
      </c>
      <c r="K7" s="4">
        <f>SUMIFS('02_核算项'!$AC$2:$AC$6232,'02_核算项'!$B$2:$B$6232,$A7,'02_核算项'!$M$2:$M$6232,"PM10")</f>
        <v>9.366748799999998</v>
      </c>
      <c r="L7" s="4">
        <f>SUMIFS('02_核算项'!$AC$2:$AC$6232,'02_核算项'!$B$2:$B$6232,$A7,'02_核算项'!$M$2:$M$6232,"PM25")</f>
        <v>9.366748799999998</v>
      </c>
      <c r="M7" s="4">
        <f>SUMIFS('02_核算项'!$AC$2:$AC$6232,'02_核算项'!$B$2:$B$6232,$A7,'02_核算项'!$M$2:$M$6232,"BC")</f>
        <v>0.0</v>
      </c>
      <c r="N7" s="4">
        <f>SUMIFS('02_核算项'!$AC$2:$AC$6232,'02_核算项'!$B$2:$B$6232,$A7,'02_核算项'!$M$2:$M$6232,"OC")</f>
        <v>0.0</v>
      </c>
      <c r="O7" s="4">
        <f>SUMIFS('02_核算项'!$AC$2:$AC$6232,'02_核算项'!$B$2:$B$6232,$A7,'02_核算项'!$M$2:$M$6232,"NH3")</f>
        <v>0</v>
      </c>
      <c r="P7" s="4">
        <f>SUMIFS('02_核算项'!$AD$2:$AD$6232,'02_核算项'!$B$2:$B$6232,$A7,'02_核算项'!$M$2:$M$6232,"SO2")</f>
        <v>0.0</v>
      </c>
      <c r="Q7" s="4">
        <f>SUMIFS('02_核算项'!$AD$2:$AD$6232,'02_核算项'!$B$2:$B$6232,$A7,'02_核算项'!$M$2:$M$6232,"NOX")</f>
        <v>460.84404096</v>
      </c>
      <c r="R7" s="4">
        <f>SUMIFS('02_核算项'!$AD$2:$AD$6232,'02_核算项'!$B$2:$B$6232,$A7,'02_核算项'!$M$2:$M$6232,"CO")</f>
        <v>405.892448</v>
      </c>
      <c r="S7" s="4">
        <f>SUMIFS('02_核算项'!$AD$2:$AD$6232,'02_核算项'!$B$2:$B$6232,$A7,'02_核算项'!$M$2:$M$6232,"VOCS")</f>
        <v>6.2444992</v>
      </c>
      <c r="T7" s="4">
        <f>SUMIFS('02_核算项'!$AD$2:$AD$6232,'02_核算项'!$B$2:$B$6232,$A7,'02_核算项'!$M$2:$M$6232,"PM10")</f>
        <v>4.027701983999999</v>
      </c>
      <c r="U7" s="4">
        <f>SUMIFS('02_核算项'!$AD$2:$AD$6232,'02_核算项'!$B$2:$B$6232,$A7,'02_核算项'!$M$2:$M$6232,"PM25")</f>
        <v>4.027701983999999</v>
      </c>
      <c r="V7" s="4">
        <f>SUMIFS('02_核算项'!$AD$2:$AD$6232,'02_核算项'!$B$2:$B$6232,$A7,'02_核算项'!$M$2:$M$6232,"BC")</f>
        <v>0.0</v>
      </c>
      <c r="W7" s="4">
        <f>SUMIFS('02_核算项'!$AD$2:$AD$6232,'02_核算项'!$B$2:$B$6232,$A7,'02_核算项'!$M$2:$M$6232,"OC")</f>
        <v>0.0</v>
      </c>
      <c r="Y7" s="2">
        <v>29</v>
      </c>
    </row>
    <row r="8" spans="1: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120</v>
      </c>
      <c r="F8" s="2" t="s">
        <v>279</v>
      </c>
      <c r="G8" s="4">
        <f>SUMIFS('02_核算项'!$AC$2:$AC$6232,'02_核算项'!$B$2:$B$6232,$A8,'02_核算项'!$M$2:$M$6232,"SO2")</f>
        <v>0</v>
      </c>
      <c r="H8" s="4">
        <f>SUMIFS('02_核算项'!$AC$2:$AC$6232,'02_核算项'!$B$2:$B$6232,$A8,'02_核算项'!$M$2:$M$6232,"NOX")</f>
        <v>0</v>
      </c>
      <c r="I8" s="4">
        <f>SUMIFS('02_核算项'!$AC$2:$AC$6232,'02_核算项'!$B$2:$B$6232,$A8,'02_核算项'!$M$2:$M$6232,"CO")</f>
        <v>0</v>
      </c>
      <c r="J8" s="4">
        <f>SUMIFS('02_核算项'!$AC$2:$AC$6232,'02_核算项'!$B$2:$B$6232,$A8,'02_核算项'!$M$2:$M$6232,"VOCS")</f>
        <v>0</v>
      </c>
      <c r="K8" s="4">
        <f>SUMIFS('02_核算项'!$AC$2:$AC$6232,'02_核算项'!$B$2:$B$6232,$A8,'02_核算项'!$M$2:$M$6232,"PM10")</f>
        <v>0</v>
      </c>
      <c r="L8" s="4">
        <f>SUMIFS('02_核算项'!$AC$2:$AC$6232,'02_核算项'!$B$2:$B$6232,$A8,'02_核算项'!$M$2:$M$6232,"PM25")</f>
        <v>0</v>
      </c>
      <c r="M8" s="4">
        <f>SUMIFS('02_核算项'!$AC$2:$AC$6232,'02_核算项'!$B$2:$B$6232,$A8,'02_核算项'!$M$2:$M$6232,"BC")</f>
        <v>0</v>
      </c>
      <c r="N8" s="4">
        <f>SUMIFS('02_核算项'!$AC$2:$AC$6232,'02_核算项'!$B$2:$B$6232,$A8,'02_核算项'!$M$2:$M$6232,"OC")</f>
        <v>0</v>
      </c>
      <c r="O8" s="4">
        <f>SUMIFS('02_核算项'!$AC$2:$AC$6232,'02_核算项'!$B$2:$B$6232,$A8,'02_核算项'!$M$2:$M$6232,"NH3")</f>
        <v>0.0</v>
      </c>
      <c r="X8" s="4">
        <f>SUMIFS('02_核算项'!$AD$2:$AD$6232,'02_核算项'!$B$2:$B$6232,$A8,'02_核算项'!$M$2:$M$6232,"NH3")</f>
        <v>0.0</v>
      </c>
      <c r="Y8" s="2">
        <v>48</v>
      </c>
    </row>
    <row r="9" spans="1:25">
      <c r="A9" s="2" t="s">
        <v>294</v>
      </c>
      <c r="B9" s="2" t="s">
        <v>295</v>
      </c>
      <c r="C9" s="2" t="s">
        <v>296</v>
      </c>
      <c r="D9" s="2" t="s">
        <v>278</v>
      </c>
      <c r="E9" s="2" t="s">
        <v>120</v>
      </c>
      <c r="F9" s="2" t="s">
        <v>297</v>
      </c>
      <c r="G9" s="4">
        <f>SUMIFS('02_核算项'!$AC$2:$AC$6232,'02_核算项'!$B$2:$B$6232,$A9,'02_核算项'!$M$2:$M$6232,"SO2")</f>
        <v>0</v>
      </c>
      <c r="H9" s="4">
        <f>SUMIFS('02_核算项'!$AC$2:$AC$6232,'02_核算项'!$B$2:$B$6232,$A9,'02_核算项'!$M$2:$M$6232,"NOX")</f>
        <v>0</v>
      </c>
      <c r="I9" s="4">
        <f>SUMIFS('02_核算项'!$AC$2:$AC$6232,'02_核算项'!$B$2:$B$6232,$A9,'02_核算项'!$M$2:$M$6232,"CO")</f>
        <v>0</v>
      </c>
      <c r="J9" s="4">
        <f>SUMIFS('02_核算项'!$AC$2:$AC$6232,'02_核算项'!$B$2:$B$6232,$A9,'02_核算项'!$M$2:$M$6232,"VOCS")</f>
        <v>0</v>
      </c>
      <c r="K9" s="4">
        <f>SUMIFS('02_核算项'!$AC$2:$AC$6232,'02_核算项'!$B$2:$B$6232,$A9,'02_核算项'!$M$2:$M$6232,"PM10")</f>
        <v>0</v>
      </c>
      <c r="L9" s="4">
        <f>SUMIFS('02_核算项'!$AC$2:$AC$6232,'02_核算项'!$B$2:$B$6232,$A9,'02_核算项'!$M$2:$M$6232,"PM25")</f>
        <v>0</v>
      </c>
      <c r="M9" s="4">
        <f>SUMIFS('02_核算项'!$AC$2:$AC$6232,'02_核算项'!$B$2:$B$6232,$A9,'02_核算项'!$M$2:$M$6232,"BC")</f>
        <v>0</v>
      </c>
      <c r="N9" s="4">
        <f>SUMIFS('02_核算项'!$AC$2:$AC$6232,'02_核算项'!$B$2:$B$6232,$A9,'02_核算项'!$M$2:$M$6232,"OC")</f>
        <v>0</v>
      </c>
      <c r="O9" s="4">
        <f>SUMIFS('02_核算项'!$AC$2:$AC$6232,'02_核算项'!$B$2:$B$6232,$A9,'02_核算项'!$M$2:$M$6232,"NH3")</f>
        <v>0</v>
      </c>
      <c r="Y9" s="2">
        <v>41</v>
      </c>
    </row>
    <row r="10" spans="1:25">
      <c r="A10" s="2" t="s">
        <v>323</v>
      </c>
      <c r="B10" s="2" t="s">
        <v>324</v>
      </c>
      <c r="C10" s="2" t="s">
        <v>325</v>
      </c>
      <c r="D10" s="2" t="s">
        <v>50</v>
      </c>
      <c r="E10" s="2" t="s">
        <v>51</v>
      </c>
      <c r="F10" s="2" t="s">
        <v>142</v>
      </c>
      <c r="G10" s="4">
        <f>SUMIFS('02_核算项'!$AC$2:$AC$6232,'02_核算项'!$B$2:$B$6232,$A10,'02_核算项'!$M$2:$M$6232,"SO2")</f>
        <v>9716.879719999999</v>
      </c>
      <c r="H10" s="4">
        <f>SUMIFS('02_核算项'!$AC$2:$AC$6232,'02_核算项'!$B$2:$B$6232,$A10,'02_核算项'!$M$2:$M$6232,"NOX")</f>
        <v>4965.18092</v>
      </c>
      <c r="I10" s="4">
        <f>SUMIFS('02_核算项'!$AC$2:$AC$6232,'02_核算项'!$B$2:$B$6232,$A10,'02_核算项'!$M$2:$M$6232,"CO")</f>
        <v>1377.304</v>
      </c>
      <c r="J10" s="4">
        <f>SUMIFS('02_核算项'!$AC$2:$AC$6232,'02_核算项'!$B$2:$B$6232,$A10,'02_核算项'!$M$2:$M$6232,"VOCS")</f>
        <v>27.54608</v>
      </c>
      <c r="K10" s="4">
        <f>SUMIFS('02_核算项'!$AC$2:$AC$6232,'02_核算项'!$B$2:$B$6232,$A10,'02_核算项'!$M$2:$M$6232,"PM10")</f>
        <v>23330.841108000004</v>
      </c>
      <c r="L10" s="4">
        <f>SUMIFS('02_核算项'!$AC$2:$AC$6232,'02_核算项'!$B$2:$B$6232,$A10,'02_核算项'!$M$2:$M$6232,"PM25")</f>
        <v>6086.306376000001</v>
      </c>
      <c r="M10" s="4">
        <f>SUMIFS('02_核算项'!$AC$2:$AC$6232,'02_核算项'!$B$2:$B$6232,$A10,'02_核算项'!$M$2:$M$6232,"BC")</f>
        <v>12.172612752000001</v>
      </c>
      <c r="N10" s="4">
        <f>SUMIFS('02_核算项'!$AC$2:$AC$6232,'02_核算项'!$B$2:$B$6232,$A10,'02_核算项'!$M$2:$M$6232,"OC")</f>
        <v>0.0</v>
      </c>
      <c r="O10" s="4">
        <f>SUMIFS('02_核算项'!$AC$2:$AC$6232,'02_核算项'!$B$2:$B$6232,$A10,'02_核算项'!$M$2:$M$6232,"NH3")</f>
        <v>110.18432</v>
      </c>
      <c r="P10" s="4">
        <f>SUMIFS('02_核算项'!$AD$2:$AD$6232,'02_核算项'!$B$2:$B$6232,$A10,'02_核算项'!$M$2:$M$6232,"SO2")</f>
        <v>1943.3759439999994</v>
      </c>
      <c r="Q10" s="4">
        <f>SUMIFS('02_核算项'!$AD$2:$AD$6232,'02_核算项'!$B$2:$B$6232,$A10,'02_核算项'!$M$2:$M$6232,"NOX")</f>
        <v>1787.4651311999999</v>
      </c>
      <c r="R10" s="4">
        <f>SUMIFS('02_核算项'!$AD$2:$AD$6232,'02_核算项'!$B$2:$B$6232,$A10,'02_核算项'!$M$2:$M$6232,"CO")</f>
        <v>1377.304</v>
      </c>
      <c r="S10" s="4">
        <f>SUMIFS('02_核算项'!$AD$2:$AD$6232,'02_核算项'!$B$2:$B$6232,$A10,'02_核算项'!$M$2:$M$6232,"VOCS")</f>
        <v>27.54608</v>
      </c>
      <c r="T10" s="4">
        <f>SUMIFS('02_核算项'!$AD$2:$AD$6232,'02_核算项'!$B$2:$B$6232,$A10,'02_核算项'!$M$2:$M$6232,"PM10")</f>
        <v>415.89760236000046</v>
      </c>
      <c r="U10" s="4">
        <f>SUMIFS('02_核算项'!$AD$2:$AD$6232,'02_核算项'!$B$2:$B$6232,$A10,'02_核算项'!$M$2:$M$6232,"PM25")</f>
        <v>243.45225504000027</v>
      </c>
      <c r="V10" s="4">
        <f>SUMIFS('02_核算项'!$AD$2:$AD$6232,'02_核算项'!$B$2:$B$6232,$A10,'02_核算项'!$M$2:$M$6232,"BC")</f>
        <v>0.48690451008000046</v>
      </c>
      <c r="W10" s="4">
        <f>SUMIFS('02_核算项'!$AD$2:$AD$6232,'02_核算项'!$B$2:$B$6232,$A10,'02_核算项'!$M$2:$M$6232,"OC")</f>
        <v>0.0</v>
      </c>
      <c r="X10" s="4">
        <f>SUMIFS('02_核算项'!$AD$2:$AD$6232,'02_核算项'!$B$2:$B$6232,$A10,'02_核算项'!$M$2:$M$6232,"NH3")</f>
        <v>110.18432</v>
      </c>
      <c r="Y10" s="2">
        <v>15</v>
      </c>
    </row>
    <row r="11" spans="1:25">
      <c r="A11" s="2" t="s">
        <v>341</v>
      </c>
      <c r="B11" s="2" t="s">
        <v>342</v>
      </c>
      <c r="C11" s="2" t="s">
        <v>223</v>
      </c>
      <c r="D11" s="2" t="s">
        <v>50</v>
      </c>
      <c r="E11" s="2" t="s">
        <v>51</v>
      </c>
      <c r="F11" s="2" t="s">
        <v>142</v>
      </c>
      <c r="G11" s="4">
        <f>SUMIFS('02_核算项'!$AC$2:$AC$6232,'02_核算项'!$B$2:$B$6232,$A11,'02_核算项'!$M$2:$M$6232,"SO2")</f>
        <v>15477.419028999999</v>
      </c>
      <c r="H11" s="4">
        <f>SUMIFS('02_核算项'!$AC$2:$AC$6232,'02_核算项'!$B$2:$B$6232,$A11,'02_核算项'!$M$2:$M$6232,"NOX")</f>
        <v>10761.091326200001</v>
      </c>
      <c r="I11" s="4">
        <f>SUMIFS('02_核算项'!$AC$2:$AC$6232,'02_核算项'!$B$2:$B$6232,$A11,'02_核算项'!$M$2:$M$6232,"CO")</f>
        <v>2985.0375478</v>
      </c>
      <c r="J11" s="4">
        <f>SUMIFS('02_核算项'!$AC$2:$AC$6232,'02_核算项'!$B$2:$B$6232,$A11,'02_核算项'!$M$2:$M$6232,"VOCS")</f>
        <v>59.70144869</v>
      </c>
      <c r="K11" s="4">
        <f>SUMIFS('02_核算项'!$AC$2:$AC$6232,'02_核算项'!$B$2:$B$6232,$A11,'02_核算项'!$M$2:$M$6232,"PM10")</f>
        <v>38567.388495</v>
      </c>
      <c r="L11" s="4">
        <f>SUMIFS('02_核算项'!$AC$2:$AC$6232,'02_核算项'!$B$2:$B$6232,$A11,'02_核算项'!$M$2:$M$6232,"PM25")</f>
        <v>10061.060053500001</v>
      </c>
      <c r="M11" s="4">
        <f>SUMIFS('02_核算项'!$AC$2:$AC$6232,'02_核算项'!$B$2:$B$6232,$A11,'02_核算项'!$M$2:$M$6232,"BC")</f>
        <v>20.122173324000002</v>
      </c>
      <c r="N11" s="4">
        <f>SUMIFS('02_核算项'!$AC$2:$AC$6232,'02_核算项'!$B$2:$B$6232,$A11,'02_核算项'!$M$2:$M$6232,"OC")</f>
        <v>0.00023652000000000002</v>
      </c>
      <c r="O11" s="4">
        <f>SUMIFS('02_核算项'!$AC$2:$AC$6232,'02_核算项'!$B$2:$B$6232,$A11,'02_核算项'!$M$2:$M$6232,"NH3")</f>
        <v>238.80272</v>
      </c>
      <c r="P11" s="4">
        <f>SUMIFS('02_核算项'!$AD$2:$AD$6232,'02_核算项'!$B$2:$B$6232,$A11,'02_核算项'!$M$2:$M$6232,"SO2")</f>
        <v>3095.4838057999987</v>
      </c>
      <c r="Q11" s="4">
        <f>SUMIFS('02_核算项'!$AD$2:$AD$6232,'02_核算项'!$B$2:$B$6232,$A11,'02_核算项'!$M$2:$M$6232,"NOX")</f>
        <v>3873.992877432</v>
      </c>
      <c r="R11" s="4">
        <f>SUMIFS('02_核算项'!$AD$2:$AD$6232,'02_核算项'!$B$2:$B$6232,$A11,'02_核算项'!$M$2:$M$6232,"CO")</f>
        <v>2985.0375478</v>
      </c>
      <c r="S11" s="4">
        <f>SUMIFS('02_核算项'!$AD$2:$AD$6232,'02_核算项'!$B$2:$B$6232,$A11,'02_核算项'!$M$2:$M$6232,"VOCS")</f>
        <v>59.70144869</v>
      </c>
      <c r="T11" s="4">
        <f>SUMIFS('02_核算项'!$AD$2:$AD$6232,'02_核算项'!$B$2:$B$6232,$A11,'02_核算项'!$M$2:$M$6232,"PM10")</f>
        <v>687.5056865550006</v>
      </c>
      <c r="U11" s="4">
        <f>SUMIFS('02_核算项'!$AD$2:$AD$6232,'02_核算项'!$B$2:$B$6232,$A11,'02_核算项'!$M$2:$M$6232,"PM25")</f>
        <v>402.4424021400004</v>
      </c>
      <c r="V11" s="4">
        <f>SUMIFS('02_核算项'!$AD$2:$AD$6232,'02_核算项'!$B$2:$B$6232,$A11,'02_核算项'!$M$2:$M$6232,"BC")</f>
        <v>0.8048869329600008</v>
      </c>
      <c r="W11" s="4">
        <f>SUMIFS('02_核算项'!$AD$2:$AD$6232,'02_核算项'!$B$2:$B$6232,$A11,'02_核算项'!$M$2:$M$6232,"OC")</f>
        <v>9.46080000000001e-06</v>
      </c>
      <c r="X11" s="4">
        <f>SUMIFS('02_核算项'!$AD$2:$AD$6232,'02_核算项'!$B$2:$B$6232,$A11,'02_核算项'!$M$2:$M$6232,"NH3")</f>
        <v>238.80272</v>
      </c>
      <c r="Y11" s="2">
        <v>29</v>
      </c>
    </row>
    <row r="12" spans="1:25">
      <c r="A12" s="2" t="s">
        <v>375</v>
      </c>
      <c r="B12" s="2" t="s">
        <v>376</v>
      </c>
      <c r="C12" s="2" t="s">
        <v>325</v>
      </c>
      <c r="D12" s="2" t="s">
        <v>50</v>
      </c>
      <c r="E12" s="2" t="s">
        <v>51</v>
      </c>
      <c r="F12" s="2" t="s">
        <v>142</v>
      </c>
      <c r="G12" s="4">
        <f>SUMIFS('02_核算项'!$AC$2:$AC$6232,'02_核算项'!$B$2:$B$6232,$A12,'02_核算项'!$M$2:$M$6232,"SO2")</f>
        <v>30925.50645994</v>
      </c>
      <c r="H12" s="4">
        <f>SUMIFS('02_核算项'!$AC$2:$AC$6232,'02_核算项'!$B$2:$B$6232,$A12,'02_核算项'!$M$2:$M$6232,"NOX")</f>
        <v>12777.78907174</v>
      </c>
      <c r="I12" s="4">
        <f>SUMIFS('02_核算项'!$AC$2:$AC$6232,'02_核算项'!$B$2:$B$6232,$A12,'02_核算项'!$M$2:$M$6232,"CO")</f>
        <v>3544.462988</v>
      </c>
      <c r="J12" s="4">
        <f>SUMIFS('02_核算项'!$AC$2:$AC$6232,'02_核算项'!$B$2:$B$6232,$A12,'02_核算项'!$M$2:$M$6232,"VOCS")</f>
        <v>70.88925976000002</v>
      </c>
      <c r="K12" s="4">
        <f>SUMIFS('02_核算项'!$AC$2:$AC$6232,'02_核算项'!$B$2:$B$6232,$A12,'02_核算项'!$M$2:$M$6232,"PM10")</f>
        <v>136188.96806523064</v>
      </c>
      <c r="L12" s="4">
        <f>SUMIFS('02_核算项'!$AC$2:$AC$6232,'02_核算项'!$B$2:$B$6232,$A12,'02_核算项'!$M$2:$M$6232,"PM25")</f>
        <v>32873.199188159124</v>
      </c>
      <c r="M12" s="4">
        <f>SUMIFS('02_核算项'!$AC$2:$AC$6232,'02_核算项'!$B$2:$B$6232,$A12,'02_核算项'!$M$2:$M$6232,"BC")</f>
        <v>65.74639837631824</v>
      </c>
      <c r="N12" s="4">
        <f>SUMIFS('02_核算项'!$AC$2:$AC$6232,'02_核算项'!$B$2:$B$6232,$A12,'02_核算项'!$M$2:$M$6232,"OC")</f>
        <v>0.0</v>
      </c>
      <c r="O12" s="4">
        <f>SUMIFS('02_核算项'!$AC$2:$AC$6232,'02_核算项'!$B$2:$B$6232,$A12,'02_核算项'!$M$2:$M$6232,"NH3")</f>
        <v>0.0</v>
      </c>
      <c r="P12" s="4">
        <f>SUMIFS('02_核算项'!$AD$2:$AD$6232,'02_核算项'!$B$2:$B$6232,$A12,'02_核算项'!$M$2:$M$6232,"SO2")</f>
        <v>30925.50645994</v>
      </c>
      <c r="Q12" s="4">
        <f>SUMIFS('02_核算项'!$AD$2:$AD$6232,'02_核算项'!$B$2:$B$6232,$A12,'02_核算项'!$M$2:$M$6232,"NOX")</f>
        <v>9966.6754759572</v>
      </c>
      <c r="R12" s="4">
        <f>SUMIFS('02_核算项'!$AD$2:$AD$6232,'02_核算项'!$B$2:$B$6232,$A12,'02_核算项'!$M$2:$M$6232,"CO")</f>
        <v>3544.462988</v>
      </c>
      <c r="S12" s="4">
        <f>SUMIFS('02_核算项'!$AD$2:$AD$6232,'02_核算项'!$B$2:$B$6232,$A12,'02_核算项'!$M$2:$M$6232,"VOCS")</f>
        <v>70.88925976000002</v>
      </c>
      <c r="T12" s="4">
        <f>SUMIFS('02_核算项'!$AD$2:$AD$6232,'02_核算项'!$B$2:$B$6232,$A12,'02_核算项'!$M$2:$M$6232,"PM10")</f>
        <v>136188.96806523064</v>
      </c>
      <c r="U12" s="4">
        <f>SUMIFS('02_核算项'!$AD$2:$AD$6232,'02_核算项'!$B$2:$B$6232,$A12,'02_核算项'!$M$2:$M$6232,"PM25")</f>
        <v>32873.199188159124</v>
      </c>
      <c r="V12" s="4">
        <f>SUMIFS('02_核算项'!$AD$2:$AD$6232,'02_核算项'!$B$2:$B$6232,$A12,'02_核算项'!$M$2:$M$6232,"BC")</f>
        <v>65.74639837631824</v>
      </c>
      <c r="W12" s="4">
        <f>SUMIFS('02_核算项'!$AD$2:$AD$6232,'02_核算项'!$B$2:$B$6232,$A12,'02_核算项'!$M$2:$M$6232,"OC")</f>
        <v>0.0</v>
      </c>
      <c r="X12" s="4">
        <f>SUMIFS('02_核算项'!$AD$2:$AD$6232,'02_核算项'!$B$2:$B$6232,$A12,'02_核算项'!$M$2:$M$6232,"NH3")</f>
        <v>0.0</v>
      </c>
      <c r="Y12" s="2">
        <v>80</v>
      </c>
    </row>
    <row r="13" spans="1:25">
      <c r="A13" s="2" t="s">
        <v>404</v>
      </c>
      <c r="B13" s="2" t="s">
        <v>405</v>
      </c>
      <c r="C13" s="2" t="s">
        <v>325</v>
      </c>
      <c r="D13" s="2" t="s">
        <v>278</v>
      </c>
      <c r="E13" s="2" t="s">
        <v>120</v>
      </c>
      <c r="F13" s="2" t="s">
        <v>52</v>
      </c>
      <c r="G13" s="4">
        <f>SUMIFS('02_核算项'!$AC$2:$AC$6232,'02_核算项'!$B$2:$B$6232,$A13,'02_核算项'!$M$2:$M$6232,"SO2")</f>
        <v>0.0</v>
      </c>
      <c r="H13" s="4">
        <f>SUMIFS('02_核算项'!$AC$2:$AC$6232,'02_核算项'!$B$2:$B$6232,$A13,'02_核算项'!$M$2:$M$6232,"NOX")</f>
        <v>0.0</v>
      </c>
      <c r="I13" s="4">
        <f>SUMIFS('02_核算项'!$AC$2:$AC$6232,'02_核算项'!$B$2:$B$6232,$A13,'02_核算项'!$M$2:$M$6232,"CO")</f>
        <v>0.0</v>
      </c>
      <c r="J13" s="4">
        <f>SUMIFS('02_核算项'!$AC$2:$AC$6232,'02_核算项'!$B$2:$B$6232,$A13,'02_核算项'!$M$2:$M$6232,"VOCS")</f>
        <v>0.0</v>
      </c>
      <c r="K13" s="4">
        <f>SUMIFS('02_核算项'!$AC$2:$AC$6232,'02_核算项'!$B$2:$B$6232,$A13,'02_核算项'!$M$2:$M$6232,"PM10")</f>
        <v>0.0</v>
      </c>
      <c r="L13" s="4">
        <f>SUMIFS('02_核算项'!$AC$2:$AC$6232,'02_核算项'!$B$2:$B$6232,$A13,'02_核算项'!$M$2:$M$6232,"PM25")</f>
        <v>0.0</v>
      </c>
      <c r="M13" s="4">
        <f>SUMIFS('02_核算项'!$AC$2:$AC$6232,'02_核算项'!$B$2:$B$6232,$A13,'02_核算项'!$M$2:$M$6232,"BC")</f>
        <v>0.0</v>
      </c>
      <c r="N13" s="4">
        <f>SUMIFS('02_核算项'!$AC$2:$AC$6232,'02_核算项'!$B$2:$B$6232,$A13,'02_核算项'!$M$2:$M$6232,"OC")</f>
        <v>0.0</v>
      </c>
      <c r="O13" s="4">
        <f>SUMIFS('02_核算项'!$AC$2:$AC$6232,'02_核算项'!$B$2:$B$6232,$A13,'02_核算项'!$M$2:$M$6232,"NH3")</f>
        <v>0.0</v>
      </c>
      <c r="P13" s="4">
        <f>SUMIFS('02_核算项'!$AD$2:$AD$6232,'02_核算项'!$B$2:$B$6232,$A13,'02_核算项'!$M$2:$M$6232,"SO2")</f>
        <v>0.0</v>
      </c>
      <c r="Q13" s="4">
        <f>SUMIFS('02_核算项'!$AD$2:$AD$6232,'02_核算项'!$B$2:$B$6232,$A13,'02_核算项'!$M$2:$M$6232,"NOX")</f>
        <v>0.0</v>
      </c>
      <c r="R13" s="4">
        <f>SUMIFS('02_核算项'!$AD$2:$AD$6232,'02_核算项'!$B$2:$B$6232,$A13,'02_核算项'!$M$2:$M$6232,"CO")</f>
        <v>0.0</v>
      </c>
      <c r="S13" s="4">
        <f>SUMIFS('02_核算项'!$AD$2:$AD$6232,'02_核算项'!$B$2:$B$6232,$A13,'02_核算项'!$M$2:$M$6232,"VOCS")</f>
        <v>0.0</v>
      </c>
      <c r="T13" s="4">
        <f>SUMIFS('02_核算项'!$AD$2:$AD$6232,'02_核算项'!$B$2:$B$6232,$A13,'02_核算项'!$M$2:$M$6232,"PM10")</f>
        <v>0.0</v>
      </c>
      <c r="U13" s="4">
        <f>SUMIFS('02_核算项'!$AD$2:$AD$6232,'02_核算项'!$B$2:$B$6232,$A13,'02_核算项'!$M$2:$M$6232,"PM25")</f>
        <v>0.0</v>
      </c>
      <c r="V13" s="4">
        <f>SUMIFS('02_核算项'!$AD$2:$AD$6232,'02_核算项'!$B$2:$B$6232,$A13,'02_核算项'!$M$2:$M$6232,"BC")</f>
        <v>0.0</v>
      </c>
      <c r="W13" s="4">
        <f>SUMIFS('02_核算项'!$AD$2:$AD$6232,'02_核算项'!$B$2:$B$6232,$A13,'02_核算项'!$M$2:$M$6232,"OC")</f>
        <v>0.0</v>
      </c>
      <c r="X13" s="4">
        <f>SUMIFS('02_核算项'!$AD$2:$AD$6232,'02_核算项'!$B$2:$B$6232,$A13,'02_核算项'!$M$2:$M$6232,"NH3")</f>
        <v>0.0</v>
      </c>
      <c r="Y13" s="2">
        <v>58</v>
      </c>
    </row>
    <row r="14" spans="1:25">
      <c r="A14" s="2" t="s">
        <v>417</v>
      </c>
      <c r="B14" s="2" t="s">
        <v>141</v>
      </c>
      <c r="C14" s="2" t="s">
        <v>118</v>
      </c>
      <c r="D14" s="2" t="s">
        <v>50</v>
      </c>
      <c r="E14" s="2" t="s">
        <v>51</v>
      </c>
      <c r="F14" s="2" t="s">
        <v>418</v>
      </c>
      <c r="G14" s="4">
        <f>SUMIFS('02_核算项'!$AC$2:$AC$6232,'02_核算项'!$B$2:$B$6232,$A14,'02_核算项'!$M$2:$M$6232,"SO2")</f>
        <v>11773.91712</v>
      </c>
      <c r="H14" s="4">
        <f>SUMIFS('02_核算项'!$AC$2:$AC$6232,'02_核算项'!$B$2:$B$6232,$A14,'02_核算项'!$M$2:$M$6232,"NOX")</f>
        <v>5201.58961</v>
      </c>
      <c r="I14" s="4">
        <f>SUMIFS('02_核算项'!$AC$2:$AC$6232,'02_核算项'!$B$2:$B$6232,$A14,'02_核算项'!$M$2:$M$6232,"CO")</f>
        <v>1442.882</v>
      </c>
      <c r="J14" s="4">
        <f>SUMIFS('02_核算项'!$AC$2:$AC$6232,'02_核算项'!$B$2:$B$6232,$A14,'02_核算项'!$M$2:$M$6232,"VOCS")</f>
        <v>28.85764</v>
      </c>
      <c r="K14" s="4">
        <f>SUMIFS('02_核算项'!$AC$2:$AC$6232,'02_核算项'!$B$2:$B$6232,$A14,'02_核算项'!$M$2:$M$6232,"PM10")</f>
        <v>21766.055330249997</v>
      </c>
      <c r="L14" s="4">
        <f>SUMIFS('02_核算项'!$AC$2:$AC$6232,'02_核算项'!$B$2:$B$6232,$A14,'02_核算项'!$M$2:$M$6232,"PM25")</f>
        <v>5678.101390499999</v>
      </c>
      <c r="M14" s="4">
        <f>SUMIFS('02_核算项'!$AC$2:$AC$6232,'02_核算项'!$B$2:$B$6232,$A14,'02_核算项'!$M$2:$M$6232,"BC")</f>
        <v>11.356202781</v>
      </c>
      <c r="N14" s="4">
        <f>SUMIFS('02_核算项'!$AC$2:$AC$6232,'02_核算项'!$B$2:$B$6232,$A14,'02_核算项'!$M$2:$M$6232,"OC")</f>
        <v>0.0</v>
      </c>
      <c r="O14" s="4">
        <f>SUMIFS('02_核算项'!$AC$2:$AC$6232,'02_核算项'!$B$2:$B$6232,$A14,'02_核算项'!$M$2:$M$6232,"NH3")</f>
        <v>115.43056</v>
      </c>
      <c r="P14" s="4">
        <f>SUMIFS('02_核算项'!$AD$2:$AD$6232,'02_核算项'!$B$2:$B$6232,$A14,'02_核算项'!$M$2:$M$6232,"SO2")</f>
        <v>7064.350272</v>
      </c>
      <c r="Q14" s="4">
        <f>SUMIFS('02_核算项'!$AD$2:$AD$6232,'02_核算项'!$B$2:$B$6232,$A14,'02_核算项'!$M$2:$M$6232,"NOX")</f>
        <v>1872.5722595999998</v>
      </c>
      <c r="R14" s="4">
        <f>SUMIFS('02_核算项'!$AD$2:$AD$6232,'02_核算项'!$B$2:$B$6232,$A14,'02_核算项'!$M$2:$M$6232,"CO")</f>
        <v>1442.882</v>
      </c>
      <c r="S14" s="4">
        <f>SUMIFS('02_核算项'!$AD$2:$AD$6232,'02_核算项'!$B$2:$B$6232,$A14,'02_核算项'!$M$2:$M$6232,"VOCS")</f>
        <v>28.85764</v>
      </c>
      <c r="T14" s="4">
        <f>SUMIFS('02_核算项'!$AD$2:$AD$6232,'02_核算项'!$B$2:$B$6232,$A14,'02_核算项'!$M$2:$M$6232,"PM10")</f>
        <v>388.0035950175003</v>
      </c>
      <c r="U14" s="4">
        <f>SUMIFS('02_核算项'!$AD$2:$AD$6232,'02_核算项'!$B$2:$B$6232,$A14,'02_核算项'!$M$2:$M$6232,"PM25")</f>
        <v>227.12405562000018</v>
      </c>
      <c r="V14" s="4">
        <f>SUMIFS('02_核算项'!$AD$2:$AD$6232,'02_核算项'!$B$2:$B$6232,$A14,'02_核算项'!$M$2:$M$6232,"BC")</f>
        <v>0.4542481112400004</v>
      </c>
      <c r="W14" s="4">
        <f>SUMIFS('02_核算项'!$AD$2:$AD$6232,'02_核算项'!$B$2:$B$6232,$A14,'02_核算项'!$M$2:$M$6232,"OC")</f>
        <v>0.0</v>
      </c>
      <c r="X14" s="4">
        <f>SUMIFS('02_核算项'!$AD$2:$AD$6232,'02_核算项'!$B$2:$B$6232,$A14,'02_核算项'!$M$2:$M$6232,"NH3")</f>
        <v>115.43056</v>
      </c>
      <c r="Y14" s="2">
        <v>24</v>
      </c>
    </row>
    <row r="15" spans="1:25">
      <c r="A15" s="2" t="s">
        <v>428</v>
      </c>
      <c r="B15" s="2" t="s">
        <v>429</v>
      </c>
      <c r="C15" s="2" t="s">
        <v>254</v>
      </c>
      <c r="D15" s="2" t="s">
        <v>278</v>
      </c>
      <c r="E15" s="2" t="s">
        <v>120</v>
      </c>
      <c r="F15" s="2" t="s">
        <v>297</v>
      </c>
      <c r="G15" s="4">
        <f>SUMIFS('02_核算项'!$AC$2:$AC$6232,'02_核算项'!$B$2:$B$6232,$A15,'02_核算项'!$M$2:$M$6232,"SO2")</f>
        <v>0</v>
      </c>
      <c r="H15" s="4">
        <f>SUMIFS('02_核算项'!$AC$2:$AC$6232,'02_核算项'!$B$2:$B$6232,$A15,'02_核算项'!$M$2:$M$6232,"NOX")</f>
        <v>0</v>
      </c>
      <c r="I15" s="4">
        <f>SUMIFS('02_核算项'!$AC$2:$AC$6232,'02_核算项'!$B$2:$B$6232,$A15,'02_核算项'!$M$2:$M$6232,"CO")</f>
        <v>0</v>
      </c>
      <c r="J15" s="4">
        <f>SUMIFS('02_核算项'!$AC$2:$AC$6232,'02_核算项'!$B$2:$B$6232,$A15,'02_核算项'!$M$2:$M$6232,"VOCS")</f>
        <v>0</v>
      </c>
      <c r="K15" s="4">
        <f>SUMIFS('02_核算项'!$AC$2:$AC$6232,'02_核算项'!$B$2:$B$6232,$A15,'02_核算项'!$M$2:$M$6232,"PM10")</f>
        <v>0</v>
      </c>
      <c r="L15" s="4">
        <f>SUMIFS('02_核算项'!$AC$2:$AC$6232,'02_核算项'!$B$2:$B$6232,$A15,'02_核算项'!$M$2:$M$6232,"PM25")</f>
        <v>0</v>
      </c>
      <c r="M15" s="4">
        <f>SUMIFS('02_核算项'!$AC$2:$AC$6232,'02_核算项'!$B$2:$B$6232,$A15,'02_核算项'!$M$2:$M$6232,"BC")</f>
        <v>0</v>
      </c>
      <c r="N15" s="4">
        <f>SUMIFS('02_核算项'!$AC$2:$AC$6232,'02_核算项'!$B$2:$B$6232,$A15,'02_核算项'!$M$2:$M$6232,"OC")</f>
        <v>0</v>
      </c>
      <c r="O15" s="4">
        <f>SUMIFS('02_核算项'!$AC$2:$AC$6232,'02_核算项'!$B$2:$B$6232,$A15,'02_核算项'!$M$2:$M$6232,"NH3")</f>
        <v>0</v>
      </c>
      <c r="Y15" s="2">
        <v>32</v>
      </c>
    </row>
    <row r="16" spans="1:25">
      <c r="A16" s="2" t="s">
        <v>445</v>
      </c>
      <c r="B16" s="2" t="s">
        <v>446</v>
      </c>
      <c r="C16" s="2" t="s">
        <v>447</v>
      </c>
      <c r="D16" s="2" t="s">
        <v>119</v>
      </c>
      <c r="E16" s="2" t="s">
        <v>227</v>
      </c>
      <c r="F16" s="2" t="s">
        <v>52</v>
      </c>
      <c r="G16" s="4">
        <f>SUMIFS('02_核算项'!$AC$2:$AC$6232,'02_核算项'!$B$2:$B$6232,$A16,'02_核算项'!$M$2:$M$6232,"SO2")</f>
        <v>0.0</v>
      </c>
      <c r="H16" s="4">
        <f>SUMIFS('02_核算项'!$AC$2:$AC$6232,'02_核算项'!$B$2:$B$6232,$A16,'02_核算项'!$M$2:$M$6232,"NOX")</f>
        <v>6.1499999999999995</v>
      </c>
      <c r="I16" s="4">
        <f>SUMIFS('02_核算项'!$AC$2:$AC$6232,'02_核算项'!$B$2:$B$6232,$A16,'02_核算项'!$M$2:$M$6232,"CO")</f>
        <v>1.95</v>
      </c>
      <c r="J16" s="4">
        <f>SUMIFS('02_核算项'!$AC$2:$AC$6232,'02_核算项'!$B$2:$B$6232,$A16,'02_核算项'!$M$2:$M$6232,"VOCS")</f>
        <v>0.03</v>
      </c>
      <c r="K16" s="4">
        <f>SUMIFS('02_核算项'!$AC$2:$AC$6232,'02_核算项'!$B$2:$B$6232,$A16,'02_核算项'!$M$2:$M$6232,"PM10")</f>
        <v>0.045</v>
      </c>
      <c r="L16" s="4">
        <f>SUMIFS('02_核算项'!$AC$2:$AC$6232,'02_核算项'!$B$2:$B$6232,$A16,'02_核算项'!$M$2:$M$6232,"PM25")</f>
        <v>0.045</v>
      </c>
      <c r="M16" s="4">
        <f>SUMIFS('02_核算项'!$AC$2:$AC$6232,'02_核算项'!$B$2:$B$6232,$A16,'02_核算项'!$M$2:$M$6232,"BC")</f>
        <v>0.0</v>
      </c>
      <c r="N16" s="4">
        <f>SUMIFS('02_核算项'!$AC$2:$AC$6232,'02_核算项'!$B$2:$B$6232,$A16,'02_核算项'!$M$2:$M$6232,"OC")</f>
        <v>0.0</v>
      </c>
      <c r="O16" s="4">
        <f>SUMIFS('02_核算项'!$AC$2:$AC$6232,'02_核算项'!$B$2:$B$6232,$A16,'02_核算项'!$M$2:$M$6232,"NH3")</f>
        <v>0.0</v>
      </c>
      <c r="P16" s="4">
        <f>SUMIFS('02_核算项'!$AD$2:$AD$6232,'02_核算项'!$B$2:$B$6232,$A16,'02_核算项'!$M$2:$M$6232,"SO2")</f>
        <v>0.0</v>
      </c>
      <c r="Q16" s="4">
        <f>SUMIFS('02_核算项'!$AD$2:$AD$6232,'02_核算项'!$B$2:$B$6232,$A16,'02_核算项'!$M$2:$M$6232,"NOX")</f>
        <v>4.797</v>
      </c>
      <c r="R16" s="4">
        <f>SUMIFS('02_核算项'!$AD$2:$AD$6232,'02_核算项'!$B$2:$B$6232,$A16,'02_核算项'!$M$2:$M$6232,"CO")</f>
        <v>1.95</v>
      </c>
      <c r="S16" s="4">
        <f>SUMIFS('02_核算项'!$AD$2:$AD$6232,'02_核算项'!$B$2:$B$6232,$A16,'02_核算项'!$M$2:$M$6232,"VOCS")</f>
        <v>0.03</v>
      </c>
      <c r="T16" s="4">
        <f>SUMIFS('02_核算项'!$AD$2:$AD$6232,'02_核算项'!$B$2:$B$6232,$A16,'02_核算项'!$M$2:$M$6232,"PM10")</f>
        <v>0.045</v>
      </c>
      <c r="U16" s="4">
        <f>SUMIFS('02_核算项'!$AD$2:$AD$6232,'02_核算项'!$B$2:$B$6232,$A16,'02_核算项'!$M$2:$M$6232,"PM25")</f>
        <v>0.045</v>
      </c>
      <c r="V16" s="4">
        <f>SUMIFS('02_核算项'!$AD$2:$AD$6232,'02_核算项'!$B$2:$B$6232,$A16,'02_核算项'!$M$2:$M$6232,"BC")</f>
        <v>0.0</v>
      </c>
      <c r="W16" s="4">
        <f>SUMIFS('02_核算项'!$AD$2:$AD$6232,'02_核算项'!$B$2:$B$6232,$A16,'02_核算项'!$M$2:$M$6232,"OC")</f>
        <v>0.0</v>
      </c>
      <c r="X16" s="4">
        <f>SUMIFS('02_核算项'!$AD$2:$AD$6232,'02_核算项'!$B$2:$B$6232,$A16,'02_核算项'!$M$2:$M$6232,"NH3")</f>
        <v>0.0</v>
      </c>
      <c r="Y16" s="2">
        <v>32</v>
      </c>
    </row>
    <row r="17" spans="1:25">
      <c r="A17" s="2" t="s">
        <v>466</v>
      </c>
      <c r="B17" s="2" t="s">
        <v>467</v>
      </c>
      <c r="C17" s="2" t="s">
        <v>172</v>
      </c>
      <c r="D17" s="2" t="s">
        <v>224</v>
      </c>
      <c r="E17" s="2" t="s">
        <v>51</v>
      </c>
      <c r="F17" s="2" t="s">
        <v>52</v>
      </c>
      <c r="G17" s="4">
        <f>SUMIFS('02_核算项'!$AC$2:$AC$6232,'02_核算项'!$B$2:$B$6232,$A17,'02_核算项'!$M$2:$M$6232,"SO2")</f>
        <v>6515.3703000000005</v>
      </c>
      <c r="H17" s="4">
        <f>SUMIFS('02_核算项'!$AC$2:$AC$6232,'02_核算项'!$B$2:$B$6232,$A17,'02_核算项'!$M$2:$M$6232,"NOX")</f>
        <v>4025.5533399999995</v>
      </c>
      <c r="I17" s="4">
        <f>SUMIFS('02_核算项'!$AC$2:$AC$6232,'02_核算项'!$B$2:$B$6232,$A17,'02_核算项'!$M$2:$M$6232,"CO")</f>
        <v>982.7464600000001</v>
      </c>
      <c r="J17" s="4">
        <f>SUMIFS('02_核算项'!$AC$2:$AC$6232,'02_核算项'!$B$2:$B$6232,$A17,'02_核算项'!$M$2:$M$6232,"VOCS")</f>
        <v>19.683733</v>
      </c>
      <c r="K17" s="4">
        <f>SUMIFS('02_核算项'!$AC$2:$AC$6232,'02_核算项'!$B$2:$B$6232,$A17,'02_核算项'!$M$2:$M$6232,"PM10")</f>
        <v>16144.854175</v>
      </c>
      <c r="L17" s="4">
        <f>SUMIFS('02_核算项'!$AC$2:$AC$6232,'02_核算项'!$B$2:$B$6232,$A17,'02_核算项'!$M$2:$M$6232,"PM25")</f>
        <v>4211.7913</v>
      </c>
      <c r="M17" s="4">
        <f>SUMIFS('02_核算项'!$AC$2:$AC$6232,'02_核算项'!$B$2:$B$6232,$A17,'02_核算项'!$M$2:$M$6232,"BC")</f>
        <v>8.425779499999999</v>
      </c>
      <c r="N17" s="4">
        <f>SUMIFS('02_核算项'!$AC$2:$AC$6232,'02_核算项'!$B$2:$B$6232,$A17,'02_核算项'!$M$2:$M$6232,"OC")</f>
        <v>0.009764</v>
      </c>
      <c r="O17" s="4">
        <f>SUMIFS('02_核算项'!$AC$2:$AC$6232,'02_核算项'!$B$2:$B$6232,$A17,'02_核算项'!$M$2:$M$6232,"NH3")</f>
        <v>78.608</v>
      </c>
      <c r="P17" s="4">
        <f>SUMIFS('02_核算项'!$AD$2:$AD$6232,'02_核算项'!$B$2:$B$6232,$A17,'02_核算项'!$M$2:$M$6232,"SO2")</f>
        <v>1303.07406</v>
      </c>
      <c r="Q17" s="4">
        <f>SUMIFS('02_核算项'!$AD$2:$AD$6232,'02_核算项'!$B$2:$B$6232,$A17,'02_核算项'!$M$2:$M$6232,"NOX")</f>
        <v>1449.1992023999996</v>
      </c>
      <c r="R17" s="4">
        <f>SUMIFS('02_核算项'!$AD$2:$AD$6232,'02_核算项'!$B$2:$B$6232,$A17,'02_核算项'!$M$2:$M$6232,"CO")</f>
        <v>982.7464600000001</v>
      </c>
      <c r="S17" s="4">
        <f>SUMIFS('02_核算项'!$AD$2:$AD$6232,'02_核算项'!$B$2:$B$6232,$A17,'02_核算项'!$M$2:$M$6232,"VOCS")</f>
        <v>19.683733</v>
      </c>
      <c r="T17" s="4">
        <f>SUMIFS('02_核算项'!$AD$2:$AD$6232,'02_核算项'!$B$2:$B$6232,$A17,'02_核算项'!$M$2:$M$6232,"PM10")</f>
        <v>287.80228075000025</v>
      </c>
      <c r="U17" s="4">
        <f>SUMIFS('02_核算项'!$AD$2:$AD$6232,'02_核算项'!$B$2:$B$6232,$A17,'02_核算项'!$M$2:$M$6232,"PM25")</f>
        <v>168.47165200000015</v>
      </c>
      <c r="V17" s="4">
        <f>SUMIFS('02_核算项'!$AD$2:$AD$6232,'02_核算项'!$B$2:$B$6232,$A17,'02_核算项'!$M$2:$M$6232,"BC")</f>
        <v>0.3370311800000003</v>
      </c>
      <c r="W17" s="4">
        <f>SUMIFS('02_核算项'!$AD$2:$AD$6232,'02_核算项'!$B$2:$B$6232,$A17,'02_核算项'!$M$2:$M$6232,"OC")</f>
        <v>0.00039056000000000035</v>
      </c>
      <c r="X17" s="4">
        <f>SUMIFS('02_核算项'!$AD$2:$AD$6232,'02_核算项'!$B$2:$B$6232,$A17,'02_核算项'!$M$2:$M$6232,"NH3")</f>
        <v>78.608</v>
      </c>
      <c r="Y17" s="2">
        <v>45</v>
      </c>
    </row>
    <row r="18" spans="1:25">
      <c r="A18" s="2" t="s">
        <v>489</v>
      </c>
      <c r="B18" s="2" t="s">
        <v>490</v>
      </c>
      <c r="C18" s="2" t="s">
        <v>491</v>
      </c>
      <c r="D18" s="2" t="s">
        <v>224</v>
      </c>
      <c r="E18" s="2" t="s">
        <v>225</v>
      </c>
      <c r="F18" s="2" t="s">
        <v>142</v>
      </c>
      <c r="G18" s="4">
        <f>SUMIFS('02_核算项'!$AC$2:$AC$6232,'02_核算项'!$B$2:$B$6232,$A18,'02_核算项'!$M$2:$M$6232,"SO2")</f>
        <v>0.0</v>
      </c>
      <c r="H18" s="4">
        <f>SUMIFS('02_核算项'!$AC$2:$AC$6232,'02_核算项'!$B$2:$B$6232,$A18,'02_核算项'!$M$2:$M$6232,"NOX")</f>
        <v>122.57060699999998</v>
      </c>
      <c r="I18" s="4">
        <f>SUMIFS('02_核算项'!$AC$2:$AC$6232,'02_核算项'!$B$2:$B$6232,$A18,'02_核算项'!$M$2:$M$6232,"CO")</f>
        <v>38.863851</v>
      </c>
      <c r="J18" s="4">
        <f>SUMIFS('02_核算项'!$AC$2:$AC$6232,'02_核算项'!$B$2:$B$6232,$A18,'02_核算项'!$M$2:$M$6232,"VOCS")</f>
        <v>0.5979054</v>
      </c>
      <c r="K18" s="4">
        <f>SUMIFS('02_核算项'!$AC$2:$AC$6232,'02_核算项'!$B$2:$B$6232,$A18,'02_核算项'!$M$2:$M$6232,"PM10")</f>
        <v>0.8968581</v>
      </c>
      <c r="L18" s="4">
        <f>SUMIFS('02_核算项'!$AC$2:$AC$6232,'02_核算项'!$B$2:$B$6232,$A18,'02_核算项'!$M$2:$M$6232,"PM25")</f>
        <v>0.8968581</v>
      </c>
      <c r="M18" s="4">
        <f>SUMIFS('02_核算项'!$AC$2:$AC$6232,'02_核算项'!$B$2:$B$6232,$A18,'02_核算项'!$M$2:$M$6232,"BC")</f>
        <v>0.0</v>
      </c>
      <c r="N18" s="4">
        <f>SUMIFS('02_核算项'!$AC$2:$AC$6232,'02_核算项'!$B$2:$B$6232,$A18,'02_核算项'!$M$2:$M$6232,"OC")</f>
        <v>0.0</v>
      </c>
      <c r="O18" s="4">
        <f>SUMIFS('02_核算项'!$AC$2:$AC$6232,'02_核算项'!$B$2:$B$6232,$A18,'02_核算项'!$M$2:$M$6232,"NH3")</f>
        <v>0.0</v>
      </c>
      <c r="P18" s="4">
        <f>SUMIFS('02_核算项'!$AD$2:$AD$6232,'02_核算项'!$B$2:$B$6232,$A18,'02_核算项'!$M$2:$M$6232,"SO2")</f>
        <v>0.0</v>
      </c>
      <c r="Q18" s="4">
        <f>SUMIFS('02_核算项'!$AD$2:$AD$6232,'02_核算项'!$B$2:$B$6232,$A18,'02_核算项'!$M$2:$M$6232,"NOX")</f>
        <v>95.60507345999999</v>
      </c>
      <c r="R18" s="4">
        <f>SUMIFS('02_核算项'!$AD$2:$AD$6232,'02_核算项'!$B$2:$B$6232,$A18,'02_核算项'!$M$2:$M$6232,"CO")</f>
        <v>38.863851</v>
      </c>
      <c r="S18" s="4">
        <f>SUMIFS('02_核算项'!$AD$2:$AD$6232,'02_核算项'!$B$2:$B$6232,$A18,'02_核算项'!$M$2:$M$6232,"VOCS")</f>
        <v>0.5979054</v>
      </c>
      <c r="T18" s="4">
        <f>SUMIFS('02_核算项'!$AD$2:$AD$6232,'02_核算项'!$B$2:$B$6232,$A18,'02_核算项'!$M$2:$M$6232,"PM10")</f>
        <v>0.8968581</v>
      </c>
      <c r="U18" s="4">
        <f>SUMIFS('02_核算项'!$AD$2:$AD$6232,'02_核算项'!$B$2:$B$6232,$A18,'02_核算项'!$M$2:$M$6232,"PM25")</f>
        <v>0.8968581</v>
      </c>
      <c r="V18" s="4">
        <f>SUMIFS('02_核算项'!$AD$2:$AD$6232,'02_核算项'!$B$2:$B$6232,$A18,'02_核算项'!$M$2:$M$6232,"BC")</f>
        <v>0.0</v>
      </c>
      <c r="W18" s="4">
        <f>SUMIFS('02_核算项'!$AD$2:$AD$6232,'02_核算项'!$B$2:$B$6232,$A18,'02_核算项'!$M$2:$M$6232,"OC")</f>
        <v>0.0</v>
      </c>
      <c r="X18" s="4">
        <f>SUMIFS('02_核算项'!$AD$2:$AD$6232,'02_核算项'!$B$2:$B$6232,$A18,'02_核算项'!$M$2:$M$6232,"NH3")</f>
        <v>0.0</v>
      </c>
      <c r="Y18" s="2">
        <v>32</v>
      </c>
    </row>
    <row r="19" spans="1:25">
      <c r="A19" s="2" t="s">
        <v>501</v>
      </c>
      <c r="B19" s="2" t="s">
        <v>502</v>
      </c>
      <c r="C19" s="2" t="s">
        <v>254</v>
      </c>
      <c r="D19" s="2" t="s">
        <v>278</v>
      </c>
      <c r="E19" s="2" t="s">
        <v>120</v>
      </c>
      <c r="F19" s="2" t="s">
        <v>52</v>
      </c>
      <c r="G19" s="4">
        <f>SUMIFS('02_核算项'!$AC$2:$AC$6232,'02_核算项'!$B$2:$B$6232,$A19,'02_核算项'!$M$2:$M$6232,"SO2")</f>
        <v>0</v>
      </c>
      <c r="H19" s="4">
        <f>SUMIFS('02_核算项'!$AC$2:$AC$6232,'02_核算项'!$B$2:$B$6232,$A19,'02_核算项'!$M$2:$M$6232,"NOX")</f>
        <v>0</v>
      </c>
      <c r="I19" s="4">
        <f>SUMIFS('02_核算项'!$AC$2:$AC$6232,'02_核算项'!$B$2:$B$6232,$A19,'02_核算项'!$M$2:$M$6232,"CO")</f>
        <v>0</v>
      </c>
      <c r="J19" s="4">
        <f>SUMIFS('02_核算项'!$AC$2:$AC$6232,'02_核算项'!$B$2:$B$6232,$A19,'02_核算项'!$M$2:$M$6232,"VOCS")</f>
        <v>0</v>
      </c>
      <c r="K19" s="4">
        <f>SUMIFS('02_核算项'!$AC$2:$AC$6232,'02_核算项'!$B$2:$B$6232,$A19,'02_核算项'!$M$2:$M$6232,"PM10")</f>
        <v>0</v>
      </c>
      <c r="L19" s="4">
        <f>SUMIFS('02_核算项'!$AC$2:$AC$6232,'02_核算项'!$B$2:$B$6232,$A19,'02_核算项'!$M$2:$M$6232,"PM25")</f>
        <v>0</v>
      </c>
      <c r="M19" s="4">
        <f>SUMIFS('02_核算项'!$AC$2:$AC$6232,'02_核算项'!$B$2:$B$6232,$A19,'02_核算项'!$M$2:$M$6232,"BC")</f>
        <v>0</v>
      </c>
      <c r="N19" s="4">
        <f>SUMIFS('02_核算项'!$AC$2:$AC$6232,'02_核算项'!$B$2:$B$6232,$A19,'02_核算项'!$M$2:$M$6232,"OC")</f>
        <v>0</v>
      </c>
      <c r="O19" s="4">
        <f>SUMIFS('02_核算项'!$AC$2:$AC$6232,'02_核算项'!$B$2:$B$6232,$A19,'02_核算项'!$M$2:$M$6232,"NH3")</f>
        <v>0</v>
      </c>
      <c r="Y19" s="2">
        <v>32</v>
      </c>
    </row>
    <row r="20" spans="1:25">
      <c r="A20" s="2" t="s">
        <v>512</v>
      </c>
      <c r="B20" s="2" t="s">
        <v>513</v>
      </c>
      <c r="C20" s="2" t="s">
        <v>514</v>
      </c>
      <c r="D20" s="2" t="s">
        <v>278</v>
      </c>
      <c r="E20" s="2" t="s">
        <v>120</v>
      </c>
      <c r="F20" s="2" t="s">
        <v>52</v>
      </c>
      <c r="G20" s="4">
        <f>SUMIFS('02_核算项'!$AC$2:$AC$6232,'02_核算项'!$B$2:$B$6232,$A20,'02_核算项'!$M$2:$M$6232,"SO2")</f>
        <v>0</v>
      </c>
      <c r="H20" s="4">
        <f>SUMIFS('02_核算项'!$AC$2:$AC$6232,'02_核算项'!$B$2:$B$6232,$A20,'02_核算项'!$M$2:$M$6232,"NOX")</f>
        <v>0</v>
      </c>
      <c r="I20" s="4">
        <f>SUMIFS('02_核算项'!$AC$2:$AC$6232,'02_核算项'!$B$2:$B$6232,$A20,'02_核算项'!$M$2:$M$6232,"CO")</f>
        <v>0</v>
      </c>
      <c r="J20" s="4">
        <f>SUMIFS('02_核算项'!$AC$2:$AC$6232,'02_核算项'!$B$2:$B$6232,$A20,'02_核算项'!$M$2:$M$6232,"VOCS")</f>
        <v>0</v>
      </c>
      <c r="K20" s="4">
        <f>SUMIFS('02_核算项'!$AC$2:$AC$6232,'02_核算项'!$B$2:$B$6232,$A20,'02_核算项'!$M$2:$M$6232,"PM10")</f>
        <v>0</v>
      </c>
      <c r="L20" s="4">
        <f>SUMIFS('02_核算项'!$AC$2:$AC$6232,'02_核算项'!$B$2:$B$6232,$A20,'02_核算项'!$M$2:$M$6232,"PM25")</f>
        <v>0</v>
      </c>
      <c r="M20" s="4">
        <f>SUMIFS('02_核算项'!$AC$2:$AC$6232,'02_核算项'!$B$2:$B$6232,$A20,'02_核算项'!$M$2:$M$6232,"BC")</f>
        <v>0</v>
      </c>
      <c r="N20" s="4">
        <f>SUMIFS('02_核算项'!$AC$2:$AC$6232,'02_核算项'!$B$2:$B$6232,$A20,'02_核算项'!$M$2:$M$6232,"OC")</f>
        <v>0</v>
      </c>
      <c r="O20" s="4">
        <f>SUMIFS('02_核算项'!$AC$2:$AC$6232,'02_核算项'!$B$2:$B$6232,$A20,'02_核算项'!$M$2:$M$6232,"NH3")</f>
        <v>0</v>
      </c>
      <c r="Y20" s="2">
        <v>32</v>
      </c>
    </row>
    <row r="21" spans="1:25">
      <c r="A21" s="2" t="s">
        <v>524</v>
      </c>
      <c r="B21" s="2" t="s">
        <v>525</v>
      </c>
      <c r="C21" s="2" t="s">
        <v>526</v>
      </c>
      <c r="D21" s="2" t="s">
        <v>278</v>
      </c>
      <c r="E21" s="2" t="s">
        <v>120</v>
      </c>
      <c r="F21" s="2" t="s">
        <v>297</v>
      </c>
      <c r="G21" s="4">
        <f>SUMIFS('02_核算项'!$AC$2:$AC$6232,'02_核算项'!$B$2:$B$6232,$A21,'02_核算项'!$M$2:$M$6232,"SO2")</f>
        <v>0.0</v>
      </c>
      <c r="H21" s="4">
        <f>SUMIFS('02_核算项'!$AC$2:$AC$6232,'02_核算项'!$B$2:$B$6232,$A21,'02_核算项'!$M$2:$M$6232,"NOX")</f>
        <v>0.37637999999999994</v>
      </c>
      <c r="I21" s="4">
        <f>SUMIFS('02_核算项'!$AC$2:$AC$6232,'02_核算项'!$B$2:$B$6232,$A21,'02_核算项'!$M$2:$M$6232,"CO")</f>
        <v>0.11934</v>
      </c>
      <c r="J21" s="4">
        <f>SUMIFS('02_核算项'!$AC$2:$AC$6232,'02_核算项'!$B$2:$B$6232,$A21,'02_核算项'!$M$2:$M$6232,"VOCS")</f>
        <v>0.001836</v>
      </c>
      <c r="K21" s="4">
        <f>SUMIFS('02_核算项'!$AC$2:$AC$6232,'02_核算项'!$B$2:$B$6232,$A21,'02_核算项'!$M$2:$M$6232,"PM10")</f>
        <v>0.002754</v>
      </c>
      <c r="L21" s="4">
        <f>SUMIFS('02_核算项'!$AC$2:$AC$6232,'02_核算项'!$B$2:$B$6232,$A21,'02_核算项'!$M$2:$M$6232,"PM25")</f>
        <v>0.002754</v>
      </c>
      <c r="M21" s="4">
        <f>SUMIFS('02_核算项'!$AC$2:$AC$6232,'02_核算项'!$B$2:$B$6232,$A21,'02_核算项'!$M$2:$M$6232,"BC")</f>
        <v>0.0</v>
      </c>
      <c r="N21" s="4">
        <f>SUMIFS('02_核算项'!$AC$2:$AC$6232,'02_核算项'!$B$2:$B$6232,$A21,'02_核算项'!$M$2:$M$6232,"OC")</f>
        <v>0.0</v>
      </c>
      <c r="O21" s="4">
        <f>SUMIFS('02_核算项'!$AC$2:$AC$6232,'02_核算项'!$B$2:$B$6232,$A21,'02_核算项'!$M$2:$M$6232,"NH3")</f>
        <v>0</v>
      </c>
      <c r="P21" s="4">
        <f>SUMIFS('02_核算项'!$AD$2:$AD$6232,'02_核算项'!$B$2:$B$6232,$A21,'02_核算项'!$M$2:$M$6232,"SO2")</f>
        <v>0.0</v>
      </c>
      <c r="Q21" s="4">
        <f>SUMIFS('02_核算项'!$AD$2:$AD$6232,'02_核算项'!$B$2:$B$6232,$A21,'02_核算项'!$M$2:$M$6232,"NOX")</f>
        <v>0.37637999999999994</v>
      </c>
      <c r="R21" s="4">
        <f>SUMIFS('02_核算项'!$AD$2:$AD$6232,'02_核算项'!$B$2:$B$6232,$A21,'02_核算项'!$M$2:$M$6232,"CO")</f>
        <v>0.11934</v>
      </c>
      <c r="S21" s="4">
        <f>SUMIFS('02_核算项'!$AD$2:$AD$6232,'02_核算项'!$B$2:$B$6232,$A21,'02_核算项'!$M$2:$M$6232,"VOCS")</f>
        <v>0.001836</v>
      </c>
      <c r="T21" s="4">
        <f>SUMIFS('02_核算项'!$AD$2:$AD$6232,'02_核算项'!$B$2:$B$6232,$A21,'02_核算项'!$M$2:$M$6232,"PM10")</f>
        <v>0.00015147000000000012</v>
      </c>
      <c r="U21" s="4">
        <f>SUMIFS('02_核算项'!$AD$2:$AD$6232,'02_核算项'!$B$2:$B$6232,$A21,'02_核算项'!$M$2:$M$6232,"PM25")</f>
        <v>0.00015147000000000012</v>
      </c>
      <c r="V21" s="4">
        <f>SUMIFS('02_核算项'!$AD$2:$AD$6232,'02_核算项'!$B$2:$B$6232,$A21,'02_核算项'!$M$2:$M$6232,"BC")</f>
        <v>0.0</v>
      </c>
      <c r="W21" s="4">
        <f>SUMIFS('02_核算项'!$AD$2:$AD$6232,'02_核算项'!$B$2:$B$6232,$A21,'02_核算项'!$M$2:$M$6232,"OC")</f>
        <v>0.0</v>
      </c>
      <c r="Y21" s="2">
        <v>90</v>
      </c>
    </row>
    <row r="22" spans="1:25">
      <c r="A22" s="2" t="s">
        <v>558</v>
      </c>
      <c r="B22" s="2" t="s">
        <v>559</v>
      </c>
      <c r="C22" s="2" t="s">
        <v>277</v>
      </c>
      <c r="D22" s="2" t="s">
        <v>278</v>
      </c>
      <c r="E22" s="2" t="s">
        <v>120</v>
      </c>
      <c r="F22" s="2" t="s">
        <v>560</v>
      </c>
      <c r="G22" s="4">
        <f>SUMIFS('02_核算项'!$AC$2:$AC$6232,'02_核算项'!$B$2:$B$6232,$A22,'02_核算项'!$M$2:$M$6232,"SO2")</f>
        <v>0.57753</v>
      </c>
      <c r="H22" s="4">
        <f>SUMIFS('02_核算项'!$AC$2:$AC$6232,'02_核算项'!$B$2:$B$6232,$A22,'02_核算项'!$M$2:$M$6232,"NOX")</f>
        <v>1.424574</v>
      </c>
      <c r="I22" s="4">
        <f>SUMIFS('02_核算项'!$AC$2:$AC$6232,'02_核算项'!$B$2:$B$6232,$A22,'02_核算项'!$M$2:$M$6232,"CO")</f>
        <v>0.115506</v>
      </c>
      <c r="J22" s="4">
        <f>SUMIFS('02_核算项'!$AC$2:$AC$6232,'02_核算项'!$B$2:$B$6232,$A22,'02_核算项'!$M$2:$M$6232,"VOCS")</f>
        <v>0.025026299999999998</v>
      </c>
      <c r="K22" s="4">
        <f>SUMIFS('02_核算项'!$AC$2:$AC$6232,'02_核算项'!$B$2:$B$6232,$A22,'02_核算项'!$M$2:$M$6232,"PM10")</f>
        <v>0.096255</v>
      </c>
      <c r="L22" s="4">
        <f>SUMIFS('02_核算项'!$AC$2:$AC$6232,'02_核算项'!$B$2:$B$6232,$A22,'02_核算项'!$M$2:$M$6232,"PM25")</f>
        <v>0.096255</v>
      </c>
      <c r="M22" s="4">
        <f>SUMIFS('02_核算项'!$AC$2:$AC$6232,'02_核算项'!$B$2:$B$6232,$A22,'02_核算项'!$M$2:$M$6232,"BC")</f>
        <v>0.0019251000000000001</v>
      </c>
      <c r="N22" s="4">
        <f>SUMIFS('02_核算项'!$AC$2:$AC$6232,'02_核算项'!$B$2:$B$6232,$A22,'02_核算项'!$M$2:$M$6232,"OC")</f>
        <v>0.0077004000000000005</v>
      </c>
      <c r="O22" s="4">
        <f>SUMIFS('02_核算项'!$AC$2:$AC$6232,'02_核算项'!$B$2:$B$6232,$A22,'02_核算项'!$M$2:$M$6232,"NH3")</f>
        <v>0</v>
      </c>
      <c r="P22" s="4">
        <f>SUMIFS('02_核算项'!$AD$2:$AD$6232,'02_核算项'!$B$2:$B$6232,$A22,'02_核算项'!$M$2:$M$6232,"SO2")</f>
        <v>0.11550599999999997</v>
      </c>
      <c r="Q22" s="4">
        <f>SUMIFS('02_核算项'!$AD$2:$AD$6232,'02_核算项'!$B$2:$B$6232,$A22,'02_核算项'!$M$2:$M$6232,"NOX")</f>
        <v>0.9972017999999999</v>
      </c>
      <c r="R22" s="4">
        <f>SUMIFS('02_核算项'!$AD$2:$AD$6232,'02_核算项'!$B$2:$B$6232,$A22,'02_核算项'!$M$2:$M$6232,"CO")</f>
        <v>0.115506</v>
      </c>
      <c r="S22" s="4">
        <f>SUMIFS('02_核算项'!$AD$2:$AD$6232,'02_核算项'!$B$2:$B$6232,$A22,'02_核算项'!$M$2:$M$6232,"VOCS")</f>
        <v>0.025026299999999998</v>
      </c>
      <c r="T22" s="4">
        <f>SUMIFS('02_核算项'!$AD$2:$AD$6232,'02_核算项'!$B$2:$B$6232,$A22,'02_核算项'!$M$2:$M$6232,"PM10")</f>
        <v>0.005294025000000004</v>
      </c>
      <c r="U22" s="4">
        <f>SUMIFS('02_核算项'!$AD$2:$AD$6232,'02_核算项'!$B$2:$B$6232,$A22,'02_核算项'!$M$2:$M$6232,"PM25")</f>
        <v>0.005294025000000004</v>
      </c>
      <c r="V22" s="4">
        <f>SUMIFS('02_核算项'!$AD$2:$AD$6232,'02_核算项'!$B$2:$B$6232,$A22,'02_核算项'!$M$2:$M$6232,"BC")</f>
        <v>0.0001058805000000001</v>
      </c>
      <c r="W22" s="4">
        <f>SUMIFS('02_核算项'!$AD$2:$AD$6232,'02_核算项'!$B$2:$B$6232,$A22,'02_核算项'!$M$2:$M$6232,"OC")</f>
        <v>0.0004235220000000004</v>
      </c>
      <c r="Y22" s="2">
        <v>46</v>
      </c>
    </row>
    <row r="23" spans="1:25">
      <c r="A23" s="2" t="s">
        <v>578</v>
      </c>
      <c r="B23" s="2" t="s">
        <v>579</v>
      </c>
      <c r="C23" s="2" t="s">
        <v>491</v>
      </c>
      <c r="D23" s="2" t="s">
        <v>224</v>
      </c>
      <c r="E23" s="2" t="s">
        <v>51</v>
      </c>
      <c r="F23" s="2" t="s">
        <v>52</v>
      </c>
      <c r="G23" s="4">
        <f>SUMIFS('02_核算项'!$AC$2:$AC$6232,'02_核算项'!$B$2:$B$6232,$A23,'02_核算项'!$M$2:$M$6232,"SO2")</f>
        <v>7994.782439999999</v>
      </c>
      <c r="H23" s="4">
        <f>SUMIFS('02_核算项'!$AC$2:$AC$6232,'02_核算项'!$B$2:$B$6232,$A23,'02_核算项'!$M$2:$M$6232,"NOX")</f>
        <v>5076.771840000001</v>
      </c>
      <c r="I23" s="4">
        <f>SUMIFS('02_核算项'!$AC$2:$AC$6232,'02_核算项'!$B$2:$B$6232,$A23,'02_核算项'!$M$2:$M$6232,"CO")</f>
        <v>1133.208</v>
      </c>
      <c r="J23" s="4">
        <f>SUMIFS('02_核算项'!$AC$2:$AC$6232,'02_核算项'!$B$2:$B$6232,$A23,'02_核算项'!$M$2:$M$6232,"VOCS")</f>
        <v>22.66416</v>
      </c>
      <c r="K23" s="4">
        <f>SUMIFS('02_核算项'!$AC$2:$AC$6232,'02_核算项'!$B$2:$B$6232,$A23,'02_核算项'!$M$2:$M$6232,"PM10")</f>
        <v>21043.247607000005</v>
      </c>
      <c r="L23" s="4">
        <f>SUMIFS('02_核算项'!$AC$2:$AC$6232,'02_核算项'!$B$2:$B$6232,$A23,'02_核算项'!$M$2:$M$6232,"PM25")</f>
        <v>5489.542854000001</v>
      </c>
      <c r="M23" s="4">
        <f>SUMIFS('02_核算项'!$AC$2:$AC$6232,'02_核算项'!$B$2:$B$6232,$A23,'02_核算项'!$M$2:$M$6232,"BC")</f>
        <v>10.979085708000001</v>
      </c>
      <c r="N23" s="4">
        <f>SUMIFS('02_核算项'!$AC$2:$AC$6232,'02_核算项'!$B$2:$B$6232,$A23,'02_核算项'!$M$2:$M$6232,"OC")</f>
        <v>0.0</v>
      </c>
      <c r="O23" s="4">
        <f>SUMIFS('02_核算项'!$AC$2:$AC$6232,'02_核算项'!$B$2:$B$6232,$A23,'02_核算项'!$M$2:$M$6232,"NH3")</f>
        <v>90.65664</v>
      </c>
      <c r="P23" s="4">
        <f>SUMIFS('02_核算项'!$AD$2:$AD$6232,'02_核算项'!$B$2:$B$6232,$A23,'02_核算项'!$M$2:$M$6232,"SO2")</f>
        <v>1598.9564879999994</v>
      </c>
      <c r="Q23" s="4">
        <f>SUMIFS('02_核算项'!$AD$2:$AD$6232,'02_核算项'!$B$2:$B$6232,$A23,'02_核算项'!$M$2:$M$6232,"NOX")</f>
        <v>1827.6378624000004</v>
      </c>
      <c r="R23" s="4">
        <f>SUMIFS('02_核算项'!$AD$2:$AD$6232,'02_核算项'!$B$2:$B$6232,$A23,'02_核算项'!$M$2:$M$6232,"CO")</f>
        <v>1133.208</v>
      </c>
      <c r="S23" s="4">
        <f>SUMIFS('02_核算项'!$AD$2:$AD$6232,'02_核算项'!$B$2:$B$6232,$A23,'02_核算项'!$M$2:$M$6232,"VOCS")</f>
        <v>22.66416</v>
      </c>
      <c r="T23" s="4">
        <f>SUMIFS('02_核算项'!$AD$2:$AD$6232,'02_核算项'!$B$2:$B$6232,$A23,'02_核算项'!$M$2:$M$6232,"PM10")</f>
        <v>375.1187616900004</v>
      </c>
      <c r="U23" s="4">
        <f>SUMIFS('02_核算项'!$AD$2:$AD$6232,'02_核算项'!$B$2:$B$6232,$A23,'02_核算项'!$M$2:$M$6232,"PM25")</f>
        <v>219.58171416000025</v>
      </c>
      <c r="V23" s="4">
        <f>SUMIFS('02_核算项'!$AD$2:$AD$6232,'02_核算项'!$B$2:$B$6232,$A23,'02_核算项'!$M$2:$M$6232,"BC")</f>
        <v>0.43916342832000044</v>
      </c>
      <c r="W23" s="4">
        <f>SUMIFS('02_核算项'!$AD$2:$AD$6232,'02_核算项'!$B$2:$B$6232,$A23,'02_核算项'!$M$2:$M$6232,"OC")</f>
        <v>0.0</v>
      </c>
      <c r="X23" s="4">
        <f>SUMIFS('02_核算项'!$AD$2:$AD$6232,'02_核算项'!$B$2:$B$6232,$A23,'02_核算项'!$M$2:$M$6232,"NH3")</f>
        <v>90.65664</v>
      </c>
      <c r="Y23" s="2">
        <v>15</v>
      </c>
    </row>
    <row r="24" spans="1:25">
      <c r="A24" s="2" t="s">
        <v>593</v>
      </c>
      <c r="B24" s="2" t="s">
        <v>594</v>
      </c>
      <c r="C24" s="2" t="s">
        <v>491</v>
      </c>
      <c r="D24" s="2" t="s">
        <v>224</v>
      </c>
      <c r="E24" s="2" t="s">
        <v>51</v>
      </c>
      <c r="F24" s="2" t="s">
        <v>52</v>
      </c>
      <c r="G24" s="4">
        <f>SUMIFS('02_核算项'!$AC$2:$AC$6232,'02_核算项'!$B$2:$B$6232,$A24,'02_核算项'!$M$2:$M$6232,"SO2")</f>
        <v>3334.2631998</v>
      </c>
      <c r="H24" s="4">
        <f>SUMIFS('02_核算项'!$AC$2:$AC$6232,'02_核算项'!$B$2:$B$6232,$A24,'02_核算项'!$M$2:$M$6232,"NOX")</f>
        <v>3625.9483666</v>
      </c>
      <c r="I24" s="4">
        <f>SUMIFS('02_核算项'!$AC$2:$AC$6232,'02_核算项'!$B$2:$B$6232,$A24,'02_核算项'!$M$2:$M$6232,"CO")</f>
        <v>1005.81092</v>
      </c>
      <c r="J24" s="4">
        <f>SUMIFS('02_核算项'!$AC$2:$AC$6232,'02_核算项'!$B$2:$B$6232,$A24,'02_核算项'!$M$2:$M$6232,"VOCS")</f>
        <v>20.1162184</v>
      </c>
      <c r="K24" s="4">
        <f>SUMIFS('02_核算项'!$AC$2:$AC$6232,'02_核算项'!$B$2:$B$6232,$A24,'02_核算项'!$M$2:$M$6232,"PM10")</f>
        <v>6723.217368375</v>
      </c>
      <c r="L24" s="4">
        <f>SUMIFS('02_核算项'!$AC$2:$AC$6232,'02_核算项'!$B$2:$B$6232,$A24,'02_核算项'!$M$2:$M$6232,"PM25")</f>
        <v>1753.88279175</v>
      </c>
      <c r="M24" s="4">
        <f>SUMIFS('02_核算项'!$AC$2:$AC$6232,'02_核算项'!$B$2:$B$6232,$A24,'02_核算项'!$M$2:$M$6232,"BC")</f>
        <v>3.5077655835</v>
      </c>
      <c r="N24" s="4">
        <f>SUMIFS('02_核算项'!$AC$2:$AC$6232,'02_核算项'!$B$2:$B$6232,$A24,'02_核算项'!$M$2:$M$6232,"OC")</f>
        <v>0.0</v>
      </c>
      <c r="O24" s="4">
        <f>SUMIFS('02_核算项'!$AC$2:$AC$6232,'02_核算项'!$B$2:$B$6232,$A24,'02_核算项'!$M$2:$M$6232,"NH3")</f>
        <v>80.4648736</v>
      </c>
      <c r="P24" s="4">
        <f>SUMIFS('02_核算项'!$AD$2:$AD$6232,'02_核算项'!$B$2:$B$6232,$A24,'02_核算项'!$M$2:$M$6232,"SO2")</f>
        <v>2000.55791988</v>
      </c>
      <c r="Q24" s="4">
        <f>SUMIFS('02_核算项'!$AD$2:$AD$6232,'02_核算项'!$B$2:$B$6232,$A24,'02_核算项'!$M$2:$M$6232,"NOX")</f>
        <v>1305.341411976</v>
      </c>
      <c r="R24" s="4">
        <f>SUMIFS('02_核算项'!$AD$2:$AD$6232,'02_核算项'!$B$2:$B$6232,$A24,'02_核算项'!$M$2:$M$6232,"CO")</f>
        <v>1005.81092</v>
      </c>
      <c r="S24" s="4">
        <f>SUMIFS('02_核算项'!$AD$2:$AD$6232,'02_核算项'!$B$2:$B$6232,$A24,'02_核算项'!$M$2:$M$6232,"VOCS")</f>
        <v>20.1162184</v>
      </c>
      <c r="T24" s="4">
        <f>SUMIFS('02_核算项'!$AD$2:$AD$6232,'02_核算项'!$B$2:$B$6232,$A24,'02_核算项'!$M$2:$M$6232,"PM10")</f>
        <v>119.84865743625011</v>
      </c>
      <c r="U24" s="4">
        <f>SUMIFS('02_核算项'!$AD$2:$AD$6232,'02_核算项'!$B$2:$B$6232,$A24,'02_核算项'!$M$2:$M$6232,"PM25")</f>
        <v>70.15531167000006</v>
      </c>
      <c r="V24" s="4">
        <f>SUMIFS('02_核算项'!$AD$2:$AD$6232,'02_核算项'!$B$2:$B$6232,$A24,'02_核算项'!$M$2:$M$6232,"BC")</f>
        <v>0.1403106233400001</v>
      </c>
      <c r="W24" s="4">
        <f>SUMIFS('02_核算项'!$AD$2:$AD$6232,'02_核算项'!$B$2:$B$6232,$A24,'02_核算项'!$M$2:$M$6232,"OC")</f>
        <v>0.0</v>
      </c>
      <c r="X24" s="4">
        <f>SUMIFS('02_核算项'!$AD$2:$AD$6232,'02_核算项'!$B$2:$B$6232,$A24,'02_核算项'!$M$2:$M$6232,"NH3")</f>
        <v>80.4648736</v>
      </c>
      <c r="Y24" s="2">
        <v>16</v>
      </c>
    </row>
    <row r="25" spans="1:25">
      <c r="A25" s="2" t="s">
        <v>609</v>
      </c>
      <c r="B25" s="2" t="s">
        <v>610</v>
      </c>
      <c r="C25" s="2" t="s">
        <v>277</v>
      </c>
      <c r="D25" s="2" t="s">
        <v>278</v>
      </c>
      <c r="E25" s="2" t="s">
        <v>225</v>
      </c>
      <c r="F25" s="2" t="s">
        <v>418</v>
      </c>
      <c r="G25" s="4">
        <f>SUMIFS('02_核算项'!$AC$2:$AC$6232,'02_核算项'!$B$2:$B$6232,$A25,'02_核算项'!$M$2:$M$6232,"SO2")</f>
        <v>0.0</v>
      </c>
      <c r="H25" s="4">
        <f>SUMIFS('02_核算项'!$AC$2:$AC$6232,'02_核算项'!$B$2:$B$6232,$A25,'02_核算项'!$M$2:$M$6232,"NOX")</f>
        <v>0.5249475</v>
      </c>
      <c r="I25" s="4">
        <f>SUMIFS('02_核算项'!$AC$2:$AC$6232,'02_核算项'!$B$2:$B$6232,$A25,'02_核算项'!$M$2:$M$6232,"CO")</f>
        <v>0.505505</v>
      </c>
      <c r="J25" s="4">
        <f>SUMIFS('02_核算项'!$AC$2:$AC$6232,'02_核算项'!$B$2:$B$6232,$A25,'02_核算项'!$M$2:$M$6232,"VOCS")</f>
        <v>0.007777</v>
      </c>
      <c r="K25" s="4">
        <f>SUMIFS('02_核算项'!$AC$2:$AC$6232,'02_核算项'!$B$2:$B$6232,$A25,'02_核算项'!$M$2:$M$6232,"PM10")</f>
        <v>0.0116655</v>
      </c>
      <c r="L25" s="4">
        <f>SUMIFS('02_核算项'!$AC$2:$AC$6232,'02_核算项'!$B$2:$B$6232,$A25,'02_核算项'!$M$2:$M$6232,"PM25")</f>
        <v>0.0116655</v>
      </c>
      <c r="M25" s="4">
        <f>SUMIFS('02_核算项'!$AC$2:$AC$6232,'02_核算项'!$B$2:$B$6232,$A25,'02_核算项'!$M$2:$M$6232,"BC")</f>
        <v>0.0</v>
      </c>
      <c r="N25" s="4">
        <f>SUMIFS('02_核算项'!$AC$2:$AC$6232,'02_核算项'!$B$2:$B$6232,$A25,'02_核算项'!$M$2:$M$6232,"OC")</f>
        <v>0.0</v>
      </c>
      <c r="O25" s="4">
        <f>SUMIFS('02_核算项'!$AC$2:$AC$6232,'02_核算项'!$B$2:$B$6232,$A25,'02_核算项'!$M$2:$M$6232,"NH3")</f>
        <v>0.0</v>
      </c>
      <c r="P25" s="4">
        <f>SUMIFS('02_核算项'!$AD$2:$AD$6232,'02_核算项'!$B$2:$B$6232,$A25,'02_核算项'!$M$2:$M$6232,"SO2")</f>
        <v>0.0</v>
      </c>
      <c r="Q25" s="4">
        <f>SUMIFS('02_核算项'!$AD$2:$AD$6232,'02_核算项'!$B$2:$B$6232,$A25,'02_核算项'!$M$2:$M$6232,"NOX")</f>
        <v>0.5249475</v>
      </c>
      <c r="R25" s="4">
        <f>SUMIFS('02_核算项'!$AD$2:$AD$6232,'02_核算项'!$B$2:$B$6232,$A25,'02_核算项'!$M$2:$M$6232,"CO")</f>
        <v>0.505505</v>
      </c>
      <c r="S25" s="4">
        <f>SUMIFS('02_核算项'!$AD$2:$AD$6232,'02_核算项'!$B$2:$B$6232,$A25,'02_核算项'!$M$2:$M$6232,"VOCS")</f>
        <v>0.007777</v>
      </c>
      <c r="T25" s="4">
        <f>SUMIFS('02_核算项'!$AD$2:$AD$6232,'02_核算项'!$B$2:$B$6232,$A25,'02_核算项'!$M$2:$M$6232,"PM10")</f>
        <v>0.0116655</v>
      </c>
      <c r="U25" s="4">
        <f>SUMIFS('02_核算项'!$AD$2:$AD$6232,'02_核算项'!$B$2:$B$6232,$A25,'02_核算项'!$M$2:$M$6232,"PM25")</f>
        <v>0.0116655</v>
      </c>
      <c r="V25" s="4">
        <f>SUMIFS('02_核算项'!$AD$2:$AD$6232,'02_核算项'!$B$2:$B$6232,$A25,'02_核算项'!$M$2:$M$6232,"BC")</f>
        <v>0.0</v>
      </c>
      <c r="W25" s="4">
        <f>SUMIFS('02_核算项'!$AD$2:$AD$6232,'02_核算项'!$B$2:$B$6232,$A25,'02_核算项'!$M$2:$M$6232,"OC")</f>
        <v>0.0</v>
      </c>
      <c r="X25" s="4">
        <f>SUMIFS('02_核算项'!$AD$2:$AD$6232,'02_核算项'!$B$2:$B$6232,$A25,'02_核算项'!$M$2:$M$6232,"NH3")</f>
        <v>0.0</v>
      </c>
      <c r="Y25" s="2">
        <v>33</v>
      </c>
    </row>
    <row r="26" spans="1:25">
      <c r="A26" s="2" t="s">
        <v>629</v>
      </c>
      <c r="B26" s="2" t="s">
        <v>630</v>
      </c>
      <c r="C26" s="2" t="s">
        <v>254</v>
      </c>
      <c r="D26" s="2" t="s">
        <v>278</v>
      </c>
      <c r="E26" s="2" t="s">
        <v>120</v>
      </c>
      <c r="F26" s="2" t="s">
        <v>52</v>
      </c>
      <c r="G26" s="4">
        <f>SUMIFS('02_核算项'!$AC$2:$AC$6232,'02_核算项'!$B$2:$B$6232,$A26,'02_核算项'!$M$2:$M$6232,"SO2")</f>
        <v>0</v>
      </c>
      <c r="H26" s="4">
        <f>SUMIFS('02_核算项'!$AC$2:$AC$6232,'02_核算项'!$B$2:$B$6232,$A26,'02_核算项'!$M$2:$M$6232,"NOX")</f>
        <v>0</v>
      </c>
      <c r="I26" s="4">
        <f>SUMIFS('02_核算项'!$AC$2:$AC$6232,'02_核算项'!$B$2:$B$6232,$A26,'02_核算项'!$M$2:$M$6232,"CO")</f>
        <v>0</v>
      </c>
      <c r="J26" s="4">
        <f>SUMIFS('02_核算项'!$AC$2:$AC$6232,'02_核算项'!$B$2:$B$6232,$A26,'02_核算项'!$M$2:$M$6232,"VOCS")</f>
        <v>0</v>
      </c>
      <c r="K26" s="4">
        <f>SUMIFS('02_核算项'!$AC$2:$AC$6232,'02_核算项'!$B$2:$B$6232,$A26,'02_核算项'!$M$2:$M$6232,"PM10")</f>
        <v>0</v>
      </c>
      <c r="L26" s="4">
        <f>SUMIFS('02_核算项'!$AC$2:$AC$6232,'02_核算项'!$B$2:$B$6232,$A26,'02_核算项'!$M$2:$M$6232,"PM25")</f>
        <v>0</v>
      </c>
      <c r="M26" s="4">
        <f>SUMIFS('02_核算项'!$AC$2:$AC$6232,'02_核算项'!$B$2:$B$6232,$A26,'02_核算项'!$M$2:$M$6232,"BC")</f>
        <v>0</v>
      </c>
      <c r="N26" s="4">
        <f>SUMIFS('02_核算项'!$AC$2:$AC$6232,'02_核算项'!$B$2:$B$6232,$A26,'02_核算项'!$M$2:$M$6232,"OC")</f>
        <v>0</v>
      </c>
      <c r="O26" s="4">
        <f>SUMIFS('02_核算项'!$AC$2:$AC$6232,'02_核算项'!$B$2:$B$6232,$A26,'02_核算项'!$M$2:$M$6232,"NH3")</f>
        <v>0</v>
      </c>
      <c r="Y26" s="2">
        <v>32</v>
      </c>
    </row>
    <row r="27" spans="1:25">
      <c r="A27" s="2" t="s">
        <v>643</v>
      </c>
      <c r="B27" s="2" t="s">
        <v>644</v>
      </c>
      <c r="C27" s="2" t="s">
        <v>325</v>
      </c>
      <c r="D27" s="2" t="s">
        <v>278</v>
      </c>
      <c r="E27" s="2" t="s">
        <v>120</v>
      </c>
      <c r="F27" s="2" t="s">
        <v>52</v>
      </c>
      <c r="G27" s="4">
        <f>SUMIFS('02_核算项'!$AC$2:$AC$6232,'02_核算项'!$B$2:$B$6232,$A27,'02_核算项'!$M$2:$M$6232,"SO2")</f>
        <v>0.0</v>
      </c>
      <c r="H27" s="4">
        <f>SUMIFS('02_核算项'!$AC$2:$AC$6232,'02_核算项'!$B$2:$B$6232,$A27,'02_核算项'!$M$2:$M$6232,"NOX")</f>
        <v>0.0</v>
      </c>
      <c r="I27" s="4">
        <f>SUMIFS('02_核算项'!$AC$2:$AC$6232,'02_核算项'!$B$2:$B$6232,$A27,'02_核算项'!$M$2:$M$6232,"CO")</f>
        <v>0.0</v>
      </c>
      <c r="J27" s="4">
        <f>SUMIFS('02_核算项'!$AC$2:$AC$6232,'02_核算项'!$B$2:$B$6232,$A27,'02_核算项'!$M$2:$M$6232,"VOCS")</f>
        <v>0.0</v>
      </c>
      <c r="K27" s="4">
        <f>SUMIFS('02_核算项'!$AC$2:$AC$6232,'02_核算项'!$B$2:$B$6232,$A27,'02_核算项'!$M$2:$M$6232,"PM10")</f>
        <v>0.0</v>
      </c>
      <c r="L27" s="4">
        <f>SUMIFS('02_核算项'!$AC$2:$AC$6232,'02_核算项'!$B$2:$B$6232,$A27,'02_核算项'!$M$2:$M$6232,"PM25")</f>
        <v>0.0</v>
      </c>
      <c r="M27" s="4">
        <f>SUMIFS('02_核算项'!$AC$2:$AC$6232,'02_核算项'!$B$2:$B$6232,$A27,'02_核算项'!$M$2:$M$6232,"BC")</f>
        <v>0.0</v>
      </c>
      <c r="N27" s="4">
        <f>SUMIFS('02_核算项'!$AC$2:$AC$6232,'02_核算项'!$B$2:$B$6232,$A27,'02_核算项'!$M$2:$M$6232,"OC")</f>
        <v>0.0</v>
      </c>
      <c r="O27" s="4">
        <f>SUMIFS('02_核算项'!$AC$2:$AC$6232,'02_核算项'!$B$2:$B$6232,$A27,'02_核算项'!$M$2:$M$6232,"NH3")</f>
        <v>0</v>
      </c>
      <c r="P27" s="4">
        <f>SUMIFS('02_核算项'!$AD$2:$AD$6232,'02_核算项'!$B$2:$B$6232,$A27,'02_核算项'!$M$2:$M$6232,"SO2")</f>
        <v>0.0</v>
      </c>
      <c r="Q27" s="4">
        <f>SUMIFS('02_核算项'!$AD$2:$AD$6232,'02_核算项'!$B$2:$B$6232,$A27,'02_核算项'!$M$2:$M$6232,"NOX")</f>
        <v>0.0</v>
      </c>
      <c r="R27" s="4">
        <f>SUMIFS('02_核算项'!$AD$2:$AD$6232,'02_核算项'!$B$2:$B$6232,$A27,'02_核算项'!$M$2:$M$6232,"CO")</f>
        <v>0.0</v>
      </c>
      <c r="S27" s="4">
        <f>SUMIFS('02_核算项'!$AD$2:$AD$6232,'02_核算项'!$B$2:$B$6232,$A27,'02_核算项'!$M$2:$M$6232,"VOCS")</f>
        <v>0.0</v>
      </c>
      <c r="T27" s="4">
        <f>SUMIFS('02_核算项'!$AD$2:$AD$6232,'02_核算项'!$B$2:$B$6232,$A27,'02_核算项'!$M$2:$M$6232,"PM10")</f>
        <v>0.0</v>
      </c>
      <c r="U27" s="4">
        <f>SUMIFS('02_核算项'!$AD$2:$AD$6232,'02_核算项'!$B$2:$B$6232,$A27,'02_核算项'!$M$2:$M$6232,"PM25")</f>
        <v>0.0</v>
      </c>
      <c r="V27" s="4">
        <f>SUMIFS('02_核算项'!$AD$2:$AD$6232,'02_核算项'!$B$2:$B$6232,$A27,'02_核算项'!$M$2:$M$6232,"BC")</f>
        <v>0.0</v>
      </c>
      <c r="W27" s="4">
        <f>SUMIFS('02_核算项'!$AD$2:$AD$6232,'02_核算项'!$B$2:$B$6232,$A27,'02_核算项'!$M$2:$M$6232,"OC")</f>
        <v>0.0</v>
      </c>
      <c r="Y27" s="2">
        <v>58</v>
      </c>
    </row>
    <row r="28" spans="1:25">
      <c r="A28" s="2" t="s">
        <v>660</v>
      </c>
      <c r="B28" s="2" t="s">
        <v>661</v>
      </c>
      <c r="C28" s="2" t="s">
        <v>254</v>
      </c>
      <c r="D28" s="2" t="s">
        <v>224</v>
      </c>
      <c r="E28" s="2" t="s">
        <v>225</v>
      </c>
      <c r="F28" s="2" t="s">
        <v>52</v>
      </c>
      <c r="G28" s="4">
        <f>SUMIFS('02_核算项'!$AC$2:$AC$6232,'02_核算项'!$B$2:$B$6232,$A28,'02_核算项'!$M$2:$M$6232,"SO2")</f>
        <v>0.0</v>
      </c>
      <c r="H28" s="4">
        <f>SUMIFS('02_核算项'!$AC$2:$AC$6232,'02_核算项'!$B$2:$B$6232,$A28,'02_核算项'!$M$2:$M$6232,"NOX")</f>
        <v>499.45019199999996</v>
      </c>
      <c r="I28" s="4">
        <f>SUMIFS('02_核算项'!$AC$2:$AC$6232,'02_核算项'!$B$2:$B$6232,$A28,'02_核算项'!$M$2:$M$6232,"CO")</f>
        <v>158.362256</v>
      </c>
      <c r="J28" s="4">
        <f>SUMIFS('02_核算项'!$AC$2:$AC$6232,'02_核算项'!$B$2:$B$6232,$A28,'02_核算项'!$M$2:$M$6232,"VOCS")</f>
        <v>2.4363424</v>
      </c>
      <c r="K28" s="4">
        <f>SUMIFS('02_核算项'!$AC$2:$AC$6232,'02_核算项'!$B$2:$B$6232,$A28,'02_核算项'!$M$2:$M$6232,"PM10")</f>
        <v>3.6545136</v>
      </c>
      <c r="L28" s="4">
        <f>SUMIFS('02_核算项'!$AC$2:$AC$6232,'02_核算项'!$B$2:$B$6232,$A28,'02_核算项'!$M$2:$M$6232,"PM25")</f>
        <v>3.6545136</v>
      </c>
      <c r="M28" s="4">
        <f>SUMIFS('02_核算项'!$AC$2:$AC$6232,'02_核算项'!$B$2:$B$6232,$A28,'02_核算项'!$M$2:$M$6232,"BC")</f>
        <v>0.0</v>
      </c>
      <c r="N28" s="4">
        <f>SUMIFS('02_核算项'!$AC$2:$AC$6232,'02_核算项'!$B$2:$B$6232,$A28,'02_核算项'!$M$2:$M$6232,"OC")</f>
        <v>0.0</v>
      </c>
      <c r="O28" s="4">
        <f>SUMIFS('02_核算项'!$AC$2:$AC$6232,'02_核算项'!$B$2:$B$6232,$A28,'02_核算项'!$M$2:$M$6232,"NH3")</f>
        <v>0.0</v>
      </c>
      <c r="P28" s="4">
        <f>SUMIFS('02_核算项'!$AD$2:$AD$6232,'02_核算项'!$B$2:$B$6232,$A28,'02_核算项'!$M$2:$M$6232,"SO2")</f>
        <v>0.0</v>
      </c>
      <c r="Q28" s="4">
        <f>SUMIFS('02_核算项'!$AD$2:$AD$6232,'02_核算项'!$B$2:$B$6232,$A28,'02_核算项'!$M$2:$M$6232,"NOX")</f>
        <v>389.57114975999997</v>
      </c>
      <c r="R28" s="4">
        <f>SUMIFS('02_核算项'!$AD$2:$AD$6232,'02_核算项'!$B$2:$B$6232,$A28,'02_核算项'!$M$2:$M$6232,"CO")</f>
        <v>158.362256</v>
      </c>
      <c r="S28" s="4">
        <f>SUMIFS('02_核算项'!$AD$2:$AD$6232,'02_核算项'!$B$2:$B$6232,$A28,'02_核算项'!$M$2:$M$6232,"VOCS")</f>
        <v>2.4363424</v>
      </c>
      <c r="T28" s="4">
        <f>SUMIFS('02_核算项'!$AD$2:$AD$6232,'02_核算项'!$B$2:$B$6232,$A28,'02_核算项'!$M$2:$M$6232,"PM10")</f>
        <v>3.6545136</v>
      </c>
      <c r="U28" s="4">
        <f>SUMIFS('02_核算项'!$AD$2:$AD$6232,'02_核算项'!$B$2:$B$6232,$A28,'02_核算项'!$M$2:$M$6232,"PM25")</f>
        <v>3.6545136</v>
      </c>
      <c r="V28" s="4">
        <f>SUMIFS('02_核算项'!$AD$2:$AD$6232,'02_核算项'!$B$2:$B$6232,$A28,'02_核算项'!$M$2:$M$6232,"BC")</f>
        <v>0.0</v>
      </c>
      <c r="W28" s="4">
        <f>SUMIFS('02_核算项'!$AD$2:$AD$6232,'02_核算项'!$B$2:$B$6232,$A28,'02_核算项'!$M$2:$M$6232,"OC")</f>
        <v>0.0</v>
      </c>
      <c r="X28" s="4">
        <f>SUMIFS('02_核算项'!$AD$2:$AD$6232,'02_核算项'!$B$2:$B$6232,$A28,'02_核算项'!$M$2:$M$6232,"NH3")</f>
        <v>0.0</v>
      </c>
      <c r="Y28" s="2">
        <v>32</v>
      </c>
    </row>
    <row r="29" spans="1:25">
      <c r="A29" s="2" t="s">
        <v>671</v>
      </c>
      <c r="B29" s="2" t="s">
        <v>672</v>
      </c>
      <c r="C29" s="2" t="s">
        <v>296</v>
      </c>
      <c r="D29" s="2" t="s">
        <v>278</v>
      </c>
      <c r="E29" s="2" t="s">
        <v>120</v>
      </c>
      <c r="F29" s="2" t="s">
        <v>560</v>
      </c>
      <c r="G29" s="4">
        <f>SUMIFS('02_核算项'!$AC$2:$AC$6232,'02_核算项'!$B$2:$B$6232,$A29,'02_核算项'!$M$2:$M$6232,"SO2")</f>
        <v>0</v>
      </c>
      <c r="H29" s="4">
        <f>SUMIFS('02_核算项'!$AC$2:$AC$6232,'02_核算项'!$B$2:$B$6232,$A29,'02_核算项'!$M$2:$M$6232,"NOX")</f>
        <v>0</v>
      </c>
      <c r="I29" s="4">
        <f>SUMIFS('02_核算项'!$AC$2:$AC$6232,'02_核算项'!$B$2:$B$6232,$A29,'02_核算项'!$M$2:$M$6232,"CO")</f>
        <v>0</v>
      </c>
      <c r="J29" s="4">
        <f>SUMIFS('02_核算项'!$AC$2:$AC$6232,'02_核算项'!$B$2:$B$6232,$A29,'02_核算项'!$M$2:$M$6232,"VOCS")</f>
        <v>0</v>
      </c>
      <c r="K29" s="4">
        <f>SUMIFS('02_核算项'!$AC$2:$AC$6232,'02_核算项'!$B$2:$B$6232,$A29,'02_核算项'!$M$2:$M$6232,"PM10")</f>
        <v>0</v>
      </c>
      <c r="L29" s="4">
        <f>SUMIFS('02_核算项'!$AC$2:$AC$6232,'02_核算项'!$B$2:$B$6232,$A29,'02_核算项'!$M$2:$M$6232,"PM25")</f>
        <v>0</v>
      </c>
      <c r="M29" s="4">
        <f>SUMIFS('02_核算项'!$AC$2:$AC$6232,'02_核算项'!$B$2:$B$6232,$A29,'02_核算项'!$M$2:$M$6232,"BC")</f>
        <v>0</v>
      </c>
      <c r="N29" s="4">
        <f>SUMIFS('02_核算项'!$AC$2:$AC$6232,'02_核算项'!$B$2:$B$6232,$A29,'02_核算项'!$M$2:$M$6232,"OC")</f>
        <v>0</v>
      </c>
      <c r="O29" s="4">
        <f>SUMIFS('02_核算项'!$AC$2:$AC$6232,'02_核算项'!$B$2:$B$6232,$A29,'02_核算项'!$M$2:$M$6232,"NH3")</f>
        <v>0.0</v>
      </c>
      <c r="X29" s="4">
        <f>SUMIFS('02_核算项'!$AD$2:$AD$6232,'02_核算项'!$B$2:$B$6232,$A29,'02_核算项'!$M$2:$M$6232,"NH3")</f>
        <v>0.0</v>
      </c>
      <c r="Y29" s="2">
        <v>44</v>
      </c>
    </row>
    <row r="30" spans="1:25">
      <c r="A30" s="2" t="s">
        <v>688</v>
      </c>
      <c r="B30" s="2" t="s">
        <v>689</v>
      </c>
      <c r="C30" s="2" t="s">
        <v>277</v>
      </c>
      <c r="D30" s="2" t="s">
        <v>278</v>
      </c>
      <c r="E30" s="2" t="s">
        <v>227</v>
      </c>
      <c r="F30" s="2" t="s">
        <v>690</v>
      </c>
      <c r="G30" s="4">
        <f>SUMIFS('02_核算项'!$AC$2:$AC$6232,'02_核算项'!$B$2:$B$6232,$A30,'02_核算项'!$M$2:$M$6232,"SO2")</f>
        <v>0</v>
      </c>
      <c r="H30" s="4">
        <f>SUMIFS('02_核算项'!$AC$2:$AC$6232,'02_核算项'!$B$2:$B$6232,$A30,'02_核算项'!$M$2:$M$6232,"NOX")</f>
        <v>0</v>
      </c>
      <c r="I30" s="4">
        <f>SUMIFS('02_核算项'!$AC$2:$AC$6232,'02_核算项'!$B$2:$B$6232,$A30,'02_核算项'!$M$2:$M$6232,"CO")</f>
        <v>0</v>
      </c>
      <c r="J30" s="4">
        <f>SUMIFS('02_核算项'!$AC$2:$AC$6232,'02_核算项'!$B$2:$B$6232,$A30,'02_核算项'!$M$2:$M$6232,"VOCS")</f>
        <v>0</v>
      </c>
      <c r="K30" s="4">
        <f>SUMIFS('02_核算项'!$AC$2:$AC$6232,'02_核算项'!$B$2:$B$6232,$A30,'02_核算项'!$M$2:$M$6232,"PM10")</f>
        <v>0</v>
      </c>
      <c r="L30" s="4">
        <f>SUMIFS('02_核算项'!$AC$2:$AC$6232,'02_核算项'!$B$2:$B$6232,$A30,'02_核算项'!$M$2:$M$6232,"PM25")</f>
        <v>0</v>
      </c>
      <c r="M30" s="4">
        <f>SUMIFS('02_核算项'!$AC$2:$AC$6232,'02_核算项'!$B$2:$B$6232,$A30,'02_核算项'!$M$2:$M$6232,"BC")</f>
        <v>0</v>
      </c>
      <c r="N30" s="4">
        <f>SUMIFS('02_核算项'!$AC$2:$AC$6232,'02_核算项'!$B$2:$B$6232,$A30,'02_核算项'!$M$2:$M$6232,"OC")</f>
        <v>0</v>
      </c>
      <c r="O30" s="4">
        <f>SUMIFS('02_核算项'!$AC$2:$AC$6232,'02_核算项'!$B$2:$B$6232,$A30,'02_核算项'!$M$2:$M$6232,"NH3")</f>
        <v>0.0</v>
      </c>
      <c r="X30" s="4">
        <f>SUMIFS('02_核算项'!$AD$2:$AD$6232,'02_核算项'!$B$2:$B$6232,$A30,'02_核算项'!$M$2:$M$6232,"NH3")</f>
        <v>0.0</v>
      </c>
      <c r="Y30" s="2">
        <v>48</v>
      </c>
    </row>
    <row r="31" spans="1:25">
      <c r="A31" s="2" t="s">
        <v>705</v>
      </c>
      <c r="B31" s="2" t="s">
        <v>706</v>
      </c>
      <c r="C31" s="2" t="s">
        <v>223</v>
      </c>
      <c r="D31" s="2" t="s">
        <v>119</v>
      </c>
      <c r="E31" s="2"/>
      <c r="F31" s="2" t="s">
        <v>52</v>
      </c>
      <c r="G31" s="4">
        <f>SUMIFS('02_核算项'!$AC$2:$AC$6232,'02_核算项'!$B$2:$B$6232,$A31,'02_核算项'!$M$2:$M$6232,"SO2")</f>
        <v>0</v>
      </c>
      <c r="H31" s="4">
        <f>SUMIFS('02_核算项'!$AC$2:$AC$6232,'02_核算项'!$B$2:$B$6232,$A31,'02_核算项'!$M$2:$M$6232,"NOX")</f>
        <v>0</v>
      </c>
      <c r="I31" s="4">
        <f>SUMIFS('02_核算项'!$AC$2:$AC$6232,'02_核算项'!$B$2:$B$6232,$A31,'02_核算项'!$M$2:$M$6232,"CO")</f>
        <v>0</v>
      </c>
      <c r="J31" s="4">
        <f>SUMIFS('02_核算项'!$AC$2:$AC$6232,'02_核算项'!$B$2:$B$6232,$A31,'02_核算项'!$M$2:$M$6232,"VOCS")</f>
        <v>0</v>
      </c>
      <c r="K31" s="4">
        <f>SUMIFS('02_核算项'!$AC$2:$AC$6232,'02_核算项'!$B$2:$B$6232,$A31,'02_核算项'!$M$2:$M$6232,"PM10")</f>
        <v>0</v>
      </c>
      <c r="L31" s="4">
        <f>SUMIFS('02_核算项'!$AC$2:$AC$6232,'02_核算项'!$B$2:$B$6232,$A31,'02_核算项'!$M$2:$M$6232,"PM25")</f>
        <v>0</v>
      </c>
      <c r="M31" s="4">
        <f>SUMIFS('02_核算项'!$AC$2:$AC$6232,'02_核算项'!$B$2:$B$6232,$A31,'02_核算项'!$M$2:$M$6232,"BC")</f>
        <v>0</v>
      </c>
      <c r="N31" s="4">
        <f>SUMIFS('02_核算项'!$AC$2:$AC$6232,'02_核算项'!$B$2:$B$6232,$A31,'02_核算项'!$M$2:$M$6232,"OC")</f>
        <v>0</v>
      </c>
      <c r="O31" s="4">
        <f>SUMIFS('02_核算项'!$AC$2:$AC$6232,'02_核算项'!$B$2:$B$6232,$A31,'02_核算项'!$M$2:$M$6232,"NH3")</f>
        <v>0</v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SUMIFS('02_核算项'!$AC$2:$AC$6232,'02_核算项'!$B$2:$B$6232,$A32,'02_核算项'!$M$2:$M$6232,"SO2")</f>
        <v>20356.1655</v>
      </c>
      <c r="H32" s="4">
        <f>SUMIFS('02_核算项'!$AC$2:$AC$6232,'02_核算项'!$B$2:$B$6232,$A32,'02_核算项'!$M$2:$M$6232,"NOX")</f>
        <v>13080.92275</v>
      </c>
      <c r="I32" s="4">
        <f>SUMIFS('02_核算项'!$AC$2:$AC$6232,'02_核算项'!$B$2:$B$6232,$A32,'02_核算项'!$M$2:$M$6232,"CO")</f>
        <v>3628.55</v>
      </c>
      <c r="J32" s="4">
        <f>SUMIFS('02_核算项'!$AC$2:$AC$6232,'02_核算项'!$B$2:$B$6232,$A32,'02_核算项'!$M$2:$M$6232,"VOCS")</f>
        <v>72.571</v>
      </c>
      <c r="K32" s="4">
        <f>SUMIFS('02_核算项'!$AC$2:$AC$6232,'02_核算项'!$B$2:$B$6232,$A32,'02_核算项'!$M$2:$M$6232,"PM10")</f>
        <v>46881.77313750001</v>
      </c>
      <c r="L32" s="4">
        <f>SUMIFS('02_核算项'!$AC$2:$AC$6232,'02_核算项'!$B$2:$B$6232,$A32,'02_核算项'!$M$2:$M$6232,"PM25")</f>
        <v>12230.027775000002</v>
      </c>
      <c r="M32" s="4">
        <f>SUMIFS('02_核算项'!$AC$2:$AC$6232,'02_核算项'!$B$2:$B$6232,$A32,'02_核算项'!$M$2:$M$6232,"BC")</f>
        <v>24.46005555</v>
      </c>
      <c r="N32" s="4">
        <f>SUMIFS('02_核算项'!$AC$2:$AC$6232,'02_核算项'!$B$2:$B$6232,$A32,'02_核算项'!$M$2:$M$6232,"OC")</f>
        <v>0.0</v>
      </c>
      <c r="O32" s="4">
        <f>SUMIFS('02_核算项'!$AC$2:$AC$6232,'02_核算项'!$B$2:$B$6232,$A32,'02_核算项'!$M$2:$M$6232,"NH3")</f>
        <v>0.0</v>
      </c>
      <c r="P32" s="4">
        <f>SUMIFS('02_核算项'!$AD$2:$AD$6232,'02_核算项'!$B$2:$B$6232,$A32,'02_核算项'!$M$2:$M$6232,"SO2")</f>
        <v>20356.1655</v>
      </c>
      <c r="Q32" s="4">
        <f>SUMIFS('02_核算项'!$AD$2:$AD$6232,'02_核算项'!$B$2:$B$6232,$A32,'02_核算项'!$M$2:$M$6232,"NOX")</f>
        <v>10203.119745</v>
      </c>
      <c r="R32" s="4">
        <f>SUMIFS('02_核算项'!$AD$2:$AD$6232,'02_核算项'!$B$2:$B$6232,$A32,'02_核算项'!$M$2:$M$6232,"CO")</f>
        <v>3628.55</v>
      </c>
      <c r="S32" s="4">
        <f>SUMIFS('02_核算项'!$AD$2:$AD$6232,'02_核算项'!$B$2:$B$6232,$A32,'02_核算项'!$M$2:$M$6232,"VOCS")</f>
        <v>72.571</v>
      </c>
      <c r="T32" s="4">
        <f>SUMIFS('02_核算项'!$AD$2:$AD$6232,'02_核算项'!$B$2:$B$6232,$A32,'02_核算项'!$M$2:$M$6232,"PM10")</f>
        <v>46881.77313750001</v>
      </c>
      <c r="U32" s="4">
        <f>SUMIFS('02_核算项'!$AD$2:$AD$6232,'02_核算项'!$B$2:$B$6232,$A32,'02_核算项'!$M$2:$M$6232,"PM25")</f>
        <v>12230.027775000002</v>
      </c>
      <c r="V32" s="4">
        <f>SUMIFS('02_核算项'!$AD$2:$AD$6232,'02_核算项'!$B$2:$B$6232,$A32,'02_核算项'!$M$2:$M$6232,"BC")</f>
        <v>24.46005555</v>
      </c>
      <c r="W32" s="4">
        <f>SUMIFS('02_核算项'!$AD$2:$AD$6232,'02_核算项'!$B$2:$B$6232,$A32,'02_核算项'!$M$2:$M$6232,"OC")</f>
        <v>0.0</v>
      </c>
      <c r="X32" s="4">
        <f>SUMIFS('02_核算项'!$AD$2:$AD$6232,'02_核算项'!$B$2:$B$6232,$A32,'02_核算项'!$M$2:$M$6232,"NH3")</f>
        <v>0.0</v>
      </c>
      <c r="Y32" s="2">
        <v>41</v>
      </c>
    </row>
    <row r="33" spans="1:25">
      <c r="A33" s="2" t="s">
        <v>733</v>
      </c>
      <c r="B33" s="2" t="s">
        <v>734</v>
      </c>
      <c r="C33" s="2" t="s">
        <v>277</v>
      </c>
      <c r="D33" s="2" t="s">
        <v>50</v>
      </c>
      <c r="E33" s="2" t="s">
        <v>735</v>
      </c>
      <c r="F33" s="2" t="s">
        <v>52</v>
      </c>
      <c r="G33" s="4">
        <f>SUMIFS('02_核算项'!$AC$2:$AC$6232,'02_核算项'!$B$2:$B$6232,$A33,'02_核算项'!$M$2:$M$6232,"SO2")</f>
        <v>0.0</v>
      </c>
      <c r="H33" s="4">
        <f>SUMIFS('02_核算项'!$AC$2:$AC$6232,'02_核算项'!$B$2:$B$6232,$A33,'02_核算项'!$M$2:$M$6232,"NOX")</f>
        <v>1508.192954</v>
      </c>
      <c r="I33" s="4">
        <f>SUMIFS('02_核算项'!$AC$2:$AC$6232,'02_核算项'!$B$2:$B$6232,$A33,'02_核算项'!$M$2:$M$6232,"CO")</f>
        <v>478.2075220000001</v>
      </c>
      <c r="J33" s="4">
        <f>SUMIFS('02_核算项'!$AC$2:$AC$6232,'02_核算项'!$B$2:$B$6232,$A33,'02_核算项'!$M$2:$M$6232,"VOCS")</f>
        <v>7.3570388000000015</v>
      </c>
      <c r="K33" s="4">
        <f>SUMIFS('02_核算项'!$AC$2:$AC$6232,'02_核算项'!$B$2:$B$6232,$A33,'02_核算项'!$M$2:$M$6232,"PM10")</f>
        <v>11.0355582</v>
      </c>
      <c r="L33" s="4">
        <f>SUMIFS('02_核算项'!$AC$2:$AC$6232,'02_核算项'!$B$2:$B$6232,$A33,'02_核算项'!$M$2:$M$6232,"PM25")</f>
        <v>11.0355582</v>
      </c>
      <c r="M33" s="4">
        <f>SUMIFS('02_核算项'!$AC$2:$AC$6232,'02_核算项'!$B$2:$B$6232,$A33,'02_核算项'!$M$2:$M$6232,"BC")</f>
        <v>0.0</v>
      </c>
      <c r="N33" s="4">
        <f>SUMIFS('02_核算项'!$AC$2:$AC$6232,'02_核算项'!$B$2:$B$6232,$A33,'02_核算项'!$M$2:$M$6232,"OC")</f>
        <v>0.0</v>
      </c>
      <c r="O33" s="4">
        <f>SUMIFS('02_核算项'!$AC$2:$AC$6232,'02_核算项'!$B$2:$B$6232,$A33,'02_核算项'!$M$2:$M$6232,"NH3")</f>
        <v>0</v>
      </c>
      <c r="P33" s="4">
        <f>SUMIFS('02_核算项'!$AD$2:$AD$6232,'02_核算项'!$B$2:$B$6232,$A33,'02_核算项'!$M$2:$M$6232,"SO2")</f>
        <v>0.0</v>
      </c>
      <c r="Q33" s="4">
        <f>SUMIFS('02_核算项'!$AD$2:$AD$6232,'02_核算项'!$B$2:$B$6232,$A33,'02_核算项'!$M$2:$M$6232,"NOX")</f>
        <v>542.94946344</v>
      </c>
      <c r="R33" s="4">
        <f>SUMIFS('02_核算项'!$AD$2:$AD$6232,'02_核算项'!$B$2:$B$6232,$A33,'02_核算项'!$M$2:$M$6232,"CO")</f>
        <v>478.2075220000001</v>
      </c>
      <c r="S33" s="4">
        <f>SUMIFS('02_核算项'!$AD$2:$AD$6232,'02_核算项'!$B$2:$B$6232,$A33,'02_核算项'!$M$2:$M$6232,"VOCS")</f>
        <v>7.3570388000000015</v>
      </c>
      <c r="T33" s="4">
        <f>SUMIFS('02_核算项'!$AD$2:$AD$6232,'02_核算项'!$B$2:$B$6232,$A33,'02_核算项'!$M$2:$M$6232,"PM10")</f>
        <v>4.745290026000001</v>
      </c>
      <c r="U33" s="4">
        <f>SUMIFS('02_核算项'!$AD$2:$AD$6232,'02_核算项'!$B$2:$B$6232,$A33,'02_核算项'!$M$2:$M$6232,"PM25")</f>
        <v>4.745290026000001</v>
      </c>
      <c r="V33" s="4">
        <f>SUMIFS('02_核算项'!$AD$2:$AD$6232,'02_核算项'!$B$2:$B$6232,$A33,'02_核算项'!$M$2:$M$6232,"BC")</f>
        <v>0.0</v>
      </c>
      <c r="W33" s="4">
        <f>SUMIFS('02_核算项'!$AD$2:$AD$6232,'02_核算项'!$B$2:$B$6232,$A33,'02_核算项'!$M$2:$M$6232,"OC")</f>
        <v>0.0</v>
      </c>
      <c r="Y33" s="2">
        <v>29</v>
      </c>
    </row>
    <row r="34" spans="1:25">
      <c r="A34" s="2" t="s">
        <v>745</v>
      </c>
      <c r="B34" s="2" t="s">
        <v>746</v>
      </c>
      <c r="C34" s="2" t="s">
        <v>172</v>
      </c>
      <c r="D34" s="2" t="s">
        <v>224</v>
      </c>
      <c r="E34" s="2" t="s">
        <v>51</v>
      </c>
      <c r="F34" s="2" t="s">
        <v>52</v>
      </c>
      <c r="G34" s="4">
        <f>SUMIFS('02_核算项'!$AC$2:$AC$6232,'02_核算项'!$B$2:$B$6232,$A34,'02_核算项'!$M$2:$M$6232,"SO2")</f>
        <v>1431.5904</v>
      </c>
      <c r="H34" s="4">
        <f>SUMIFS('02_核算项'!$AC$2:$AC$6232,'02_核算项'!$B$2:$B$6232,$A34,'02_核算项'!$M$2:$M$6232,"NOX")</f>
        <v>1178.9568</v>
      </c>
      <c r="I34" s="4">
        <f>SUMIFS('02_核算项'!$AC$2:$AC$6232,'02_核算项'!$B$2:$B$6232,$A34,'02_核算项'!$M$2:$M$6232,"CO")</f>
        <v>263.16</v>
      </c>
      <c r="J34" s="4">
        <f>SUMIFS('02_核算项'!$AC$2:$AC$6232,'02_核算项'!$B$2:$B$6232,$A34,'02_核算项'!$M$2:$M$6232,"VOCS")</f>
        <v>5.2632</v>
      </c>
      <c r="K34" s="4">
        <f>SUMIFS('02_核算项'!$AC$2:$AC$6232,'02_核算项'!$B$2:$B$6232,$A34,'02_核算项'!$M$2:$M$6232,"PM10")</f>
        <v>4786.564608</v>
      </c>
      <c r="L34" s="4">
        <f>SUMIFS('02_核算项'!$AC$2:$AC$6232,'02_核算项'!$B$2:$B$6232,$A34,'02_核算项'!$M$2:$M$6232,"PM25")</f>
        <v>1155.3776640000003</v>
      </c>
      <c r="M34" s="4">
        <f>SUMIFS('02_核算项'!$AC$2:$AC$6232,'02_核算项'!$B$2:$B$6232,$A34,'02_核算项'!$M$2:$M$6232,"BC")</f>
        <v>2.310755328000001</v>
      </c>
      <c r="N34" s="4">
        <f>SUMIFS('02_核算项'!$AC$2:$AC$6232,'02_核算项'!$B$2:$B$6232,$A34,'02_核算项'!$M$2:$M$6232,"OC")</f>
        <v>0.0</v>
      </c>
      <c r="O34" s="4">
        <f>SUMIFS('02_核算项'!$AC$2:$AC$6232,'02_核算项'!$B$2:$B$6232,$A34,'02_核算项'!$M$2:$M$6232,"NH3")</f>
        <v>0.0</v>
      </c>
      <c r="P34" s="4">
        <f>SUMIFS('02_核算项'!$AD$2:$AD$6232,'02_核算项'!$B$2:$B$6232,$A34,'02_核算项'!$M$2:$M$6232,"SO2")</f>
        <v>286.31807999999995</v>
      </c>
      <c r="Q34" s="4">
        <f>SUMIFS('02_核算项'!$AD$2:$AD$6232,'02_核算项'!$B$2:$B$6232,$A34,'02_核算项'!$M$2:$M$6232,"NOX")</f>
        <v>919.5863039999999</v>
      </c>
      <c r="R34" s="4">
        <f>SUMIFS('02_核算项'!$AD$2:$AD$6232,'02_核算项'!$B$2:$B$6232,$A34,'02_核算项'!$M$2:$M$6232,"CO")</f>
        <v>263.16</v>
      </c>
      <c r="S34" s="4">
        <f>SUMIFS('02_核算项'!$AD$2:$AD$6232,'02_核算项'!$B$2:$B$6232,$A34,'02_核算项'!$M$2:$M$6232,"VOCS")</f>
        <v>5.2632</v>
      </c>
      <c r="T34" s="4">
        <f>SUMIFS('02_核算项'!$AD$2:$AD$6232,'02_核算项'!$B$2:$B$6232,$A34,'02_核算项'!$M$2:$M$6232,"PM10")</f>
        <v>1404.6091315200001</v>
      </c>
      <c r="U34" s="4">
        <f>SUMIFS('02_核算项'!$AD$2:$AD$6232,'02_核算项'!$B$2:$B$6232,$A34,'02_核算项'!$M$2:$M$6232,"PM25")</f>
        <v>496.8123955200002</v>
      </c>
      <c r="V34" s="4">
        <f>SUMIFS('02_核算项'!$AD$2:$AD$6232,'02_核算项'!$B$2:$B$6232,$A34,'02_核算项'!$M$2:$M$6232,"BC")</f>
        <v>0.9936247910400005</v>
      </c>
      <c r="W34" s="4">
        <f>SUMIFS('02_核算项'!$AD$2:$AD$6232,'02_核算项'!$B$2:$B$6232,$A34,'02_核算项'!$M$2:$M$6232,"OC")</f>
        <v>0.0</v>
      </c>
      <c r="X34" s="4">
        <f>SUMIFS('02_核算项'!$AD$2:$AD$6232,'02_核算项'!$B$2:$B$6232,$A34,'02_核算项'!$M$2:$M$6232,"NH3")</f>
        <v>0.0</v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SUMIFS('02_核算项'!$AC$2:$AC$6232,'02_核算项'!$B$2:$B$6232,$A35,'02_核算项'!$M$2:$M$6232,"SO2")</f>
        <v>17773.959</v>
      </c>
      <c r="H35" s="4">
        <f>SUMIFS('02_核算项'!$AC$2:$AC$6232,'02_核算项'!$B$2:$B$6232,$A35,'02_核算项'!$M$2:$M$6232,"NOX")</f>
        <v>8974.10675</v>
      </c>
      <c r="I35" s="4">
        <f>SUMIFS('02_核算项'!$AC$2:$AC$6232,'02_核算项'!$B$2:$B$6232,$A35,'02_核算项'!$M$2:$M$6232,"CO")</f>
        <v>2489.35</v>
      </c>
      <c r="J35" s="4">
        <f>SUMIFS('02_核算项'!$AC$2:$AC$6232,'02_核算项'!$B$2:$B$6232,$A35,'02_核算项'!$M$2:$M$6232,"VOCS")</f>
        <v>49.787</v>
      </c>
      <c r="K35" s="4">
        <f>SUMIFS('02_核算项'!$AC$2:$AC$6232,'02_核算项'!$B$2:$B$6232,$A35,'02_核算项'!$M$2:$M$6232,"PM10")</f>
        <v>40085.69188125</v>
      </c>
      <c r="L35" s="4">
        <f>SUMIFS('02_核算项'!$AC$2:$AC$6232,'02_核算项'!$B$2:$B$6232,$A35,'02_核算项'!$M$2:$M$6232,"PM25")</f>
        <v>10457.1370125</v>
      </c>
      <c r="M35" s="4">
        <f>SUMIFS('02_核算项'!$AC$2:$AC$6232,'02_核算项'!$B$2:$B$6232,$A35,'02_核算项'!$M$2:$M$6232,"BC")</f>
        <v>20.914274025</v>
      </c>
      <c r="N35" s="4">
        <f>SUMIFS('02_核算项'!$AC$2:$AC$6232,'02_核算项'!$B$2:$B$6232,$A35,'02_核算项'!$M$2:$M$6232,"OC")</f>
        <v>0.0</v>
      </c>
      <c r="O35" s="4">
        <f>SUMIFS('02_核算项'!$AC$2:$AC$6232,'02_核算项'!$B$2:$B$6232,$A35,'02_核算项'!$M$2:$M$6232,"NH3")</f>
        <v>199.148</v>
      </c>
      <c r="P35" s="4">
        <f>SUMIFS('02_核算项'!$AD$2:$AD$6232,'02_核算项'!$B$2:$B$6232,$A35,'02_核算项'!$M$2:$M$6232,"SO2")</f>
        <v>3554.791799999999</v>
      </c>
      <c r="Q35" s="4">
        <f>SUMIFS('02_核算项'!$AD$2:$AD$6232,'02_核算项'!$B$2:$B$6232,$A35,'02_核算项'!$M$2:$M$6232,"NOX")</f>
        <v>3230.6784300000004</v>
      </c>
      <c r="R35" s="4">
        <f>SUMIFS('02_核算项'!$AD$2:$AD$6232,'02_核算项'!$B$2:$B$6232,$A35,'02_核算项'!$M$2:$M$6232,"CO")</f>
        <v>2489.35</v>
      </c>
      <c r="S35" s="4">
        <f>SUMIFS('02_核算项'!$AD$2:$AD$6232,'02_核算项'!$B$2:$B$6232,$A35,'02_核算项'!$M$2:$M$6232,"VOCS")</f>
        <v>49.787</v>
      </c>
      <c r="T35" s="4">
        <f>SUMIFS('02_核算项'!$AD$2:$AD$6232,'02_核算项'!$B$2:$B$6232,$A35,'02_核算项'!$M$2:$M$6232,"PM10")</f>
        <v>714.5710291875007</v>
      </c>
      <c r="U35" s="4">
        <f>SUMIFS('02_核算项'!$AD$2:$AD$6232,'02_核算项'!$B$2:$B$6232,$A35,'02_核算项'!$M$2:$M$6232,"PM25")</f>
        <v>418.28548050000035</v>
      </c>
      <c r="V35" s="4">
        <f>SUMIFS('02_核算项'!$AD$2:$AD$6232,'02_核算项'!$B$2:$B$6232,$A35,'02_核算项'!$M$2:$M$6232,"BC")</f>
        <v>0.8365709610000008</v>
      </c>
      <c r="W35" s="4">
        <f>SUMIFS('02_核算项'!$AD$2:$AD$6232,'02_核算项'!$B$2:$B$6232,$A35,'02_核算项'!$M$2:$M$6232,"OC")</f>
        <v>0.0</v>
      </c>
      <c r="X35" s="4">
        <f>SUMIFS('02_核算项'!$AD$2:$AD$6232,'02_核算项'!$B$2:$B$6232,$A35,'02_核算项'!$M$2:$M$6232,"NH3")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526</v>
      </c>
      <c r="D36" s="2" t="s">
        <v>278</v>
      </c>
      <c r="E36" s="2" t="s">
        <v>120</v>
      </c>
      <c r="F36" s="2" t="s">
        <v>52</v>
      </c>
      <c r="G36" s="4">
        <f>SUMIFS('02_核算项'!$AC$2:$AC$6232,'02_核算项'!$B$2:$B$6232,$A36,'02_核算项'!$M$2:$M$6232,"SO2")</f>
        <v>0</v>
      </c>
      <c r="H36" s="4">
        <f>SUMIFS('02_核算项'!$AC$2:$AC$6232,'02_核算项'!$B$2:$B$6232,$A36,'02_核算项'!$M$2:$M$6232,"NOX")</f>
        <v>0</v>
      </c>
      <c r="I36" s="4">
        <f>SUMIFS('02_核算项'!$AC$2:$AC$6232,'02_核算项'!$B$2:$B$6232,$A36,'02_核算项'!$M$2:$M$6232,"CO")</f>
        <v>0</v>
      </c>
      <c r="J36" s="4">
        <f>SUMIFS('02_核算项'!$AC$2:$AC$6232,'02_核算项'!$B$2:$B$6232,$A36,'02_核算项'!$M$2:$M$6232,"VOCS")</f>
        <v>0</v>
      </c>
      <c r="K36" s="4">
        <f>SUMIFS('02_核算项'!$AC$2:$AC$6232,'02_核算项'!$B$2:$B$6232,$A36,'02_核算项'!$M$2:$M$6232,"PM10")</f>
        <v>0</v>
      </c>
      <c r="L36" s="4">
        <f>SUMIFS('02_核算项'!$AC$2:$AC$6232,'02_核算项'!$B$2:$B$6232,$A36,'02_核算项'!$M$2:$M$6232,"PM25")</f>
        <v>0</v>
      </c>
      <c r="M36" s="4">
        <f>SUMIFS('02_核算项'!$AC$2:$AC$6232,'02_核算项'!$B$2:$B$6232,$A36,'02_核算项'!$M$2:$M$6232,"BC")</f>
        <v>0</v>
      </c>
      <c r="N36" s="4">
        <f>SUMIFS('02_核算项'!$AC$2:$AC$6232,'02_核算项'!$B$2:$B$6232,$A36,'02_核算项'!$M$2:$M$6232,"OC")</f>
        <v>0</v>
      </c>
      <c r="O36" s="4">
        <f>SUMIFS('02_核算项'!$AC$2:$AC$6232,'02_核算项'!$B$2:$B$6232,$A36,'02_核算项'!$M$2:$M$6232,"NH3")</f>
        <v>0</v>
      </c>
      <c r="Y36" s="2">
        <v>32</v>
      </c>
    </row>
    <row r="37" spans="1:25">
      <c r="A37" s="2" t="s">
        <v>786</v>
      </c>
      <c r="B37" s="2" t="s">
        <v>776</v>
      </c>
      <c r="C37" s="2" t="s">
        <v>526</v>
      </c>
      <c r="D37" s="2" t="s">
        <v>278</v>
      </c>
      <c r="E37" s="2" t="s">
        <v>120</v>
      </c>
      <c r="F37" s="2" t="s">
        <v>418</v>
      </c>
      <c r="G37" s="4">
        <f>SUMIFS('02_核算项'!$AC$2:$AC$6232,'02_核算项'!$B$2:$B$6232,$A37,'02_核算项'!$M$2:$M$6232,"SO2")</f>
        <v>0</v>
      </c>
      <c r="H37" s="4">
        <f>SUMIFS('02_核算项'!$AC$2:$AC$6232,'02_核算项'!$B$2:$B$6232,$A37,'02_核算项'!$M$2:$M$6232,"NOX")</f>
        <v>0</v>
      </c>
      <c r="I37" s="4">
        <f>SUMIFS('02_核算项'!$AC$2:$AC$6232,'02_核算项'!$B$2:$B$6232,$A37,'02_核算项'!$M$2:$M$6232,"CO")</f>
        <v>0</v>
      </c>
      <c r="J37" s="4">
        <f>SUMIFS('02_核算项'!$AC$2:$AC$6232,'02_核算项'!$B$2:$B$6232,$A37,'02_核算项'!$M$2:$M$6232,"VOCS")</f>
        <v>0</v>
      </c>
      <c r="K37" s="4">
        <f>SUMIFS('02_核算项'!$AC$2:$AC$6232,'02_核算项'!$B$2:$B$6232,$A37,'02_核算项'!$M$2:$M$6232,"PM10")</f>
        <v>0</v>
      </c>
      <c r="L37" s="4">
        <f>SUMIFS('02_核算项'!$AC$2:$AC$6232,'02_核算项'!$B$2:$B$6232,$A37,'02_核算项'!$M$2:$M$6232,"PM25")</f>
        <v>0</v>
      </c>
      <c r="M37" s="4">
        <f>SUMIFS('02_核算项'!$AC$2:$AC$6232,'02_核算项'!$B$2:$B$6232,$A37,'02_核算项'!$M$2:$M$6232,"BC")</f>
        <v>0</v>
      </c>
      <c r="N37" s="4">
        <f>SUMIFS('02_核算项'!$AC$2:$AC$6232,'02_核算项'!$B$2:$B$6232,$A37,'02_核算项'!$M$2:$M$6232,"OC")</f>
        <v>0</v>
      </c>
      <c r="O37" s="4">
        <f>SUMIFS('02_核算项'!$AC$2:$AC$6232,'02_核算项'!$B$2:$B$6232,$A37,'02_核算项'!$M$2:$M$6232,"NH3")</f>
        <v>0</v>
      </c>
      <c r="Y37" s="2">
        <v>32</v>
      </c>
    </row>
    <row r="38" spans="1:25">
      <c r="A38" s="2" t="s">
        <v>796</v>
      </c>
      <c r="B38" s="2" t="s">
        <v>797</v>
      </c>
      <c r="C38" s="2" t="s">
        <v>514</v>
      </c>
      <c r="D38" s="2" t="s">
        <v>224</v>
      </c>
      <c r="E38" s="2" t="s">
        <v>225</v>
      </c>
      <c r="F38" s="2" t="s">
        <v>798</v>
      </c>
      <c r="G38" s="4">
        <f>SUMIFS('02_核算项'!$AC$2:$AC$6232,'02_核算项'!$B$2:$B$6232,$A38,'02_核算项'!$M$2:$M$6232,"SO2")</f>
        <v>0.0</v>
      </c>
      <c r="H38" s="4">
        <f>SUMIFS('02_核算项'!$AC$2:$AC$6232,'02_核算项'!$B$2:$B$6232,$A38,'02_核算项'!$M$2:$M$6232,"NOX")</f>
        <v>1028.6962319999998</v>
      </c>
      <c r="I38" s="4">
        <f>SUMIFS('02_核算项'!$AC$2:$AC$6232,'02_核算项'!$B$2:$B$6232,$A38,'02_核算项'!$M$2:$M$6232,"CO")</f>
        <v>326.171976</v>
      </c>
      <c r="J38" s="4">
        <f>SUMIFS('02_核算项'!$AC$2:$AC$6232,'02_核算项'!$B$2:$B$6232,$A38,'02_核算项'!$M$2:$M$6232,"VOCS")</f>
        <v>5.0180304</v>
      </c>
      <c r="K38" s="4">
        <f>SUMIFS('02_核算项'!$AC$2:$AC$6232,'02_核算项'!$B$2:$B$6232,$A38,'02_核算项'!$M$2:$M$6232,"PM10")</f>
        <v>7.527045599999998</v>
      </c>
      <c r="L38" s="4">
        <f>SUMIFS('02_核算项'!$AC$2:$AC$6232,'02_核算项'!$B$2:$B$6232,$A38,'02_核算项'!$M$2:$M$6232,"PM25")</f>
        <v>7.527045599999998</v>
      </c>
      <c r="M38" s="4">
        <f>SUMIFS('02_核算项'!$AC$2:$AC$6232,'02_核算项'!$B$2:$B$6232,$A38,'02_核算项'!$M$2:$M$6232,"BC")</f>
        <v>0.0</v>
      </c>
      <c r="N38" s="4">
        <f>SUMIFS('02_核算项'!$AC$2:$AC$6232,'02_核算项'!$B$2:$B$6232,$A38,'02_核算项'!$M$2:$M$6232,"OC")</f>
        <v>0.0</v>
      </c>
      <c r="O38" s="4">
        <f>SUMIFS('02_核算项'!$AC$2:$AC$6232,'02_核算项'!$B$2:$B$6232,$A38,'02_核算项'!$M$2:$M$6232,"NH3")</f>
        <v>0</v>
      </c>
      <c r="P38" s="4">
        <f>SUMIFS('02_核算项'!$AD$2:$AD$6232,'02_核算项'!$B$2:$B$6232,$A38,'02_核算项'!$M$2:$M$6232,"SO2")</f>
        <v>0.0</v>
      </c>
      <c r="Q38" s="4">
        <f>SUMIFS('02_核算项'!$AD$2:$AD$6232,'02_核算项'!$B$2:$B$6232,$A38,'02_核算项'!$M$2:$M$6232,"NOX")</f>
        <v>370.3306435199999</v>
      </c>
      <c r="R38" s="4">
        <f>SUMIFS('02_核算项'!$AD$2:$AD$6232,'02_核算项'!$B$2:$B$6232,$A38,'02_核算项'!$M$2:$M$6232,"CO")</f>
        <v>326.171976</v>
      </c>
      <c r="S38" s="4">
        <f>SUMIFS('02_核算项'!$AD$2:$AD$6232,'02_核算项'!$B$2:$B$6232,$A38,'02_核算项'!$M$2:$M$6232,"VOCS")</f>
        <v>5.0180304</v>
      </c>
      <c r="T38" s="4">
        <f>SUMIFS('02_核算项'!$AD$2:$AD$6232,'02_核算项'!$B$2:$B$6232,$A38,'02_核算项'!$M$2:$M$6232,"PM10")</f>
        <v>3.2366296079999994</v>
      </c>
      <c r="U38" s="4">
        <f>SUMIFS('02_核算项'!$AD$2:$AD$6232,'02_核算项'!$B$2:$B$6232,$A38,'02_核算项'!$M$2:$M$6232,"PM25")</f>
        <v>3.2366296079999994</v>
      </c>
      <c r="V38" s="4">
        <f>SUMIFS('02_核算项'!$AD$2:$AD$6232,'02_核算项'!$B$2:$B$6232,$A38,'02_核算项'!$M$2:$M$6232,"BC")</f>
        <v>0.0</v>
      </c>
      <c r="W38" s="4">
        <f>SUMIFS('02_核算项'!$AD$2:$AD$6232,'02_核算项'!$B$2:$B$6232,$A38,'02_核算项'!$M$2:$M$6232,"OC")</f>
        <v>0.0</v>
      </c>
      <c r="Y38" s="2">
        <v>29</v>
      </c>
    </row>
    <row r="39" spans="1:25">
      <c r="A39" s="2" t="s">
        <v>808</v>
      </c>
      <c r="B39" s="2" t="s">
        <v>809</v>
      </c>
      <c r="C39" s="2" t="s">
        <v>491</v>
      </c>
      <c r="D39" s="2" t="s">
        <v>224</v>
      </c>
      <c r="E39" s="2" t="s">
        <v>51</v>
      </c>
      <c r="F39" s="2" t="s">
        <v>52</v>
      </c>
      <c r="G39" s="4">
        <f>SUMIFS('02_核算项'!$AC$2:$AC$6232,'02_核算项'!$B$2:$B$6232,$A39,'02_核算项'!$M$2:$M$6232,"SO2")</f>
        <v>10908.6365</v>
      </c>
      <c r="H39" s="4">
        <f>SUMIFS('02_核算项'!$AC$2:$AC$6232,'02_核算项'!$B$2:$B$6232,$A39,'02_核算项'!$M$2:$M$6232,"NOX")</f>
        <v>7462.16975</v>
      </c>
      <c r="I39" s="4">
        <f>SUMIFS('02_核算项'!$AC$2:$AC$6232,'02_核算项'!$B$2:$B$6232,$A39,'02_核算项'!$M$2:$M$6232,"CO")</f>
        <v>2069.95</v>
      </c>
      <c r="J39" s="4">
        <f>SUMIFS('02_核算项'!$AC$2:$AC$6232,'02_核算项'!$B$2:$B$6232,$A39,'02_核算项'!$M$2:$M$6232,"VOCS")</f>
        <v>41.399</v>
      </c>
      <c r="K39" s="4">
        <f>SUMIFS('02_核算项'!$AC$2:$AC$6232,'02_核算项'!$B$2:$B$6232,$A39,'02_核算项'!$M$2:$M$6232,"PM10")</f>
        <v>28636.723274999997</v>
      </c>
      <c r="L39" s="4">
        <f>SUMIFS('02_核算项'!$AC$2:$AC$6232,'02_核算项'!$B$2:$B$6232,$A39,'02_核算项'!$M$2:$M$6232,"PM25")</f>
        <v>7470.449549999999</v>
      </c>
      <c r="M39" s="4">
        <f>SUMIFS('02_核算项'!$AC$2:$AC$6232,'02_核算项'!$B$2:$B$6232,$A39,'02_核算项'!$M$2:$M$6232,"BC")</f>
        <v>14.9408991</v>
      </c>
      <c r="N39" s="4">
        <f>SUMIFS('02_核算项'!$AC$2:$AC$6232,'02_核算项'!$B$2:$B$6232,$A39,'02_核算项'!$M$2:$M$6232,"OC")</f>
        <v>0.0</v>
      </c>
      <c r="O39" s="4">
        <f>SUMIFS('02_核算项'!$AC$2:$AC$6232,'02_核算项'!$B$2:$B$6232,$A39,'02_核算项'!$M$2:$M$6232,"NH3")</f>
        <v>165.596</v>
      </c>
      <c r="P39" s="4">
        <f>SUMIFS('02_核算项'!$AD$2:$AD$6232,'02_核算项'!$B$2:$B$6232,$A39,'02_核算项'!$M$2:$M$6232,"SO2")</f>
        <v>2181.7272999999996</v>
      </c>
      <c r="Q39" s="4">
        <f>SUMIFS('02_核算项'!$AD$2:$AD$6232,'02_核算项'!$B$2:$B$6232,$A39,'02_核算项'!$M$2:$M$6232,"NOX")</f>
        <v>2686.38111</v>
      </c>
      <c r="R39" s="4">
        <f>SUMIFS('02_核算项'!$AD$2:$AD$6232,'02_核算项'!$B$2:$B$6232,$A39,'02_核算项'!$M$2:$M$6232,"CO")</f>
        <v>2069.95</v>
      </c>
      <c r="S39" s="4">
        <f>SUMIFS('02_核算项'!$AD$2:$AD$6232,'02_核算项'!$B$2:$B$6232,$A39,'02_核算项'!$M$2:$M$6232,"VOCS")</f>
        <v>41.399</v>
      </c>
      <c r="T39" s="4">
        <f>SUMIFS('02_核算项'!$AD$2:$AD$6232,'02_核算项'!$B$2:$B$6232,$A39,'02_核算项'!$M$2:$M$6232,"PM10")</f>
        <v>510.48071925000045</v>
      </c>
      <c r="U39" s="4">
        <f>SUMIFS('02_核算项'!$AD$2:$AD$6232,'02_核算项'!$B$2:$B$6232,$A39,'02_核算项'!$M$2:$M$6232,"PM25")</f>
        <v>298.81798200000026</v>
      </c>
      <c r="V39" s="4">
        <f>SUMIFS('02_核算项'!$AD$2:$AD$6232,'02_核算项'!$B$2:$B$6232,$A39,'02_核算项'!$M$2:$M$6232,"BC")</f>
        <v>0.5976359640000005</v>
      </c>
      <c r="W39" s="4">
        <f>SUMIFS('02_核算项'!$AD$2:$AD$6232,'02_核算项'!$B$2:$B$6232,$A39,'02_核算项'!$M$2:$M$6232,"OC")</f>
        <v>0.0</v>
      </c>
      <c r="X39" s="4">
        <f>SUMIFS('02_核算项'!$AD$2:$AD$6232,'02_核算项'!$B$2:$B$6232,$A39,'02_核算项'!$M$2:$M$6232,"NH3")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526</v>
      </c>
      <c r="D40" s="2" t="s">
        <v>50</v>
      </c>
      <c r="E40" s="2" t="s">
        <v>225</v>
      </c>
      <c r="F40" s="2" t="s">
        <v>52</v>
      </c>
      <c r="G40" s="4">
        <f>SUMIFS('02_核算项'!$AC$2:$AC$6232,'02_核算项'!$B$2:$B$6232,$A40,'02_核算项'!$M$2:$M$6232,"SO2")</f>
        <v>0.0</v>
      </c>
      <c r="H40" s="4">
        <f>SUMIFS('02_核算项'!$AC$2:$AC$6232,'02_核算项'!$B$2:$B$6232,$A40,'02_核算项'!$M$2:$M$6232,"NOX")</f>
        <v>126.58503999999998</v>
      </c>
      <c r="I40" s="4">
        <f>SUMIFS('02_核算项'!$AC$2:$AC$6232,'02_核算项'!$B$2:$B$6232,$A40,'02_核算项'!$M$2:$M$6232,"CO")</f>
        <v>40.13672</v>
      </c>
      <c r="J40" s="4">
        <f>SUMIFS('02_核算项'!$AC$2:$AC$6232,'02_核算项'!$B$2:$B$6232,$A40,'02_核算项'!$M$2:$M$6232,"VOCS")</f>
        <v>0.617488</v>
      </c>
      <c r="K40" s="4">
        <f>SUMIFS('02_核算项'!$AC$2:$AC$6232,'02_核算项'!$B$2:$B$6232,$A40,'02_核算项'!$M$2:$M$6232,"PM10")</f>
        <v>0.926232</v>
      </c>
      <c r="L40" s="4">
        <f>SUMIFS('02_核算项'!$AC$2:$AC$6232,'02_核算项'!$B$2:$B$6232,$A40,'02_核算项'!$M$2:$M$6232,"PM25")</f>
        <v>0.926232</v>
      </c>
      <c r="M40" s="4">
        <f>SUMIFS('02_核算项'!$AC$2:$AC$6232,'02_核算项'!$B$2:$B$6232,$A40,'02_核算项'!$M$2:$M$6232,"BC")</f>
        <v>0.0</v>
      </c>
      <c r="N40" s="4">
        <f>SUMIFS('02_核算项'!$AC$2:$AC$6232,'02_核算项'!$B$2:$B$6232,$A40,'02_核算项'!$M$2:$M$6232,"OC")</f>
        <v>0.0</v>
      </c>
      <c r="O40" s="4">
        <f>SUMIFS('02_核算项'!$AC$2:$AC$6232,'02_核算项'!$B$2:$B$6232,$A40,'02_核算项'!$M$2:$M$6232,"NH3")</f>
        <v>0.0</v>
      </c>
      <c r="P40" s="4">
        <f>SUMIFS('02_核算项'!$AD$2:$AD$6232,'02_核算项'!$B$2:$B$6232,$A40,'02_核算项'!$M$2:$M$6232,"SO2")</f>
        <v>0.0</v>
      </c>
      <c r="Q40" s="4">
        <f>SUMIFS('02_核算项'!$AD$2:$AD$6232,'02_核算项'!$B$2:$B$6232,$A40,'02_核算项'!$M$2:$M$6232,"NOX")</f>
        <v>98.73633119999998</v>
      </c>
      <c r="R40" s="4">
        <f>SUMIFS('02_核算项'!$AD$2:$AD$6232,'02_核算项'!$B$2:$B$6232,$A40,'02_核算项'!$M$2:$M$6232,"CO")</f>
        <v>40.13672</v>
      </c>
      <c r="S40" s="4">
        <f>SUMIFS('02_核算项'!$AD$2:$AD$6232,'02_核算项'!$B$2:$B$6232,$A40,'02_核算项'!$M$2:$M$6232,"VOCS")</f>
        <v>0.617488</v>
      </c>
      <c r="T40" s="4">
        <f>SUMIFS('02_核算项'!$AD$2:$AD$6232,'02_核算项'!$B$2:$B$6232,$A40,'02_核算项'!$M$2:$M$6232,"PM10")</f>
        <v>0.926232</v>
      </c>
      <c r="U40" s="4">
        <f>SUMIFS('02_核算项'!$AD$2:$AD$6232,'02_核算项'!$B$2:$B$6232,$A40,'02_核算项'!$M$2:$M$6232,"PM25")</f>
        <v>0.926232</v>
      </c>
      <c r="V40" s="4">
        <f>SUMIFS('02_核算项'!$AD$2:$AD$6232,'02_核算项'!$B$2:$B$6232,$A40,'02_核算项'!$M$2:$M$6232,"BC")</f>
        <v>0.0</v>
      </c>
      <c r="W40" s="4">
        <f>SUMIFS('02_核算项'!$AD$2:$AD$6232,'02_核算项'!$B$2:$B$6232,$A40,'02_核算项'!$M$2:$M$6232,"OC")</f>
        <v>0.0</v>
      </c>
      <c r="X40" s="4">
        <f>SUMIFS('02_核算项'!$AD$2:$AD$6232,'02_核算项'!$B$2:$B$6232,$A40,'02_核算项'!$M$2:$M$6232,"NH3")</f>
        <v>0.0</v>
      </c>
      <c r="Y40" s="2">
        <v>41</v>
      </c>
    </row>
    <row r="41" spans="1:25">
      <c r="A41" s="2" t="s">
        <v>834</v>
      </c>
      <c r="B41" s="2" t="s">
        <v>835</v>
      </c>
      <c r="C41" s="2" t="s">
        <v>447</v>
      </c>
      <c r="D41" s="2" t="s">
        <v>278</v>
      </c>
      <c r="E41" s="2" t="s">
        <v>735</v>
      </c>
      <c r="F41" s="2" t="s">
        <v>52</v>
      </c>
      <c r="G41" s="4">
        <f>SUMIFS('02_核算项'!$AC$2:$AC$6232,'02_核算项'!$B$2:$B$6232,$A41,'02_核算项'!$M$2:$M$6232,"SO2")</f>
        <v>0</v>
      </c>
      <c r="H41" s="4">
        <f>SUMIFS('02_核算项'!$AC$2:$AC$6232,'02_核算项'!$B$2:$B$6232,$A41,'02_核算项'!$M$2:$M$6232,"NOX")</f>
        <v>0</v>
      </c>
      <c r="I41" s="4">
        <f>SUMIFS('02_核算项'!$AC$2:$AC$6232,'02_核算项'!$B$2:$B$6232,$A41,'02_核算项'!$M$2:$M$6232,"CO")</f>
        <v>0</v>
      </c>
      <c r="J41" s="4">
        <f>SUMIFS('02_核算项'!$AC$2:$AC$6232,'02_核算项'!$B$2:$B$6232,$A41,'02_核算项'!$M$2:$M$6232,"VOCS")</f>
        <v>0</v>
      </c>
      <c r="K41" s="4">
        <f>SUMIFS('02_核算项'!$AC$2:$AC$6232,'02_核算项'!$B$2:$B$6232,$A41,'02_核算项'!$M$2:$M$6232,"PM10")</f>
        <v>0</v>
      </c>
      <c r="L41" s="4">
        <f>SUMIFS('02_核算项'!$AC$2:$AC$6232,'02_核算项'!$B$2:$B$6232,$A41,'02_核算项'!$M$2:$M$6232,"PM25")</f>
        <v>0</v>
      </c>
      <c r="M41" s="4">
        <f>SUMIFS('02_核算项'!$AC$2:$AC$6232,'02_核算项'!$B$2:$B$6232,$A41,'02_核算项'!$M$2:$M$6232,"BC")</f>
        <v>0</v>
      </c>
      <c r="N41" s="4">
        <f>SUMIFS('02_核算项'!$AC$2:$AC$6232,'02_核算项'!$B$2:$B$6232,$A41,'02_核算项'!$M$2:$M$6232,"OC")</f>
        <v>0</v>
      </c>
      <c r="O41" s="4">
        <f>SUMIFS('02_核算项'!$AC$2:$AC$6232,'02_核算项'!$B$2:$B$6232,$A41,'02_核算项'!$M$2:$M$6232,"NH3")</f>
        <v>0</v>
      </c>
      <c r="Y41" s="2">
        <v>32</v>
      </c>
    </row>
    <row r="42" spans="1:25">
      <c r="A42" s="2" t="s">
        <v>845</v>
      </c>
      <c r="B42" s="2" t="s">
        <v>559</v>
      </c>
      <c r="C42" s="2" t="s">
        <v>277</v>
      </c>
      <c r="D42" s="2" t="s">
        <v>278</v>
      </c>
      <c r="E42" s="2" t="s">
        <v>120</v>
      </c>
      <c r="F42" s="2" t="s">
        <v>418</v>
      </c>
      <c r="G42" s="4">
        <f>SUMIFS('02_核算项'!$AC$2:$AC$6232,'02_核算项'!$B$2:$B$6232,$A42,'02_核算项'!$M$2:$M$6232,"SO2")</f>
        <v>0.621903</v>
      </c>
      <c r="H42" s="4">
        <f>SUMIFS('02_核算项'!$AC$2:$AC$6232,'02_核算项'!$B$2:$B$6232,$A42,'02_核算项'!$M$2:$M$6232,"NOX")</f>
        <v>1.5340274</v>
      </c>
      <c r="I42" s="4">
        <f>SUMIFS('02_核算项'!$AC$2:$AC$6232,'02_核算项'!$B$2:$B$6232,$A42,'02_核算项'!$M$2:$M$6232,"CO")</f>
        <v>0.1243806</v>
      </c>
      <c r="J42" s="4">
        <f>SUMIFS('02_核算项'!$AC$2:$AC$6232,'02_核算项'!$B$2:$B$6232,$A42,'02_核算项'!$M$2:$M$6232,"VOCS")</f>
        <v>0.02694913</v>
      </c>
      <c r="K42" s="4">
        <f>SUMIFS('02_核算项'!$AC$2:$AC$6232,'02_核算项'!$B$2:$B$6232,$A42,'02_核算项'!$M$2:$M$6232,"PM10")</f>
        <v>0.1036505</v>
      </c>
      <c r="L42" s="4">
        <f>SUMIFS('02_核算项'!$AC$2:$AC$6232,'02_核算项'!$B$2:$B$6232,$A42,'02_核算项'!$M$2:$M$6232,"PM25")</f>
        <v>0.1036505</v>
      </c>
      <c r="M42" s="4">
        <f>SUMIFS('02_核算项'!$AC$2:$AC$6232,'02_核算项'!$B$2:$B$6232,$A42,'02_核算项'!$M$2:$M$6232,"BC")</f>
        <v>0.00207301</v>
      </c>
      <c r="N42" s="4">
        <f>SUMIFS('02_核算项'!$AC$2:$AC$6232,'02_核算项'!$B$2:$B$6232,$A42,'02_核算项'!$M$2:$M$6232,"OC")</f>
        <v>0.00829204</v>
      </c>
      <c r="O42" s="4">
        <f>SUMIFS('02_核算项'!$AC$2:$AC$6232,'02_核算项'!$B$2:$B$6232,$A42,'02_核算项'!$M$2:$M$6232,"NH3")</f>
        <v>0</v>
      </c>
      <c r="P42" s="4">
        <f>SUMIFS('02_核算项'!$AD$2:$AD$6232,'02_核算项'!$B$2:$B$6232,$A42,'02_核算项'!$M$2:$M$6232,"SO2")</f>
        <v>0.12438059999999997</v>
      </c>
      <c r="Q42" s="4">
        <f>SUMIFS('02_核算项'!$AD$2:$AD$6232,'02_核算项'!$B$2:$B$6232,$A42,'02_核算项'!$M$2:$M$6232,"NOX")</f>
        <v>1.0738191799999999</v>
      </c>
      <c r="R42" s="4">
        <f>SUMIFS('02_核算项'!$AD$2:$AD$6232,'02_核算项'!$B$2:$B$6232,$A42,'02_核算项'!$M$2:$M$6232,"CO")</f>
        <v>0.1243806</v>
      </c>
      <c r="S42" s="4">
        <f>SUMIFS('02_核算项'!$AD$2:$AD$6232,'02_核算项'!$B$2:$B$6232,$A42,'02_核算项'!$M$2:$M$6232,"VOCS")</f>
        <v>0.02694913</v>
      </c>
      <c r="T42" s="4">
        <f>SUMIFS('02_核算项'!$AD$2:$AD$6232,'02_核算项'!$B$2:$B$6232,$A42,'02_核算项'!$M$2:$M$6232,"PM10")</f>
        <v>0.0057007775000000056</v>
      </c>
      <c r="U42" s="4">
        <f>SUMIFS('02_核算项'!$AD$2:$AD$6232,'02_核算项'!$B$2:$B$6232,$A42,'02_核算项'!$M$2:$M$6232,"PM25")</f>
        <v>0.0057007775000000056</v>
      </c>
      <c r="V42" s="4">
        <f>SUMIFS('02_核算项'!$AD$2:$AD$6232,'02_核算项'!$B$2:$B$6232,$A42,'02_核算项'!$M$2:$M$6232,"BC")</f>
        <v>0.0001140155500000001</v>
      </c>
      <c r="W42" s="4">
        <f>SUMIFS('02_核算项'!$AD$2:$AD$6232,'02_核算项'!$B$2:$B$6232,$A42,'02_核算项'!$M$2:$M$6232,"OC")</f>
        <v>0.0004560622000000004</v>
      </c>
      <c r="Y42" s="2">
        <v>46</v>
      </c>
    </row>
    <row r="43" spans="1:25">
      <c r="A43" s="2" t="s">
        <v>863</v>
      </c>
      <c r="B43" s="2" t="s">
        <v>864</v>
      </c>
      <c r="C43" s="2" t="s">
        <v>514</v>
      </c>
      <c r="D43" s="2" t="s">
        <v>278</v>
      </c>
      <c r="E43" s="2" t="s">
        <v>120</v>
      </c>
      <c r="F43" s="2" t="s">
        <v>297</v>
      </c>
      <c r="G43" s="4">
        <f>SUMIFS('02_核算项'!$AC$2:$AC$6232,'02_核算项'!$B$2:$B$6232,$A43,'02_核算项'!$M$2:$M$6232,"SO2")</f>
        <v>0</v>
      </c>
      <c r="H43" s="4">
        <f>SUMIFS('02_核算项'!$AC$2:$AC$6232,'02_核算项'!$B$2:$B$6232,$A43,'02_核算项'!$M$2:$M$6232,"NOX")</f>
        <v>0</v>
      </c>
      <c r="I43" s="4">
        <f>SUMIFS('02_核算项'!$AC$2:$AC$6232,'02_核算项'!$B$2:$B$6232,$A43,'02_核算项'!$M$2:$M$6232,"CO")</f>
        <v>0</v>
      </c>
      <c r="J43" s="4">
        <f>SUMIFS('02_核算项'!$AC$2:$AC$6232,'02_核算项'!$B$2:$B$6232,$A43,'02_核算项'!$M$2:$M$6232,"VOCS")</f>
        <v>0</v>
      </c>
      <c r="K43" s="4">
        <f>SUMIFS('02_核算项'!$AC$2:$AC$6232,'02_核算项'!$B$2:$B$6232,$A43,'02_核算项'!$M$2:$M$6232,"PM10")</f>
        <v>0</v>
      </c>
      <c r="L43" s="4">
        <f>SUMIFS('02_核算项'!$AC$2:$AC$6232,'02_核算项'!$B$2:$B$6232,$A43,'02_核算项'!$M$2:$M$6232,"PM25")</f>
        <v>0</v>
      </c>
      <c r="M43" s="4">
        <f>SUMIFS('02_核算项'!$AC$2:$AC$6232,'02_核算项'!$B$2:$B$6232,$A43,'02_核算项'!$M$2:$M$6232,"BC")</f>
        <v>0</v>
      </c>
      <c r="N43" s="4">
        <f>SUMIFS('02_核算项'!$AC$2:$AC$6232,'02_核算项'!$B$2:$B$6232,$A43,'02_核算项'!$M$2:$M$6232,"OC")</f>
        <v>0</v>
      </c>
      <c r="O43" s="4">
        <f>SUMIFS('02_核算项'!$AC$2:$AC$6232,'02_核算项'!$B$2:$B$6232,$A43,'02_核算项'!$M$2:$M$6232,"NH3")</f>
        <v>0</v>
      </c>
      <c r="Y43" s="2">
        <v>32</v>
      </c>
    </row>
    <row r="44" spans="1:25">
      <c r="A44" s="2" t="s">
        <v>878</v>
      </c>
      <c r="B44" s="2" t="s">
        <v>879</v>
      </c>
      <c r="C44" s="2" t="s">
        <v>223</v>
      </c>
      <c r="D44" s="2" t="s">
        <v>278</v>
      </c>
      <c r="E44" s="2" t="s">
        <v>120</v>
      </c>
      <c r="F44" s="2" t="s">
        <v>52</v>
      </c>
      <c r="G44" s="4">
        <f>SUMIFS('02_核算项'!$AC$2:$AC$6232,'02_核算项'!$B$2:$B$6232,$A44,'02_核算项'!$M$2:$M$6232,"SO2")</f>
        <v>0</v>
      </c>
      <c r="H44" s="4">
        <f>SUMIFS('02_核算项'!$AC$2:$AC$6232,'02_核算项'!$B$2:$B$6232,$A44,'02_核算项'!$M$2:$M$6232,"NOX")</f>
        <v>0</v>
      </c>
      <c r="I44" s="4">
        <f>SUMIFS('02_核算项'!$AC$2:$AC$6232,'02_核算项'!$B$2:$B$6232,$A44,'02_核算项'!$M$2:$M$6232,"CO")</f>
        <v>0</v>
      </c>
      <c r="J44" s="4">
        <f>SUMIFS('02_核算项'!$AC$2:$AC$6232,'02_核算项'!$B$2:$B$6232,$A44,'02_核算项'!$M$2:$M$6232,"VOCS")</f>
        <v>0</v>
      </c>
      <c r="K44" s="4">
        <f>SUMIFS('02_核算项'!$AC$2:$AC$6232,'02_核算项'!$B$2:$B$6232,$A44,'02_核算项'!$M$2:$M$6232,"PM10")</f>
        <v>0</v>
      </c>
      <c r="L44" s="4">
        <f>SUMIFS('02_核算项'!$AC$2:$AC$6232,'02_核算项'!$B$2:$B$6232,$A44,'02_核算项'!$M$2:$M$6232,"PM25")</f>
        <v>0</v>
      </c>
      <c r="M44" s="4">
        <f>SUMIFS('02_核算项'!$AC$2:$AC$6232,'02_核算项'!$B$2:$B$6232,$A44,'02_核算项'!$M$2:$M$6232,"BC")</f>
        <v>0</v>
      </c>
      <c r="N44" s="4">
        <f>SUMIFS('02_核算项'!$AC$2:$AC$6232,'02_核算项'!$B$2:$B$6232,$A44,'02_核算项'!$M$2:$M$6232,"OC")</f>
        <v>0</v>
      </c>
      <c r="O44" s="4">
        <f>SUMIFS('02_核算项'!$AC$2:$AC$6232,'02_核算项'!$B$2:$B$6232,$A44,'02_核算项'!$M$2:$M$6232,"NH3")</f>
        <v>0.0</v>
      </c>
      <c r="X44" s="4">
        <f>SUMIFS('02_核算项'!$AD$2:$AD$6232,'02_核算项'!$B$2:$B$6232,$A44,'02_核算项'!$M$2:$M$6232,"NH3")</f>
        <v>0.0</v>
      </c>
      <c r="Y44" s="2">
        <v>58</v>
      </c>
    </row>
    <row r="45" spans="1:25">
      <c r="A45" s="2" t="s">
        <v>891</v>
      </c>
      <c r="B45" s="2" t="s">
        <v>376</v>
      </c>
      <c r="C45" s="2" t="s">
        <v>325</v>
      </c>
      <c r="D45" s="2" t="s">
        <v>50</v>
      </c>
      <c r="E45" s="2" t="s">
        <v>51</v>
      </c>
      <c r="F45" s="2" t="s">
        <v>142</v>
      </c>
      <c r="G45" s="4">
        <f>SUMIFS('02_核算项'!$AC$2:$AC$6232,'02_核算项'!$B$2:$B$6232,$A45,'02_核算项'!$M$2:$M$6232,"SO2")</f>
        <v>27639.14247697</v>
      </c>
      <c r="H45" s="4">
        <f>SUMIFS('02_核算项'!$AC$2:$AC$6232,'02_核算项'!$B$2:$B$6232,$A45,'02_核算项'!$M$2:$M$6232,"NOX")</f>
        <v>11419.93044227</v>
      </c>
      <c r="I45" s="4">
        <f>SUMIFS('02_核算项'!$AC$2:$AC$6232,'02_核算项'!$B$2:$B$6232,$A45,'02_核算项'!$M$2:$M$6232,"CO")</f>
        <v>3167.8031739999997</v>
      </c>
      <c r="J45" s="4">
        <f>SUMIFS('02_核算项'!$AC$2:$AC$6232,'02_核算项'!$B$2:$B$6232,$A45,'02_核算项'!$M$2:$M$6232,"VOCS")</f>
        <v>63.35606348</v>
      </c>
      <c r="K45" s="4">
        <f>SUMIFS('02_核算项'!$AC$2:$AC$6232,'02_核算项'!$B$2:$B$6232,$A45,'02_核算项'!$M$2:$M$6232,"PM10")</f>
        <v>121691.29205808288</v>
      </c>
      <c r="L45" s="4">
        <f>SUMIFS('02_核算项'!$AC$2:$AC$6232,'02_核算项'!$B$2:$B$6232,$A45,'02_核算项'!$M$2:$M$6232,"PM25")</f>
        <v>29373.76015195105</v>
      </c>
      <c r="M45" s="4">
        <f>SUMIFS('02_核算项'!$AC$2:$AC$6232,'02_核算项'!$B$2:$B$6232,$A45,'02_核算项'!$M$2:$M$6232,"BC")</f>
        <v>58.74752030390209</v>
      </c>
      <c r="N45" s="4">
        <f>SUMIFS('02_核算项'!$AC$2:$AC$6232,'02_核算项'!$B$2:$B$6232,$A45,'02_核算项'!$M$2:$M$6232,"OC")</f>
        <v>0.0</v>
      </c>
      <c r="O45" s="4">
        <f>SUMIFS('02_核算项'!$AC$2:$AC$6232,'02_核算项'!$B$2:$B$6232,$A45,'02_核算项'!$M$2:$M$6232,"NH3")</f>
        <v>0.0</v>
      </c>
      <c r="P45" s="4">
        <f>SUMIFS('02_核算项'!$AD$2:$AD$6232,'02_核算项'!$B$2:$B$6232,$A45,'02_核算项'!$M$2:$M$6232,"SO2")</f>
        <v>27639.14247697</v>
      </c>
      <c r="Q45" s="4">
        <f>SUMIFS('02_核算项'!$AD$2:$AD$6232,'02_核算项'!$B$2:$B$6232,$A45,'02_核算项'!$M$2:$M$6232,"NOX")</f>
        <v>8907.545744970601</v>
      </c>
      <c r="R45" s="4">
        <f>SUMIFS('02_核算项'!$AD$2:$AD$6232,'02_核算项'!$B$2:$B$6232,$A45,'02_核算项'!$M$2:$M$6232,"CO")</f>
        <v>3167.8031739999997</v>
      </c>
      <c r="S45" s="4">
        <f>SUMIFS('02_核算项'!$AD$2:$AD$6232,'02_核算项'!$B$2:$B$6232,$A45,'02_核算项'!$M$2:$M$6232,"VOCS")</f>
        <v>63.35606348</v>
      </c>
      <c r="T45" s="4">
        <f>SUMIFS('02_核算项'!$AD$2:$AD$6232,'02_核算项'!$B$2:$B$6232,$A45,'02_核算项'!$M$2:$M$6232,"PM10")</f>
        <v>121691.29205808288</v>
      </c>
      <c r="U45" s="4">
        <f>SUMIFS('02_核算项'!$AD$2:$AD$6232,'02_核算项'!$B$2:$B$6232,$A45,'02_核算项'!$M$2:$M$6232,"PM25")</f>
        <v>29373.76015195105</v>
      </c>
      <c r="V45" s="4">
        <f>SUMIFS('02_核算项'!$AD$2:$AD$6232,'02_核算项'!$B$2:$B$6232,$A45,'02_核算项'!$M$2:$M$6232,"BC")</f>
        <v>58.74752030390209</v>
      </c>
      <c r="W45" s="4">
        <f>SUMIFS('02_核算项'!$AD$2:$AD$6232,'02_核算项'!$B$2:$B$6232,$A45,'02_核算项'!$M$2:$M$6232,"OC")</f>
        <v>0.0</v>
      </c>
      <c r="X45" s="4">
        <f>SUMIFS('02_核算项'!$AD$2:$AD$6232,'02_核算项'!$B$2:$B$6232,$A45,'02_核算项'!$M$2:$M$6232,"NH3")</f>
        <v>0.0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278</v>
      </c>
      <c r="E46" s="2" t="s">
        <v>225</v>
      </c>
      <c r="F46" s="2" t="s">
        <v>912</v>
      </c>
      <c r="G46" s="4">
        <f>SUMIFS('02_核算项'!$AC$2:$AC$6232,'02_核算项'!$B$2:$B$6232,$A46,'02_核算项'!$M$2:$M$6232,"SO2")</f>
        <v>0.0</v>
      </c>
      <c r="H46" s="4">
        <f>SUMIFS('02_核算项'!$AC$2:$AC$6232,'02_核算项'!$B$2:$B$6232,$A46,'02_核算项'!$M$2:$M$6232,"NOX")</f>
        <v>0.0</v>
      </c>
      <c r="I46" s="4">
        <f>SUMIFS('02_核算项'!$AC$2:$AC$6232,'02_核算项'!$B$2:$B$6232,$A46,'02_核算项'!$M$2:$M$6232,"CO")</f>
        <v>0.0</v>
      </c>
      <c r="J46" s="4">
        <f>SUMIFS('02_核算项'!$AC$2:$AC$6232,'02_核算项'!$B$2:$B$6232,$A46,'02_核算项'!$M$2:$M$6232,"VOCS")</f>
        <v>0.0</v>
      </c>
      <c r="K46" s="4">
        <f>SUMIFS('02_核算项'!$AC$2:$AC$6232,'02_核算项'!$B$2:$B$6232,$A46,'02_核算项'!$M$2:$M$6232,"PM10")</f>
        <v>0.0</v>
      </c>
      <c r="L46" s="4">
        <f>SUMIFS('02_核算项'!$AC$2:$AC$6232,'02_核算项'!$B$2:$B$6232,$A46,'02_核算项'!$M$2:$M$6232,"PM25")</f>
        <v>0.0</v>
      </c>
      <c r="M46" s="4">
        <f>SUMIFS('02_核算项'!$AC$2:$AC$6232,'02_核算项'!$B$2:$B$6232,$A46,'02_核算项'!$M$2:$M$6232,"BC")</f>
        <v>0.0</v>
      </c>
      <c r="N46" s="4">
        <f>SUMIFS('02_核算项'!$AC$2:$AC$6232,'02_核算项'!$B$2:$B$6232,$A46,'02_核算项'!$M$2:$M$6232,"OC")</f>
        <v>0.0</v>
      </c>
      <c r="O46" s="4">
        <f>SUMIFS('02_核算项'!$AC$2:$AC$6232,'02_核算项'!$B$2:$B$6232,$A46,'02_核算项'!$M$2:$M$6232,"NH3")</f>
        <v>0.0</v>
      </c>
      <c r="P46" s="4">
        <f>SUMIFS('02_核算项'!$AD$2:$AD$6232,'02_核算项'!$B$2:$B$6232,$A46,'02_核算项'!$M$2:$M$6232,"SO2")</f>
        <v>0.0</v>
      </c>
      <c r="Q46" s="4">
        <f>SUMIFS('02_核算项'!$AD$2:$AD$6232,'02_核算项'!$B$2:$B$6232,$A46,'02_核算项'!$M$2:$M$6232,"NOX")</f>
        <v>0.0</v>
      </c>
      <c r="R46" s="4">
        <f>SUMIFS('02_核算项'!$AD$2:$AD$6232,'02_核算项'!$B$2:$B$6232,$A46,'02_核算项'!$M$2:$M$6232,"CO")</f>
        <v>0.0</v>
      </c>
      <c r="S46" s="4">
        <f>SUMIFS('02_核算项'!$AD$2:$AD$6232,'02_核算项'!$B$2:$B$6232,$A46,'02_核算项'!$M$2:$M$6232,"VOCS")</f>
        <v>0.0</v>
      </c>
      <c r="T46" s="4">
        <f>SUMIFS('02_核算项'!$AD$2:$AD$6232,'02_核算项'!$B$2:$B$6232,$A46,'02_核算项'!$M$2:$M$6232,"PM10")</f>
        <v>0.0</v>
      </c>
      <c r="U46" s="4">
        <f>SUMIFS('02_核算项'!$AD$2:$AD$6232,'02_核算项'!$B$2:$B$6232,$A46,'02_核算项'!$M$2:$M$6232,"PM25")</f>
        <v>0.0</v>
      </c>
      <c r="V46" s="4">
        <f>SUMIFS('02_核算项'!$AD$2:$AD$6232,'02_核算项'!$B$2:$B$6232,$A46,'02_核算项'!$M$2:$M$6232,"BC")</f>
        <v>0.0</v>
      </c>
      <c r="W46" s="4">
        <f>SUMIFS('02_核算项'!$AD$2:$AD$6232,'02_核算项'!$B$2:$B$6232,$A46,'02_核算项'!$M$2:$M$6232,"OC")</f>
        <v>0.0</v>
      </c>
      <c r="X46" s="4">
        <f>SUMIFS('02_核算项'!$AD$2:$AD$6232,'02_核算项'!$B$2:$B$6232,$A46,'02_核算项'!$M$2:$M$6232,"NH3")</f>
        <v>0.0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278</v>
      </c>
      <c r="E47" s="2" t="s">
        <v>120</v>
      </c>
      <c r="F47" s="2" t="s">
        <v>52</v>
      </c>
      <c r="G47" s="4">
        <f>SUMIFS('02_核算项'!$AC$2:$AC$6232,'02_核算项'!$B$2:$B$6232,$A47,'02_核算项'!$M$2:$M$6232,"SO2")</f>
        <v>0</v>
      </c>
      <c r="H47" s="4">
        <f>SUMIFS('02_核算项'!$AC$2:$AC$6232,'02_核算项'!$B$2:$B$6232,$A47,'02_核算项'!$M$2:$M$6232,"NOX")</f>
        <v>0</v>
      </c>
      <c r="I47" s="4">
        <f>SUMIFS('02_核算项'!$AC$2:$AC$6232,'02_核算项'!$B$2:$B$6232,$A47,'02_核算项'!$M$2:$M$6232,"CO")</f>
        <v>0</v>
      </c>
      <c r="J47" s="4">
        <f>SUMIFS('02_核算项'!$AC$2:$AC$6232,'02_核算项'!$B$2:$B$6232,$A47,'02_核算项'!$M$2:$M$6232,"VOCS")</f>
        <v>0</v>
      </c>
      <c r="K47" s="4">
        <f>SUMIFS('02_核算项'!$AC$2:$AC$6232,'02_核算项'!$B$2:$B$6232,$A47,'02_核算项'!$M$2:$M$6232,"PM10")</f>
        <v>0</v>
      </c>
      <c r="L47" s="4">
        <f>SUMIFS('02_核算项'!$AC$2:$AC$6232,'02_核算项'!$B$2:$B$6232,$A47,'02_核算项'!$M$2:$M$6232,"PM25")</f>
        <v>0</v>
      </c>
      <c r="M47" s="4">
        <f>SUMIFS('02_核算项'!$AC$2:$AC$6232,'02_核算项'!$B$2:$B$6232,$A47,'02_核算项'!$M$2:$M$6232,"BC")</f>
        <v>0</v>
      </c>
      <c r="N47" s="4">
        <f>SUMIFS('02_核算项'!$AC$2:$AC$6232,'02_核算项'!$B$2:$B$6232,$A47,'02_核算项'!$M$2:$M$6232,"OC")</f>
        <v>0</v>
      </c>
      <c r="O47" s="4">
        <f>SUMIFS('02_核算项'!$AC$2:$AC$6232,'02_核算项'!$B$2:$B$6232,$A47,'02_核算项'!$M$2:$M$6232,"NH3")</f>
        <v>0.0</v>
      </c>
      <c r="X47" s="4">
        <f>SUMIFS('02_核算项'!$AD$2:$AD$6232,'02_核算项'!$B$2:$B$6232,$A47,'02_核算项'!$M$2:$M$6232,"NH3")</f>
        <v>0.0</v>
      </c>
      <c r="Y47" s="2">
        <v>58</v>
      </c>
    </row>
    <row r="48" spans="1:25">
      <c r="A48" s="2" t="s">
        <v>936</v>
      </c>
      <c r="B48" s="2" t="s">
        <v>937</v>
      </c>
      <c r="C48" s="2" t="s">
        <v>277</v>
      </c>
      <c r="D48" s="2" t="s">
        <v>278</v>
      </c>
      <c r="E48" s="2" t="s">
        <v>120</v>
      </c>
      <c r="F48" s="2" t="s">
        <v>52</v>
      </c>
      <c r="G48" s="4">
        <f>SUMIFS('02_核算项'!$AC$2:$AC$6232,'02_核算项'!$B$2:$B$6232,$A48,'02_核算项'!$M$2:$M$6232,"SO2")</f>
        <v>0</v>
      </c>
      <c r="H48" s="4">
        <f>SUMIFS('02_核算项'!$AC$2:$AC$6232,'02_核算项'!$B$2:$B$6232,$A48,'02_核算项'!$M$2:$M$6232,"NOX")</f>
        <v>0</v>
      </c>
      <c r="I48" s="4">
        <f>SUMIFS('02_核算项'!$AC$2:$AC$6232,'02_核算项'!$B$2:$B$6232,$A48,'02_核算项'!$M$2:$M$6232,"CO")</f>
        <v>0</v>
      </c>
      <c r="J48" s="4">
        <f>SUMIFS('02_核算项'!$AC$2:$AC$6232,'02_核算项'!$B$2:$B$6232,$A48,'02_核算项'!$M$2:$M$6232,"VOCS")</f>
        <v>0</v>
      </c>
      <c r="K48" s="4">
        <f>SUMIFS('02_核算项'!$AC$2:$AC$6232,'02_核算项'!$B$2:$B$6232,$A48,'02_核算项'!$M$2:$M$6232,"PM10")</f>
        <v>0</v>
      </c>
      <c r="L48" s="4">
        <f>SUMIFS('02_核算项'!$AC$2:$AC$6232,'02_核算项'!$B$2:$B$6232,$A48,'02_核算项'!$M$2:$M$6232,"PM25")</f>
        <v>0</v>
      </c>
      <c r="M48" s="4">
        <f>SUMIFS('02_核算项'!$AC$2:$AC$6232,'02_核算项'!$B$2:$B$6232,$A48,'02_核算项'!$M$2:$M$6232,"BC")</f>
        <v>0</v>
      </c>
      <c r="N48" s="4">
        <f>SUMIFS('02_核算项'!$AC$2:$AC$6232,'02_核算项'!$B$2:$B$6232,$A48,'02_核算项'!$M$2:$M$6232,"OC")</f>
        <v>0</v>
      </c>
      <c r="O48" s="4">
        <f>SUMIFS('02_核算项'!$AC$2:$AC$6232,'02_核算项'!$B$2:$B$6232,$A48,'02_核算项'!$M$2:$M$6232,"NH3")</f>
        <v>0</v>
      </c>
      <c r="Y48" s="2">
        <v>40</v>
      </c>
    </row>
    <row r="49" spans="1:25">
      <c r="A49" s="2" t="s">
        <v>950</v>
      </c>
      <c r="B49" s="2" t="s">
        <v>951</v>
      </c>
      <c r="C49" s="2" t="s">
        <v>296</v>
      </c>
      <c r="D49" s="2" t="s">
        <v>224</v>
      </c>
      <c r="E49" s="2" t="s">
        <v>51</v>
      </c>
      <c r="F49" s="2" t="s">
        <v>52</v>
      </c>
      <c r="G49" s="4">
        <f>SUMIFS('02_核算项'!$AC$2:$AC$6232,'02_核算项'!$B$2:$B$6232,$A49,'02_核算项'!$M$2:$M$6232,"SO2")</f>
        <v>53.43623600000001</v>
      </c>
      <c r="H49" s="4">
        <f>SUMIFS('02_核算项'!$AC$2:$AC$6232,'02_核算项'!$B$2:$B$6232,$A49,'02_核算项'!$M$2:$M$6232,"NOX")</f>
        <v>50.29292800000001</v>
      </c>
      <c r="I49" s="4">
        <f>SUMIFS('02_核算项'!$AC$2:$AC$6232,'02_核算项'!$B$2:$B$6232,$A49,'02_核算项'!$M$2:$M$6232,"CO")</f>
        <v>11.2261</v>
      </c>
      <c r="J49" s="4">
        <f>SUMIFS('02_核算项'!$AC$2:$AC$6232,'02_核算项'!$B$2:$B$6232,$A49,'02_核算项'!$M$2:$M$6232,"VOCS")</f>
        <v>0.224522</v>
      </c>
      <c r="K49" s="4">
        <f>SUMIFS('02_核算项'!$AC$2:$AC$6232,'02_核算项'!$B$2:$B$6232,$A49,'02_核算项'!$M$2:$M$6232,"PM10")</f>
        <v>185.32000975599996</v>
      </c>
      <c r="L49" s="4">
        <f>SUMIFS('02_核算项'!$AC$2:$AC$6232,'02_核算项'!$B$2:$B$6232,$A49,'02_核算项'!$M$2:$M$6232,"PM25")</f>
        <v>44.732416148</v>
      </c>
      <c r="M49" s="4">
        <f>SUMIFS('02_核算项'!$AC$2:$AC$6232,'02_核算项'!$B$2:$B$6232,$A49,'02_核算项'!$M$2:$M$6232,"BC")</f>
        <v>0.08946483229600002</v>
      </c>
      <c r="N49" s="4">
        <f>SUMIFS('02_核算项'!$AC$2:$AC$6232,'02_核算项'!$B$2:$B$6232,$A49,'02_核算项'!$M$2:$M$6232,"OC")</f>
        <v>0.0</v>
      </c>
      <c r="O49" s="4">
        <f>SUMIFS('02_核算项'!$AC$2:$AC$6232,'02_核算项'!$B$2:$B$6232,$A49,'02_核算项'!$M$2:$M$6232,"NH3")</f>
        <v>0.898088</v>
      </c>
      <c r="P49" s="4">
        <f>SUMIFS('02_核算项'!$AD$2:$AD$6232,'02_核算项'!$B$2:$B$6232,$A49,'02_核算项'!$M$2:$M$6232,"SO2")</f>
        <v>10.6872472</v>
      </c>
      <c r="Q49" s="4">
        <f>SUMIFS('02_核算项'!$AD$2:$AD$6232,'02_核算项'!$B$2:$B$6232,$A49,'02_核算项'!$M$2:$M$6232,"NOX")</f>
        <v>18.105454080000005</v>
      </c>
      <c r="R49" s="4">
        <f>SUMIFS('02_核算项'!$AD$2:$AD$6232,'02_核算项'!$B$2:$B$6232,$A49,'02_核算项'!$M$2:$M$6232,"CO")</f>
        <v>11.2261</v>
      </c>
      <c r="S49" s="4">
        <f>SUMIFS('02_核算项'!$AD$2:$AD$6232,'02_核算项'!$B$2:$B$6232,$A49,'02_核算项'!$M$2:$M$6232,"VOCS")</f>
        <v>0.224522</v>
      </c>
      <c r="T49" s="4">
        <f>SUMIFS('02_核算项'!$AD$2:$AD$6232,'02_核算项'!$B$2:$B$6232,$A49,'02_核算项'!$M$2:$M$6232,"PM10")</f>
        <v>9.489662568540007</v>
      </c>
      <c r="U49" s="4">
        <f>SUMIFS('02_核算项'!$AD$2:$AD$6232,'02_核算项'!$B$2:$B$6232,$A49,'02_核算项'!$M$2:$M$6232,"PM25")</f>
        <v>2.4602828881400023</v>
      </c>
      <c r="V49" s="4">
        <f>SUMIFS('02_核算项'!$AD$2:$AD$6232,'02_核算项'!$B$2:$B$6232,$A49,'02_核算项'!$M$2:$M$6232,"BC")</f>
        <v>0.0049205657762800056</v>
      </c>
      <c r="W49" s="4">
        <f>SUMIFS('02_核算项'!$AD$2:$AD$6232,'02_核算项'!$B$2:$B$6232,$A49,'02_核算项'!$M$2:$M$6232,"OC")</f>
        <v>0.0</v>
      </c>
      <c r="X49" s="4">
        <f>SUMIFS('02_核算项'!$AD$2:$AD$6232,'02_核算项'!$B$2:$B$6232,$A49,'02_核算项'!$M$2:$M$6232,"NH3")</f>
        <v>0.898088</v>
      </c>
      <c r="Y49" s="2">
        <v>16</v>
      </c>
    </row>
    <row r="50" spans="1:25">
      <c r="A50" s="2" t="s">
        <v>961</v>
      </c>
      <c r="B50" s="2" t="s">
        <v>962</v>
      </c>
      <c r="C50" s="2" t="s">
        <v>447</v>
      </c>
      <c r="D50" s="2" t="s">
        <v>224</v>
      </c>
      <c r="E50" s="2" t="s">
        <v>225</v>
      </c>
      <c r="F50" s="2" t="s">
        <v>52</v>
      </c>
      <c r="G50" s="4">
        <f>SUMIFS('02_核算项'!$AC$2:$AC$6232,'02_核算项'!$B$2:$B$6232,$A50,'02_核算项'!$M$2:$M$6232,"SO2")</f>
        <v>0.0</v>
      </c>
      <c r="H50" s="4">
        <f>SUMIFS('02_核算项'!$AC$2:$AC$6232,'02_核算项'!$B$2:$B$6232,$A50,'02_核算项'!$M$2:$M$6232,"NOX")</f>
        <v>818.0428649999999</v>
      </c>
      <c r="I50" s="4">
        <f>SUMIFS('02_核算项'!$AC$2:$AC$6232,'02_核算项'!$B$2:$B$6232,$A50,'02_核算项'!$M$2:$M$6232,"CO")</f>
        <v>259.379445</v>
      </c>
      <c r="J50" s="4">
        <f>SUMIFS('02_核算项'!$AC$2:$AC$6232,'02_核算项'!$B$2:$B$6232,$A50,'02_核算项'!$M$2:$M$6232,"VOCS")</f>
        <v>3.990453</v>
      </c>
      <c r="K50" s="4">
        <f>SUMIFS('02_核算项'!$AC$2:$AC$6232,'02_核算项'!$B$2:$B$6232,$A50,'02_核算项'!$M$2:$M$6232,"PM10")</f>
        <v>5.9856795</v>
      </c>
      <c r="L50" s="4">
        <f>SUMIFS('02_核算项'!$AC$2:$AC$6232,'02_核算项'!$B$2:$B$6232,$A50,'02_核算项'!$M$2:$M$6232,"PM25")</f>
        <v>5.9856795</v>
      </c>
      <c r="M50" s="4">
        <f>SUMIFS('02_核算项'!$AC$2:$AC$6232,'02_核算项'!$B$2:$B$6232,$A50,'02_核算项'!$M$2:$M$6232,"BC")</f>
        <v>0.0</v>
      </c>
      <c r="N50" s="4">
        <f>SUMIFS('02_核算项'!$AC$2:$AC$6232,'02_核算项'!$B$2:$B$6232,$A50,'02_核算项'!$M$2:$M$6232,"OC")</f>
        <v>0.0</v>
      </c>
      <c r="O50" s="4">
        <f>SUMIFS('02_核算项'!$AC$2:$AC$6232,'02_核算项'!$B$2:$B$6232,$A50,'02_核算项'!$M$2:$M$6232,"NH3")</f>
        <v>0.0</v>
      </c>
      <c r="P50" s="4">
        <f>SUMIFS('02_核算项'!$AD$2:$AD$6232,'02_核算项'!$B$2:$B$6232,$A50,'02_核算项'!$M$2:$M$6232,"SO2")</f>
        <v>0.0</v>
      </c>
      <c r="Q50" s="4">
        <f>SUMIFS('02_核算项'!$AD$2:$AD$6232,'02_核算项'!$B$2:$B$6232,$A50,'02_核算项'!$M$2:$M$6232,"NOX")</f>
        <v>638.0734346999999</v>
      </c>
      <c r="R50" s="4">
        <f>SUMIFS('02_核算项'!$AD$2:$AD$6232,'02_核算项'!$B$2:$B$6232,$A50,'02_核算项'!$M$2:$M$6232,"CO")</f>
        <v>259.379445</v>
      </c>
      <c r="S50" s="4">
        <f>SUMIFS('02_核算项'!$AD$2:$AD$6232,'02_核算项'!$B$2:$B$6232,$A50,'02_核算项'!$M$2:$M$6232,"VOCS")</f>
        <v>3.990453</v>
      </c>
      <c r="T50" s="4">
        <f>SUMIFS('02_核算项'!$AD$2:$AD$6232,'02_核算项'!$B$2:$B$6232,$A50,'02_核算项'!$M$2:$M$6232,"PM10")</f>
        <v>5.9856795</v>
      </c>
      <c r="U50" s="4">
        <f>SUMIFS('02_核算项'!$AD$2:$AD$6232,'02_核算项'!$B$2:$B$6232,$A50,'02_核算项'!$M$2:$M$6232,"PM25")</f>
        <v>5.9856795</v>
      </c>
      <c r="V50" s="4">
        <f>SUMIFS('02_核算项'!$AD$2:$AD$6232,'02_核算项'!$B$2:$B$6232,$A50,'02_核算项'!$M$2:$M$6232,"BC")</f>
        <v>0.0</v>
      </c>
      <c r="W50" s="4">
        <f>SUMIFS('02_核算项'!$AD$2:$AD$6232,'02_核算项'!$B$2:$B$6232,$A50,'02_核算项'!$M$2:$M$6232,"OC")</f>
        <v>0.0</v>
      </c>
      <c r="X50" s="4">
        <f>SUMIFS('02_核算项'!$AD$2:$AD$6232,'02_核算项'!$B$2:$B$6232,$A50,'02_核算项'!$M$2:$M$6232,"NH3")</f>
        <v>0.0</v>
      </c>
      <c r="Y50" s="2">
        <v>32</v>
      </c>
    </row>
    <row r="51" spans="1:25">
      <c r="A51" s="2" t="s">
        <v>972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142</v>
      </c>
      <c r="G51" s="4">
        <f>SUMIFS('02_核算项'!$AC$2:$AC$6232,'02_核算项'!$B$2:$B$6232,$A51,'02_核算项'!$M$2:$M$6232,"SO2")</f>
        <v>9332.373057</v>
      </c>
      <c r="H51" s="4">
        <f>SUMIFS('02_核算项'!$AC$2:$AC$6232,'02_核算项'!$B$2:$B$6232,$A51,'02_核算项'!$M$2:$M$6232,"NOX")</f>
        <v>5654.3201463000005</v>
      </c>
      <c r="I51" s="4">
        <f>SUMIFS('02_核算项'!$AC$2:$AC$6232,'02_核算项'!$B$2:$B$6232,$A51,'02_核算项'!$M$2:$M$6232,"CO")</f>
        <v>1568.46606</v>
      </c>
      <c r="J51" s="4">
        <f>SUMIFS('02_核算项'!$AC$2:$AC$6232,'02_核算项'!$B$2:$B$6232,$A51,'02_核算项'!$M$2:$M$6232,"VOCS")</f>
        <v>31.369321199999998</v>
      </c>
      <c r="K51" s="4">
        <f>SUMIFS('02_核算项'!$AC$2:$AC$6232,'02_核算项'!$B$2:$B$6232,$A51,'02_核算项'!$M$2:$M$6232,"PM10")</f>
        <v>19074.507872175003</v>
      </c>
      <c r="L51" s="4">
        <f>SUMIFS('02_核算项'!$AC$2:$AC$6232,'02_核算项'!$B$2:$B$6232,$A51,'02_核算项'!$M$2:$M$6232,"PM25")</f>
        <v>4975.95857535</v>
      </c>
      <c r="M51" s="4">
        <f>SUMIFS('02_核算项'!$AC$2:$AC$6232,'02_核算项'!$B$2:$B$6232,$A51,'02_核算项'!$M$2:$M$6232,"BC")</f>
        <v>9.9519171507</v>
      </c>
      <c r="N51" s="4">
        <f>SUMIFS('02_核算项'!$AC$2:$AC$6232,'02_核算项'!$B$2:$B$6232,$A51,'02_核算项'!$M$2:$M$6232,"OC")</f>
        <v>0.0</v>
      </c>
      <c r="O51" s="4">
        <f>SUMIFS('02_核算项'!$AC$2:$AC$6232,'02_核算项'!$B$2:$B$6232,$A51,'02_核算项'!$M$2:$M$6232,"NH3")</f>
        <v>0.0</v>
      </c>
      <c r="P51" s="4">
        <f>SUMIFS('02_核算项'!$AD$2:$AD$6232,'02_核算项'!$B$2:$B$6232,$A51,'02_核算项'!$M$2:$M$6232,"SO2")</f>
        <v>9332.373057</v>
      </c>
      <c r="Q51" s="4">
        <f>SUMIFS('02_核算项'!$AD$2:$AD$6232,'02_核算项'!$B$2:$B$6232,$A51,'02_核算项'!$M$2:$M$6232,"NOX")</f>
        <v>4410.369714114</v>
      </c>
      <c r="R51" s="4">
        <f>SUMIFS('02_核算项'!$AD$2:$AD$6232,'02_核算项'!$B$2:$B$6232,$A51,'02_核算项'!$M$2:$M$6232,"CO")</f>
        <v>1568.46606</v>
      </c>
      <c r="S51" s="4">
        <f>SUMIFS('02_核算项'!$AD$2:$AD$6232,'02_核算项'!$B$2:$B$6232,$A51,'02_核算项'!$M$2:$M$6232,"VOCS")</f>
        <v>31.369321199999998</v>
      </c>
      <c r="T51" s="4">
        <f>SUMIFS('02_核算项'!$AD$2:$AD$6232,'02_核算项'!$B$2:$B$6232,$A51,'02_核算项'!$M$2:$M$6232,"PM10")</f>
        <v>19074.507872175003</v>
      </c>
      <c r="U51" s="4">
        <f>SUMIFS('02_核算项'!$AD$2:$AD$6232,'02_核算项'!$B$2:$B$6232,$A51,'02_核算项'!$M$2:$M$6232,"PM25")</f>
        <v>4975.95857535</v>
      </c>
      <c r="V51" s="4">
        <f>SUMIFS('02_核算项'!$AD$2:$AD$6232,'02_核算项'!$B$2:$B$6232,$A51,'02_核算项'!$M$2:$M$6232,"BC")</f>
        <v>9.9519171507</v>
      </c>
      <c r="W51" s="4">
        <f>SUMIFS('02_核算项'!$AD$2:$AD$6232,'02_核算项'!$B$2:$B$6232,$A51,'02_核算项'!$M$2:$M$6232,"OC")</f>
        <v>0.0</v>
      </c>
      <c r="X51" s="4">
        <f>SUMIFS('02_核算项'!$AD$2:$AD$6232,'02_核算项'!$B$2:$B$6232,$A51,'02_核算项'!$M$2:$M$6232,"NH3")</f>
        <v>0.0</v>
      </c>
      <c r="Y51" s="2">
        <v>41</v>
      </c>
    </row>
    <row r="52" spans="1:25">
      <c r="A52" s="2" t="s">
        <v>982</v>
      </c>
      <c r="B52" s="2" t="s">
        <v>983</v>
      </c>
      <c r="C52" s="2" t="s">
        <v>984</v>
      </c>
      <c r="D52" s="2" t="s">
        <v>119</v>
      </c>
      <c r="E52" s="2" t="s">
        <v>227</v>
      </c>
      <c r="F52" s="2" t="s">
        <v>52</v>
      </c>
      <c r="G52" s="4">
        <f>SUMIFS('02_核算项'!$AC$2:$AC$6232,'02_核算项'!$B$2:$B$6232,$A52,'02_核算项'!$M$2:$M$6232,"SO2")</f>
        <v>0.0</v>
      </c>
      <c r="H52" s="4">
        <f>SUMIFS('02_核算项'!$AC$2:$AC$6232,'02_核算项'!$B$2:$B$6232,$A52,'02_核算项'!$M$2:$M$6232,"NOX")</f>
        <v>6.969999999999999</v>
      </c>
      <c r="I52" s="4">
        <f>SUMIFS('02_核算项'!$AC$2:$AC$6232,'02_核算项'!$B$2:$B$6232,$A52,'02_核算项'!$M$2:$M$6232,"CO")</f>
        <v>2.21</v>
      </c>
      <c r="J52" s="4">
        <f>SUMIFS('02_核算项'!$AC$2:$AC$6232,'02_核算项'!$B$2:$B$6232,$A52,'02_核算项'!$M$2:$M$6232,"VOCS")</f>
        <v>0.034</v>
      </c>
      <c r="K52" s="4">
        <f>SUMIFS('02_核算项'!$AC$2:$AC$6232,'02_核算项'!$B$2:$B$6232,$A52,'02_核算项'!$M$2:$M$6232,"PM10")</f>
        <v>0.051</v>
      </c>
      <c r="L52" s="4">
        <f>SUMIFS('02_核算项'!$AC$2:$AC$6232,'02_核算项'!$B$2:$B$6232,$A52,'02_核算项'!$M$2:$M$6232,"PM25")</f>
        <v>0.051</v>
      </c>
      <c r="M52" s="4">
        <f>SUMIFS('02_核算项'!$AC$2:$AC$6232,'02_核算项'!$B$2:$B$6232,$A52,'02_核算项'!$M$2:$M$6232,"BC")</f>
        <v>0.0</v>
      </c>
      <c r="N52" s="4">
        <f>SUMIFS('02_核算项'!$AC$2:$AC$6232,'02_核算项'!$B$2:$B$6232,$A52,'02_核算项'!$M$2:$M$6232,"OC")</f>
        <v>0.0</v>
      </c>
      <c r="O52" s="4">
        <f>SUMIFS('02_核算项'!$AC$2:$AC$6232,'02_核算项'!$B$2:$B$6232,$A52,'02_核算项'!$M$2:$M$6232,"NH3")</f>
        <v>0.0</v>
      </c>
      <c r="P52" s="4">
        <f>SUMIFS('02_核算项'!$AD$2:$AD$6232,'02_核算项'!$B$2:$B$6232,$A52,'02_核算项'!$M$2:$M$6232,"SO2")</f>
        <v>0.0</v>
      </c>
      <c r="Q52" s="4">
        <f>SUMIFS('02_核算项'!$AD$2:$AD$6232,'02_核算项'!$B$2:$B$6232,$A52,'02_核算项'!$M$2:$M$6232,"NOX")</f>
        <v>5.436599999999999</v>
      </c>
      <c r="R52" s="4">
        <f>SUMIFS('02_核算项'!$AD$2:$AD$6232,'02_核算项'!$B$2:$B$6232,$A52,'02_核算项'!$M$2:$M$6232,"CO")</f>
        <v>2.21</v>
      </c>
      <c r="S52" s="4">
        <f>SUMIFS('02_核算项'!$AD$2:$AD$6232,'02_核算项'!$B$2:$B$6232,$A52,'02_核算项'!$M$2:$M$6232,"VOCS")</f>
        <v>0.034</v>
      </c>
      <c r="T52" s="4">
        <f>SUMIFS('02_核算项'!$AD$2:$AD$6232,'02_核算项'!$B$2:$B$6232,$A52,'02_核算项'!$M$2:$M$6232,"PM10")</f>
        <v>0.051</v>
      </c>
      <c r="U52" s="4">
        <f>SUMIFS('02_核算项'!$AD$2:$AD$6232,'02_核算项'!$B$2:$B$6232,$A52,'02_核算项'!$M$2:$M$6232,"PM25")</f>
        <v>0.051</v>
      </c>
      <c r="V52" s="4">
        <f>SUMIFS('02_核算项'!$AD$2:$AD$6232,'02_核算项'!$B$2:$B$6232,$A52,'02_核算项'!$M$2:$M$6232,"BC")</f>
        <v>0.0</v>
      </c>
      <c r="W52" s="4">
        <f>SUMIFS('02_核算项'!$AD$2:$AD$6232,'02_核算项'!$B$2:$B$6232,$A52,'02_核算项'!$M$2:$M$6232,"OC")</f>
        <v>0.0</v>
      </c>
      <c r="X52" s="4">
        <f>SUMIFS('02_核算项'!$AD$2:$AD$6232,'02_核算项'!$B$2:$B$6232,$A52,'02_核算项'!$M$2:$M$6232,"NH3")</f>
        <v>0.0</v>
      </c>
      <c r="Y52" s="2">
        <v>32</v>
      </c>
    </row>
    <row r="53" spans="1:25">
      <c r="A53" s="2" t="s">
        <v>994</v>
      </c>
      <c r="B53" s="2" t="s">
        <v>995</v>
      </c>
      <c r="C53" s="2" t="s">
        <v>491</v>
      </c>
      <c r="D53" s="2" t="s">
        <v>119</v>
      </c>
      <c r="E53" s="2" t="s">
        <v>51</v>
      </c>
      <c r="F53" s="2" t="s">
        <v>52</v>
      </c>
      <c r="G53" s="4">
        <f>SUMIFS('02_核算项'!$AC$2:$AC$6232,'02_核算项'!$B$2:$B$6232,$A53,'02_核算项'!$M$2:$M$6232,"SO2")</f>
        <v>260.22811199999995</v>
      </c>
      <c r="H53" s="4">
        <f>SUMIFS('02_核算项'!$AC$2:$AC$6232,'02_核算项'!$B$2:$B$6232,$A53,'02_核算项'!$M$2:$M$6232,"NOX")</f>
        <v>451.572312</v>
      </c>
      <c r="I53" s="4">
        <f>SUMIFS('02_核算项'!$AC$2:$AC$6232,'02_核算项'!$B$2:$B$6232,$A53,'02_核算项'!$M$2:$M$6232,"CO")</f>
        <v>102.05024</v>
      </c>
      <c r="J53" s="4">
        <f>SUMIFS('02_核算项'!$AC$2:$AC$6232,'02_核算项'!$B$2:$B$6232,$A53,'02_核算项'!$M$2:$M$6232,"VOCS")</f>
        <v>9.1845216</v>
      </c>
      <c r="K53" s="4">
        <f>SUMIFS('02_核算项'!$AC$2:$AC$6232,'02_核算项'!$B$2:$B$6232,$A53,'02_核算项'!$M$2:$M$6232,"PM10")</f>
        <v>1056.219984</v>
      </c>
      <c r="L53" s="4">
        <f>SUMIFS('02_核算项'!$AC$2:$AC$6232,'02_核算项'!$B$2:$B$6232,$A53,'02_核算项'!$M$2:$M$6232,"PM25")</f>
        <v>275.535648</v>
      </c>
      <c r="M53" s="4">
        <f>SUMIFS('02_核算项'!$AC$2:$AC$6232,'02_核算项'!$B$2:$B$6232,$A53,'02_核算项'!$M$2:$M$6232,"BC")</f>
        <v>0.5510712959999999</v>
      </c>
      <c r="N53" s="4">
        <f>SUMIFS('02_核算项'!$AC$2:$AC$6232,'02_核算项'!$B$2:$B$6232,$A53,'02_核算项'!$M$2:$M$6232,"OC")</f>
        <v>0.0</v>
      </c>
      <c r="O53" s="4">
        <f>SUMIFS('02_核算项'!$AC$2:$AC$6232,'02_核算项'!$B$2:$B$6232,$A53,'02_核算项'!$M$2:$M$6232,"NH3")</f>
        <v>8.1640192</v>
      </c>
      <c r="P53" s="4">
        <f>SUMIFS('02_核算项'!$AD$2:$AD$6232,'02_核算项'!$B$2:$B$6232,$A53,'02_核算项'!$M$2:$M$6232,"SO2")</f>
        <v>156.13686719999995</v>
      </c>
      <c r="Q53" s="4">
        <f>SUMIFS('02_核算项'!$AD$2:$AD$6232,'02_核算项'!$B$2:$B$6232,$A53,'02_核算项'!$M$2:$M$6232,"NOX")</f>
        <v>162.56603232</v>
      </c>
      <c r="R53" s="4">
        <f>SUMIFS('02_核算项'!$AD$2:$AD$6232,'02_核算项'!$B$2:$B$6232,$A53,'02_核算项'!$M$2:$M$6232,"CO")</f>
        <v>102.05024</v>
      </c>
      <c r="S53" s="4">
        <f>SUMIFS('02_核算项'!$AD$2:$AD$6232,'02_核算项'!$B$2:$B$6232,$A53,'02_核算项'!$M$2:$M$6232,"VOCS")</f>
        <v>9.1845216</v>
      </c>
      <c r="T53" s="4">
        <f>SUMIFS('02_核算项'!$AD$2:$AD$6232,'02_核算项'!$B$2:$B$6232,$A53,'02_核算项'!$M$2:$M$6232,"PM10")</f>
        <v>54.18867744000005</v>
      </c>
      <c r="U53" s="4">
        <f>SUMIFS('02_核算项'!$AD$2:$AD$6232,'02_核算项'!$B$2:$B$6232,$A53,'02_核算项'!$M$2:$M$6232,"PM25")</f>
        <v>15.154460640000012</v>
      </c>
      <c r="V53" s="4">
        <f>SUMIFS('02_核算项'!$AD$2:$AD$6232,'02_核算项'!$B$2:$B$6232,$A53,'02_核算项'!$M$2:$M$6232,"BC")</f>
        <v>0.030308921280000022</v>
      </c>
      <c r="W53" s="4">
        <f>SUMIFS('02_核算项'!$AD$2:$AD$6232,'02_核算项'!$B$2:$B$6232,$A53,'02_核算项'!$M$2:$M$6232,"OC")</f>
        <v>0.0</v>
      </c>
      <c r="X53" s="4">
        <f>SUMIFS('02_核算项'!$AD$2:$AD$6232,'02_核算项'!$B$2:$B$6232,$A53,'02_核算项'!$M$2:$M$6232,"NH3")</f>
        <v>8.1640192</v>
      </c>
      <c r="Y53" s="2">
        <v>16</v>
      </c>
    </row>
    <row r="54" spans="1:25">
      <c r="A54" s="2" t="s">
        <v>1018</v>
      </c>
      <c r="B54" s="2" t="s">
        <v>276</v>
      </c>
      <c r="C54" s="2" t="s">
        <v>277</v>
      </c>
      <c r="D54" s="2" t="s">
        <v>278</v>
      </c>
      <c r="E54" s="2" t="s">
        <v>120</v>
      </c>
      <c r="F54" s="2" t="s">
        <v>1019</v>
      </c>
      <c r="G54" s="4">
        <f>SUMIFS('02_核算项'!$AC$2:$AC$6232,'02_核算项'!$B$2:$B$6232,$A54,'02_核算项'!$M$2:$M$6232,"SO2")</f>
        <v>0</v>
      </c>
      <c r="H54" s="4">
        <f>SUMIFS('02_核算项'!$AC$2:$AC$6232,'02_核算项'!$B$2:$B$6232,$A54,'02_核算项'!$M$2:$M$6232,"NOX")</f>
        <v>0</v>
      </c>
      <c r="I54" s="4">
        <f>SUMIFS('02_核算项'!$AC$2:$AC$6232,'02_核算项'!$B$2:$B$6232,$A54,'02_核算项'!$M$2:$M$6232,"CO")</f>
        <v>0</v>
      </c>
      <c r="J54" s="4">
        <f>SUMIFS('02_核算项'!$AC$2:$AC$6232,'02_核算项'!$B$2:$B$6232,$A54,'02_核算项'!$M$2:$M$6232,"VOCS")</f>
        <v>0</v>
      </c>
      <c r="K54" s="4">
        <f>SUMIFS('02_核算项'!$AC$2:$AC$6232,'02_核算项'!$B$2:$B$6232,$A54,'02_核算项'!$M$2:$M$6232,"PM10")</f>
        <v>0</v>
      </c>
      <c r="L54" s="4">
        <f>SUMIFS('02_核算项'!$AC$2:$AC$6232,'02_核算项'!$B$2:$B$6232,$A54,'02_核算项'!$M$2:$M$6232,"PM25")</f>
        <v>0</v>
      </c>
      <c r="M54" s="4">
        <f>SUMIFS('02_核算项'!$AC$2:$AC$6232,'02_核算项'!$B$2:$B$6232,$A54,'02_核算项'!$M$2:$M$6232,"BC")</f>
        <v>0</v>
      </c>
      <c r="N54" s="4">
        <f>SUMIFS('02_核算项'!$AC$2:$AC$6232,'02_核算项'!$B$2:$B$6232,$A54,'02_核算项'!$M$2:$M$6232,"OC")</f>
        <v>0</v>
      </c>
      <c r="O54" s="4">
        <f>SUMIFS('02_核算项'!$AC$2:$AC$6232,'02_核算项'!$B$2:$B$6232,$A54,'02_核算项'!$M$2:$M$6232,"NH3")</f>
        <v>0.0</v>
      </c>
      <c r="X54" s="4">
        <f>SUMIFS('02_核算项'!$AD$2:$AD$6232,'02_核算项'!$B$2:$B$6232,$A54,'02_核算项'!$M$2:$M$6232,"NH3")</f>
        <v>0.0</v>
      </c>
      <c r="Y54" s="2">
        <v>48</v>
      </c>
    </row>
    <row r="55" spans="1:25">
      <c r="A55" s="2" t="s">
        <v>1029</v>
      </c>
      <c r="B55" s="2" t="s">
        <v>276</v>
      </c>
      <c r="C55" s="2" t="s">
        <v>277</v>
      </c>
      <c r="D55" s="2" t="s">
        <v>278</v>
      </c>
      <c r="E55" s="2" t="s">
        <v>120</v>
      </c>
      <c r="F55" s="2" t="s">
        <v>52</v>
      </c>
      <c r="G55" s="4">
        <f>SUMIFS('02_核算项'!$AC$2:$AC$6232,'02_核算项'!$B$2:$B$6232,$A55,'02_核算项'!$M$2:$M$6232,"SO2")</f>
        <v>0</v>
      </c>
      <c r="H55" s="4">
        <f>SUMIFS('02_核算项'!$AC$2:$AC$6232,'02_核算项'!$B$2:$B$6232,$A55,'02_核算项'!$M$2:$M$6232,"NOX")</f>
        <v>0</v>
      </c>
      <c r="I55" s="4">
        <f>SUMIFS('02_核算项'!$AC$2:$AC$6232,'02_核算项'!$B$2:$B$6232,$A55,'02_核算项'!$M$2:$M$6232,"CO")</f>
        <v>0</v>
      </c>
      <c r="J55" s="4">
        <f>SUMIFS('02_核算项'!$AC$2:$AC$6232,'02_核算项'!$B$2:$B$6232,$A55,'02_核算项'!$M$2:$M$6232,"VOCS")</f>
        <v>0</v>
      </c>
      <c r="K55" s="4">
        <f>SUMIFS('02_核算项'!$AC$2:$AC$6232,'02_核算项'!$B$2:$B$6232,$A55,'02_核算项'!$M$2:$M$6232,"PM10")</f>
        <v>0</v>
      </c>
      <c r="L55" s="4">
        <f>SUMIFS('02_核算项'!$AC$2:$AC$6232,'02_核算项'!$B$2:$B$6232,$A55,'02_核算项'!$M$2:$M$6232,"PM25")</f>
        <v>0</v>
      </c>
      <c r="M55" s="4">
        <f>SUMIFS('02_核算项'!$AC$2:$AC$6232,'02_核算项'!$B$2:$B$6232,$A55,'02_核算项'!$M$2:$M$6232,"BC")</f>
        <v>0</v>
      </c>
      <c r="N55" s="4">
        <f>SUMIFS('02_核算项'!$AC$2:$AC$6232,'02_核算项'!$B$2:$B$6232,$A55,'02_核算项'!$M$2:$M$6232,"OC")</f>
        <v>0</v>
      </c>
      <c r="O55" s="4">
        <f>SUMIFS('02_核算项'!$AC$2:$AC$6232,'02_核算项'!$B$2:$B$6232,$A55,'02_核算项'!$M$2:$M$6232,"NH3")</f>
        <v>0.0</v>
      </c>
      <c r="X55" s="4">
        <f>SUMIFS('02_核算项'!$AD$2:$AD$6232,'02_核算项'!$B$2:$B$6232,$A55,'02_核算项'!$M$2:$M$6232,"NH3")</f>
        <v>0.0</v>
      </c>
      <c r="Y55" s="2">
        <v>48</v>
      </c>
    </row>
    <row r="56" spans="1:25">
      <c r="A56" s="2" t="s">
        <v>1039</v>
      </c>
      <c r="B56" s="2" t="s">
        <v>1040</v>
      </c>
      <c r="C56" s="2" t="s">
        <v>172</v>
      </c>
      <c r="D56" s="2" t="s">
        <v>278</v>
      </c>
      <c r="E56" s="2" t="s">
        <v>120</v>
      </c>
      <c r="F56" s="2" t="s">
        <v>52</v>
      </c>
      <c r="G56" s="4">
        <f>SUMIFS('02_核算项'!$AC$2:$AC$6232,'02_核算项'!$B$2:$B$6232,$A56,'02_核算项'!$M$2:$M$6232,"SO2")</f>
        <v>0</v>
      </c>
      <c r="H56" s="4">
        <f>SUMIFS('02_核算项'!$AC$2:$AC$6232,'02_核算项'!$B$2:$B$6232,$A56,'02_核算项'!$M$2:$M$6232,"NOX")</f>
        <v>0</v>
      </c>
      <c r="I56" s="4">
        <f>SUMIFS('02_核算项'!$AC$2:$AC$6232,'02_核算项'!$B$2:$B$6232,$A56,'02_核算项'!$M$2:$M$6232,"CO")</f>
        <v>0</v>
      </c>
      <c r="J56" s="4">
        <f>SUMIFS('02_核算项'!$AC$2:$AC$6232,'02_核算项'!$B$2:$B$6232,$A56,'02_核算项'!$M$2:$M$6232,"VOCS")</f>
        <v>0</v>
      </c>
      <c r="K56" s="4">
        <f>SUMIFS('02_核算项'!$AC$2:$AC$6232,'02_核算项'!$B$2:$B$6232,$A56,'02_核算项'!$M$2:$M$6232,"PM10")</f>
        <v>0</v>
      </c>
      <c r="L56" s="4">
        <f>SUMIFS('02_核算项'!$AC$2:$AC$6232,'02_核算项'!$B$2:$B$6232,$A56,'02_核算项'!$M$2:$M$6232,"PM25")</f>
        <v>0</v>
      </c>
      <c r="M56" s="4">
        <f>SUMIFS('02_核算项'!$AC$2:$AC$6232,'02_核算项'!$B$2:$B$6232,$A56,'02_核算项'!$M$2:$M$6232,"BC")</f>
        <v>0</v>
      </c>
      <c r="N56" s="4">
        <f>SUMIFS('02_核算项'!$AC$2:$AC$6232,'02_核算项'!$B$2:$B$6232,$A56,'02_核算项'!$M$2:$M$6232,"OC")</f>
        <v>0</v>
      </c>
      <c r="O56" s="4">
        <f>SUMIFS('02_核算项'!$AC$2:$AC$6232,'02_核算项'!$B$2:$B$6232,$A56,'02_核算项'!$M$2:$M$6232,"NH3")</f>
        <v>0.0</v>
      </c>
      <c r="X56" s="4">
        <f>SUMIFS('02_核算项'!$AD$2:$AD$6232,'02_核算项'!$B$2:$B$6232,$A56,'02_核算项'!$M$2:$M$6232,"NH3")</f>
        <v>0.0</v>
      </c>
      <c r="Y56" s="2">
        <v>58</v>
      </c>
    </row>
    <row r="57" spans="1:25">
      <c r="A57" s="2" t="s">
        <v>1050</v>
      </c>
      <c r="B57" s="2" t="s">
        <v>1051</v>
      </c>
      <c r="C57" s="2" t="s">
        <v>491</v>
      </c>
      <c r="D57" s="2" t="s">
        <v>50</v>
      </c>
      <c r="E57" s="2" t="s">
        <v>227</v>
      </c>
      <c r="F57" s="2" t="s">
        <v>142</v>
      </c>
      <c r="G57" s="4">
        <f>SUMIFS('02_核算项'!$AC$2:$AC$6232,'02_核算项'!$B$2:$B$6232,$A57,'02_核算项'!$M$2:$M$6232,"SO2")</f>
        <v>0.0</v>
      </c>
      <c r="H57" s="4">
        <f>SUMIFS('02_核算项'!$AC$2:$AC$6232,'02_核算项'!$B$2:$B$6232,$A57,'02_核算项'!$M$2:$M$6232,"NOX")</f>
        <v>186.97910599999997</v>
      </c>
      <c r="I57" s="4">
        <f>SUMIFS('02_核算项'!$AC$2:$AC$6232,'02_核算项'!$B$2:$B$6232,$A57,'02_核算项'!$M$2:$M$6232,"CO")</f>
        <v>59.286058</v>
      </c>
      <c r="J57" s="4">
        <f>SUMIFS('02_核算项'!$AC$2:$AC$6232,'02_核算项'!$B$2:$B$6232,$A57,'02_核算项'!$M$2:$M$6232,"VOCS")</f>
        <v>0.9120932</v>
      </c>
      <c r="K57" s="4">
        <f>SUMIFS('02_核算项'!$AC$2:$AC$6232,'02_核算项'!$B$2:$B$6232,$A57,'02_核算项'!$M$2:$M$6232,"PM10")</f>
        <v>1.3681398</v>
      </c>
      <c r="L57" s="4">
        <f>SUMIFS('02_核算项'!$AC$2:$AC$6232,'02_核算项'!$B$2:$B$6232,$A57,'02_核算项'!$M$2:$M$6232,"PM25")</f>
        <v>1.3681398</v>
      </c>
      <c r="M57" s="4">
        <f>SUMIFS('02_核算项'!$AC$2:$AC$6232,'02_核算项'!$B$2:$B$6232,$A57,'02_核算项'!$M$2:$M$6232,"BC")</f>
        <v>0.0</v>
      </c>
      <c r="N57" s="4">
        <f>SUMIFS('02_核算项'!$AC$2:$AC$6232,'02_核算项'!$B$2:$B$6232,$A57,'02_核算项'!$M$2:$M$6232,"OC")</f>
        <v>0.0</v>
      </c>
      <c r="O57" s="4">
        <f>SUMIFS('02_核算项'!$AC$2:$AC$6232,'02_核算项'!$B$2:$B$6232,$A57,'02_核算项'!$M$2:$M$6232,"NH3")</f>
        <v>0.0</v>
      </c>
      <c r="P57" s="4">
        <f>SUMIFS('02_核算项'!$AD$2:$AD$6232,'02_核算项'!$B$2:$B$6232,$A57,'02_核算项'!$M$2:$M$6232,"SO2")</f>
        <v>0.0</v>
      </c>
      <c r="Q57" s="4">
        <f>SUMIFS('02_核算项'!$AD$2:$AD$6232,'02_核算项'!$B$2:$B$6232,$A57,'02_核算项'!$M$2:$M$6232,"NOX")</f>
        <v>145.84370267999998</v>
      </c>
      <c r="R57" s="4">
        <f>SUMIFS('02_核算项'!$AD$2:$AD$6232,'02_核算项'!$B$2:$B$6232,$A57,'02_核算项'!$M$2:$M$6232,"CO")</f>
        <v>59.286058</v>
      </c>
      <c r="S57" s="4">
        <f>SUMIFS('02_核算项'!$AD$2:$AD$6232,'02_核算项'!$B$2:$B$6232,$A57,'02_核算项'!$M$2:$M$6232,"VOCS")</f>
        <v>0.9120932</v>
      </c>
      <c r="T57" s="4">
        <f>SUMIFS('02_核算项'!$AD$2:$AD$6232,'02_核算项'!$B$2:$B$6232,$A57,'02_核算项'!$M$2:$M$6232,"PM10")</f>
        <v>1.3681398</v>
      </c>
      <c r="U57" s="4">
        <f>SUMIFS('02_核算项'!$AD$2:$AD$6232,'02_核算项'!$B$2:$B$6232,$A57,'02_核算项'!$M$2:$M$6232,"PM25")</f>
        <v>1.3681398</v>
      </c>
      <c r="V57" s="4">
        <f>SUMIFS('02_核算项'!$AD$2:$AD$6232,'02_核算项'!$B$2:$B$6232,$A57,'02_核算项'!$M$2:$M$6232,"BC")</f>
        <v>0.0</v>
      </c>
      <c r="W57" s="4">
        <f>SUMIFS('02_核算项'!$AD$2:$AD$6232,'02_核算项'!$B$2:$B$6232,$A57,'02_核算项'!$M$2:$M$6232,"OC")</f>
        <v>0.0</v>
      </c>
      <c r="X57" s="4">
        <f>SUMIFS('02_核算项'!$AD$2:$AD$6232,'02_核算项'!$B$2:$B$6232,$A57,'02_核算项'!$M$2:$M$6232,"NH3")</f>
        <v>0.0</v>
      </c>
      <c r="Y57" s="2">
        <v>32</v>
      </c>
    </row>
    <row r="58" spans="1:25">
      <c r="A58" s="2" t="s">
        <v>1061</v>
      </c>
      <c r="B58" s="2" t="s">
        <v>1062</v>
      </c>
      <c r="C58" s="2" t="s">
        <v>984</v>
      </c>
      <c r="D58" s="2" t="s">
        <v>50</v>
      </c>
      <c r="E58" s="2" t="s">
        <v>225</v>
      </c>
      <c r="F58" s="2" t="s">
        <v>142</v>
      </c>
      <c r="G58" s="4">
        <f>SUMIFS('02_核算项'!$AC$2:$AC$6232,'02_核算项'!$B$2:$B$6232,$A58,'02_核算项'!$M$2:$M$6232,"SO2")</f>
        <v>0.0</v>
      </c>
      <c r="H58" s="4">
        <f>SUMIFS('02_核算项'!$AC$2:$AC$6232,'02_核算项'!$B$2:$B$6232,$A58,'02_核算项'!$M$2:$M$6232,"NOX")</f>
        <v>403.20589</v>
      </c>
      <c r="I58" s="4">
        <f>SUMIFS('02_核算项'!$AC$2:$AC$6232,'02_核算项'!$B$2:$B$6232,$A58,'02_核算项'!$M$2:$M$6232,"CO")</f>
        <v>127.84577000000003</v>
      </c>
      <c r="J58" s="4">
        <f>SUMIFS('02_核算项'!$AC$2:$AC$6232,'02_核算项'!$B$2:$B$6232,$A58,'02_核算项'!$M$2:$M$6232,"VOCS")</f>
        <v>1.9668580000000002</v>
      </c>
      <c r="K58" s="4">
        <f>SUMIFS('02_核算项'!$AC$2:$AC$6232,'02_核算项'!$B$2:$B$6232,$A58,'02_核算项'!$M$2:$M$6232,"PM10")</f>
        <v>2.9502870000000003</v>
      </c>
      <c r="L58" s="4">
        <f>SUMIFS('02_核算项'!$AC$2:$AC$6232,'02_核算项'!$B$2:$B$6232,$A58,'02_核算项'!$M$2:$M$6232,"PM25")</f>
        <v>2.9502870000000003</v>
      </c>
      <c r="M58" s="4">
        <f>SUMIFS('02_核算项'!$AC$2:$AC$6232,'02_核算项'!$B$2:$B$6232,$A58,'02_核算项'!$M$2:$M$6232,"BC")</f>
        <v>0.0</v>
      </c>
      <c r="N58" s="4">
        <f>SUMIFS('02_核算项'!$AC$2:$AC$6232,'02_核算项'!$B$2:$B$6232,$A58,'02_核算项'!$M$2:$M$6232,"OC")</f>
        <v>0.0</v>
      </c>
      <c r="O58" s="4">
        <f>SUMIFS('02_核算项'!$AC$2:$AC$6232,'02_核算项'!$B$2:$B$6232,$A58,'02_核算项'!$M$2:$M$6232,"NH3")</f>
        <v>0.0</v>
      </c>
      <c r="P58" s="4">
        <f>SUMIFS('02_核算项'!$AD$2:$AD$6232,'02_核算项'!$B$2:$B$6232,$A58,'02_核算项'!$M$2:$M$6232,"SO2")</f>
        <v>0.0</v>
      </c>
      <c r="Q58" s="4">
        <f>SUMIFS('02_核算项'!$AD$2:$AD$6232,'02_核算项'!$B$2:$B$6232,$A58,'02_核算项'!$M$2:$M$6232,"NOX")</f>
        <v>314.5005942</v>
      </c>
      <c r="R58" s="4">
        <f>SUMIFS('02_核算项'!$AD$2:$AD$6232,'02_核算项'!$B$2:$B$6232,$A58,'02_核算项'!$M$2:$M$6232,"CO")</f>
        <v>127.84577000000003</v>
      </c>
      <c r="S58" s="4">
        <f>SUMIFS('02_核算项'!$AD$2:$AD$6232,'02_核算项'!$B$2:$B$6232,$A58,'02_核算项'!$M$2:$M$6232,"VOCS")</f>
        <v>1.9668580000000002</v>
      </c>
      <c r="T58" s="4">
        <f>SUMIFS('02_核算项'!$AD$2:$AD$6232,'02_核算项'!$B$2:$B$6232,$A58,'02_核算项'!$M$2:$M$6232,"PM10")</f>
        <v>2.9502870000000003</v>
      </c>
      <c r="U58" s="4">
        <f>SUMIFS('02_核算项'!$AD$2:$AD$6232,'02_核算项'!$B$2:$B$6232,$A58,'02_核算项'!$M$2:$M$6232,"PM25")</f>
        <v>2.9502870000000003</v>
      </c>
      <c r="V58" s="4">
        <f>SUMIFS('02_核算项'!$AD$2:$AD$6232,'02_核算项'!$B$2:$B$6232,$A58,'02_核算项'!$M$2:$M$6232,"BC")</f>
        <v>0.0</v>
      </c>
      <c r="W58" s="4">
        <f>SUMIFS('02_核算项'!$AD$2:$AD$6232,'02_核算项'!$B$2:$B$6232,$A58,'02_核算项'!$M$2:$M$6232,"OC")</f>
        <v>0.0</v>
      </c>
      <c r="X58" s="4">
        <f>SUMIFS('02_核算项'!$AD$2:$AD$6232,'02_核算项'!$B$2:$B$6232,$A58,'02_核算项'!$M$2:$M$6232,"NH3")</f>
        <v>0.0</v>
      </c>
      <c r="Y58" s="2">
        <v>32</v>
      </c>
    </row>
    <row r="59" spans="1:25">
      <c r="A59" s="2" t="s">
        <v>1072</v>
      </c>
      <c r="B59" s="2" t="s">
        <v>1073</v>
      </c>
      <c r="C59" s="2" t="s">
        <v>325</v>
      </c>
      <c r="D59" s="2" t="s">
        <v>278</v>
      </c>
      <c r="E59" s="2" t="s">
        <v>120</v>
      </c>
      <c r="F59" s="2" t="s">
        <v>52</v>
      </c>
      <c r="G59" s="4">
        <f>SUMIFS('02_核算项'!$AC$2:$AC$6232,'02_核算项'!$B$2:$B$6232,$A59,'02_核算项'!$M$2:$M$6232,"SO2")</f>
        <v>0.0</v>
      </c>
      <c r="H59" s="4">
        <f>SUMIFS('02_核算项'!$AC$2:$AC$6232,'02_核算项'!$B$2:$B$6232,$A59,'02_核算项'!$M$2:$M$6232,"NOX")</f>
        <v>0.0</v>
      </c>
      <c r="I59" s="4">
        <f>SUMIFS('02_核算项'!$AC$2:$AC$6232,'02_核算项'!$B$2:$B$6232,$A59,'02_核算项'!$M$2:$M$6232,"CO")</f>
        <v>0.0</v>
      </c>
      <c r="J59" s="4">
        <f>SUMIFS('02_核算项'!$AC$2:$AC$6232,'02_核算项'!$B$2:$B$6232,$A59,'02_核算项'!$M$2:$M$6232,"VOCS")</f>
        <v>0.0</v>
      </c>
      <c r="K59" s="4">
        <f>SUMIFS('02_核算项'!$AC$2:$AC$6232,'02_核算项'!$B$2:$B$6232,$A59,'02_核算项'!$M$2:$M$6232,"PM10")</f>
        <v>0.0</v>
      </c>
      <c r="L59" s="4">
        <f>SUMIFS('02_核算项'!$AC$2:$AC$6232,'02_核算项'!$B$2:$B$6232,$A59,'02_核算项'!$M$2:$M$6232,"PM25")</f>
        <v>0.0</v>
      </c>
      <c r="M59" s="4">
        <f>SUMIFS('02_核算项'!$AC$2:$AC$6232,'02_核算项'!$B$2:$B$6232,$A59,'02_核算项'!$M$2:$M$6232,"BC")</f>
        <v>0.0</v>
      </c>
      <c r="N59" s="4">
        <f>SUMIFS('02_核算项'!$AC$2:$AC$6232,'02_核算项'!$B$2:$B$6232,$A59,'02_核算项'!$M$2:$M$6232,"OC")</f>
        <v>0.0</v>
      </c>
      <c r="O59" s="4">
        <f>SUMIFS('02_核算项'!$AC$2:$AC$6232,'02_核算项'!$B$2:$B$6232,$A59,'02_核算项'!$M$2:$M$6232,"NH3")</f>
        <v>0</v>
      </c>
      <c r="P59" s="4">
        <f>SUMIFS('02_核算项'!$AD$2:$AD$6232,'02_核算项'!$B$2:$B$6232,$A59,'02_核算项'!$M$2:$M$6232,"SO2")</f>
        <v>0.0</v>
      </c>
      <c r="Q59" s="4">
        <f>SUMIFS('02_核算项'!$AD$2:$AD$6232,'02_核算项'!$B$2:$B$6232,$A59,'02_核算项'!$M$2:$M$6232,"NOX")</f>
        <v>0.0</v>
      </c>
      <c r="R59" s="4">
        <f>SUMIFS('02_核算项'!$AD$2:$AD$6232,'02_核算项'!$B$2:$B$6232,$A59,'02_核算项'!$M$2:$M$6232,"CO")</f>
        <v>0.0</v>
      </c>
      <c r="S59" s="4">
        <f>SUMIFS('02_核算项'!$AD$2:$AD$6232,'02_核算项'!$B$2:$B$6232,$A59,'02_核算项'!$M$2:$M$6232,"VOCS")</f>
        <v>0.0</v>
      </c>
      <c r="T59" s="4">
        <f>SUMIFS('02_核算项'!$AD$2:$AD$6232,'02_核算项'!$B$2:$B$6232,$A59,'02_核算项'!$M$2:$M$6232,"PM10")</f>
        <v>0.0</v>
      </c>
      <c r="U59" s="4">
        <f>SUMIFS('02_核算项'!$AD$2:$AD$6232,'02_核算项'!$B$2:$B$6232,$A59,'02_核算项'!$M$2:$M$6232,"PM25")</f>
        <v>0.0</v>
      </c>
      <c r="V59" s="4">
        <f>SUMIFS('02_核算项'!$AD$2:$AD$6232,'02_核算项'!$B$2:$B$6232,$A59,'02_核算项'!$M$2:$M$6232,"BC")</f>
        <v>0.0</v>
      </c>
      <c r="W59" s="4">
        <f>SUMIFS('02_核算项'!$AD$2:$AD$6232,'02_核算项'!$B$2:$B$6232,$A59,'02_核算项'!$M$2:$M$6232,"OC")</f>
        <v>0.0</v>
      </c>
      <c r="Y59" s="2">
        <v>32</v>
      </c>
    </row>
    <row r="60" spans="1:25">
      <c r="A60" s="2" t="s">
        <v>1092</v>
      </c>
      <c r="B60" s="2" t="s">
        <v>1093</v>
      </c>
      <c r="C60" s="2" t="s">
        <v>491</v>
      </c>
      <c r="D60" s="2" t="s">
        <v>278</v>
      </c>
      <c r="E60" s="2" t="s">
        <v>227</v>
      </c>
      <c r="F60" s="2" t="s">
        <v>798</v>
      </c>
      <c r="G60" s="4">
        <f>SUMIFS('02_核算项'!$AC$2:$AC$6232,'02_核算项'!$B$2:$B$6232,$A60,'02_核算项'!$M$2:$M$6232,"SO2")</f>
        <v>0.0</v>
      </c>
      <c r="H60" s="4">
        <f>SUMIFS('02_核算项'!$AC$2:$AC$6232,'02_核算项'!$B$2:$B$6232,$A60,'02_核算项'!$M$2:$M$6232,"NOX")</f>
        <v>0.0</v>
      </c>
      <c r="I60" s="4">
        <f>SUMIFS('02_核算项'!$AC$2:$AC$6232,'02_核算项'!$B$2:$B$6232,$A60,'02_核算项'!$M$2:$M$6232,"CO")</f>
        <v>0.0</v>
      </c>
      <c r="J60" s="4">
        <f>SUMIFS('02_核算项'!$AC$2:$AC$6232,'02_核算项'!$B$2:$B$6232,$A60,'02_核算项'!$M$2:$M$6232,"VOCS")</f>
        <v>0.0</v>
      </c>
      <c r="K60" s="4">
        <f>SUMIFS('02_核算项'!$AC$2:$AC$6232,'02_核算项'!$B$2:$B$6232,$A60,'02_核算项'!$M$2:$M$6232,"PM10")</f>
        <v>0.0</v>
      </c>
      <c r="L60" s="4">
        <f>SUMIFS('02_核算项'!$AC$2:$AC$6232,'02_核算项'!$B$2:$B$6232,$A60,'02_核算项'!$M$2:$M$6232,"PM25")</f>
        <v>0.0</v>
      </c>
      <c r="M60" s="4">
        <f>SUMIFS('02_核算项'!$AC$2:$AC$6232,'02_核算项'!$B$2:$B$6232,$A60,'02_核算项'!$M$2:$M$6232,"BC")</f>
        <v>0.0</v>
      </c>
      <c r="N60" s="4">
        <f>SUMIFS('02_核算项'!$AC$2:$AC$6232,'02_核算项'!$B$2:$B$6232,$A60,'02_核算项'!$M$2:$M$6232,"OC")</f>
        <v>0.0</v>
      </c>
      <c r="O60" s="4">
        <f>SUMIFS('02_核算项'!$AC$2:$AC$6232,'02_核算项'!$B$2:$B$6232,$A60,'02_核算项'!$M$2:$M$6232,"NH3")</f>
        <v>0.0</v>
      </c>
      <c r="P60" s="4">
        <f>SUMIFS('02_核算项'!$AD$2:$AD$6232,'02_核算项'!$B$2:$B$6232,$A60,'02_核算项'!$M$2:$M$6232,"SO2")</f>
        <v>0.0</v>
      </c>
      <c r="Q60" s="4">
        <f>SUMIFS('02_核算项'!$AD$2:$AD$6232,'02_核算项'!$B$2:$B$6232,$A60,'02_核算项'!$M$2:$M$6232,"NOX")</f>
        <v>0.0</v>
      </c>
      <c r="R60" s="4">
        <f>SUMIFS('02_核算项'!$AD$2:$AD$6232,'02_核算项'!$B$2:$B$6232,$A60,'02_核算项'!$M$2:$M$6232,"CO")</f>
        <v>0.0</v>
      </c>
      <c r="S60" s="4">
        <f>SUMIFS('02_核算项'!$AD$2:$AD$6232,'02_核算项'!$B$2:$B$6232,$A60,'02_核算项'!$M$2:$M$6232,"VOCS")</f>
        <v>0.0</v>
      </c>
      <c r="T60" s="4">
        <f>SUMIFS('02_核算项'!$AD$2:$AD$6232,'02_核算项'!$B$2:$B$6232,$A60,'02_核算项'!$M$2:$M$6232,"PM10")</f>
        <v>0.0</v>
      </c>
      <c r="U60" s="4">
        <f>SUMIFS('02_核算项'!$AD$2:$AD$6232,'02_核算项'!$B$2:$B$6232,$A60,'02_核算项'!$M$2:$M$6232,"PM25")</f>
        <v>0.0</v>
      </c>
      <c r="V60" s="4">
        <f>SUMIFS('02_核算项'!$AD$2:$AD$6232,'02_核算项'!$B$2:$B$6232,$A60,'02_核算项'!$M$2:$M$6232,"BC")</f>
        <v>0.0</v>
      </c>
      <c r="W60" s="4">
        <f>SUMIFS('02_核算项'!$AD$2:$AD$6232,'02_核算项'!$B$2:$B$6232,$A60,'02_核算项'!$M$2:$M$6232,"OC")</f>
        <v>0.0</v>
      </c>
      <c r="X60" s="4">
        <f>SUMIFS('02_核算项'!$AD$2:$AD$6232,'02_核算项'!$B$2:$B$6232,$A60,'02_核算项'!$M$2:$M$6232,"NH3")</f>
        <v>0.0</v>
      </c>
      <c r="Y60" s="2">
        <v>48</v>
      </c>
    </row>
    <row r="61" spans="1:25">
      <c r="A61" s="2" t="s">
        <v>1104</v>
      </c>
      <c r="B61" s="2" t="s">
        <v>1105</v>
      </c>
      <c r="C61" s="2" t="s">
        <v>1106</v>
      </c>
      <c r="D61" s="2" t="s">
        <v>119</v>
      </c>
      <c r="E61" s="2" t="s">
        <v>51</v>
      </c>
      <c r="F61" s="2" t="s">
        <v>52</v>
      </c>
      <c r="G61" s="4">
        <f>SUMIFS('02_核算项'!$AC$2:$AC$6232,'02_核算项'!$B$2:$B$6232,$A61,'02_核算项'!$M$2:$M$6232,"SO2")</f>
        <v>178.5</v>
      </c>
      <c r="H61" s="4">
        <f>SUMIFS('02_核算项'!$AC$2:$AC$6232,'02_核算项'!$B$2:$B$6232,$A61,'02_核算项'!$M$2:$M$6232,"NOX")</f>
        <v>120.0</v>
      </c>
      <c r="I61" s="4">
        <f>SUMIFS('02_核算项'!$AC$2:$AC$6232,'02_核算项'!$B$2:$B$6232,$A61,'02_核算项'!$M$2:$M$6232,"CO")</f>
        <v>240.0</v>
      </c>
      <c r="J61" s="4">
        <f>SUMIFS('02_核算项'!$AC$2:$AC$6232,'02_核算项'!$B$2:$B$6232,$A61,'02_核算项'!$M$2:$M$6232,"VOCS")</f>
        <v>5.4</v>
      </c>
      <c r="K61" s="4">
        <f>SUMIFS('02_核算项'!$AC$2:$AC$6232,'02_核算项'!$B$2:$B$6232,$A61,'02_核算项'!$M$2:$M$6232,"PM10")</f>
        <v>107.36550000000004</v>
      </c>
      <c r="L61" s="4">
        <f>SUMIFS('02_核算项'!$AC$2:$AC$6232,'02_核算项'!$B$2:$B$6232,$A61,'02_核算项'!$M$2:$M$6232,"PM25")</f>
        <v>32.53500000000002</v>
      </c>
      <c r="M61" s="4">
        <f>SUMIFS('02_核算项'!$AC$2:$AC$6232,'02_核算项'!$B$2:$B$6232,$A61,'02_核算项'!$M$2:$M$6232,"BC")</f>
        <v>0.06507000000000002</v>
      </c>
      <c r="N61" s="4">
        <f>SUMIFS('02_核算项'!$AC$2:$AC$6232,'02_核算项'!$B$2:$B$6232,$A61,'02_核算项'!$M$2:$M$6232,"OC")</f>
        <v>0.0</v>
      </c>
      <c r="O61" s="4">
        <f>SUMIFS('02_核算项'!$AC$2:$AC$6232,'02_核算项'!$B$2:$B$6232,$A61,'02_核算项'!$M$2:$M$6232,"NH3")</f>
        <v>0.0</v>
      </c>
      <c r="P61" s="4">
        <f>SUMIFS('02_核算项'!$AD$2:$AD$6232,'02_核算项'!$B$2:$B$6232,$A61,'02_核算项'!$M$2:$M$6232,"SO2")</f>
        <v>178.5</v>
      </c>
      <c r="Q61" s="4">
        <f>SUMIFS('02_核算项'!$AD$2:$AD$6232,'02_核算项'!$B$2:$B$6232,$A61,'02_核算项'!$M$2:$M$6232,"NOX")</f>
        <v>120.0</v>
      </c>
      <c r="R61" s="4">
        <f>SUMIFS('02_核算项'!$AD$2:$AD$6232,'02_核算项'!$B$2:$B$6232,$A61,'02_核算项'!$M$2:$M$6232,"CO")</f>
        <v>240.0</v>
      </c>
      <c r="S61" s="4">
        <f>SUMIFS('02_核算项'!$AD$2:$AD$6232,'02_核算项'!$B$2:$B$6232,$A61,'02_核算项'!$M$2:$M$6232,"VOCS")</f>
        <v>5.4</v>
      </c>
      <c r="T61" s="4">
        <f>SUMIFS('02_核算项'!$AD$2:$AD$6232,'02_核算项'!$B$2:$B$6232,$A61,'02_核算项'!$M$2:$M$6232,"PM10")</f>
        <v>107.36550000000005</v>
      </c>
      <c r="U61" s="4">
        <f>SUMIFS('02_核算项'!$AD$2:$AD$6232,'02_核算项'!$B$2:$B$6232,$A61,'02_核算项'!$M$2:$M$6232,"PM25")</f>
        <v>32.53500000000002</v>
      </c>
      <c r="V61" s="4">
        <f>SUMIFS('02_核算项'!$AD$2:$AD$6232,'02_核算项'!$B$2:$B$6232,$A61,'02_核算项'!$M$2:$M$6232,"BC")</f>
        <v>0.06507000000000002</v>
      </c>
      <c r="W61" s="4">
        <f>SUMIFS('02_核算项'!$AD$2:$AD$6232,'02_核算项'!$B$2:$B$6232,$A61,'02_核算项'!$M$2:$M$6232,"OC")</f>
        <v>0.0</v>
      </c>
      <c r="X61" s="4">
        <f>SUMIFS('02_核算项'!$AD$2:$AD$6232,'02_核算项'!$B$2:$B$6232,$A61,'02_核算项'!$M$2:$M$6232,"NH3")</f>
        <v>0.0</v>
      </c>
      <c r="Y61" s="2">
        <v>33</v>
      </c>
    </row>
    <row r="62" spans="1:25">
      <c r="A62" s="2" t="s">
        <v>1125</v>
      </c>
      <c r="B62" s="2" t="s">
        <v>1126</v>
      </c>
      <c r="C62" s="2" t="s">
        <v>223</v>
      </c>
      <c r="D62" s="2" t="s">
        <v>119</v>
      </c>
      <c r="E62" s="2" t="s">
        <v>120</v>
      </c>
      <c r="F62" s="2" t="s">
        <v>52</v>
      </c>
      <c r="G62" s="4">
        <f>SUMIFS('02_核算项'!$AC$2:$AC$6232,'02_核算项'!$B$2:$B$6232,$A62,'02_核算项'!$M$2:$M$6232,"SO2")</f>
        <v>0</v>
      </c>
      <c r="H62" s="4">
        <f>SUMIFS('02_核算项'!$AC$2:$AC$6232,'02_核算项'!$B$2:$B$6232,$A62,'02_核算项'!$M$2:$M$6232,"NOX")</f>
        <v>0</v>
      </c>
      <c r="I62" s="4">
        <f>SUMIFS('02_核算项'!$AC$2:$AC$6232,'02_核算项'!$B$2:$B$6232,$A62,'02_核算项'!$M$2:$M$6232,"CO")</f>
        <v>0</v>
      </c>
      <c r="J62" s="4">
        <f>SUMIFS('02_核算项'!$AC$2:$AC$6232,'02_核算项'!$B$2:$B$6232,$A62,'02_核算项'!$M$2:$M$6232,"VOCS")</f>
        <v>0</v>
      </c>
      <c r="K62" s="4">
        <f>SUMIFS('02_核算项'!$AC$2:$AC$6232,'02_核算项'!$B$2:$B$6232,$A62,'02_核算项'!$M$2:$M$6232,"PM10")</f>
        <v>0</v>
      </c>
      <c r="L62" s="4">
        <f>SUMIFS('02_核算项'!$AC$2:$AC$6232,'02_核算项'!$B$2:$B$6232,$A62,'02_核算项'!$M$2:$M$6232,"PM25")</f>
        <v>0</v>
      </c>
      <c r="M62" s="4">
        <f>SUMIFS('02_核算项'!$AC$2:$AC$6232,'02_核算项'!$B$2:$B$6232,$A62,'02_核算项'!$M$2:$M$6232,"BC")</f>
        <v>0</v>
      </c>
      <c r="N62" s="4">
        <f>SUMIFS('02_核算项'!$AC$2:$AC$6232,'02_核算项'!$B$2:$B$6232,$A62,'02_核算项'!$M$2:$M$6232,"OC")</f>
        <v>0</v>
      </c>
      <c r="O62" s="4">
        <f>SUMIFS('02_核算项'!$AC$2:$AC$6232,'02_核算项'!$B$2:$B$6232,$A62,'02_核算项'!$M$2:$M$6232,"NH3")</f>
        <v>0.0</v>
      </c>
      <c r="X62" s="4">
        <f>SUMIFS('02_核算项'!$AD$2:$AD$6232,'02_核算项'!$B$2:$B$6232,$A62,'02_核算项'!$M$2:$M$6232,"NH3")</f>
        <v>0.0</v>
      </c>
      <c r="Y62" s="2">
        <v>48</v>
      </c>
    </row>
    <row r="63" spans="1:25">
      <c r="A63" s="2" t="s">
        <v>1136</v>
      </c>
      <c r="B63" s="2" t="s">
        <v>1137</v>
      </c>
      <c r="C63" s="2" t="s">
        <v>526</v>
      </c>
      <c r="D63" s="2" t="s">
        <v>278</v>
      </c>
      <c r="E63" s="2" t="s">
        <v>120</v>
      </c>
      <c r="F63" s="2" t="s">
        <v>297</v>
      </c>
      <c r="G63" s="4">
        <f>SUMIFS('02_核算项'!$AC$2:$AC$6232,'02_核算项'!$B$2:$B$6232,$A63,'02_核算项'!$M$2:$M$6232,"SO2")</f>
        <v>0</v>
      </c>
      <c r="H63" s="4">
        <f>SUMIFS('02_核算项'!$AC$2:$AC$6232,'02_核算项'!$B$2:$B$6232,$A63,'02_核算项'!$M$2:$M$6232,"NOX")</f>
        <v>0</v>
      </c>
      <c r="I63" s="4">
        <f>SUMIFS('02_核算项'!$AC$2:$AC$6232,'02_核算项'!$B$2:$B$6232,$A63,'02_核算项'!$M$2:$M$6232,"CO")</f>
        <v>0</v>
      </c>
      <c r="J63" s="4">
        <f>SUMIFS('02_核算项'!$AC$2:$AC$6232,'02_核算项'!$B$2:$B$6232,$A63,'02_核算项'!$M$2:$M$6232,"VOCS")</f>
        <v>0</v>
      </c>
      <c r="K63" s="4">
        <f>SUMIFS('02_核算项'!$AC$2:$AC$6232,'02_核算项'!$B$2:$B$6232,$A63,'02_核算项'!$M$2:$M$6232,"PM10")</f>
        <v>0</v>
      </c>
      <c r="L63" s="4">
        <f>SUMIFS('02_核算项'!$AC$2:$AC$6232,'02_核算项'!$B$2:$B$6232,$A63,'02_核算项'!$M$2:$M$6232,"PM25")</f>
        <v>0</v>
      </c>
      <c r="M63" s="4">
        <f>SUMIFS('02_核算项'!$AC$2:$AC$6232,'02_核算项'!$B$2:$B$6232,$A63,'02_核算项'!$M$2:$M$6232,"BC")</f>
        <v>0</v>
      </c>
      <c r="N63" s="4">
        <f>SUMIFS('02_核算项'!$AC$2:$AC$6232,'02_核算项'!$B$2:$B$6232,$A63,'02_核算项'!$M$2:$M$6232,"OC")</f>
        <v>0</v>
      </c>
      <c r="O63" s="4">
        <f>SUMIFS('02_核算项'!$AC$2:$AC$6232,'02_核算项'!$B$2:$B$6232,$A63,'02_核算项'!$M$2:$M$6232,"NH3")</f>
        <v>0.0</v>
      </c>
      <c r="X63" s="4">
        <f>SUMIFS('02_核算项'!$AD$2:$AD$6232,'02_核算项'!$B$2:$B$6232,$A63,'02_核算项'!$M$2:$M$6232,"NH3")</f>
        <v>0.0</v>
      </c>
      <c r="Y63" s="2">
        <v>48</v>
      </c>
    </row>
    <row r="64" spans="1:25">
      <c r="A64" s="2" t="s">
        <v>1147</v>
      </c>
      <c r="B64" s="2" t="s">
        <v>1148</v>
      </c>
      <c r="C64" s="2" t="s">
        <v>296</v>
      </c>
      <c r="D64" s="2" t="s">
        <v>119</v>
      </c>
      <c r="E64" s="2" t="s">
        <v>51</v>
      </c>
      <c r="F64" s="2" t="s">
        <v>52</v>
      </c>
      <c r="G64" s="4">
        <f>SUMIFS('02_核算项'!$AC$2:$AC$6232,'02_核算项'!$B$2:$B$6232,$A64,'02_核算项'!$M$2:$M$6232,"SO2")</f>
        <v>8.720999999999998</v>
      </c>
      <c r="H64" s="4">
        <f>SUMIFS('02_核算项'!$AC$2:$AC$6232,'02_核算项'!$B$2:$B$6232,$A64,'02_核算项'!$M$2:$M$6232,"NOX")</f>
        <v>3.6</v>
      </c>
      <c r="I64" s="4">
        <f>SUMIFS('02_核算项'!$AC$2:$AC$6232,'02_核算项'!$B$2:$B$6232,$A64,'02_核算项'!$M$2:$M$6232,"CO")</f>
        <v>7.2</v>
      </c>
      <c r="J64" s="4">
        <f>SUMIFS('02_核算项'!$AC$2:$AC$6232,'02_核算项'!$B$2:$B$6232,$A64,'02_核算项'!$M$2:$M$6232,"VOCS")</f>
        <v>0.162</v>
      </c>
      <c r="K64" s="4">
        <f>SUMIFS('02_核算项'!$AC$2:$AC$6232,'02_核算项'!$B$2:$B$6232,$A64,'02_核算项'!$M$2:$M$6232,"PM10")</f>
        <v>4.833675000000001</v>
      </c>
      <c r="L64" s="4">
        <f>SUMIFS('02_核算项'!$AC$2:$AC$6232,'02_核算项'!$B$2:$B$6232,$A64,'02_核算项'!$M$2:$M$6232,"PM25")</f>
        <v>1.4647500000000004</v>
      </c>
      <c r="M64" s="4">
        <f>SUMIFS('02_核算项'!$AC$2:$AC$6232,'02_核算项'!$B$2:$B$6232,$A64,'02_核算项'!$M$2:$M$6232,"BC")</f>
        <v>0.002929500000000001</v>
      </c>
      <c r="N64" s="4">
        <f>SUMIFS('02_核算项'!$AC$2:$AC$6232,'02_核算项'!$B$2:$B$6232,$A64,'02_核算项'!$M$2:$M$6232,"OC")</f>
        <v>0.0</v>
      </c>
      <c r="O64" s="4">
        <f>SUMIFS('02_核算项'!$AC$2:$AC$6232,'02_核算项'!$B$2:$B$6232,$A64,'02_核算项'!$M$2:$M$6232,"NH3")</f>
        <v>0.0</v>
      </c>
      <c r="P64" s="4">
        <f>SUMIFS('02_核算项'!$AD$2:$AD$6232,'02_核算项'!$B$2:$B$6232,$A64,'02_核算项'!$M$2:$M$6232,"SO2")</f>
        <v>8.720999999999998</v>
      </c>
      <c r="Q64" s="4">
        <f>SUMIFS('02_核算项'!$AD$2:$AD$6232,'02_核算项'!$B$2:$B$6232,$A64,'02_核算项'!$M$2:$M$6232,"NOX")</f>
        <v>2.8080000000000003</v>
      </c>
      <c r="R64" s="4">
        <f>SUMIFS('02_核算项'!$AD$2:$AD$6232,'02_核算项'!$B$2:$B$6232,$A64,'02_核算项'!$M$2:$M$6232,"CO")</f>
        <v>7.2</v>
      </c>
      <c r="S64" s="4">
        <f>SUMIFS('02_核算项'!$AD$2:$AD$6232,'02_核算项'!$B$2:$B$6232,$A64,'02_核算项'!$M$2:$M$6232,"VOCS")</f>
        <v>0.162</v>
      </c>
      <c r="T64" s="4">
        <f>SUMIFS('02_核算项'!$AD$2:$AD$6232,'02_核算项'!$B$2:$B$6232,$A64,'02_核算项'!$M$2:$M$6232,"PM10")</f>
        <v>4.833675000000001</v>
      </c>
      <c r="U64" s="4">
        <f>SUMIFS('02_核算项'!$AD$2:$AD$6232,'02_核算项'!$B$2:$B$6232,$A64,'02_核算项'!$M$2:$M$6232,"PM25")</f>
        <v>1.4647500000000004</v>
      </c>
      <c r="V64" s="4">
        <f>SUMIFS('02_核算项'!$AD$2:$AD$6232,'02_核算项'!$B$2:$B$6232,$A64,'02_核算项'!$M$2:$M$6232,"BC")</f>
        <v>0.002929500000000001</v>
      </c>
      <c r="W64" s="4">
        <f>SUMIFS('02_核算项'!$AD$2:$AD$6232,'02_核算项'!$B$2:$B$6232,$A64,'02_核算项'!$M$2:$M$6232,"OC")</f>
        <v>0.0</v>
      </c>
      <c r="X64" s="4">
        <f>SUMIFS('02_核算项'!$AD$2:$AD$6232,'02_核算项'!$B$2:$B$6232,$A64,'02_核算项'!$M$2:$M$6232,"NH3")</f>
        <v>0.0</v>
      </c>
      <c r="Y64" s="2">
        <v>32</v>
      </c>
    </row>
    <row r="65" spans="1:25">
      <c r="A65" s="2" t="s">
        <v>1158</v>
      </c>
      <c r="B65" s="2" t="s">
        <v>1159</v>
      </c>
      <c r="C65" s="2" t="s">
        <v>924</v>
      </c>
      <c r="D65" s="2" t="s">
        <v>50</v>
      </c>
      <c r="E65" s="2" t="s">
        <v>225</v>
      </c>
      <c r="F65" s="2" t="s">
        <v>52</v>
      </c>
      <c r="G65" s="4">
        <f>SUMIFS('02_核算项'!$AC$2:$AC$6232,'02_核算项'!$B$2:$B$6232,$A65,'02_核算项'!$M$2:$M$6232,"SO2")</f>
        <v>0.0</v>
      </c>
      <c r="H65" s="4">
        <f>SUMIFS('02_核算项'!$AC$2:$AC$6232,'02_核算项'!$B$2:$B$6232,$A65,'02_核算项'!$M$2:$M$6232,"NOX")</f>
        <v>240.69418999999996</v>
      </c>
      <c r="I65" s="4">
        <f>SUMIFS('02_核算项'!$AC$2:$AC$6232,'02_核算项'!$B$2:$B$6232,$A65,'02_核算项'!$M$2:$M$6232,"CO")</f>
        <v>76.31767</v>
      </c>
      <c r="J65" s="4">
        <f>SUMIFS('02_核算项'!$AC$2:$AC$6232,'02_核算项'!$B$2:$B$6232,$A65,'02_核算项'!$M$2:$M$6232,"VOCS")</f>
        <v>1.174118</v>
      </c>
      <c r="K65" s="4">
        <f>SUMIFS('02_核算项'!$AC$2:$AC$6232,'02_核算项'!$B$2:$B$6232,$A65,'02_核算项'!$M$2:$M$6232,"PM10")</f>
        <v>1.761177</v>
      </c>
      <c r="L65" s="4">
        <f>SUMIFS('02_核算项'!$AC$2:$AC$6232,'02_核算项'!$B$2:$B$6232,$A65,'02_核算项'!$M$2:$M$6232,"PM25")</f>
        <v>1.761177</v>
      </c>
      <c r="M65" s="4">
        <f>SUMIFS('02_核算项'!$AC$2:$AC$6232,'02_核算项'!$B$2:$B$6232,$A65,'02_核算项'!$M$2:$M$6232,"BC")</f>
        <v>0.0</v>
      </c>
      <c r="N65" s="4">
        <f>SUMIFS('02_核算项'!$AC$2:$AC$6232,'02_核算项'!$B$2:$B$6232,$A65,'02_核算项'!$M$2:$M$6232,"OC")</f>
        <v>0.0</v>
      </c>
      <c r="O65" s="4">
        <f>SUMIFS('02_核算项'!$AC$2:$AC$6232,'02_核算项'!$B$2:$B$6232,$A65,'02_核算项'!$M$2:$M$6232,"NH3")</f>
        <v>0.0</v>
      </c>
      <c r="P65" s="4">
        <f>SUMIFS('02_核算项'!$AD$2:$AD$6232,'02_核算项'!$B$2:$B$6232,$A65,'02_核算项'!$M$2:$M$6232,"SO2")</f>
        <v>0.0</v>
      </c>
      <c r="Q65" s="4">
        <f>SUMIFS('02_核算项'!$AD$2:$AD$6232,'02_核算项'!$B$2:$B$6232,$A65,'02_核算项'!$M$2:$M$6232,"NOX")</f>
        <v>187.74146819999999</v>
      </c>
      <c r="R65" s="4">
        <f>SUMIFS('02_核算项'!$AD$2:$AD$6232,'02_核算项'!$B$2:$B$6232,$A65,'02_核算项'!$M$2:$M$6232,"CO")</f>
        <v>76.31767</v>
      </c>
      <c r="S65" s="4">
        <f>SUMIFS('02_核算项'!$AD$2:$AD$6232,'02_核算项'!$B$2:$B$6232,$A65,'02_核算项'!$M$2:$M$6232,"VOCS")</f>
        <v>1.174118</v>
      </c>
      <c r="T65" s="4">
        <f>SUMIFS('02_核算项'!$AD$2:$AD$6232,'02_核算项'!$B$2:$B$6232,$A65,'02_核算项'!$M$2:$M$6232,"PM10")</f>
        <v>1.761177</v>
      </c>
      <c r="U65" s="4">
        <f>SUMIFS('02_核算项'!$AD$2:$AD$6232,'02_核算项'!$B$2:$B$6232,$A65,'02_核算项'!$M$2:$M$6232,"PM25")</f>
        <v>1.761177</v>
      </c>
      <c r="V65" s="4">
        <f>SUMIFS('02_核算项'!$AD$2:$AD$6232,'02_核算项'!$B$2:$B$6232,$A65,'02_核算项'!$M$2:$M$6232,"BC")</f>
        <v>0.0</v>
      </c>
      <c r="W65" s="4">
        <f>SUMIFS('02_核算项'!$AD$2:$AD$6232,'02_核算项'!$B$2:$B$6232,$A65,'02_核算项'!$M$2:$M$6232,"OC")</f>
        <v>0.0</v>
      </c>
      <c r="X65" s="4">
        <f>SUMIFS('02_核算项'!$AD$2:$AD$6232,'02_核算项'!$B$2:$B$6232,$A65,'02_核算项'!$M$2:$M$6232,"NH3")</f>
        <v>0.0</v>
      </c>
      <c r="Y65" s="2">
        <v>41</v>
      </c>
    </row>
    <row r="66" spans="1:25">
      <c r="A66" s="2" t="s">
        <v>1169</v>
      </c>
      <c r="B66" s="2" t="s">
        <v>1170</v>
      </c>
      <c r="C66" s="2" t="s">
        <v>118</v>
      </c>
      <c r="D66" s="2" t="s">
        <v>278</v>
      </c>
      <c r="E66" s="2" t="s">
        <v>120</v>
      </c>
      <c r="F66" s="2" t="s">
        <v>52</v>
      </c>
      <c r="G66" s="4">
        <f>SUMIFS('02_核算项'!$AC$2:$AC$6232,'02_核算项'!$B$2:$B$6232,$A66,'02_核算项'!$M$2:$M$6232,"SO2")</f>
        <v>0.147</v>
      </c>
      <c r="H66" s="4">
        <f>SUMIFS('02_核算项'!$AC$2:$AC$6232,'02_核算项'!$B$2:$B$6232,$A66,'02_核算项'!$M$2:$M$6232,"NOX")</f>
        <v>0.3626</v>
      </c>
      <c r="I66" s="4">
        <f>SUMIFS('02_核算项'!$AC$2:$AC$6232,'02_核算项'!$B$2:$B$6232,$A66,'02_核算项'!$M$2:$M$6232,"CO")</f>
        <v>0.0294</v>
      </c>
      <c r="J66" s="4">
        <f>SUMIFS('02_核算项'!$AC$2:$AC$6232,'02_核算项'!$B$2:$B$6232,$A66,'02_核算项'!$M$2:$M$6232,"VOCS")</f>
        <v>0.00637</v>
      </c>
      <c r="K66" s="4">
        <f>SUMIFS('02_核算项'!$AC$2:$AC$6232,'02_核算项'!$B$2:$B$6232,$A66,'02_核算项'!$M$2:$M$6232,"PM10")</f>
        <v>0.0245</v>
      </c>
      <c r="L66" s="4">
        <f>SUMIFS('02_核算项'!$AC$2:$AC$6232,'02_核算项'!$B$2:$B$6232,$A66,'02_核算项'!$M$2:$M$6232,"PM25")</f>
        <v>0.0245</v>
      </c>
      <c r="M66" s="4">
        <f>SUMIFS('02_核算项'!$AC$2:$AC$6232,'02_核算项'!$B$2:$B$6232,$A66,'02_核算项'!$M$2:$M$6232,"BC")</f>
        <v>0.00049</v>
      </c>
      <c r="N66" s="4">
        <f>SUMIFS('02_核算项'!$AC$2:$AC$6232,'02_核算项'!$B$2:$B$6232,$A66,'02_核算项'!$M$2:$M$6232,"OC")</f>
        <v>0.00196</v>
      </c>
      <c r="O66" s="4">
        <f>SUMIFS('02_核算项'!$AC$2:$AC$6232,'02_核算项'!$B$2:$B$6232,$A66,'02_核算项'!$M$2:$M$6232,"NH3")</f>
        <v>0.0</v>
      </c>
      <c r="P66" s="4">
        <f>SUMIFS('02_核算项'!$AD$2:$AD$6232,'02_核算项'!$B$2:$B$6232,$A66,'02_核算项'!$M$2:$M$6232,"SO2")</f>
        <v>0.029399999999999992</v>
      </c>
      <c r="Q66" s="4">
        <f>SUMIFS('02_核算项'!$AD$2:$AD$6232,'02_核算项'!$B$2:$B$6232,$A66,'02_核算项'!$M$2:$M$6232,"NOX")</f>
        <v>0.28282799999999997</v>
      </c>
      <c r="R66" s="4">
        <f>SUMIFS('02_核算项'!$AD$2:$AD$6232,'02_核算项'!$B$2:$B$6232,$A66,'02_核算项'!$M$2:$M$6232,"CO")</f>
        <v>0.0294</v>
      </c>
      <c r="S66" s="4">
        <f>SUMIFS('02_核算项'!$AD$2:$AD$6232,'02_核算项'!$B$2:$B$6232,$A66,'02_核算项'!$M$2:$M$6232,"VOCS")</f>
        <v>0.00637</v>
      </c>
      <c r="T66" s="4">
        <f>SUMIFS('02_核算项'!$AD$2:$AD$6232,'02_核算项'!$B$2:$B$6232,$A66,'02_核算项'!$M$2:$M$6232,"PM10")</f>
        <v>0.010535000000000001</v>
      </c>
      <c r="U66" s="4">
        <f>SUMIFS('02_核算项'!$AD$2:$AD$6232,'02_核算项'!$B$2:$B$6232,$A66,'02_核算项'!$M$2:$M$6232,"PM25")</f>
        <v>0.010535000000000001</v>
      </c>
      <c r="V66" s="4">
        <f>SUMIFS('02_核算项'!$AD$2:$AD$6232,'02_核算项'!$B$2:$B$6232,$A66,'02_核算项'!$M$2:$M$6232,"BC")</f>
        <v>0.00021070000000000003</v>
      </c>
      <c r="W66" s="4">
        <f>SUMIFS('02_核算项'!$AD$2:$AD$6232,'02_核算项'!$B$2:$B$6232,$A66,'02_核算项'!$M$2:$M$6232,"OC")</f>
        <v>0.0008428000000000001</v>
      </c>
      <c r="X66" s="4">
        <f>SUMIFS('02_核算项'!$AD$2:$AD$6232,'02_核算项'!$B$2:$B$6232,$A66,'02_核算项'!$M$2:$M$6232,"NH3")</f>
        <v>0.0</v>
      </c>
      <c r="Y66" s="2">
        <v>70</v>
      </c>
    </row>
    <row r="67" spans="1:25">
      <c r="A67" s="2" t="s">
        <v>1188</v>
      </c>
      <c r="B67" s="2" t="s">
        <v>1189</v>
      </c>
      <c r="C67" s="2" t="s">
        <v>760</v>
      </c>
      <c r="D67" s="2" t="s">
        <v>278</v>
      </c>
      <c r="E67" s="2" t="s">
        <v>120</v>
      </c>
      <c r="F67" s="2" t="s">
        <v>52</v>
      </c>
      <c r="G67" s="4">
        <f>SUMIFS('02_核算项'!$AC$2:$AC$6232,'02_核算项'!$B$2:$B$6232,$A67,'02_核算项'!$M$2:$M$6232,"SO2")</f>
        <v>0</v>
      </c>
      <c r="H67" s="4">
        <f>SUMIFS('02_核算项'!$AC$2:$AC$6232,'02_核算项'!$B$2:$B$6232,$A67,'02_核算项'!$M$2:$M$6232,"NOX")</f>
        <v>0</v>
      </c>
      <c r="I67" s="4">
        <f>SUMIFS('02_核算项'!$AC$2:$AC$6232,'02_核算项'!$B$2:$B$6232,$A67,'02_核算项'!$M$2:$M$6232,"CO")</f>
        <v>0</v>
      </c>
      <c r="J67" s="4">
        <f>SUMIFS('02_核算项'!$AC$2:$AC$6232,'02_核算项'!$B$2:$B$6232,$A67,'02_核算项'!$M$2:$M$6232,"VOCS")</f>
        <v>0</v>
      </c>
      <c r="K67" s="4">
        <f>SUMIFS('02_核算项'!$AC$2:$AC$6232,'02_核算项'!$B$2:$B$6232,$A67,'02_核算项'!$M$2:$M$6232,"PM10")</f>
        <v>0</v>
      </c>
      <c r="L67" s="4">
        <f>SUMIFS('02_核算项'!$AC$2:$AC$6232,'02_核算项'!$B$2:$B$6232,$A67,'02_核算项'!$M$2:$M$6232,"PM25")</f>
        <v>0</v>
      </c>
      <c r="M67" s="4">
        <f>SUMIFS('02_核算项'!$AC$2:$AC$6232,'02_核算项'!$B$2:$B$6232,$A67,'02_核算项'!$M$2:$M$6232,"BC")</f>
        <v>0</v>
      </c>
      <c r="N67" s="4">
        <f>SUMIFS('02_核算项'!$AC$2:$AC$6232,'02_核算项'!$B$2:$B$6232,$A67,'02_核算项'!$M$2:$M$6232,"OC")</f>
        <v>0</v>
      </c>
      <c r="O67" s="4">
        <f>SUMIFS('02_核算项'!$AC$2:$AC$6232,'02_核算项'!$B$2:$B$6232,$A67,'02_核算项'!$M$2:$M$6232,"NH3")</f>
        <v>0.0</v>
      </c>
      <c r="X67" s="4">
        <f>SUMIFS('02_核算项'!$AD$2:$AD$6232,'02_核算项'!$B$2:$B$6232,$A67,'02_核算项'!$M$2:$M$6232,"NH3")</f>
        <v>0.0</v>
      </c>
      <c r="Y67" s="2">
        <v>57</v>
      </c>
    </row>
    <row r="68" spans="1:25">
      <c r="A68" s="2" t="s">
        <v>1203</v>
      </c>
      <c r="B68" s="2" t="s">
        <v>1204</v>
      </c>
      <c r="C68" s="2" t="s">
        <v>277</v>
      </c>
      <c r="D68" s="2" t="s">
        <v>278</v>
      </c>
      <c r="E68" s="2" t="s">
        <v>120</v>
      </c>
      <c r="F68" s="2" t="s">
        <v>798</v>
      </c>
      <c r="G68" s="4">
        <f>SUMIFS('02_核算项'!$AC$2:$AC$6232,'02_核算项'!$B$2:$B$6232,$A68,'02_核算项'!$M$2:$M$6232,"SO2")</f>
        <v>0</v>
      </c>
      <c r="H68" s="4">
        <f>SUMIFS('02_核算项'!$AC$2:$AC$6232,'02_核算项'!$B$2:$B$6232,$A68,'02_核算项'!$M$2:$M$6232,"NOX")</f>
        <v>0</v>
      </c>
      <c r="I68" s="4">
        <f>SUMIFS('02_核算项'!$AC$2:$AC$6232,'02_核算项'!$B$2:$B$6232,$A68,'02_核算项'!$M$2:$M$6232,"CO")</f>
        <v>0</v>
      </c>
      <c r="J68" s="4">
        <f>SUMIFS('02_核算项'!$AC$2:$AC$6232,'02_核算项'!$B$2:$B$6232,$A68,'02_核算项'!$M$2:$M$6232,"VOCS")</f>
        <v>0</v>
      </c>
      <c r="K68" s="4">
        <f>SUMIFS('02_核算项'!$AC$2:$AC$6232,'02_核算项'!$B$2:$B$6232,$A68,'02_核算项'!$M$2:$M$6232,"PM10")</f>
        <v>0</v>
      </c>
      <c r="L68" s="4">
        <f>SUMIFS('02_核算项'!$AC$2:$AC$6232,'02_核算项'!$B$2:$B$6232,$A68,'02_核算项'!$M$2:$M$6232,"PM25")</f>
        <v>0</v>
      </c>
      <c r="M68" s="4">
        <f>SUMIFS('02_核算项'!$AC$2:$AC$6232,'02_核算项'!$B$2:$B$6232,$A68,'02_核算项'!$M$2:$M$6232,"BC")</f>
        <v>0</v>
      </c>
      <c r="N68" s="4">
        <f>SUMIFS('02_核算项'!$AC$2:$AC$6232,'02_核算项'!$B$2:$B$6232,$A68,'02_核算项'!$M$2:$M$6232,"OC")</f>
        <v>0</v>
      </c>
      <c r="O68" s="4">
        <f>SUMIFS('02_核算项'!$AC$2:$AC$6232,'02_核算项'!$B$2:$B$6232,$A68,'02_核算项'!$M$2:$M$6232,"NH3")</f>
        <v>0.0</v>
      </c>
      <c r="X68" s="4">
        <f>SUMIFS('02_核算项'!$AD$2:$AD$6232,'02_核算项'!$B$2:$B$6232,$A68,'02_核算项'!$M$2:$M$6232,"NH3")</f>
        <v>0.0</v>
      </c>
      <c r="Y68" s="2">
        <v>58</v>
      </c>
    </row>
    <row r="69" spans="1:25">
      <c r="A69" s="2" t="s">
        <v>1214</v>
      </c>
      <c r="B69" s="2" t="s">
        <v>1215</v>
      </c>
      <c r="C69" s="2" t="s">
        <v>526</v>
      </c>
      <c r="D69" s="2" t="s">
        <v>119</v>
      </c>
      <c r="E69" s="2" t="s">
        <v>227</v>
      </c>
      <c r="F69" s="2" t="s">
        <v>52</v>
      </c>
      <c r="G69" s="4">
        <f>SUMIFS('02_核算项'!$AC$2:$AC$6232,'02_核算项'!$B$2:$B$6232,$A69,'02_核算项'!$M$2:$M$6232,"SO2")</f>
        <v>0.0</v>
      </c>
      <c r="H69" s="4">
        <f>SUMIFS('02_核算项'!$AC$2:$AC$6232,'02_核算项'!$B$2:$B$6232,$A69,'02_核算项'!$M$2:$M$6232,"NOX")</f>
        <v>32.431</v>
      </c>
      <c r="I69" s="4">
        <f>SUMIFS('02_核算项'!$AC$2:$AC$6232,'02_核算项'!$B$2:$B$6232,$A69,'02_核算项'!$M$2:$M$6232,"CO")</f>
        <v>10.283</v>
      </c>
      <c r="J69" s="4">
        <f>SUMIFS('02_核算项'!$AC$2:$AC$6232,'02_核算项'!$B$2:$B$6232,$A69,'02_核算项'!$M$2:$M$6232,"VOCS")</f>
        <v>0.1582</v>
      </c>
      <c r="K69" s="4">
        <f>SUMIFS('02_核算项'!$AC$2:$AC$6232,'02_核算项'!$B$2:$B$6232,$A69,'02_核算项'!$M$2:$M$6232,"PM10")</f>
        <v>0.2373</v>
      </c>
      <c r="L69" s="4">
        <f>SUMIFS('02_核算项'!$AC$2:$AC$6232,'02_核算项'!$B$2:$B$6232,$A69,'02_核算项'!$M$2:$M$6232,"PM25")</f>
        <v>0.2373</v>
      </c>
      <c r="M69" s="4">
        <f>SUMIFS('02_核算项'!$AC$2:$AC$6232,'02_核算项'!$B$2:$B$6232,$A69,'02_核算项'!$M$2:$M$6232,"BC")</f>
        <v>0.0</v>
      </c>
      <c r="N69" s="4">
        <f>SUMIFS('02_核算项'!$AC$2:$AC$6232,'02_核算项'!$B$2:$B$6232,$A69,'02_核算项'!$M$2:$M$6232,"OC")</f>
        <v>0.0</v>
      </c>
      <c r="O69" s="4">
        <f>SUMIFS('02_核算项'!$AC$2:$AC$6232,'02_核算项'!$B$2:$B$6232,$A69,'02_核算项'!$M$2:$M$6232,"NH3")</f>
        <v>0</v>
      </c>
      <c r="P69" s="4">
        <f>SUMIFS('02_核算项'!$AD$2:$AD$6232,'02_核算项'!$B$2:$B$6232,$A69,'02_核算项'!$M$2:$M$6232,"SO2")</f>
        <v>0.0</v>
      </c>
      <c r="Q69" s="4">
        <f>SUMIFS('02_核算项'!$AD$2:$AD$6232,'02_核算项'!$B$2:$B$6232,$A69,'02_核算项'!$M$2:$M$6232,"NOX")</f>
        <v>11.675159999999998</v>
      </c>
      <c r="R69" s="4">
        <f>SUMIFS('02_核算项'!$AD$2:$AD$6232,'02_核算项'!$B$2:$B$6232,$A69,'02_核算项'!$M$2:$M$6232,"CO")</f>
        <v>10.283</v>
      </c>
      <c r="S69" s="4">
        <f>SUMIFS('02_核算项'!$AD$2:$AD$6232,'02_核算项'!$B$2:$B$6232,$A69,'02_核算项'!$M$2:$M$6232,"VOCS")</f>
        <v>0.1582</v>
      </c>
      <c r="T69" s="4">
        <f>SUMIFS('02_核算项'!$AD$2:$AD$6232,'02_核算项'!$B$2:$B$6232,$A69,'02_核算项'!$M$2:$M$6232,"PM10")</f>
        <v>0.009492000000000009</v>
      </c>
      <c r="U69" s="4">
        <f>SUMIFS('02_核算项'!$AD$2:$AD$6232,'02_核算项'!$B$2:$B$6232,$A69,'02_核算项'!$M$2:$M$6232,"PM25")</f>
        <v>0.009492000000000009</v>
      </c>
      <c r="V69" s="4">
        <f>SUMIFS('02_核算项'!$AD$2:$AD$6232,'02_核算项'!$B$2:$B$6232,$A69,'02_核算项'!$M$2:$M$6232,"BC")</f>
        <v>0.0</v>
      </c>
      <c r="W69" s="4">
        <f>SUMIFS('02_核算项'!$AD$2:$AD$6232,'02_核算项'!$B$2:$B$6232,$A69,'02_核算项'!$M$2:$M$6232,"OC")</f>
        <v>0.0</v>
      </c>
      <c r="Y69" s="2">
        <v>16</v>
      </c>
    </row>
    <row r="70" spans="1:25">
      <c r="A70" s="2" t="s">
        <v>1225</v>
      </c>
      <c r="B70" s="2" t="s">
        <v>1226</v>
      </c>
      <c r="C70" s="2" t="s">
        <v>1106</v>
      </c>
      <c r="D70" s="2" t="s">
        <v>119</v>
      </c>
      <c r="E70" s="2" t="s">
        <v>227</v>
      </c>
      <c r="F70" s="2" t="s">
        <v>52</v>
      </c>
      <c r="G70" s="4">
        <f>SUMIFS('02_核算项'!$AC$2:$AC$6232,'02_核算项'!$B$2:$B$6232,$A70,'02_核算项'!$M$2:$M$6232,"SO2")</f>
        <v>0.0</v>
      </c>
      <c r="H70" s="4">
        <f>SUMIFS('02_核算项'!$AC$2:$AC$6232,'02_核算项'!$B$2:$B$6232,$A70,'02_核算项'!$M$2:$M$6232,"NOX")</f>
        <v>16.895321</v>
      </c>
      <c r="I70" s="4">
        <f>SUMIFS('02_核算项'!$AC$2:$AC$6232,'02_核算项'!$B$2:$B$6232,$A70,'02_核算项'!$M$2:$M$6232,"CO")</f>
        <v>5.357053</v>
      </c>
      <c r="J70" s="4">
        <f>SUMIFS('02_核算项'!$AC$2:$AC$6232,'02_核算项'!$B$2:$B$6232,$A70,'02_核算项'!$M$2:$M$6232,"VOCS")</f>
        <v>0.0824162</v>
      </c>
      <c r="K70" s="4">
        <f>SUMIFS('02_核算项'!$AC$2:$AC$6232,'02_核算项'!$B$2:$B$6232,$A70,'02_核算项'!$M$2:$M$6232,"PM10")</f>
        <v>0.12362429999999999</v>
      </c>
      <c r="L70" s="4">
        <f>SUMIFS('02_核算项'!$AC$2:$AC$6232,'02_核算项'!$B$2:$B$6232,$A70,'02_核算项'!$M$2:$M$6232,"PM25")</f>
        <v>0.12362429999999999</v>
      </c>
      <c r="M70" s="4">
        <f>SUMIFS('02_核算项'!$AC$2:$AC$6232,'02_核算项'!$B$2:$B$6232,$A70,'02_核算项'!$M$2:$M$6232,"BC")</f>
        <v>0.0</v>
      </c>
      <c r="N70" s="4">
        <f>SUMIFS('02_核算项'!$AC$2:$AC$6232,'02_核算项'!$B$2:$B$6232,$A70,'02_核算项'!$M$2:$M$6232,"OC")</f>
        <v>0.0</v>
      </c>
      <c r="O70" s="4">
        <f>SUMIFS('02_核算项'!$AC$2:$AC$6232,'02_核算项'!$B$2:$B$6232,$A70,'02_核算项'!$M$2:$M$6232,"NH3")</f>
        <v>0.0</v>
      </c>
      <c r="P70" s="4">
        <f>SUMIFS('02_核算项'!$AD$2:$AD$6232,'02_核算项'!$B$2:$B$6232,$A70,'02_核算项'!$M$2:$M$6232,"SO2")</f>
        <v>0.0</v>
      </c>
      <c r="Q70" s="4">
        <f>SUMIFS('02_核算项'!$AD$2:$AD$6232,'02_核算项'!$B$2:$B$6232,$A70,'02_核算项'!$M$2:$M$6232,"NOX")</f>
        <v>16.895321</v>
      </c>
      <c r="R70" s="4">
        <f>SUMIFS('02_核算项'!$AD$2:$AD$6232,'02_核算项'!$B$2:$B$6232,$A70,'02_核算项'!$M$2:$M$6232,"CO")</f>
        <v>5.357053</v>
      </c>
      <c r="S70" s="4">
        <f>SUMIFS('02_核算项'!$AD$2:$AD$6232,'02_核算项'!$B$2:$B$6232,$A70,'02_核算项'!$M$2:$M$6232,"VOCS")</f>
        <v>0.0824162</v>
      </c>
      <c r="T70" s="4">
        <f>SUMIFS('02_核算项'!$AD$2:$AD$6232,'02_核算项'!$B$2:$B$6232,$A70,'02_核算项'!$M$2:$M$6232,"PM10")</f>
        <v>0.12362429999999999</v>
      </c>
      <c r="U70" s="4">
        <f>SUMIFS('02_核算项'!$AD$2:$AD$6232,'02_核算项'!$B$2:$B$6232,$A70,'02_核算项'!$M$2:$M$6232,"PM25")</f>
        <v>0.12362429999999999</v>
      </c>
      <c r="V70" s="4">
        <f>SUMIFS('02_核算项'!$AD$2:$AD$6232,'02_核算项'!$B$2:$B$6232,$A70,'02_核算项'!$M$2:$M$6232,"BC")</f>
        <v>0.0</v>
      </c>
      <c r="W70" s="4">
        <f>SUMIFS('02_核算项'!$AD$2:$AD$6232,'02_核算项'!$B$2:$B$6232,$A70,'02_核算项'!$M$2:$M$6232,"OC")</f>
        <v>0.0</v>
      </c>
      <c r="X70" s="4">
        <f>SUMIFS('02_核算项'!$AD$2:$AD$6232,'02_核算项'!$B$2:$B$6232,$A70,'02_核算项'!$M$2:$M$6232,"NH3")</f>
        <v>0.0</v>
      </c>
      <c r="Y70" s="2">
        <v>33</v>
      </c>
    </row>
    <row r="71" spans="1:25">
      <c r="A71" s="2" t="s">
        <v>1236</v>
      </c>
      <c r="B71" s="2" t="s">
        <v>1237</v>
      </c>
      <c r="C71" s="2" t="s">
        <v>277</v>
      </c>
      <c r="D71" s="2" t="s">
        <v>278</v>
      </c>
      <c r="E71" s="2" t="s">
        <v>225</v>
      </c>
      <c r="F71" s="2" t="s">
        <v>142</v>
      </c>
      <c r="G71" s="4">
        <f>SUMIFS('02_核算项'!$AC$2:$AC$6232,'02_核算项'!$B$2:$B$6232,$A71,'02_核算项'!$M$2:$M$6232,"SO2")</f>
        <v>0.0</v>
      </c>
      <c r="H71" s="4">
        <f>SUMIFS('02_核算项'!$AC$2:$AC$6232,'02_核算项'!$B$2:$B$6232,$A71,'02_核算项'!$M$2:$M$6232,"NOX")</f>
        <v>4.113180000000001</v>
      </c>
      <c r="I71" s="4">
        <f>SUMIFS('02_核算项'!$AC$2:$AC$6232,'02_核算项'!$B$2:$B$6232,$A71,'02_核算项'!$M$2:$M$6232,"CO")</f>
        <v>3.96084</v>
      </c>
      <c r="J71" s="4">
        <f>SUMIFS('02_核算项'!$AC$2:$AC$6232,'02_核算项'!$B$2:$B$6232,$A71,'02_核算项'!$M$2:$M$6232,"VOCS")</f>
        <v>0.060936</v>
      </c>
      <c r="K71" s="4">
        <f>SUMIFS('02_核算项'!$AC$2:$AC$6232,'02_核算项'!$B$2:$B$6232,$A71,'02_核算项'!$M$2:$M$6232,"PM10")</f>
        <v>0.091404</v>
      </c>
      <c r="L71" s="4">
        <f>SUMIFS('02_核算项'!$AC$2:$AC$6232,'02_核算项'!$B$2:$B$6232,$A71,'02_核算项'!$M$2:$M$6232,"PM25")</f>
        <v>0.091404</v>
      </c>
      <c r="M71" s="4">
        <f>SUMIFS('02_核算项'!$AC$2:$AC$6232,'02_核算项'!$B$2:$B$6232,$A71,'02_核算项'!$M$2:$M$6232,"BC")</f>
        <v>0.0</v>
      </c>
      <c r="N71" s="4">
        <f>SUMIFS('02_核算项'!$AC$2:$AC$6232,'02_核算项'!$B$2:$B$6232,$A71,'02_核算项'!$M$2:$M$6232,"OC")</f>
        <v>0.0</v>
      </c>
      <c r="O71" s="4">
        <f>SUMIFS('02_核算项'!$AC$2:$AC$6232,'02_核算项'!$B$2:$B$6232,$A71,'02_核算项'!$M$2:$M$6232,"NH3")</f>
        <v>0.0</v>
      </c>
      <c r="P71" s="4">
        <f>SUMIFS('02_核算项'!$AD$2:$AD$6232,'02_核算项'!$B$2:$B$6232,$A71,'02_核算项'!$M$2:$M$6232,"SO2")</f>
        <v>0.0</v>
      </c>
      <c r="Q71" s="4">
        <f>SUMIFS('02_核算项'!$AD$2:$AD$6232,'02_核算项'!$B$2:$B$6232,$A71,'02_核算项'!$M$2:$M$6232,"NOX")</f>
        <v>3.2082804000000005</v>
      </c>
      <c r="R71" s="4">
        <f>SUMIFS('02_核算项'!$AD$2:$AD$6232,'02_核算项'!$B$2:$B$6232,$A71,'02_核算项'!$M$2:$M$6232,"CO")</f>
        <v>3.96084</v>
      </c>
      <c r="S71" s="4">
        <f>SUMIFS('02_核算项'!$AD$2:$AD$6232,'02_核算项'!$B$2:$B$6232,$A71,'02_核算项'!$M$2:$M$6232,"VOCS")</f>
        <v>0.060936</v>
      </c>
      <c r="T71" s="4">
        <f>SUMIFS('02_核算项'!$AD$2:$AD$6232,'02_核算项'!$B$2:$B$6232,$A71,'02_核算项'!$M$2:$M$6232,"PM10")</f>
        <v>0.091404</v>
      </c>
      <c r="U71" s="4">
        <f>SUMIFS('02_核算项'!$AD$2:$AD$6232,'02_核算项'!$B$2:$B$6232,$A71,'02_核算项'!$M$2:$M$6232,"PM25")</f>
        <v>0.091404</v>
      </c>
      <c r="V71" s="4">
        <f>SUMIFS('02_核算项'!$AD$2:$AD$6232,'02_核算项'!$B$2:$B$6232,$A71,'02_核算项'!$M$2:$M$6232,"BC")</f>
        <v>0.0</v>
      </c>
      <c r="W71" s="4">
        <f>SUMIFS('02_核算项'!$AD$2:$AD$6232,'02_核算项'!$B$2:$B$6232,$A71,'02_核算项'!$M$2:$M$6232,"OC")</f>
        <v>0.0</v>
      </c>
      <c r="X71" s="4">
        <f>SUMIFS('02_核算项'!$AD$2:$AD$6232,'02_核算项'!$B$2:$B$6232,$A71,'02_核算项'!$M$2:$M$6232,"NH3")</f>
        <v>0.0</v>
      </c>
      <c r="Y71" s="2">
        <v>32</v>
      </c>
    </row>
    <row r="72" spans="1:25">
      <c r="A72" s="2" t="s">
        <v>1247</v>
      </c>
      <c r="B72" s="2" t="s">
        <v>1248</v>
      </c>
      <c r="C72" s="2" t="s">
        <v>325</v>
      </c>
      <c r="D72" s="2" t="s">
        <v>119</v>
      </c>
      <c r="E72" s="2" t="s">
        <v>51</v>
      </c>
      <c r="F72" s="2" t="s">
        <v>52</v>
      </c>
      <c r="G72" s="4">
        <f>SUMIFS('02_核算项'!$AC$2:$AC$6232,'02_核算项'!$B$2:$B$6232,$A72,'02_核算项'!$M$2:$M$6232,"SO2")</f>
        <v>299.0214864</v>
      </c>
      <c r="H72" s="4">
        <f>SUMIFS('02_核算项'!$AC$2:$AC$6232,'02_核算项'!$B$2:$B$6232,$A72,'02_核算项'!$M$2:$M$6232,"NOX")</f>
        <v>338.2596</v>
      </c>
      <c r="I72" s="4">
        <f>SUMIFS('02_核算项'!$AC$2:$AC$6232,'02_核算项'!$B$2:$B$6232,$A72,'02_核算项'!$M$2:$M$6232,"CO")</f>
        <v>90.20256</v>
      </c>
      <c r="J72" s="4">
        <f>SUMIFS('02_核算项'!$AC$2:$AC$6232,'02_核算项'!$B$2:$B$6232,$A72,'02_核算项'!$M$2:$M$6232,"VOCS")</f>
        <v>8.1182304</v>
      </c>
      <c r="K72" s="4">
        <f>SUMIFS('02_核算项'!$AC$2:$AC$6232,'02_核算项'!$B$2:$B$6232,$A72,'02_核算项'!$M$2:$M$6232,"PM10")</f>
        <v>1118.4431900544</v>
      </c>
      <c r="L72" s="4">
        <f>SUMIFS('02_核算项'!$AC$2:$AC$6232,'02_核算项'!$B$2:$B$6232,$A72,'02_核算项'!$M$2:$M$6232,"PM25")</f>
        <v>269.96904587520004</v>
      </c>
      <c r="M72" s="4">
        <f>SUMIFS('02_核算项'!$AC$2:$AC$6232,'02_核算项'!$B$2:$B$6232,$A72,'02_核算项'!$M$2:$M$6232,"BC")</f>
        <v>0.5399380917504002</v>
      </c>
      <c r="N72" s="4">
        <f>SUMIFS('02_核算项'!$AC$2:$AC$6232,'02_核算项'!$B$2:$B$6232,$A72,'02_核算项'!$M$2:$M$6232,"OC")</f>
        <v>0.0</v>
      </c>
      <c r="O72" s="4">
        <f>SUMIFS('02_核算项'!$AC$2:$AC$6232,'02_核算项'!$B$2:$B$6232,$A72,'02_核算项'!$M$2:$M$6232,"NH3")</f>
        <v>0.0</v>
      </c>
      <c r="P72" s="4">
        <f>SUMIFS('02_核算项'!$AD$2:$AD$6232,'02_核算项'!$B$2:$B$6232,$A72,'02_核算项'!$M$2:$M$6232,"SO2")</f>
        <v>299.0214864</v>
      </c>
      <c r="Q72" s="4">
        <f>SUMIFS('02_核算项'!$AD$2:$AD$6232,'02_核算项'!$B$2:$B$6232,$A72,'02_核算项'!$M$2:$M$6232,"NOX")</f>
        <v>263.842488</v>
      </c>
      <c r="R72" s="4">
        <f>SUMIFS('02_核算项'!$AD$2:$AD$6232,'02_核算项'!$B$2:$B$6232,$A72,'02_核算项'!$M$2:$M$6232,"CO")</f>
        <v>90.20256</v>
      </c>
      <c r="S72" s="4">
        <f>SUMIFS('02_核算项'!$AD$2:$AD$6232,'02_核算项'!$B$2:$B$6232,$A72,'02_核算项'!$M$2:$M$6232,"VOCS")</f>
        <v>8.1182304</v>
      </c>
      <c r="T72" s="4">
        <f>SUMIFS('02_核算项'!$AD$2:$AD$6232,'02_核算项'!$B$2:$B$6232,$A72,'02_核算项'!$M$2:$M$6232,"PM10")</f>
        <v>1118.4431900544</v>
      </c>
      <c r="U72" s="4">
        <f>SUMIFS('02_核算项'!$AD$2:$AD$6232,'02_核算项'!$B$2:$B$6232,$A72,'02_核算项'!$M$2:$M$6232,"PM25")</f>
        <v>269.96904587520004</v>
      </c>
      <c r="V72" s="4">
        <f>SUMIFS('02_核算项'!$AD$2:$AD$6232,'02_核算项'!$B$2:$B$6232,$A72,'02_核算项'!$M$2:$M$6232,"BC")</f>
        <v>0.5399380917504002</v>
      </c>
      <c r="W72" s="4">
        <f>SUMIFS('02_核算项'!$AD$2:$AD$6232,'02_核算项'!$B$2:$B$6232,$A72,'02_核算项'!$M$2:$M$6232,"OC")</f>
        <v>0.0</v>
      </c>
      <c r="X72" s="4">
        <f>SUMIFS('02_核算项'!$AD$2:$AD$6232,'02_核算项'!$B$2:$B$6232,$A72,'02_核算项'!$M$2:$M$6232,"NH3")</f>
        <v>0.0</v>
      </c>
      <c r="Y72" s="2">
        <v>32</v>
      </c>
    </row>
    <row r="73" spans="1:25">
      <c r="A73" s="2" t="s">
        <v>1266</v>
      </c>
      <c r="B73" s="2" t="s">
        <v>995</v>
      </c>
      <c r="C73" s="2" t="s">
        <v>491</v>
      </c>
      <c r="D73" s="2" t="s">
        <v>119</v>
      </c>
      <c r="E73" s="2" t="s">
        <v>51</v>
      </c>
      <c r="F73" s="2" t="s">
        <v>52</v>
      </c>
      <c r="G73" s="4">
        <f>SUMIFS('02_核算项'!$AC$2:$AC$6232,'02_核算项'!$B$2:$B$6232,$A73,'02_核算项'!$M$2:$M$6232,"SO2")</f>
        <v>255.04768499999997</v>
      </c>
      <c r="H73" s="4">
        <f>SUMIFS('02_核算项'!$AC$2:$AC$6232,'02_核算项'!$B$2:$B$6232,$A73,'02_核算项'!$M$2:$M$6232,"NOX")</f>
        <v>442.5827475</v>
      </c>
      <c r="I73" s="4">
        <f>SUMIFS('02_核算项'!$AC$2:$AC$6232,'02_核算项'!$B$2:$B$6232,$A73,'02_核算项'!$M$2:$M$6232,"CO")</f>
        <v>100.0187</v>
      </c>
      <c r="J73" s="4">
        <f>SUMIFS('02_核算项'!$AC$2:$AC$6232,'02_核算项'!$B$2:$B$6232,$A73,'02_核算项'!$M$2:$M$6232,"VOCS")</f>
        <v>9.001683</v>
      </c>
      <c r="K73" s="4">
        <f>SUMIFS('02_核算项'!$AC$2:$AC$6232,'02_核算项'!$B$2:$B$6232,$A73,'02_核算项'!$M$2:$M$6232,"PM10")</f>
        <v>1035.193545</v>
      </c>
      <c r="L73" s="4">
        <f>SUMIFS('02_核算项'!$AC$2:$AC$6232,'02_核算项'!$B$2:$B$6232,$A73,'02_核算项'!$M$2:$M$6232,"PM25")</f>
        <v>270.05049</v>
      </c>
      <c r="M73" s="4">
        <f>SUMIFS('02_核算项'!$AC$2:$AC$6232,'02_核算项'!$B$2:$B$6232,$A73,'02_核算项'!$M$2:$M$6232,"BC")</f>
        <v>0.54010098</v>
      </c>
      <c r="N73" s="4">
        <f>SUMIFS('02_核算项'!$AC$2:$AC$6232,'02_核算项'!$B$2:$B$6232,$A73,'02_核算项'!$M$2:$M$6232,"OC")</f>
        <v>0.0</v>
      </c>
      <c r="O73" s="4">
        <f>SUMIFS('02_核算项'!$AC$2:$AC$6232,'02_核算项'!$B$2:$B$6232,$A73,'02_核算项'!$M$2:$M$6232,"NH3")</f>
        <v>8.001496</v>
      </c>
      <c r="P73" s="4">
        <f>SUMIFS('02_核算项'!$AD$2:$AD$6232,'02_核算项'!$B$2:$B$6232,$A73,'02_核算项'!$M$2:$M$6232,"SO2")</f>
        <v>153.02861099999998</v>
      </c>
      <c r="Q73" s="4">
        <f>SUMIFS('02_核算项'!$AD$2:$AD$6232,'02_核算项'!$B$2:$B$6232,$A73,'02_核算项'!$M$2:$M$6232,"NOX")</f>
        <v>159.3297891</v>
      </c>
      <c r="R73" s="4">
        <f>SUMIFS('02_核算项'!$AD$2:$AD$6232,'02_核算项'!$B$2:$B$6232,$A73,'02_核算项'!$M$2:$M$6232,"CO")</f>
        <v>100.0187</v>
      </c>
      <c r="S73" s="4">
        <f>SUMIFS('02_核算项'!$AD$2:$AD$6232,'02_核算项'!$B$2:$B$6232,$A73,'02_核算项'!$M$2:$M$6232,"VOCS")</f>
        <v>9.001683</v>
      </c>
      <c r="T73" s="4">
        <f>SUMIFS('02_核算项'!$AD$2:$AD$6232,'02_核算项'!$B$2:$B$6232,$A73,'02_核算项'!$M$2:$M$6232,"PM10")</f>
        <v>53.109929700000045</v>
      </c>
      <c r="U73" s="4">
        <f>SUMIFS('02_核算项'!$AD$2:$AD$6232,'02_核算项'!$B$2:$B$6232,$A73,'02_核算项'!$M$2:$M$6232,"PM25")</f>
        <v>14.852776950000015</v>
      </c>
      <c r="V73" s="4">
        <f>SUMIFS('02_核算项'!$AD$2:$AD$6232,'02_核算项'!$B$2:$B$6232,$A73,'02_核算项'!$M$2:$M$6232,"BC")</f>
        <v>0.029705553900000025</v>
      </c>
      <c r="W73" s="4">
        <f>SUMIFS('02_核算项'!$AD$2:$AD$6232,'02_核算项'!$B$2:$B$6232,$A73,'02_核算项'!$M$2:$M$6232,"OC")</f>
        <v>0.0</v>
      </c>
      <c r="X73" s="4">
        <f>SUMIFS('02_核算项'!$AD$2:$AD$6232,'02_核算项'!$B$2:$B$6232,$A73,'02_核算项'!$M$2:$M$6232,"NH3")</f>
        <v>8.001496</v>
      </c>
      <c r="Y73" s="2">
        <v>16</v>
      </c>
    </row>
    <row r="74" spans="1:25">
      <c r="A74" s="2" t="s">
        <v>1276</v>
      </c>
      <c r="B74" s="2" t="s">
        <v>1062</v>
      </c>
      <c r="C74" s="2" t="s">
        <v>984</v>
      </c>
      <c r="D74" s="2" t="s">
        <v>50</v>
      </c>
      <c r="E74" s="2" t="s">
        <v>227</v>
      </c>
      <c r="F74" s="2" t="s">
        <v>418</v>
      </c>
      <c r="G74" s="4">
        <f>SUMIFS('02_核算项'!$AC$2:$AC$6232,'02_核算项'!$B$2:$B$6232,$A74,'02_核算项'!$M$2:$M$6232,"SO2")</f>
        <v>0.0</v>
      </c>
      <c r="H74" s="4">
        <f>SUMIFS('02_核算项'!$AC$2:$AC$6232,'02_核算项'!$B$2:$B$6232,$A74,'02_核算项'!$M$2:$M$6232,"NOX")</f>
        <v>0.8655099999999999</v>
      </c>
      <c r="I74" s="4">
        <f>SUMIFS('02_核算项'!$AC$2:$AC$6232,'02_核算项'!$B$2:$B$6232,$A74,'02_核算项'!$M$2:$M$6232,"CO")</f>
        <v>0.27443</v>
      </c>
      <c r="J74" s="4">
        <f>SUMIFS('02_核算项'!$AC$2:$AC$6232,'02_核算项'!$B$2:$B$6232,$A74,'02_核算项'!$M$2:$M$6232,"VOCS")</f>
        <v>0.004222</v>
      </c>
      <c r="K74" s="4">
        <f>SUMIFS('02_核算项'!$AC$2:$AC$6232,'02_核算项'!$B$2:$B$6232,$A74,'02_核算项'!$M$2:$M$6232,"PM10")</f>
        <v>0.006333</v>
      </c>
      <c r="L74" s="4">
        <f>SUMIFS('02_核算项'!$AC$2:$AC$6232,'02_核算项'!$B$2:$B$6232,$A74,'02_核算项'!$M$2:$M$6232,"PM25")</f>
        <v>0.006333</v>
      </c>
      <c r="M74" s="4">
        <f>SUMIFS('02_核算项'!$AC$2:$AC$6232,'02_核算项'!$B$2:$B$6232,$A74,'02_核算项'!$M$2:$M$6232,"BC")</f>
        <v>0.0</v>
      </c>
      <c r="N74" s="4">
        <f>SUMIFS('02_核算项'!$AC$2:$AC$6232,'02_核算项'!$B$2:$B$6232,$A74,'02_核算项'!$M$2:$M$6232,"OC")</f>
        <v>0.0</v>
      </c>
      <c r="O74" s="4">
        <f>SUMIFS('02_核算项'!$AC$2:$AC$6232,'02_核算项'!$B$2:$B$6232,$A74,'02_核算项'!$M$2:$M$6232,"NH3")</f>
        <v>0.0</v>
      </c>
      <c r="P74" s="4">
        <f>SUMIFS('02_核算项'!$AD$2:$AD$6232,'02_核算项'!$B$2:$B$6232,$A74,'02_核算项'!$M$2:$M$6232,"SO2")</f>
        <v>0.0</v>
      </c>
      <c r="Q74" s="4">
        <f>SUMIFS('02_核算项'!$AD$2:$AD$6232,'02_核算项'!$B$2:$B$6232,$A74,'02_核算项'!$M$2:$M$6232,"NOX")</f>
        <v>0.6750978</v>
      </c>
      <c r="R74" s="4">
        <f>SUMIFS('02_核算项'!$AD$2:$AD$6232,'02_核算项'!$B$2:$B$6232,$A74,'02_核算项'!$M$2:$M$6232,"CO")</f>
        <v>0.27443</v>
      </c>
      <c r="S74" s="4">
        <f>SUMIFS('02_核算项'!$AD$2:$AD$6232,'02_核算项'!$B$2:$B$6232,$A74,'02_核算项'!$M$2:$M$6232,"VOCS")</f>
        <v>0.004222</v>
      </c>
      <c r="T74" s="4">
        <f>SUMIFS('02_核算项'!$AD$2:$AD$6232,'02_核算项'!$B$2:$B$6232,$A74,'02_核算项'!$M$2:$M$6232,"PM10")</f>
        <v>0.006333</v>
      </c>
      <c r="U74" s="4">
        <f>SUMIFS('02_核算项'!$AD$2:$AD$6232,'02_核算项'!$B$2:$B$6232,$A74,'02_核算项'!$M$2:$M$6232,"PM25")</f>
        <v>0.006333</v>
      </c>
      <c r="V74" s="4">
        <f>SUMIFS('02_核算项'!$AD$2:$AD$6232,'02_核算项'!$B$2:$B$6232,$A74,'02_核算项'!$M$2:$M$6232,"BC")</f>
        <v>0.0</v>
      </c>
      <c r="W74" s="4">
        <f>SUMIFS('02_核算项'!$AD$2:$AD$6232,'02_核算项'!$B$2:$B$6232,$A74,'02_核算项'!$M$2:$M$6232,"OC")</f>
        <v>0.0</v>
      </c>
      <c r="X74" s="4">
        <f>SUMIFS('02_核算项'!$AD$2:$AD$6232,'02_核算项'!$B$2:$B$6232,$A74,'02_核算项'!$M$2:$M$6232,"NH3")</f>
        <v>0.0</v>
      </c>
      <c r="Y74" s="2">
        <v>32</v>
      </c>
    </row>
    <row r="75" spans="1:25">
      <c r="A75" s="2" t="s">
        <v>1286</v>
      </c>
      <c r="B75" s="2" t="s">
        <v>1287</v>
      </c>
      <c r="C75" s="2" t="s">
        <v>118</v>
      </c>
      <c r="D75" s="2" t="s">
        <v>50</v>
      </c>
      <c r="E75" s="2" t="s">
        <v>51</v>
      </c>
      <c r="F75" s="2" t="s">
        <v>52</v>
      </c>
      <c r="G75" s="4">
        <f>SUMIFS('02_核算项'!$AC$2:$AC$6232,'02_核算项'!$B$2:$B$6232,$A75,'02_核算项'!$M$2:$M$6232,"SO2")</f>
        <v>14303.74288</v>
      </c>
      <c r="H75" s="4">
        <f>SUMIFS('02_核算项'!$AC$2:$AC$6232,'02_核算项'!$B$2:$B$6232,$A75,'02_核算项'!$M$2:$M$6232,"NOX")</f>
        <v>12380.55056</v>
      </c>
      <c r="I75" s="4">
        <f>SUMIFS('02_核算项'!$AC$2:$AC$6232,'02_核算项'!$B$2:$B$6232,$A75,'02_核算项'!$M$2:$M$6232,"CO")</f>
        <v>3434.272</v>
      </c>
      <c r="J75" s="4">
        <f>SUMIFS('02_核算项'!$AC$2:$AC$6232,'02_核算项'!$B$2:$B$6232,$A75,'02_核算项'!$M$2:$M$6232,"VOCS")</f>
        <v>68.68544</v>
      </c>
      <c r="K75" s="4">
        <f>SUMIFS('02_核算项'!$AC$2:$AC$6232,'02_核算项'!$B$2:$B$6232,$A75,'02_核算项'!$M$2:$M$6232,"PM10")</f>
        <v>31842.1407</v>
      </c>
      <c r="L75" s="4">
        <f>SUMIFS('02_核算项'!$AC$2:$AC$6232,'02_核算项'!$B$2:$B$6232,$A75,'02_核算项'!$M$2:$M$6232,"PM25")</f>
        <v>8306.6454</v>
      </c>
      <c r="M75" s="4">
        <f>SUMIFS('02_核算项'!$AC$2:$AC$6232,'02_核算项'!$B$2:$B$6232,$A75,'02_核算项'!$M$2:$M$6232,"BC")</f>
        <v>16.613290799999998</v>
      </c>
      <c r="N75" s="4">
        <f>SUMIFS('02_核算项'!$AC$2:$AC$6232,'02_核算项'!$B$2:$B$6232,$A75,'02_核算项'!$M$2:$M$6232,"OC")</f>
        <v>0.0</v>
      </c>
      <c r="O75" s="4">
        <f>SUMIFS('02_核算项'!$AC$2:$AC$6232,'02_核算项'!$B$2:$B$6232,$A75,'02_核算项'!$M$2:$M$6232,"NH3")</f>
        <v>0.0</v>
      </c>
      <c r="P75" s="4">
        <f>SUMIFS('02_核算项'!$AD$2:$AD$6232,'02_核算项'!$B$2:$B$6232,$A75,'02_核算项'!$M$2:$M$6232,"SO2")</f>
        <v>14303.74288</v>
      </c>
      <c r="Q75" s="4">
        <f>SUMIFS('02_核算项'!$AD$2:$AD$6232,'02_核算项'!$B$2:$B$6232,$A75,'02_核算项'!$M$2:$M$6232,"NOX")</f>
        <v>9656.8294368</v>
      </c>
      <c r="R75" s="4">
        <f>SUMIFS('02_核算项'!$AD$2:$AD$6232,'02_核算项'!$B$2:$B$6232,$A75,'02_核算项'!$M$2:$M$6232,"CO")</f>
        <v>3434.272</v>
      </c>
      <c r="S75" s="4">
        <f>SUMIFS('02_核算项'!$AD$2:$AD$6232,'02_核算项'!$B$2:$B$6232,$A75,'02_核算项'!$M$2:$M$6232,"VOCS")</f>
        <v>68.68544</v>
      </c>
      <c r="T75" s="4">
        <f>SUMIFS('02_核算项'!$AD$2:$AD$6232,'02_核算项'!$B$2:$B$6232,$A75,'02_核算项'!$M$2:$M$6232,"PM10")</f>
        <v>31842.140700000004</v>
      </c>
      <c r="U75" s="4">
        <f>SUMIFS('02_核算项'!$AD$2:$AD$6232,'02_核算项'!$B$2:$B$6232,$A75,'02_核算项'!$M$2:$M$6232,"PM25")</f>
        <v>8306.6454</v>
      </c>
      <c r="V75" s="4">
        <f>SUMIFS('02_核算项'!$AD$2:$AD$6232,'02_核算项'!$B$2:$B$6232,$A75,'02_核算项'!$M$2:$M$6232,"BC")</f>
        <v>16.613290799999998</v>
      </c>
      <c r="W75" s="4">
        <f>SUMIFS('02_核算项'!$AD$2:$AD$6232,'02_核算项'!$B$2:$B$6232,$A75,'02_核算项'!$M$2:$M$6232,"OC")</f>
        <v>0.0</v>
      </c>
      <c r="X75" s="4">
        <f>SUMIFS('02_核算项'!$AD$2:$AD$6232,'02_核算项'!$B$2:$B$6232,$A75,'02_核算项'!$M$2:$M$6232,"NH3")</f>
        <v>0.0</v>
      </c>
      <c r="Y75" s="2">
        <v>32</v>
      </c>
    </row>
    <row r="76" spans="1:25">
      <c r="A76" s="2" t="s">
        <v>1297</v>
      </c>
      <c r="B76" s="2" t="s">
        <v>1298</v>
      </c>
      <c r="C76" s="2" t="s">
        <v>924</v>
      </c>
      <c r="D76" s="2" t="s">
        <v>50</v>
      </c>
      <c r="E76" s="2" t="s">
        <v>225</v>
      </c>
      <c r="F76" s="2" t="s">
        <v>142</v>
      </c>
      <c r="G76" s="4">
        <f>SUMIFS('02_核算项'!$AC$2:$AC$6232,'02_核算项'!$B$2:$B$6232,$A76,'02_核算项'!$M$2:$M$6232,"SO2")</f>
        <v>0.0</v>
      </c>
      <c r="H76" s="4">
        <f>SUMIFS('02_核算项'!$AC$2:$AC$6232,'02_核算项'!$B$2:$B$6232,$A76,'02_核算项'!$M$2:$M$6232,"NOX")</f>
        <v>470.9669999999999</v>
      </c>
      <c r="I76" s="4">
        <f>SUMIFS('02_核算项'!$AC$2:$AC$6232,'02_核算项'!$B$2:$B$6232,$A76,'02_核算项'!$M$2:$M$6232,"CO")</f>
        <v>149.331</v>
      </c>
      <c r="J76" s="4">
        <f>SUMIFS('02_核算项'!$AC$2:$AC$6232,'02_核算项'!$B$2:$B$6232,$A76,'02_核算项'!$M$2:$M$6232,"VOCS")</f>
        <v>2.2974</v>
      </c>
      <c r="K76" s="4">
        <f>SUMIFS('02_核算项'!$AC$2:$AC$6232,'02_核算项'!$B$2:$B$6232,$A76,'02_核算项'!$M$2:$M$6232,"PM10")</f>
        <v>3.4461</v>
      </c>
      <c r="L76" s="4">
        <f>SUMIFS('02_核算项'!$AC$2:$AC$6232,'02_核算项'!$B$2:$B$6232,$A76,'02_核算项'!$M$2:$M$6232,"PM25")</f>
        <v>3.4461</v>
      </c>
      <c r="M76" s="4">
        <f>SUMIFS('02_核算项'!$AC$2:$AC$6232,'02_核算项'!$B$2:$B$6232,$A76,'02_核算项'!$M$2:$M$6232,"BC")</f>
        <v>0.0</v>
      </c>
      <c r="N76" s="4">
        <f>SUMIFS('02_核算项'!$AC$2:$AC$6232,'02_核算项'!$B$2:$B$6232,$A76,'02_核算项'!$M$2:$M$6232,"OC")</f>
        <v>0.0</v>
      </c>
      <c r="O76" s="4">
        <f>SUMIFS('02_核算项'!$AC$2:$AC$6232,'02_核算项'!$B$2:$B$6232,$A76,'02_核算项'!$M$2:$M$6232,"NH3")</f>
        <v>0.0</v>
      </c>
      <c r="P76" s="4">
        <f>SUMIFS('02_核算项'!$AD$2:$AD$6232,'02_核算项'!$B$2:$B$6232,$A76,'02_核算项'!$M$2:$M$6232,"SO2")</f>
        <v>0.0</v>
      </c>
      <c r="Q76" s="4">
        <f>SUMIFS('02_核算项'!$AD$2:$AD$6232,'02_核算项'!$B$2:$B$6232,$A76,'02_核算项'!$M$2:$M$6232,"NOX")</f>
        <v>367.35425999999995</v>
      </c>
      <c r="R76" s="4">
        <f>SUMIFS('02_核算项'!$AD$2:$AD$6232,'02_核算项'!$B$2:$B$6232,$A76,'02_核算项'!$M$2:$M$6232,"CO")</f>
        <v>149.331</v>
      </c>
      <c r="S76" s="4">
        <f>SUMIFS('02_核算项'!$AD$2:$AD$6232,'02_核算项'!$B$2:$B$6232,$A76,'02_核算项'!$M$2:$M$6232,"VOCS")</f>
        <v>2.2974</v>
      </c>
      <c r="T76" s="4">
        <f>SUMIFS('02_核算项'!$AD$2:$AD$6232,'02_核算项'!$B$2:$B$6232,$A76,'02_核算项'!$M$2:$M$6232,"PM10")</f>
        <v>3.4461</v>
      </c>
      <c r="U76" s="4">
        <f>SUMIFS('02_核算项'!$AD$2:$AD$6232,'02_核算项'!$B$2:$B$6232,$A76,'02_核算项'!$M$2:$M$6232,"PM25")</f>
        <v>3.4461</v>
      </c>
      <c r="V76" s="4">
        <f>SUMIFS('02_核算项'!$AD$2:$AD$6232,'02_核算项'!$B$2:$B$6232,$A76,'02_核算项'!$M$2:$M$6232,"BC")</f>
        <v>0.0</v>
      </c>
      <c r="W76" s="4">
        <f>SUMIFS('02_核算项'!$AD$2:$AD$6232,'02_核算项'!$B$2:$B$6232,$A76,'02_核算项'!$M$2:$M$6232,"OC")</f>
        <v>0.0</v>
      </c>
      <c r="X76" s="4">
        <f>SUMIFS('02_核算项'!$AD$2:$AD$6232,'02_核算项'!$B$2:$B$6232,$A76,'02_核算项'!$M$2:$M$6232,"NH3")</f>
        <v>0.0</v>
      </c>
      <c r="Y76" s="2">
        <v>41</v>
      </c>
    </row>
    <row r="77" spans="1:25">
      <c r="A77" s="2" t="s">
        <v>1308</v>
      </c>
      <c r="B77" s="2" t="s">
        <v>1309</v>
      </c>
      <c r="C77" s="2" t="s">
        <v>924</v>
      </c>
      <c r="D77" s="2" t="s">
        <v>278</v>
      </c>
      <c r="E77" s="2" t="s">
        <v>120</v>
      </c>
      <c r="F77" s="2" t="s">
        <v>297</v>
      </c>
      <c r="G77" s="4">
        <f>SUMIFS('02_核算项'!$AC$2:$AC$6232,'02_核算项'!$B$2:$B$6232,$A77,'02_核算项'!$M$2:$M$6232,"SO2")</f>
        <v>0.0</v>
      </c>
      <c r="H77" s="4">
        <f>SUMIFS('02_核算项'!$AC$2:$AC$6232,'02_核算项'!$B$2:$B$6232,$A77,'02_核算项'!$M$2:$M$6232,"NOX")</f>
        <v>0.633245</v>
      </c>
      <c r="I77" s="4">
        <f>SUMIFS('02_核算项'!$AC$2:$AC$6232,'02_核算项'!$B$2:$B$6232,$A77,'02_核算项'!$M$2:$M$6232,"CO")</f>
        <v>0.200785</v>
      </c>
      <c r="J77" s="4">
        <f>SUMIFS('02_核算项'!$AC$2:$AC$6232,'02_核算项'!$B$2:$B$6232,$A77,'02_核算项'!$M$2:$M$6232,"VOCS")</f>
        <v>0.003089</v>
      </c>
      <c r="K77" s="4">
        <f>SUMIFS('02_核算项'!$AC$2:$AC$6232,'02_核算项'!$B$2:$B$6232,$A77,'02_核算项'!$M$2:$M$6232,"PM10")</f>
        <v>0.0046335</v>
      </c>
      <c r="L77" s="4">
        <f>SUMIFS('02_核算项'!$AC$2:$AC$6232,'02_核算项'!$B$2:$B$6232,$A77,'02_核算项'!$M$2:$M$6232,"PM25")</f>
        <v>0.0046335</v>
      </c>
      <c r="M77" s="4">
        <f>SUMIFS('02_核算项'!$AC$2:$AC$6232,'02_核算项'!$B$2:$B$6232,$A77,'02_核算项'!$M$2:$M$6232,"BC")</f>
        <v>0.0</v>
      </c>
      <c r="N77" s="4">
        <f>SUMIFS('02_核算项'!$AC$2:$AC$6232,'02_核算项'!$B$2:$B$6232,$A77,'02_核算项'!$M$2:$M$6232,"OC")</f>
        <v>0.0</v>
      </c>
      <c r="O77" s="4">
        <f>SUMIFS('02_核算项'!$AC$2:$AC$6232,'02_核算项'!$B$2:$B$6232,$A77,'02_核算项'!$M$2:$M$6232,"NH3")</f>
        <v>0.0</v>
      </c>
      <c r="P77" s="4">
        <f>SUMIFS('02_核算项'!$AD$2:$AD$6232,'02_核算项'!$B$2:$B$6232,$A77,'02_核算项'!$M$2:$M$6232,"SO2")</f>
        <v>0.0</v>
      </c>
      <c r="Q77" s="4">
        <f>SUMIFS('02_核算项'!$AD$2:$AD$6232,'02_核算项'!$B$2:$B$6232,$A77,'02_核算项'!$M$2:$M$6232,"NOX")</f>
        <v>0.49393109999999996</v>
      </c>
      <c r="R77" s="4">
        <f>SUMIFS('02_核算项'!$AD$2:$AD$6232,'02_核算项'!$B$2:$B$6232,$A77,'02_核算项'!$M$2:$M$6232,"CO")</f>
        <v>0.200785</v>
      </c>
      <c r="S77" s="4">
        <f>SUMIFS('02_核算项'!$AD$2:$AD$6232,'02_核算项'!$B$2:$B$6232,$A77,'02_核算项'!$M$2:$M$6232,"VOCS")</f>
        <v>0.003089</v>
      </c>
      <c r="T77" s="4">
        <f>SUMIFS('02_核算项'!$AD$2:$AD$6232,'02_核算项'!$B$2:$B$6232,$A77,'02_核算项'!$M$2:$M$6232,"PM10")</f>
        <v>0.0046335</v>
      </c>
      <c r="U77" s="4">
        <f>SUMIFS('02_核算项'!$AD$2:$AD$6232,'02_核算项'!$B$2:$B$6232,$A77,'02_核算项'!$M$2:$M$6232,"PM25")</f>
        <v>0.0046335</v>
      </c>
      <c r="V77" s="4">
        <f>SUMIFS('02_核算项'!$AD$2:$AD$6232,'02_核算项'!$B$2:$B$6232,$A77,'02_核算项'!$M$2:$M$6232,"BC")</f>
        <v>0.0</v>
      </c>
      <c r="W77" s="4">
        <f>SUMIFS('02_核算项'!$AD$2:$AD$6232,'02_核算项'!$B$2:$B$6232,$A77,'02_核算项'!$M$2:$M$6232,"OC")</f>
        <v>0.0</v>
      </c>
      <c r="X77" s="4">
        <f>SUMIFS('02_核算项'!$AD$2:$AD$6232,'02_核算项'!$B$2:$B$6232,$A77,'02_核算项'!$M$2:$M$6232,"NH3")</f>
        <v>0.0</v>
      </c>
      <c r="Y77" s="2">
        <v>96</v>
      </c>
    </row>
    <row r="78" spans="1:25">
      <c r="A78" s="2" t="s">
        <v>1328</v>
      </c>
      <c r="B78" s="2" t="s">
        <v>1329</v>
      </c>
      <c r="C78" s="2" t="s">
        <v>526</v>
      </c>
      <c r="D78" s="2" t="s">
        <v>50</v>
      </c>
      <c r="E78" s="2" t="s">
        <v>225</v>
      </c>
      <c r="F78" s="2" t="s">
        <v>142</v>
      </c>
      <c r="G78" s="4">
        <f>SUMIFS('02_核算项'!$AC$2:$AC$6232,'02_核算项'!$B$2:$B$6232,$A78,'02_核算项'!$M$2:$M$6232,"SO2")</f>
        <v>0.0</v>
      </c>
      <c r="H78" s="4">
        <f>SUMIFS('02_核算项'!$AC$2:$AC$6232,'02_核算项'!$B$2:$B$6232,$A78,'02_核算项'!$M$2:$M$6232,"NOX")</f>
        <v>821.2024069999999</v>
      </c>
      <c r="I78" s="4">
        <f>SUMIFS('02_核算项'!$AC$2:$AC$6232,'02_核算项'!$B$2:$B$6232,$A78,'02_核算项'!$M$2:$M$6232,"CO")</f>
        <v>260.381251</v>
      </c>
      <c r="J78" s="4">
        <f>SUMIFS('02_核算项'!$AC$2:$AC$6232,'02_核算项'!$B$2:$B$6232,$A78,'02_核算项'!$M$2:$M$6232,"VOCS")</f>
        <v>4.0058654</v>
      </c>
      <c r="K78" s="4">
        <f>SUMIFS('02_核算项'!$AC$2:$AC$6232,'02_核算项'!$B$2:$B$6232,$A78,'02_核算项'!$M$2:$M$6232,"PM10")</f>
        <v>6.0087981</v>
      </c>
      <c r="L78" s="4">
        <f>SUMIFS('02_核算项'!$AC$2:$AC$6232,'02_核算项'!$B$2:$B$6232,$A78,'02_核算项'!$M$2:$M$6232,"PM25")</f>
        <v>6.0087981</v>
      </c>
      <c r="M78" s="4">
        <f>SUMIFS('02_核算项'!$AC$2:$AC$6232,'02_核算项'!$B$2:$B$6232,$A78,'02_核算项'!$M$2:$M$6232,"BC")</f>
        <v>0.0</v>
      </c>
      <c r="N78" s="4">
        <f>SUMIFS('02_核算项'!$AC$2:$AC$6232,'02_核算项'!$B$2:$B$6232,$A78,'02_核算项'!$M$2:$M$6232,"OC")</f>
        <v>0.0</v>
      </c>
      <c r="O78" s="4">
        <f>SUMIFS('02_核算项'!$AC$2:$AC$6232,'02_核算项'!$B$2:$B$6232,$A78,'02_核算项'!$M$2:$M$6232,"NH3")</f>
        <v>0.0</v>
      </c>
      <c r="P78" s="4">
        <f>SUMIFS('02_核算项'!$AD$2:$AD$6232,'02_核算项'!$B$2:$B$6232,$A78,'02_核算项'!$M$2:$M$6232,"SO2")</f>
        <v>0.0</v>
      </c>
      <c r="Q78" s="4">
        <f>SUMIFS('02_核算项'!$AD$2:$AD$6232,'02_核算项'!$B$2:$B$6232,$A78,'02_核算项'!$M$2:$M$6232,"NOX")</f>
        <v>640.5378774599999</v>
      </c>
      <c r="R78" s="4">
        <f>SUMIFS('02_核算项'!$AD$2:$AD$6232,'02_核算项'!$B$2:$B$6232,$A78,'02_核算项'!$M$2:$M$6232,"CO")</f>
        <v>260.381251</v>
      </c>
      <c r="S78" s="4">
        <f>SUMIFS('02_核算项'!$AD$2:$AD$6232,'02_核算项'!$B$2:$B$6232,$A78,'02_核算项'!$M$2:$M$6232,"VOCS")</f>
        <v>4.0058654</v>
      </c>
      <c r="T78" s="4">
        <f>SUMIFS('02_核算项'!$AD$2:$AD$6232,'02_核算项'!$B$2:$B$6232,$A78,'02_核算项'!$M$2:$M$6232,"PM10")</f>
        <v>6.0087981</v>
      </c>
      <c r="U78" s="4">
        <f>SUMIFS('02_核算项'!$AD$2:$AD$6232,'02_核算项'!$B$2:$B$6232,$A78,'02_核算项'!$M$2:$M$6232,"PM25")</f>
        <v>6.0087981</v>
      </c>
      <c r="V78" s="4">
        <f>SUMIFS('02_核算项'!$AD$2:$AD$6232,'02_核算项'!$B$2:$B$6232,$A78,'02_核算项'!$M$2:$M$6232,"BC")</f>
        <v>0.0</v>
      </c>
      <c r="W78" s="4">
        <f>SUMIFS('02_核算项'!$AD$2:$AD$6232,'02_核算项'!$B$2:$B$6232,$A78,'02_核算项'!$M$2:$M$6232,"OC")</f>
        <v>0.0</v>
      </c>
      <c r="X78" s="4">
        <f>SUMIFS('02_核算项'!$AD$2:$AD$6232,'02_核算项'!$B$2:$B$6232,$A78,'02_核算项'!$M$2:$M$6232,"NH3")</f>
        <v>0.0</v>
      </c>
      <c r="Y78" s="2">
        <v>41</v>
      </c>
    </row>
    <row r="79" spans="1:25">
      <c r="A79" s="2" t="s">
        <v>1339</v>
      </c>
      <c r="B79" s="2" t="s">
        <v>1340</v>
      </c>
      <c r="C79" s="2" t="s">
        <v>277</v>
      </c>
      <c r="D79" s="2" t="s">
        <v>224</v>
      </c>
      <c r="E79" s="2" t="s">
        <v>225</v>
      </c>
      <c r="F79" s="2" t="s">
        <v>297</v>
      </c>
      <c r="G79" s="4">
        <f>SUMIFS('02_核算项'!$AC$2:$AC$6232,'02_核算项'!$B$2:$B$6232,$A79,'02_核算项'!$M$2:$M$6232,"SO2")</f>
        <v>0.0</v>
      </c>
      <c r="H79" s="4">
        <f>SUMIFS('02_核算项'!$AC$2:$AC$6232,'02_核算项'!$B$2:$B$6232,$A79,'02_核算项'!$M$2:$M$6232,"NOX")</f>
        <v>2.6416300000000006</v>
      </c>
      <c r="I79" s="4">
        <f>SUMIFS('02_核算项'!$AC$2:$AC$6232,'02_核算项'!$B$2:$B$6232,$A79,'02_核算项'!$M$2:$M$6232,"CO")</f>
        <v>0.8375900000000003</v>
      </c>
      <c r="J79" s="4">
        <f>SUMIFS('02_核算项'!$AC$2:$AC$6232,'02_核算项'!$B$2:$B$6232,$A79,'02_核算项'!$M$2:$M$6232,"VOCS")</f>
        <v>0.012886000000000002</v>
      </c>
      <c r="K79" s="4">
        <f>SUMIFS('02_核算项'!$AC$2:$AC$6232,'02_核算项'!$B$2:$B$6232,$A79,'02_核算项'!$M$2:$M$6232,"PM10")</f>
        <v>0.019329000000000002</v>
      </c>
      <c r="L79" s="4">
        <f>SUMIFS('02_核算项'!$AC$2:$AC$6232,'02_核算项'!$B$2:$B$6232,$A79,'02_核算项'!$M$2:$M$6232,"PM25")</f>
        <v>0.019329000000000002</v>
      </c>
      <c r="M79" s="4">
        <f>SUMIFS('02_核算项'!$AC$2:$AC$6232,'02_核算项'!$B$2:$B$6232,$A79,'02_核算项'!$M$2:$M$6232,"BC")</f>
        <v>0.0</v>
      </c>
      <c r="N79" s="4">
        <f>SUMIFS('02_核算项'!$AC$2:$AC$6232,'02_核算项'!$B$2:$B$6232,$A79,'02_核算项'!$M$2:$M$6232,"OC")</f>
        <v>0.0</v>
      </c>
      <c r="O79" s="4">
        <f>SUMIFS('02_核算项'!$AC$2:$AC$6232,'02_核算项'!$B$2:$B$6232,$A79,'02_核算项'!$M$2:$M$6232,"NH3")</f>
        <v>0</v>
      </c>
      <c r="P79" s="4">
        <f>SUMIFS('02_核算项'!$AD$2:$AD$6232,'02_核算项'!$B$2:$B$6232,$A79,'02_核算项'!$M$2:$M$6232,"SO2")</f>
        <v>0.0</v>
      </c>
      <c r="Q79" s="4">
        <f>SUMIFS('02_核算项'!$AD$2:$AD$6232,'02_核算项'!$B$2:$B$6232,$A79,'02_核算项'!$M$2:$M$6232,"NOX")</f>
        <v>1.5321454000000005</v>
      </c>
      <c r="R79" s="4">
        <f>SUMIFS('02_核算项'!$AD$2:$AD$6232,'02_核算项'!$B$2:$B$6232,$A79,'02_核算项'!$M$2:$M$6232,"CO")</f>
        <v>0.8375900000000003</v>
      </c>
      <c r="S79" s="4">
        <f>SUMIFS('02_核算项'!$AD$2:$AD$6232,'02_核算项'!$B$2:$B$6232,$A79,'02_核算项'!$M$2:$M$6232,"VOCS")</f>
        <v>0.012886000000000002</v>
      </c>
      <c r="T79" s="4">
        <f>SUMIFS('02_核算项'!$AD$2:$AD$6232,'02_核算项'!$B$2:$B$6232,$A79,'02_核算项'!$M$2:$M$6232,"PM10")</f>
        <v>0.008311470000000001</v>
      </c>
      <c r="U79" s="4">
        <f>SUMIFS('02_核算项'!$AD$2:$AD$6232,'02_核算项'!$B$2:$B$6232,$A79,'02_核算项'!$M$2:$M$6232,"PM25")</f>
        <v>0.008311470000000001</v>
      </c>
      <c r="V79" s="4">
        <f>SUMIFS('02_核算项'!$AD$2:$AD$6232,'02_核算项'!$B$2:$B$6232,$A79,'02_核算项'!$M$2:$M$6232,"BC")</f>
        <v>0.0</v>
      </c>
      <c r="W79" s="4">
        <f>SUMIFS('02_核算项'!$AD$2:$AD$6232,'02_核算项'!$B$2:$B$6232,$A79,'02_核算项'!$M$2:$M$6232,"OC")</f>
        <v>0.0</v>
      </c>
      <c r="Y79" s="2">
        <v>29</v>
      </c>
    </row>
    <row r="80" spans="1:25">
      <c r="A80" s="2" t="s">
        <v>1351</v>
      </c>
      <c r="B80" s="2" t="s">
        <v>1352</v>
      </c>
      <c r="C80" s="2" t="s">
        <v>514</v>
      </c>
      <c r="D80" s="2" t="s">
        <v>278</v>
      </c>
      <c r="E80" s="2" t="s">
        <v>120</v>
      </c>
      <c r="F80" s="2" t="s">
        <v>52</v>
      </c>
      <c r="G80" s="4">
        <f>SUMIFS('02_核算项'!$AC$2:$AC$6232,'02_核算项'!$B$2:$B$6232,$A80,'02_核算项'!$M$2:$M$6232,"SO2")</f>
        <v>0</v>
      </c>
      <c r="H80" s="4">
        <f>SUMIFS('02_核算项'!$AC$2:$AC$6232,'02_核算项'!$B$2:$B$6232,$A80,'02_核算项'!$M$2:$M$6232,"NOX")</f>
        <v>0</v>
      </c>
      <c r="I80" s="4">
        <f>SUMIFS('02_核算项'!$AC$2:$AC$6232,'02_核算项'!$B$2:$B$6232,$A80,'02_核算项'!$M$2:$M$6232,"CO")</f>
        <v>0</v>
      </c>
      <c r="J80" s="4">
        <f>SUMIFS('02_核算项'!$AC$2:$AC$6232,'02_核算项'!$B$2:$B$6232,$A80,'02_核算项'!$M$2:$M$6232,"VOCS")</f>
        <v>0</v>
      </c>
      <c r="K80" s="4">
        <f>SUMIFS('02_核算项'!$AC$2:$AC$6232,'02_核算项'!$B$2:$B$6232,$A80,'02_核算项'!$M$2:$M$6232,"PM10")</f>
        <v>0</v>
      </c>
      <c r="L80" s="4">
        <f>SUMIFS('02_核算项'!$AC$2:$AC$6232,'02_核算项'!$B$2:$B$6232,$A80,'02_核算项'!$M$2:$M$6232,"PM25")</f>
        <v>0</v>
      </c>
      <c r="M80" s="4">
        <f>SUMIFS('02_核算项'!$AC$2:$AC$6232,'02_核算项'!$B$2:$B$6232,$A80,'02_核算项'!$M$2:$M$6232,"BC")</f>
        <v>0</v>
      </c>
      <c r="N80" s="4">
        <f>SUMIFS('02_核算项'!$AC$2:$AC$6232,'02_核算项'!$B$2:$B$6232,$A80,'02_核算项'!$M$2:$M$6232,"OC")</f>
        <v>0</v>
      </c>
      <c r="O80" s="4">
        <f>SUMIFS('02_核算项'!$AC$2:$AC$6232,'02_核算项'!$B$2:$B$6232,$A80,'02_核算项'!$M$2:$M$6232,"NH3")</f>
        <v>0</v>
      </c>
      <c r="Y80" s="2">
        <v>32</v>
      </c>
    </row>
    <row r="81" spans="1:25">
      <c r="A81" s="2" t="s">
        <v>1362</v>
      </c>
      <c r="B81" s="2" t="s">
        <v>1363</v>
      </c>
      <c r="C81" s="2" t="s">
        <v>277</v>
      </c>
      <c r="D81" s="2" t="s">
        <v>278</v>
      </c>
      <c r="E81" s="2" t="s">
        <v>120</v>
      </c>
      <c r="F81" s="2" t="s">
        <v>142</v>
      </c>
      <c r="G81" s="4">
        <f>SUMIFS('02_核算项'!$AC$2:$AC$6232,'02_核算项'!$B$2:$B$6232,$A81,'02_核算项'!$M$2:$M$6232,"SO2")</f>
        <v>0</v>
      </c>
      <c r="H81" s="4">
        <f>SUMIFS('02_核算项'!$AC$2:$AC$6232,'02_核算项'!$B$2:$B$6232,$A81,'02_核算项'!$M$2:$M$6232,"NOX")</f>
        <v>0</v>
      </c>
      <c r="I81" s="4">
        <f>SUMIFS('02_核算项'!$AC$2:$AC$6232,'02_核算项'!$B$2:$B$6232,$A81,'02_核算项'!$M$2:$M$6232,"CO")</f>
        <v>0</v>
      </c>
      <c r="J81" s="4">
        <f>SUMIFS('02_核算项'!$AC$2:$AC$6232,'02_核算项'!$B$2:$B$6232,$A81,'02_核算项'!$M$2:$M$6232,"VOCS")</f>
        <v>0</v>
      </c>
      <c r="K81" s="4">
        <f>SUMIFS('02_核算项'!$AC$2:$AC$6232,'02_核算项'!$B$2:$B$6232,$A81,'02_核算项'!$M$2:$M$6232,"PM10")</f>
        <v>0</v>
      </c>
      <c r="L81" s="4">
        <f>SUMIFS('02_核算项'!$AC$2:$AC$6232,'02_核算项'!$B$2:$B$6232,$A81,'02_核算项'!$M$2:$M$6232,"PM25")</f>
        <v>0</v>
      </c>
      <c r="M81" s="4">
        <f>SUMIFS('02_核算项'!$AC$2:$AC$6232,'02_核算项'!$B$2:$B$6232,$A81,'02_核算项'!$M$2:$M$6232,"BC")</f>
        <v>0</v>
      </c>
      <c r="N81" s="4">
        <f>SUMIFS('02_核算项'!$AC$2:$AC$6232,'02_核算项'!$B$2:$B$6232,$A81,'02_核算项'!$M$2:$M$6232,"OC")</f>
        <v>0</v>
      </c>
      <c r="O81" s="4">
        <f>SUMIFS('02_核算项'!$AC$2:$AC$6232,'02_核算项'!$B$2:$B$6232,$A81,'02_核算项'!$M$2:$M$6232,"NH3")</f>
        <v>0.0</v>
      </c>
      <c r="X81" s="4">
        <f>SUMIFS('02_核算项'!$AD$2:$AD$6232,'02_核算项'!$B$2:$B$6232,$A81,'02_核算项'!$M$2:$M$6232,"NH3")</f>
        <v>0.0</v>
      </c>
      <c r="Y81" s="2">
        <v>49</v>
      </c>
    </row>
    <row r="82" spans="1:25">
      <c r="A82" s="2" t="s">
        <v>1373</v>
      </c>
      <c r="B82" s="2" t="s">
        <v>1374</v>
      </c>
      <c r="C82" s="2" t="s">
        <v>118</v>
      </c>
      <c r="D82" s="2" t="s">
        <v>278</v>
      </c>
      <c r="E82" s="2" t="s">
        <v>120</v>
      </c>
      <c r="F82" s="2" t="s">
        <v>690</v>
      </c>
      <c r="G82" s="4">
        <f>SUMIFS('02_核算项'!$AC$2:$AC$6232,'02_核算项'!$B$2:$B$6232,$A82,'02_核算项'!$M$2:$M$6232,"SO2")</f>
        <v>0.0</v>
      </c>
      <c r="H82" s="4">
        <f>SUMIFS('02_核算项'!$AC$2:$AC$6232,'02_核算项'!$B$2:$B$6232,$A82,'02_核算项'!$M$2:$M$6232,"NOX")</f>
        <v>0.0</v>
      </c>
      <c r="I82" s="4">
        <f>SUMIFS('02_核算项'!$AC$2:$AC$6232,'02_核算项'!$B$2:$B$6232,$A82,'02_核算项'!$M$2:$M$6232,"CO")</f>
        <v>0.0</v>
      </c>
      <c r="J82" s="4">
        <f>SUMIFS('02_核算项'!$AC$2:$AC$6232,'02_核算项'!$B$2:$B$6232,$A82,'02_核算项'!$M$2:$M$6232,"VOCS")</f>
        <v>0.0</v>
      </c>
      <c r="K82" s="4">
        <f>SUMIFS('02_核算项'!$AC$2:$AC$6232,'02_核算项'!$B$2:$B$6232,$A82,'02_核算项'!$M$2:$M$6232,"PM10")</f>
        <v>0.0</v>
      </c>
      <c r="L82" s="4">
        <f>SUMIFS('02_核算项'!$AC$2:$AC$6232,'02_核算项'!$B$2:$B$6232,$A82,'02_核算项'!$M$2:$M$6232,"PM25")</f>
        <v>0.0</v>
      </c>
      <c r="M82" s="4">
        <f>SUMIFS('02_核算项'!$AC$2:$AC$6232,'02_核算项'!$B$2:$B$6232,$A82,'02_核算项'!$M$2:$M$6232,"BC")</f>
        <v>0.0</v>
      </c>
      <c r="N82" s="4">
        <f>SUMIFS('02_核算项'!$AC$2:$AC$6232,'02_核算项'!$B$2:$B$6232,$A82,'02_核算项'!$M$2:$M$6232,"OC")</f>
        <v>0.0</v>
      </c>
      <c r="O82" s="4">
        <f>SUMIFS('02_核算项'!$AC$2:$AC$6232,'02_核算项'!$B$2:$B$6232,$A82,'02_核算项'!$M$2:$M$6232,"NH3")</f>
        <v>0.0</v>
      </c>
      <c r="P82" s="4">
        <f>SUMIFS('02_核算项'!$AD$2:$AD$6232,'02_核算项'!$B$2:$B$6232,$A82,'02_核算项'!$M$2:$M$6232,"SO2")</f>
        <v>0.0</v>
      </c>
      <c r="Q82" s="4">
        <f>SUMIFS('02_核算项'!$AD$2:$AD$6232,'02_核算项'!$B$2:$B$6232,$A82,'02_核算项'!$M$2:$M$6232,"NOX")</f>
        <v>0.0</v>
      </c>
      <c r="R82" s="4">
        <f>SUMIFS('02_核算项'!$AD$2:$AD$6232,'02_核算项'!$B$2:$B$6232,$A82,'02_核算项'!$M$2:$M$6232,"CO")</f>
        <v>0.0</v>
      </c>
      <c r="S82" s="4">
        <f>SUMIFS('02_核算项'!$AD$2:$AD$6232,'02_核算项'!$B$2:$B$6232,$A82,'02_核算项'!$M$2:$M$6232,"VOCS")</f>
        <v>0.0</v>
      </c>
      <c r="T82" s="4">
        <f>SUMIFS('02_核算项'!$AD$2:$AD$6232,'02_核算项'!$B$2:$B$6232,$A82,'02_核算项'!$M$2:$M$6232,"PM10")</f>
        <v>0.0</v>
      </c>
      <c r="U82" s="4">
        <f>SUMIFS('02_核算项'!$AD$2:$AD$6232,'02_核算项'!$B$2:$B$6232,$A82,'02_核算项'!$M$2:$M$6232,"PM25")</f>
        <v>0.0</v>
      </c>
      <c r="V82" s="4">
        <f>SUMIFS('02_核算项'!$AD$2:$AD$6232,'02_核算项'!$B$2:$B$6232,$A82,'02_核算项'!$M$2:$M$6232,"BC")</f>
        <v>0.0</v>
      </c>
      <c r="W82" s="4">
        <f>SUMIFS('02_核算项'!$AD$2:$AD$6232,'02_核算项'!$B$2:$B$6232,$A82,'02_核算项'!$M$2:$M$6232,"OC")</f>
        <v>0.0</v>
      </c>
      <c r="X82" s="4">
        <f>SUMIFS('02_核算项'!$AD$2:$AD$6232,'02_核算项'!$B$2:$B$6232,$A82,'02_核算项'!$M$2:$M$6232,"NH3")</f>
        <v>0.0</v>
      </c>
      <c r="Y82" s="2">
        <v>45</v>
      </c>
    </row>
    <row r="83" spans="1:25">
      <c r="A83" s="2" t="s">
        <v>1387</v>
      </c>
      <c r="B83" s="2" t="s">
        <v>864</v>
      </c>
      <c r="C83" s="2" t="s">
        <v>514</v>
      </c>
      <c r="D83" s="2" t="s">
        <v>278</v>
      </c>
      <c r="E83" s="2" t="s">
        <v>120</v>
      </c>
      <c r="F83" s="2" t="s">
        <v>142</v>
      </c>
      <c r="G83" s="4">
        <f>SUMIFS('02_核算项'!$AC$2:$AC$6232,'02_核算项'!$B$2:$B$6232,$A83,'02_核算项'!$M$2:$M$6232,"SO2")</f>
        <v>0</v>
      </c>
      <c r="H83" s="4">
        <f>SUMIFS('02_核算项'!$AC$2:$AC$6232,'02_核算项'!$B$2:$B$6232,$A83,'02_核算项'!$M$2:$M$6232,"NOX")</f>
        <v>0</v>
      </c>
      <c r="I83" s="4">
        <f>SUMIFS('02_核算项'!$AC$2:$AC$6232,'02_核算项'!$B$2:$B$6232,$A83,'02_核算项'!$M$2:$M$6232,"CO")</f>
        <v>0</v>
      </c>
      <c r="J83" s="4">
        <f>SUMIFS('02_核算项'!$AC$2:$AC$6232,'02_核算项'!$B$2:$B$6232,$A83,'02_核算项'!$M$2:$M$6232,"VOCS")</f>
        <v>0</v>
      </c>
      <c r="K83" s="4">
        <f>SUMIFS('02_核算项'!$AC$2:$AC$6232,'02_核算项'!$B$2:$B$6232,$A83,'02_核算项'!$M$2:$M$6232,"PM10")</f>
        <v>0</v>
      </c>
      <c r="L83" s="4">
        <f>SUMIFS('02_核算项'!$AC$2:$AC$6232,'02_核算项'!$B$2:$B$6232,$A83,'02_核算项'!$M$2:$M$6232,"PM25")</f>
        <v>0</v>
      </c>
      <c r="M83" s="4">
        <f>SUMIFS('02_核算项'!$AC$2:$AC$6232,'02_核算项'!$B$2:$B$6232,$A83,'02_核算项'!$M$2:$M$6232,"BC")</f>
        <v>0</v>
      </c>
      <c r="N83" s="4">
        <f>SUMIFS('02_核算项'!$AC$2:$AC$6232,'02_核算项'!$B$2:$B$6232,$A83,'02_核算项'!$M$2:$M$6232,"OC")</f>
        <v>0</v>
      </c>
      <c r="O83" s="4">
        <f>SUMIFS('02_核算项'!$AC$2:$AC$6232,'02_核算项'!$B$2:$B$6232,$A83,'02_核算项'!$M$2:$M$6232,"NH3")</f>
        <v>0</v>
      </c>
      <c r="Y83" s="2">
        <v>32</v>
      </c>
    </row>
    <row r="84" spans="1:25">
      <c r="A84" s="2" t="s">
        <v>1397</v>
      </c>
      <c r="B84" s="2" t="s">
        <v>746</v>
      </c>
      <c r="C84" s="2" t="s">
        <v>172</v>
      </c>
      <c r="D84" s="2" t="s">
        <v>224</v>
      </c>
      <c r="E84" s="2" t="s">
        <v>51</v>
      </c>
      <c r="F84" s="2" t="s">
        <v>52</v>
      </c>
      <c r="G84" s="4">
        <f>SUMIFS('02_核算项'!$AC$2:$AC$6232,'02_核算项'!$B$2:$B$6232,$A84,'02_核算项'!$M$2:$M$6232,"SO2")</f>
        <v>490.44864000000007</v>
      </c>
      <c r="H84" s="4">
        <f>SUMIFS('02_核算项'!$AC$2:$AC$6232,'02_核算项'!$B$2:$B$6232,$A84,'02_核算项'!$M$2:$M$6232,"NOX")</f>
        <v>403.8988800000001</v>
      </c>
      <c r="I84" s="4">
        <f>SUMIFS('02_核算项'!$AC$2:$AC$6232,'02_核算项'!$B$2:$B$6232,$A84,'02_核算项'!$M$2:$M$6232,"CO")</f>
        <v>90.156</v>
      </c>
      <c r="J84" s="4">
        <f>SUMIFS('02_核算项'!$AC$2:$AC$6232,'02_核算项'!$B$2:$B$6232,$A84,'02_核算项'!$M$2:$M$6232,"VOCS")</f>
        <v>1.80312</v>
      </c>
      <c r="K84" s="4">
        <f>SUMIFS('02_核算项'!$AC$2:$AC$6232,'02_核算项'!$B$2:$B$6232,$A84,'02_核算项'!$M$2:$M$6232,"PM10")</f>
        <v>1639.8294528</v>
      </c>
      <c r="L84" s="4">
        <f>SUMIFS('02_核算项'!$AC$2:$AC$6232,'02_核算项'!$B$2:$B$6232,$A84,'02_核算项'!$M$2:$M$6232,"PM25")</f>
        <v>395.8209024</v>
      </c>
      <c r="M84" s="4">
        <f>SUMIFS('02_核算项'!$AC$2:$AC$6232,'02_核算项'!$B$2:$B$6232,$A84,'02_核算项'!$M$2:$M$6232,"BC")</f>
        <v>0.7916418048000001</v>
      </c>
      <c r="N84" s="4">
        <f>SUMIFS('02_核算项'!$AC$2:$AC$6232,'02_核算项'!$B$2:$B$6232,$A84,'02_核算项'!$M$2:$M$6232,"OC")</f>
        <v>0.0</v>
      </c>
      <c r="O84" s="4">
        <f>SUMIFS('02_核算项'!$AC$2:$AC$6232,'02_核算项'!$B$2:$B$6232,$A84,'02_核算项'!$M$2:$M$6232,"NH3")</f>
        <v>0.0</v>
      </c>
      <c r="P84" s="4">
        <f>SUMIFS('02_核算项'!$AD$2:$AD$6232,'02_核算项'!$B$2:$B$6232,$A84,'02_核算项'!$M$2:$M$6232,"SO2")</f>
        <v>98.089728</v>
      </c>
      <c r="Q84" s="4">
        <f>SUMIFS('02_核算项'!$AD$2:$AD$6232,'02_核算项'!$B$2:$B$6232,$A84,'02_核算项'!$M$2:$M$6232,"NOX")</f>
        <v>315.04112640000005</v>
      </c>
      <c r="R84" s="4">
        <f>SUMIFS('02_核算项'!$AD$2:$AD$6232,'02_核算项'!$B$2:$B$6232,$A84,'02_核算项'!$M$2:$M$6232,"CO")</f>
        <v>90.156</v>
      </c>
      <c r="S84" s="4">
        <f>SUMIFS('02_核算项'!$AD$2:$AD$6232,'02_核算项'!$B$2:$B$6232,$A84,'02_核算项'!$M$2:$M$6232,"VOCS")</f>
        <v>1.80312</v>
      </c>
      <c r="T84" s="4">
        <f>SUMIFS('02_核算项'!$AD$2:$AD$6232,'02_核算项'!$B$2:$B$6232,$A84,'02_核算项'!$M$2:$M$6232,"PM10")</f>
        <v>481.205125632</v>
      </c>
      <c r="U84" s="4">
        <f>SUMIFS('02_核算项'!$AD$2:$AD$6232,'02_核算项'!$B$2:$B$6232,$A84,'02_核算项'!$M$2:$M$6232,"PM25")</f>
        <v>170.20298803200004</v>
      </c>
      <c r="V84" s="4">
        <f>SUMIFS('02_核算项'!$AD$2:$AD$6232,'02_核算项'!$B$2:$B$6232,$A84,'02_核算项'!$M$2:$M$6232,"BC")</f>
        <v>0.3404059760640001</v>
      </c>
      <c r="W84" s="4">
        <f>SUMIFS('02_核算项'!$AD$2:$AD$6232,'02_核算项'!$B$2:$B$6232,$A84,'02_核算项'!$M$2:$M$6232,"OC")</f>
        <v>0.0</v>
      </c>
      <c r="X84" s="4">
        <f>SUMIFS('02_核算项'!$AD$2:$AD$6232,'02_核算项'!$B$2:$B$6232,$A84,'02_核算项'!$M$2:$M$6232,"NH3")</f>
        <v>0.0</v>
      </c>
      <c r="Y84" s="2">
        <v>28</v>
      </c>
    </row>
    <row r="85" spans="1:25">
      <c r="A85" s="2" t="s">
        <v>1407</v>
      </c>
      <c r="B85" s="2" t="s">
        <v>1408</v>
      </c>
      <c r="C85" s="2" t="s">
        <v>984</v>
      </c>
      <c r="D85" s="2" t="s">
        <v>224</v>
      </c>
      <c r="E85" s="2" t="s">
        <v>227</v>
      </c>
      <c r="F85" s="2" t="s">
        <v>297</v>
      </c>
      <c r="G85" s="4">
        <f>SUMIFS('02_核算项'!$AC$2:$AC$6232,'02_核算项'!$B$2:$B$6232,$A85,'02_核算项'!$M$2:$M$6232,"SO2")</f>
        <v>0.0</v>
      </c>
      <c r="H85" s="4">
        <f>SUMIFS('02_核算项'!$AC$2:$AC$6232,'02_核算项'!$B$2:$B$6232,$A85,'02_核算项'!$M$2:$M$6232,"NOX")</f>
        <v>2.8699999999999997</v>
      </c>
      <c r="I85" s="4">
        <f>SUMIFS('02_核算项'!$AC$2:$AC$6232,'02_核算项'!$B$2:$B$6232,$A85,'02_核算项'!$M$2:$M$6232,"CO")</f>
        <v>0.91</v>
      </c>
      <c r="J85" s="4">
        <f>SUMIFS('02_核算项'!$AC$2:$AC$6232,'02_核算项'!$B$2:$B$6232,$A85,'02_核算项'!$M$2:$M$6232,"VOCS")</f>
        <v>0.014</v>
      </c>
      <c r="K85" s="4">
        <f>SUMIFS('02_核算项'!$AC$2:$AC$6232,'02_核算项'!$B$2:$B$6232,$A85,'02_核算项'!$M$2:$M$6232,"PM10")</f>
        <v>0.021</v>
      </c>
      <c r="L85" s="4">
        <f>SUMIFS('02_核算项'!$AC$2:$AC$6232,'02_核算项'!$B$2:$B$6232,$A85,'02_核算项'!$M$2:$M$6232,"PM25")</f>
        <v>0.021</v>
      </c>
      <c r="M85" s="4">
        <f>SUMIFS('02_核算项'!$AC$2:$AC$6232,'02_核算项'!$B$2:$B$6232,$A85,'02_核算项'!$M$2:$M$6232,"BC")</f>
        <v>0.0</v>
      </c>
      <c r="N85" s="4">
        <f>SUMIFS('02_核算项'!$AC$2:$AC$6232,'02_核算项'!$B$2:$B$6232,$A85,'02_核算项'!$M$2:$M$6232,"OC")</f>
        <v>0.0</v>
      </c>
      <c r="O85" s="4">
        <f>SUMIFS('02_核算项'!$AC$2:$AC$6232,'02_核算项'!$B$2:$B$6232,$A85,'02_核算项'!$M$2:$M$6232,"NH3")</f>
        <v>0.0</v>
      </c>
      <c r="P85" s="4">
        <f>SUMIFS('02_核算项'!$AD$2:$AD$6232,'02_核算项'!$B$2:$B$6232,$A85,'02_核算项'!$M$2:$M$6232,"SO2")</f>
        <v>0.0</v>
      </c>
      <c r="Q85" s="4">
        <f>SUMIFS('02_核算项'!$AD$2:$AD$6232,'02_核算项'!$B$2:$B$6232,$A85,'02_核算项'!$M$2:$M$6232,"NOX")</f>
        <v>2.8699999999999997</v>
      </c>
      <c r="R85" s="4">
        <f>SUMIFS('02_核算项'!$AD$2:$AD$6232,'02_核算项'!$B$2:$B$6232,$A85,'02_核算项'!$M$2:$M$6232,"CO")</f>
        <v>0.91</v>
      </c>
      <c r="S85" s="4">
        <f>SUMIFS('02_核算项'!$AD$2:$AD$6232,'02_核算项'!$B$2:$B$6232,$A85,'02_核算项'!$M$2:$M$6232,"VOCS")</f>
        <v>0.014</v>
      </c>
      <c r="T85" s="4">
        <f>SUMIFS('02_核算项'!$AD$2:$AD$6232,'02_核算项'!$B$2:$B$6232,$A85,'02_核算项'!$M$2:$M$6232,"PM10")</f>
        <v>0.021</v>
      </c>
      <c r="U85" s="4">
        <f>SUMIFS('02_核算项'!$AD$2:$AD$6232,'02_核算项'!$B$2:$B$6232,$A85,'02_核算项'!$M$2:$M$6232,"PM25")</f>
        <v>0.021</v>
      </c>
      <c r="V85" s="4">
        <f>SUMIFS('02_核算项'!$AD$2:$AD$6232,'02_核算项'!$B$2:$B$6232,$A85,'02_核算项'!$M$2:$M$6232,"BC")</f>
        <v>0.0</v>
      </c>
      <c r="W85" s="4">
        <f>SUMIFS('02_核算项'!$AD$2:$AD$6232,'02_核算项'!$B$2:$B$6232,$A85,'02_核算项'!$M$2:$M$6232,"OC")</f>
        <v>0.0</v>
      </c>
      <c r="X85" s="4">
        <f>SUMIFS('02_核算项'!$AD$2:$AD$6232,'02_核算项'!$B$2:$B$6232,$A85,'02_核算项'!$M$2:$M$6232,"NH3")</f>
        <v>0.0</v>
      </c>
      <c r="Y85" s="2">
        <v>33</v>
      </c>
    </row>
    <row r="86" spans="1:25">
      <c r="A86" s="2" t="s">
        <v>1418</v>
      </c>
      <c r="B86" s="2" t="s">
        <v>1419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SUMIFS('02_核算项'!$AC$2:$AC$6232,'02_核算项'!$B$2:$B$6232,$A86,'02_核算项'!$M$2:$M$6232,"SO2")</f>
        <v>12705.3714334</v>
      </c>
      <c r="H86" s="4">
        <f>SUMIFS('02_核算项'!$AC$2:$AC$6232,'02_核算项'!$B$2:$B$6232,$A86,'02_核算项'!$M$2:$M$6232,"NOX")</f>
        <v>8691.2455441</v>
      </c>
      <c r="I86" s="4">
        <f>SUMIFS('02_核算项'!$AC$2:$AC$6232,'02_核算项'!$B$2:$B$6232,$A86,'02_核算项'!$M$2:$M$6232,"CO")</f>
        <v>2410.88642</v>
      </c>
      <c r="J86" s="4">
        <f>SUMIFS('02_核算项'!$AC$2:$AC$6232,'02_核算项'!$B$2:$B$6232,$A86,'02_核算项'!$M$2:$M$6232,"VOCS")</f>
        <v>48.2177284</v>
      </c>
      <c r="K86" s="4">
        <f>SUMIFS('02_核算项'!$AC$2:$AC$6232,'02_核算项'!$B$2:$B$6232,$A86,'02_核算项'!$M$2:$M$6232,"PM10")</f>
        <v>32979.118060785</v>
      </c>
      <c r="L86" s="4">
        <f>SUMIFS('02_核算项'!$AC$2:$AC$6232,'02_核算项'!$B$2:$B$6232,$A86,'02_核算项'!$M$2:$M$6232,"PM25")</f>
        <v>8603.248189769998</v>
      </c>
      <c r="M86" s="4">
        <f>SUMIFS('02_核算项'!$AC$2:$AC$6232,'02_核算项'!$B$2:$B$6232,$A86,'02_核算项'!$M$2:$M$6232,"BC")</f>
        <v>17.206496379539995</v>
      </c>
      <c r="N86" s="4">
        <f>SUMIFS('02_核算项'!$AC$2:$AC$6232,'02_核算项'!$B$2:$B$6232,$A86,'02_核算项'!$M$2:$M$6232,"OC")</f>
        <v>0.0</v>
      </c>
      <c r="O86" s="4">
        <f>SUMIFS('02_核算项'!$AC$2:$AC$6232,'02_核算项'!$B$2:$B$6232,$A86,'02_核算项'!$M$2:$M$6232,"NH3")</f>
        <v>192.8709136</v>
      </c>
      <c r="P86" s="4">
        <f>SUMIFS('02_核算项'!$AD$2:$AD$6232,'02_核算项'!$B$2:$B$6232,$A86,'02_核算项'!$M$2:$M$6232,"SO2")</f>
        <v>2541.074286679999</v>
      </c>
      <c r="Q86" s="4">
        <f>SUMIFS('02_核算项'!$AD$2:$AD$6232,'02_核算项'!$B$2:$B$6232,$A86,'02_核算项'!$M$2:$M$6232,"NOX")</f>
        <v>3128.848395876</v>
      </c>
      <c r="R86" s="4">
        <f>SUMIFS('02_核算项'!$AD$2:$AD$6232,'02_核算项'!$B$2:$B$6232,$A86,'02_核算项'!$M$2:$M$6232,"CO")</f>
        <v>2410.88642</v>
      </c>
      <c r="S86" s="4">
        <f>SUMIFS('02_核算项'!$AD$2:$AD$6232,'02_核算项'!$B$2:$B$6232,$A86,'02_核算项'!$M$2:$M$6232,"VOCS")</f>
        <v>48.2177284</v>
      </c>
      <c r="T86" s="4">
        <f>SUMIFS('02_核算项'!$AD$2:$AD$6232,'02_核算项'!$B$2:$B$6232,$A86,'02_核算项'!$M$2:$M$6232,"PM10")</f>
        <v>587.8886263009504</v>
      </c>
      <c r="U86" s="4">
        <f>SUMIFS('02_核算项'!$AD$2:$AD$6232,'02_核算项'!$B$2:$B$6232,$A86,'02_核算项'!$M$2:$M$6232,"PM25")</f>
        <v>344.1299275908002</v>
      </c>
      <c r="V86" s="4">
        <f>SUMIFS('02_核算项'!$AD$2:$AD$6232,'02_核算项'!$B$2:$B$6232,$A86,'02_核算项'!$M$2:$M$6232,"BC")</f>
        <v>0.6882598551816004</v>
      </c>
      <c r="W86" s="4">
        <f>SUMIFS('02_核算项'!$AD$2:$AD$6232,'02_核算项'!$B$2:$B$6232,$A86,'02_核算项'!$M$2:$M$6232,"OC")</f>
        <v>0.0</v>
      </c>
      <c r="X86" s="4">
        <f>SUMIFS('02_核算项'!$AD$2:$AD$6232,'02_核算项'!$B$2:$B$6232,$A86,'02_核算项'!$M$2:$M$6232,"NH3")</f>
        <v>192.8709136</v>
      </c>
      <c r="Y86" s="2">
        <v>16</v>
      </c>
    </row>
    <row r="87" spans="1:25">
      <c r="A87" s="2" t="s">
        <v>1429</v>
      </c>
      <c r="B87" s="2" t="s">
        <v>1430</v>
      </c>
      <c r="C87" s="2" t="s">
        <v>514</v>
      </c>
      <c r="D87" s="2" t="s">
        <v>278</v>
      </c>
      <c r="E87" s="2" t="s">
        <v>120</v>
      </c>
      <c r="F87" s="2" t="s">
        <v>297</v>
      </c>
      <c r="G87" s="4">
        <f>SUMIFS('02_核算项'!$AC$2:$AC$6232,'02_核算项'!$B$2:$B$6232,$A87,'02_核算项'!$M$2:$M$6232,"SO2")</f>
        <v>0</v>
      </c>
      <c r="H87" s="4">
        <f>SUMIFS('02_核算项'!$AC$2:$AC$6232,'02_核算项'!$B$2:$B$6232,$A87,'02_核算项'!$M$2:$M$6232,"NOX")</f>
        <v>0</v>
      </c>
      <c r="I87" s="4">
        <f>SUMIFS('02_核算项'!$AC$2:$AC$6232,'02_核算项'!$B$2:$B$6232,$A87,'02_核算项'!$M$2:$M$6232,"CO")</f>
        <v>0</v>
      </c>
      <c r="J87" s="4">
        <f>SUMIFS('02_核算项'!$AC$2:$AC$6232,'02_核算项'!$B$2:$B$6232,$A87,'02_核算项'!$M$2:$M$6232,"VOCS")</f>
        <v>0</v>
      </c>
      <c r="K87" s="4">
        <f>SUMIFS('02_核算项'!$AC$2:$AC$6232,'02_核算项'!$B$2:$B$6232,$A87,'02_核算项'!$M$2:$M$6232,"PM10")</f>
        <v>0</v>
      </c>
      <c r="L87" s="4">
        <f>SUMIFS('02_核算项'!$AC$2:$AC$6232,'02_核算项'!$B$2:$B$6232,$A87,'02_核算项'!$M$2:$M$6232,"PM25")</f>
        <v>0</v>
      </c>
      <c r="M87" s="4">
        <f>SUMIFS('02_核算项'!$AC$2:$AC$6232,'02_核算项'!$B$2:$B$6232,$A87,'02_核算项'!$M$2:$M$6232,"BC")</f>
        <v>0</v>
      </c>
      <c r="N87" s="4">
        <f>SUMIFS('02_核算项'!$AC$2:$AC$6232,'02_核算项'!$B$2:$B$6232,$A87,'02_核算项'!$M$2:$M$6232,"OC")</f>
        <v>0</v>
      </c>
      <c r="O87" s="4">
        <f>SUMIFS('02_核算项'!$AC$2:$AC$6232,'02_核算项'!$B$2:$B$6232,$A87,'02_核算项'!$M$2:$M$6232,"NH3")</f>
        <v>0</v>
      </c>
      <c r="Y87" s="2">
        <v>40</v>
      </c>
    </row>
    <row r="88" spans="1:25">
      <c r="A88" s="2" t="s">
        <v>1447</v>
      </c>
      <c r="B88" s="2" t="s">
        <v>1448</v>
      </c>
      <c r="C88" s="2" t="s">
        <v>526</v>
      </c>
      <c r="D88" s="2" t="s">
        <v>50</v>
      </c>
      <c r="E88" s="2" t="s">
        <v>225</v>
      </c>
      <c r="F88" s="2" t="s">
        <v>418</v>
      </c>
      <c r="G88" s="4">
        <f>SUMIFS('02_核算项'!$AC$2:$AC$6232,'02_核算项'!$B$2:$B$6232,$A88,'02_核算项'!$M$2:$M$6232,"SO2")</f>
        <v>0.0</v>
      </c>
      <c r="H88" s="4">
        <f>SUMIFS('02_核算项'!$AC$2:$AC$6232,'02_核算项'!$B$2:$B$6232,$A88,'02_核算项'!$M$2:$M$6232,"NOX")</f>
        <v>882.0739999999998</v>
      </c>
      <c r="I88" s="4">
        <f>SUMIFS('02_核算项'!$AC$2:$AC$6232,'02_核算项'!$B$2:$B$6232,$A88,'02_核算项'!$M$2:$M$6232,"CO")</f>
        <v>279.682</v>
      </c>
      <c r="J88" s="4">
        <f>SUMIFS('02_核算项'!$AC$2:$AC$6232,'02_核算项'!$B$2:$B$6232,$A88,'02_核算项'!$M$2:$M$6232,"VOCS")</f>
        <v>4.3028</v>
      </c>
      <c r="K88" s="4">
        <f>SUMIFS('02_核算项'!$AC$2:$AC$6232,'02_核算项'!$B$2:$B$6232,$A88,'02_核算项'!$M$2:$M$6232,"PM10")</f>
        <v>6.4542</v>
      </c>
      <c r="L88" s="4">
        <f>SUMIFS('02_核算项'!$AC$2:$AC$6232,'02_核算项'!$B$2:$B$6232,$A88,'02_核算项'!$M$2:$M$6232,"PM25")</f>
        <v>6.4542</v>
      </c>
      <c r="M88" s="4">
        <f>SUMIFS('02_核算项'!$AC$2:$AC$6232,'02_核算项'!$B$2:$B$6232,$A88,'02_核算项'!$M$2:$M$6232,"BC")</f>
        <v>0.0</v>
      </c>
      <c r="N88" s="4">
        <f>SUMIFS('02_核算项'!$AC$2:$AC$6232,'02_核算项'!$B$2:$B$6232,$A88,'02_核算项'!$M$2:$M$6232,"OC")</f>
        <v>0.0</v>
      </c>
      <c r="O88" s="4">
        <f>SUMIFS('02_核算项'!$AC$2:$AC$6232,'02_核算项'!$B$2:$B$6232,$A88,'02_核算项'!$M$2:$M$6232,"NH3")</f>
        <v>0.0</v>
      </c>
      <c r="P88" s="4">
        <f>SUMIFS('02_核算项'!$AD$2:$AD$6232,'02_核算项'!$B$2:$B$6232,$A88,'02_核算项'!$M$2:$M$6232,"SO2")</f>
        <v>0.0</v>
      </c>
      <c r="Q88" s="4">
        <f>SUMIFS('02_核算项'!$AD$2:$AD$6232,'02_核算项'!$B$2:$B$6232,$A88,'02_核算项'!$M$2:$M$6232,"NOX")</f>
        <v>688.0177199999999</v>
      </c>
      <c r="R88" s="4">
        <f>SUMIFS('02_核算项'!$AD$2:$AD$6232,'02_核算项'!$B$2:$B$6232,$A88,'02_核算项'!$M$2:$M$6232,"CO")</f>
        <v>279.682</v>
      </c>
      <c r="S88" s="4">
        <f>SUMIFS('02_核算项'!$AD$2:$AD$6232,'02_核算项'!$B$2:$B$6232,$A88,'02_核算项'!$M$2:$M$6232,"VOCS")</f>
        <v>4.3028</v>
      </c>
      <c r="T88" s="4">
        <f>SUMIFS('02_核算项'!$AD$2:$AD$6232,'02_核算项'!$B$2:$B$6232,$A88,'02_核算项'!$M$2:$M$6232,"PM10")</f>
        <v>6.4542</v>
      </c>
      <c r="U88" s="4">
        <f>SUMIFS('02_核算项'!$AD$2:$AD$6232,'02_核算项'!$B$2:$B$6232,$A88,'02_核算项'!$M$2:$M$6232,"PM25")</f>
        <v>6.4542</v>
      </c>
      <c r="V88" s="4">
        <f>SUMIFS('02_核算项'!$AD$2:$AD$6232,'02_核算项'!$B$2:$B$6232,$A88,'02_核算项'!$M$2:$M$6232,"BC")</f>
        <v>0.0</v>
      </c>
      <c r="W88" s="4">
        <f>SUMIFS('02_核算项'!$AD$2:$AD$6232,'02_核算项'!$B$2:$B$6232,$A88,'02_核算项'!$M$2:$M$6232,"OC")</f>
        <v>0.0</v>
      </c>
      <c r="X88" s="4">
        <f>SUMIFS('02_核算项'!$AD$2:$AD$6232,'02_核算项'!$B$2:$B$6232,$A88,'02_核算项'!$M$2:$M$6232,"NH3")</f>
        <v>0.0</v>
      </c>
      <c r="Y88" s="2">
        <v>32</v>
      </c>
    </row>
    <row r="89" spans="1:25">
      <c r="A89" s="2" t="s">
        <v>1458</v>
      </c>
      <c r="B89" s="2" t="s">
        <v>1459</v>
      </c>
      <c r="C89" s="2" t="s">
        <v>491</v>
      </c>
      <c r="D89" s="2" t="s">
        <v>278</v>
      </c>
      <c r="E89" s="2" t="s">
        <v>120</v>
      </c>
      <c r="F89" s="2" t="s">
        <v>142</v>
      </c>
      <c r="G89" s="4">
        <f>SUMIFS('02_核算项'!$AC$2:$AC$6232,'02_核算项'!$B$2:$B$6232,$A89,'02_核算项'!$M$2:$M$6232,"SO2")</f>
        <v>0.0</v>
      </c>
      <c r="H89" s="4">
        <f>SUMIFS('02_核算项'!$AC$2:$AC$6232,'02_核算项'!$B$2:$B$6232,$A89,'02_核算项'!$M$2:$M$6232,"NOX")</f>
        <v>0.323449</v>
      </c>
      <c r="I89" s="4">
        <f>SUMIFS('02_核算项'!$AC$2:$AC$6232,'02_核算项'!$B$2:$B$6232,$A89,'02_核算项'!$M$2:$M$6232,"CO")</f>
        <v>0.102557</v>
      </c>
      <c r="J89" s="4">
        <f>SUMIFS('02_核算项'!$AC$2:$AC$6232,'02_核算项'!$B$2:$B$6232,$A89,'02_核算项'!$M$2:$M$6232,"VOCS")</f>
        <v>0.0015777999999999999</v>
      </c>
      <c r="K89" s="4">
        <f>SUMIFS('02_核算项'!$AC$2:$AC$6232,'02_核算项'!$B$2:$B$6232,$A89,'02_核算项'!$M$2:$M$6232,"PM10")</f>
        <v>0.0023667</v>
      </c>
      <c r="L89" s="4">
        <f>SUMIFS('02_核算项'!$AC$2:$AC$6232,'02_核算项'!$B$2:$B$6232,$A89,'02_核算项'!$M$2:$M$6232,"PM25")</f>
        <v>0.0023667</v>
      </c>
      <c r="M89" s="4">
        <f>SUMIFS('02_核算项'!$AC$2:$AC$6232,'02_核算项'!$B$2:$B$6232,$A89,'02_核算项'!$M$2:$M$6232,"BC")</f>
        <v>0.0</v>
      </c>
      <c r="N89" s="4">
        <f>SUMIFS('02_核算项'!$AC$2:$AC$6232,'02_核算项'!$B$2:$B$6232,$A89,'02_核算项'!$M$2:$M$6232,"OC")</f>
        <v>0.0</v>
      </c>
      <c r="O89" s="4">
        <f>SUMIFS('02_核算项'!$AC$2:$AC$6232,'02_核算项'!$B$2:$B$6232,$A89,'02_核算项'!$M$2:$M$6232,"NH3")</f>
        <v>0.0</v>
      </c>
      <c r="P89" s="4">
        <f>SUMIFS('02_核算项'!$AD$2:$AD$6232,'02_核算项'!$B$2:$B$6232,$A89,'02_核算项'!$M$2:$M$6232,"SO2")</f>
        <v>0.0</v>
      </c>
      <c r="Q89" s="4">
        <f>SUMIFS('02_核算项'!$AD$2:$AD$6232,'02_核算项'!$B$2:$B$6232,$A89,'02_核算项'!$M$2:$M$6232,"NOX")</f>
        <v>0.25229022</v>
      </c>
      <c r="R89" s="4">
        <f>SUMIFS('02_核算项'!$AD$2:$AD$6232,'02_核算项'!$B$2:$B$6232,$A89,'02_核算项'!$M$2:$M$6232,"CO")</f>
        <v>0.102557</v>
      </c>
      <c r="S89" s="4">
        <f>SUMIFS('02_核算项'!$AD$2:$AD$6232,'02_核算项'!$B$2:$B$6232,$A89,'02_核算项'!$M$2:$M$6232,"VOCS")</f>
        <v>0.0015777999999999999</v>
      </c>
      <c r="T89" s="4">
        <f>SUMIFS('02_核算项'!$AD$2:$AD$6232,'02_核算项'!$B$2:$B$6232,$A89,'02_核算项'!$M$2:$M$6232,"PM10")</f>
        <v>0.0023667</v>
      </c>
      <c r="U89" s="4">
        <f>SUMIFS('02_核算项'!$AD$2:$AD$6232,'02_核算项'!$B$2:$B$6232,$A89,'02_核算项'!$M$2:$M$6232,"PM25")</f>
        <v>0.0023667</v>
      </c>
      <c r="V89" s="4">
        <f>SUMIFS('02_核算项'!$AD$2:$AD$6232,'02_核算项'!$B$2:$B$6232,$A89,'02_核算项'!$M$2:$M$6232,"BC")</f>
        <v>0.0</v>
      </c>
      <c r="W89" s="4">
        <f>SUMIFS('02_核算项'!$AD$2:$AD$6232,'02_核算项'!$B$2:$B$6232,$A89,'02_核算项'!$M$2:$M$6232,"OC")</f>
        <v>0.0</v>
      </c>
      <c r="X89" s="4">
        <f>SUMIFS('02_核算项'!$AD$2:$AD$6232,'02_核算项'!$B$2:$B$6232,$A89,'02_核算项'!$M$2:$M$6232,"NH3")</f>
        <v>0.0</v>
      </c>
      <c r="Y89" s="2">
        <v>79</v>
      </c>
    </row>
    <row r="90" spans="1:25">
      <c r="A90" s="2" t="s">
        <v>1477</v>
      </c>
      <c r="B90" s="2" t="s">
        <v>429</v>
      </c>
      <c r="C90" s="2" t="s">
        <v>254</v>
      </c>
      <c r="D90" s="2" t="s">
        <v>278</v>
      </c>
      <c r="E90" s="2" t="s">
        <v>120</v>
      </c>
      <c r="F90" s="2" t="s">
        <v>560</v>
      </c>
      <c r="G90" s="4">
        <f>SUMIFS('02_核算项'!$AC$2:$AC$6232,'02_核算项'!$B$2:$B$6232,$A90,'02_核算项'!$M$2:$M$6232,"SO2")</f>
        <v>0</v>
      </c>
      <c r="H90" s="4">
        <f>SUMIFS('02_核算项'!$AC$2:$AC$6232,'02_核算项'!$B$2:$B$6232,$A90,'02_核算项'!$M$2:$M$6232,"NOX")</f>
        <v>0</v>
      </c>
      <c r="I90" s="4">
        <f>SUMIFS('02_核算项'!$AC$2:$AC$6232,'02_核算项'!$B$2:$B$6232,$A90,'02_核算项'!$M$2:$M$6232,"CO")</f>
        <v>0</v>
      </c>
      <c r="J90" s="4">
        <f>SUMIFS('02_核算项'!$AC$2:$AC$6232,'02_核算项'!$B$2:$B$6232,$A90,'02_核算项'!$M$2:$M$6232,"VOCS")</f>
        <v>0</v>
      </c>
      <c r="K90" s="4">
        <f>SUMIFS('02_核算项'!$AC$2:$AC$6232,'02_核算项'!$B$2:$B$6232,$A90,'02_核算项'!$M$2:$M$6232,"PM10")</f>
        <v>0</v>
      </c>
      <c r="L90" s="4">
        <f>SUMIFS('02_核算项'!$AC$2:$AC$6232,'02_核算项'!$B$2:$B$6232,$A90,'02_核算项'!$M$2:$M$6232,"PM25")</f>
        <v>0</v>
      </c>
      <c r="M90" s="4">
        <f>SUMIFS('02_核算项'!$AC$2:$AC$6232,'02_核算项'!$B$2:$B$6232,$A90,'02_核算项'!$M$2:$M$6232,"BC")</f>
        <v>0</v>
      </c>
      <c r="N90" s="4">
        <f>SUMIFS('02_核算项'!$AC$2:$AC$6232,'02_核算项'!$B$2:$B$6232,$A90,'02_核算项'!$M$2:$M$6232,"OC")</f>
        <v>0</v>
      </c>
      <c r="O90" s="4">
        <f>SUMIFS('02_核算项'!$AC$2:$AC$6232,'02_核算项'!$B$2:$B$6232,$A90,'02_核算项'!$M$2:$M$6232,"NH3")</f>
        <v>0</v>
      </c>
      <c r="Y90" s="2">
        <v>32</v>
      </c>
    </row>
    <row r="91" spans="1:25">
      <c r="A91" s="2" t="s">
        <v>1487</v>
      </c>
      <c r="B91" s="2" t="s">
        <v>1488</v>
      </c>
      <c r="C91" s="2" t="s">
        <v>447</v>
      </c>
      <c r="D91" s="2" t="s">
        <v>278</v>
      </c>
      <c r="E91" s="2" t="s">
        <v>120</v>
      </c>
      <c r="F91" s="2" t="s">
        <v>418</v>
      </c>
      <c r="G91" s="4">
        <f>SUMIFS('02_核算项'!$AC$2:$AC$6232,'02_核算项'!$B$2:$B$6232,$A91,'02_核算项'!$M$2:$M$6232,"SO2")</f>
        <v>0</v>
      </c>
      <c r="H91" s="4">
        <f>SUMIFS('02_核算项'!$AC$2:$AC$6232,'02_核算项'!$B$2:$B$6232,$A91,'02_核算项'!$M$2:$M$6232,"NOX")</f>
        <v>0</v>
      </c>
      <c r="I91" s="4">
        <f>SUMIFS('02_核算项'!$AC$2:$AC$6232,'02_核算项'!$B$2:$B$6232,$A91,'02_核算项'!$M$2:$M$6232,"CO")</f>
        <v>0</v>
      </c>
      <c r="J91" s="4">
        <f>SUMIFS('02_核算项'!$AC$2:$AC$6232,'02_核算项'!$B$2:$B$6232,$A91,'02_核算项'!$M$2:$M$6232,"VOCS")</f>
        <v>0</v>
      </c>
      <c r="K91" s="4">
        <f>SUMIFS('02_核算项'!$AC$2:$AC$6232,'02_核算项'!$B$2:$B$6232,$A91,'02_核算项'!$M$2:$M$6232,"PM10")</f>
        <v>0</v>
      </c>
      <c r="L91" s="4">
        <f>SUMIFS('02_核算项'!$AC$2:$AC$6232,'02_核算项'!$B$2:$B$6232,$A91,'02_核算项'!$M$2:$M$6232,"PM25")</f>
        <v>0</v>
      </c>
      <c r="M91" s="4">
        <f>SUMIFS('02_核算项'!$AC$2:$AC$6232,'02_核算项'!$B$2:$B$6232,$A91,'02_核算项'!$M$2:$M$6232,"BC")</f>
        <v>0</v>
      </c>
      <c r="N91" s="4">
        <f>SUMIFS('02_核算项'!$AC$2:$AC$6232,'02_核算项'!$B$2:$B$6232,$A91,'02_核算项'!$M$2:$M$6232,"OC")</f>
        <v>0</v>
      </c>
      <c r="O91" s="4">
        <f>SUMIFS('02_核算项'!$AC$2:$AC$6232,'02_核算项'!$B$2:$B$6232,$A91,'02_核算项'!$M$2:$M$6232,"NH3")</f>
        <v>0</v>
      </c>
      <c r="Y91" s="2">
        <v>32</v>
      </c>
    </row>
    <row r="92" spans="1:25">
      <c r="A92" s="2" t="s">
        <v>1501</v>
      </c>
      <c r="B92" s="2" t="s">
        <v>734</v>
      </c>
      <c r="C92" s="2" t="s">
        <v>277</v>
      </c>
      <c r="D92" s="2" t="s">
        <v>50</v>
      </c>
      <c r="E92" s="2" t="s">
        <v>735</v>
      </c>
      <c r="F92" s="2" t="s">
        <v>142</v>
      </c>
      <c r="G92" s="4">
        <f>SUMIFS('02_核算项'!$AC$2:$AC$6232,'02_核算项'!$B$2:$B$6232,$A92,'02_核算项'!$M$2:$M$6232,"SO2")</f>
        <v>0.0</v>
      </c>
      <c r="H92" s="4">
        <f>SUMIFS('02_核算项'!$AC$2:$AC$6232,'02_核算项'!$B$2:$B$6232,$A92,'02_核算项'!$M$2:$M$6232,"NOX")</f>
        <v>1944.0168449999996</v>
      </c>
      <c r="I92" s="4">
        <f>SUMIFS('02_核算项'!$AC$2:$AC$6232,'02_核算项'!$B$2:$B$6232,$A92,'02_核算项'!$M$2:$M$6232,"CO")</f>
        <v>616.395585</v>
      </c>
      <c r="J92" s="4">
        <f>SUMIFS('02_核算项'!$AC$2:$AC$6232,'02_核算项'!$B$2:$B$6232,$A92,'02_核算项'!$M$2:$M$6232,"VOCS")</f>
        <v>9.483009</v>
      </c>
      <c r="K92" s="4">
        <f>SUMIFS('02_核算项'!$AC$2:$AC$6232,'02_核算项'!$B$2:$B$6232,$A92,'02_核算项'!$M$2:$M$6232,"PM10")</f>
        <v>14.2245135</v>
      </c>
      <c r="L92" s="4">
        <f>SUMIFS('02_核算项'!$AC$2:$AC$6232,'02_核算项'!$B$2:$B$6232,$A92,'02_核算项'!$M$2:$M$6232,"PM25")</f>
        <v>14.2245135</v>
      </c>
      <c r="M92" s="4">
        <f>SUMIFS('02_核算项'!$AC$2:$AC$6232,'02_核算项'!$B$2:$B$6232,$A92,'02_核算项'!$M$2:$M$6232,"BC")</f>
        <v>0.0</v>
      </c>
      <c r="N92" s="4">
        <f>SUMIFS('02_核算项'!$AC$2:$AC$6232,'02_核算项'!$B$2:$B$6232,$A92,'02_核算项'!$M$2:$M$6232,"OC")</f>
        <v>0.0</v>
      </c>
      <c r="O92" s="4">
        <f>SUMIFS('02_核算项'!$AC$2:$AC$6232,'02_核算项'!$B$2:$B$6232,$A92,'02_核算项'!$M$2:$M$6232,"NH3")</f>
        <v>0</v>
      </c>
      <c r="P92" s="4">
        <f>SUMIFS('02_核算项'!$AD$2:$AD$6232,'02_核算项'!$B$2:$B$6232,$A92,'02_核算项'!$M$2:$M$6232,"SO2")</f>
        <v>0.0</v>
      </c>
      <c r="Q92" s="4">
        <f>SUMIFS('02_核算项'!$AD$2:$AD$6232,'02_核算项'!$B$2:$B$6232,$A92,'02_核算项'!$M$2:$M$6232,"NOX")</f>
        <v>699.8460641999999</v>
      </c>
      <c r="R92" s="4">
        <f>SUMIFS('02_核算项'!$AD$2:$AD$6232,'02_核算项'!$B$2:$B$6232,$A92,'02_核算项'!$M$2:$M$6232,"CO")</f>
        <v>616.395585</v>
      </c>
      <c r="S92" s="4">
        <f>SUMIFS('02_核算项'!$AD$2:$AD$6232,'02_核算项'!$B$2:$B$6232,$A92,'02_核算项'!$M$2:$M$6232,"VOCS")</f>
        <v>9.483009</v>
      </c>
      <c r="T92" s="4">
        <f>SUMIFS('02_核算项'!$AD$2:$AD$6232,'02_核算项'!$B$2:$B$6232,$A92,'02_核算项'!$M$2:$M$6232,"PM10")</f>
        <v>6.1165408050000005</v>
      </c>
      <c r="U92" s="4">
        <f>SUMIFS('02_核算项'!$AD$2:$AD$6232,'02_核算项'!$B$2:$B$6232,$A92,'02_核算项'!$M$2:$M$6232,"PM25")</f>
        <v>6.1165408050000005</v>
      </c>
      <c r="V92" s="4">
        <f>SUMIFS('02_核算项'!$AD$2:$AD$6232,'02_核算项'!$B$2:$B$6232,$A92,'02_核算项'!$M$2:$M$6232,"BC")</f>
        <v>0.0</v>
      </c>
      <c r="W92" s="4">
        <f>SUMIFS('02_核算项'!$AD$2:$AD$6232,'02_核算项'!$B$2:$B$6232,$A92,'02_核算项'!$M$2:$M$6232,"OC")</f>
        <v>0.0</v>
      </c>
      <c r="Y92" s="2">
        <v>29</v>
      </c>
    </row>
    <row r="93" spans="1:25">
      <c r="A93" s="2" t="s">
        <v>1511</v>
      </c>
      <c r="B93" s="2" t="s">
        <v>1073</v>
      </c>
      <c r="C93" s="2" t="s">
        <v>325</v>
      </c>
      <c r="D93" s="2" t="s">
        <v>278</v>
      </c>
      <c r="E93" s="2" t="s">
        <v>120</v>
      </c>
      <c r="F93" s="2" t="s">
        <v>52</v>
      </c>
      <c r="G93" s="4">
        <f>SUMIFS('02_核算项'!$AC$2:$AC$6232,'02_核算项'!$B$2:$B$6232,$A93,'02_核算项'!$M$2:$M$6232,"SO2")</f>
        <v>0.0</v>
      </c>
      <c r="H93" s="4">
        <f>SUMIFS('02_核算项'!$AC$2:$AC$6232,'02_核算项'!$B$2:$B$6232,$A93,'02_核算项'!$M$2:$M$6232,"NOX")</f>
        <v>0.0</v>
      </c>
      <c r="I93" s="4">
        <f>SUMIFS('02_核算项'!$AC$2:$AC$6232,'02_核算项'!$B$2:$B$6232,$A93,'02_核算项'!$M$2:$M$6232,"CO")</f>
        <v>0.0</v>
      </c>
      <c r="J93" s="4">
        <f>SUMIFS('02_核算项'!$AC$2:$AC$6232,'02_核算项'!$B$2:$B$6232,$A93,'02_核算项'!$M$2:$M$6232,"VOCS")</f>
        <v>0.0</v>
      </c>
      <c r="K93" s="4">
        <f>SUMIFS('02_核算项'!$AC$2:$AC$6232,'02_核算项'!$B$2:$B$6232,$A93,'02_核算项'!$M$2:$M$6232,"PM10")</f>
        <v>0.0</v>
      </c>
      <c r="L93" s="4">
        <f>SUMIFS('02_核算项'!$AC$2:$AC$6232,'02_核算项'!$B$2:$B$6232,$A93,'02_核算项'!$M$2:$M$6232,"PM25")</f>
        <v>0.0</v>
      </c>
      <c r="M93" s="4">
        <f>SUMIFS('02_核算项'!$AC$2:$AC$6232,'02_核算项'!$B$2:$B$6232,$A93,'02_核算项'!$M$2:$M$6232,"BC")</f>
        <v>0.0</v>
      </c>
      <c r="N93" s="4">
        <f>SUMIFS('02_核算项'!$AC$2:$AC$6232,'02_核算项'!$B$2:$B$6232,$A93,'02_核算项'!$M$2:$M$6232,"OC")</f>
        <v>0.0</v>
      </c>
      <c r="O93" s="4">
        <f>SUMIFS('02_核算项'!$AC$2:$AC$6232,'02_核算项'!$B$2:$B$6232,$A93,'02_核算项'!$M$2:$M$6232,"NH3")</f>
        <v>0</v>
      </c>
      <c r="P93" s="4">
        <f>SUMIFS('02_核算项'!$AD$2:$AD$6232,'02_核算项'!$B$2:$B$6232,$A93,'02_核算项'!$M$2:$M$6232,"SO2")</f>
        <v>0.0</v>
      </c>
      <c r="Q93" s="4">
        <f>SUMIFS('02_核算项'!$AD$2:$AD$6232,'02_核算项'!$B$2:$B$6232,$A93,'02_核算项'!$M$2:$M$6232,"NOX")</f>
        <v>0.0</v>
      </c>
      <c r="R93" s="4">
        <f>SUMIFS('02_核算项'!$AD$2:$AD$6232,'02_核算项'!$B$2:$B$6232,$A93,'02_核算项'!$M$2:$M$6232,"CO")</f>
        <v>0.0</v>
      </c>
      <c r="S93" s="4">
        <f>SUMIFS('02_核算项'!$AD$2:$AD$6232,'02_核算项'!$B$2:$B$6232,$A93,'02_核算项'!$M$2:$M$6232,"VOCS")</f>
        <v>0.0</v>
      </c>
      <c r="T93" s="4">
        <f>SUMIFS('02_核算项'!$AD$2:$AD$6232,'02_核算项'!$B$2:$B$6232,$A93,'02_核算项'!$M$2:$M$6232,"PM10")</f>
        <v>0.0</v>
      </c>
      <c r="U93" s="4">
        <f>SUMIFS('02_核算项'!$AD$2:$AD$6232,'02_核算项'!$B$2:$B$6232,$A93,'02_核算项'!$M$2:$M$6232,"PM25")</f>
        <v>0.0</v>
      </c>
      <c r="V93" s="4">
        <f>SUMIFS('02_核算项'!$AD$2:$AD$6232,'02_核算项'!$B$2:$B$6232,$A93,'02_核算项'!$M$2:$M$6232,"BC")</f>
        <v>0.0</v>
      </c>
      <c r="W93" s="4">
        <f>SUMIFS('02_核算项'!$AD$2:$AD$6232,'02_核算项'!$B$2:$B$6232,$A93,'02_核算项'!$M$2:$M$6232,"OC")</f>
        <v>0.0</v>
      </c>
      <c r="Y93" s="2">
        <v>32</v>
      </c>
    </row>
    <row r="94" spans="1:25">
      <c r="A94" s="2" t="s">
        <v>1521</v>
      </c>
      <c r="B94" s="2" t="s">
        <v>1459</v>
      </c>
      <c r="C94" s="2" t="s">
        <v>491</v>
      </c>
      <c r="D94" s="2" t="s">
        <v>278</v>
      </c>
      <c r="E94" s="2" t="s">
        <v>120</v>
      </c>
      <c r="F94" s="2" t="s">
        <v>418</v>
      </c>
      <c r="G94" s="4">
        <f>SUMIFS('02_核算项'!$AC$2:$AC$6232,'02_核算项'!$B$2:$B$6232,$A94,'02_核算项'!$M$2:$M$6232,"SO2")</f>
        <v>0.0</v>
      </c>
      <c r="H94" s="4">
        <f>SUMIFS('02_核算项'!$AC$2:$AC$6232,'02_核算项'!$B$2:$B$6232,$A94,'02_核算项'!$M$2:$M$6232,"NOX")</f>
        <v>0.323449</v>
      </c>
      <c r="I94" s="4">
        <f>SUMIFS('02_核算项'!$AC$2:$AC$6232,'02_核算项'!$B$2:$B$6232,$A94,'02_核算项'!$M$2:$M$6232,"CO")</f>
        <v>0.102557</v>
      </c>
      <c r="J94" s="4">
        <f>SUMIFS('02_核算项'!$AC$2:$AC$6232,'02_核算项'!$B$2:$B$6232,$A94,'02_核算项'!$M$2:$M$6232,"VOCS")</f>
        <v>0.0015777999999999999</v>
      </c>
      <c r="K94" s="4">
        <f>SUMIFS('02_核算项'!$AC$2:$AC$6232,'02_核算项'!$B$2:$B$6232,$A94,'02_核算项'!$M$2:$M$6232,"PM10")</f>
        <v>0.0023667</v>
      </c>
      <c r="L94" s="4">
        <f>SUMIFS('02_核算项'!$AC$2:$AC$6232,'02_核算项'!$B$2:$B$6232,$A94,'02_核算项'!$M$2:$M$6232,"PM25")</f>
        <v>0.0023667</v>
      </c>
      <c r="M94" s="4">
        <f>SUMIFS('02_核算项'!$AC$2:$AC$6232,'02_核算项'!$B$2:$B$6232,$A94,'02_核算项'!$M$2:$M$6232,"BC")</f>
        <v>0.0</v>
      </c>
      <c r="N94" s="4">
        <f>SUMIFS('02_核算项'!$AC$2:$AC$6232,'02_核算项'!$B$2:$B$6232,$A94,'02_核算项'!$M$2:$M$6232,"OC")</f>
        <v>0.0</v>
      </c>
      <c r="O94" s="4">
        <f>SUMIFS('02_核算项'!$AC$2:$AC$6232,'02_核算项'!$B$2:$B$6232,$A94,'02_核算项'!$M$2:$M$6232,"NH3")</f>
        <v>0.0</v>
      </c>
      <c r="P94" s="4">
        <f>SUMIFS('02_核算项'!$AD$2:$AD$6232,'02_核算项'!$B$2:$B$6232,$A94,'02_核算项'!$M$2:$M$6232,"SO2")</f>
        <v>0.0</v>
      </c>
      <c r="Q94" s="4">
        <f>SUMIFS('02_核算项'!$AD$2:$AD$6232,'02_核算项'!$B$2:$B$6232,$A94,'02_核算项'!$M$2:$M$6232,"NOX")</f>
        <v>0.25229022</v>
      </c>
      <c r="R94" s="4">
        <f>SUMIFS('02_核算项'!$AD$2:$AD$6232,'02_核算项'!$B$2:$B$6232,$A94,'02_核算项'!$M$2:$M$6232,"CO")</f>
        <v>0.102557</v>
      </c>
      <c r="S94" s="4">
        <f>SUMIFS('02_核算项'!$AD$2:$AD$6232,'02_核算项'!$B$2:$B$6232,$A94,'02_核算项'!$M$2:$M$6232,"VOCS")</f>
        <v>0.0015777999999999999</v>
      </c>
      <c r="T94" s="4">
        <f>SUMIFS('02_核算项'!$AD$2:$AD$6232,'02_核算项'!$B$2:$B$6232,$A94,'02_核算项'!$M$2:$M$6232,"PM10")</f>
        <v>0.0023667</v>
      </c>
      <c r="U94" s="4">
        <f>SUMIFS('02_核算项'!$AD$2:$AD$6232,'02_核算项'!$B$2:$B$6232,$A94,'02_核算项'!$M$2:$M$6232,"PM25")</f>
        <v>0.0023667</v>
      </c>
      <c r="V94" s="4">
        <f>SUMIFS('02_核算项'!$AD$2:$AD$6232,'02_核算项'!$B$2:$B$6232,$A94,'02_核算项'!$M$2:$M$6232,"BC")</f>
        <v>0.0</v>
      </c>
      <c r="W94" s="4">
        <f>SUMIFS('02_核算项'!$AD$2:$AD$6232,'02_核算项'!$B$2:$B$6232,$A94,'02_核算项'!$M$2:$M$6232,"OC")</f>
        <v>0.0</v>
      </c>
      <c r="X94" s="4">
        <f>SUMIFS('02_核算项'!$AD$2:$AD$6232,'02_核算项'!$B$2:$B$6232,$A94,'02_核算项'!$M$2:$M$6232,"NH3")</f>
        <v>0.0</v>
      </c>
      <c r="Y94" s="2">
        <v>79</v>
      </c>
    </row>
    <row r="95" spans="1:25">
      <c r="A95" s="2" t="s">
        <v>1539</v>
      </c>
      <c r="B95" s="2" t="s">
        <v>1540</v>
      </c>
      <c r="C95" s="2" t="s">
        <v>1541</v>
      </c>
      <c r="D95" s="2" t="s">
        <v>224</v>
      </c>
      <c r="E95" s="2" t="s">
        <v>227</v>
      </c>
      <c r="F95" s="2" t="s">
        <v>297</v>
      </c>
      <c r="G95" s="4">
        <f>SUMIFS('02_核算项'!$AC$2:$AC$6232,'02_核算项'!$B$2:$B$6232,$A95,'02_核算项'!$M$2:$M$6232,"SO2")</f>
        <v>0.0</v>
      </c>
      <c r="H95" s="4">
        <f>SUMIFS('02_核算项'!$AC$2:$AC$6232,'02_核算项'!$B$2:$B$6232,$A95,'02_核算项'!$M$2:$M$6232,"NOX")</f>
        <v>0.9241399999999999</v>
      </c>
      <c r="I95" s="4">
        <f>SUMIFS('02_核算项'!$AC$2:$AC$6232,'02_核算项'!$B$2:$B$6232,$A95,'02_核算项'!$M$2:$M$6232,"CO")</f>
        <v>0.29302</v>
      </c>
      <c r="J95" s="4">
        <f>SUMIFS('02_核算项'!$AC$2:$AC$6232,'02_核算项'!$B$2:$B$6232,$A95,'02_核算项'!$M$2:$M$6232,"VOCS")</f>
        <v>0.004508</v>
      </c>
      <c r="K95" s="4">
        <f>SUMIFS('02_核算项'!$AC$2:$AC$6232,'02_核算项'!$B$2:$B$6232,$A95,'02_核算项'!$M$2:$M$6232,"PM10")</f>
        <v>0.006762</v>
      </c>
      <c r="L95" s="4">
        <f>SUMIFS('02_核算项'!$AC$2:$AC$6232,'02_核算项'!$B$2:$B$6232,$A95,'02_核算项'!$M$2:$M$6232,"PM25")</f>
        <v>0.006762</v>
      </c>
      <c r="M95" s="4">
        <f>SUMIFS('02_核算项'!$AC$2:$AC$6232,'02_核算项'!$B$2:$B$6232,$A95,'02_核算项'!$M$2:$M$6232,"BC")</f>
        <v>0.0</v>
      </c>
      <c r="N95" s="4">
        <f>SUMIFS('02_核算项'!$AC$2:$AC$6232,'02_核算项'!$B$2:$B$6232,$A95,'02_核算项'!$M$2:$M$6232,"OC")</f>
        <v>0.0</v>
      </c>
      <c r="O95" s="4">
        <f>SUMIFS('02_核算项'!$AC$2:$AC$6232,'02_核算项'!$B$2:$B$6232,$A95,'02_核算项'!$M$2:$M$6232,"NH3")</f>
        <v>0.0</v>
      </c>
      <c r="P95" s="4">
        <f>SUMIFS('02_核算项'!$AD$2:$AD$6232,'02_核算项'!$B$2:$B$6232,$A95,'02_核算项'!$M$2:$M$6232,"SO2")</f>
        <v>0.0</v>
      </c>
      <c r="Q95" s="4">
        <f>SUMIFS('02_核算项'!$AD$2:$AD$6232,'02_核算项'!$B$2:$B$6232,$A95,'02_核算项'!$M$2:$M$6232,"NOX")</f>
        <v>0.7208292</v>
      </c>
      <c r="R95" s="4">
        <f>SUMIFS('02_核算项'!$AD$2:$AD$6232,'02_核算项'!$B$2:$B$6232,$A95,'02_核算项'!$M$2:$M$6232,"CO")</f>
        <v>0.29302</v>
      </c>
      <c r="S95" s="4">
        <f>SUMIFS('02_核算项'!$AD$2:$AD$6232,'02_核算项'!$B$2:$B$6232,$A95,'02_核算项'!$M$2:$M$6232,"VOCS")</f>
        <v>0.004508</v>
      </c>
      <c r="T95" s="4">
        <f>SUMIFS('02_核算项'!$AD$2:$AD$6232,'02_核算项'!$B$2:$B$6232,$A95,'02_核算项'!$M$2:$M$6232,"PM10")</f>
        <v>0.006762</v>
      </c>
      <c r="U95" s="4">
        <f>SUMIFS('02_核算项'!$AD$2:$AD$6232,'02_核算项'!$B$2:$B$6232,$A95,'02_核算项'!$M$2:$M$6232,"PM25")</f>
        <v>0.006762</v>
      </c>
      <c r="V95" s="4">
        <f>SUMIFS('02_核算项'!$AD$2:$AD$6232,'02_核算项'!$B$2:$B$6232,$A95,'02_核算项'!$M$2:$M$6232,"BC")</f>
        <v>0.0</v>
      </c>
      <c r="W95" s="4">
        <f>SUMIFS('02_核算项'!$AD$2:$AD$6232,'02_核算项'!$B$2:$B$6232,$A95,'02_核算项'!$M$2:$M$6232,"OC")</f>
        <v>0.0</v>
      </c>
      <c r="X95" s="4">
        <f>SUMIFS('02_核算项'!$AD$2:$AD$6232,'02_核算项'!$B$2:$B$6232,$A95,'02_核算项'!$M$2:$M$6232,"NH3")</f>
        <v>0.0</v>
      </c>
      <c r="Y95" s="2">
        <v>32</v>
      </c>
    </row>
    <row r="96" spans="1:25">
      <c r="A96" s="2" t="s">
        <v>1551</v>
      </c>
      <c r="B96" s="2" t="s">
        <v>1552</v>
      </c>
      <c r="C96" s="2" t="s">
        <v>277</v>
      </c>
      <c r="D96" s="2" t="s">
        <v>278</v>
      </c>
      <c r="E96" s="2" t="s">
        <v>225</v>
      </c>
      <c r="F96" s="2" t="s">
        <v>142</v>
      </c>
      <c r="G96" s="4">
        <f>SUMIFS('02_核算项'!$AC$2:$AC$6232,'02_核算项'!$B$2:$B$6232,$A96,'02_核算项'!$M$2:$M$6232,"SO2")</f>
        <v>0.0</v>
      </c>
      <c r="H96" s="4">
        <f>SUMIFS('02_核算项'!$AC$2:$AC$6232,'02_核算项'!$B$2:$B$6232,$A96,'02_核算项'!$M$2:$M$6232,"NOX")</f>
        <v>0.0</v>
      </c>
      <c r="I96" s="4">
        <f>SUMIFS('02_核算项'!$AC$2:$AC$6232,'02_核算项'!$B$2:$B$6232,$A96,'02_核算项'!$M$2:$M$6232,"CO")</f>
        <v>0.0</v>
      </c>
      <c r="J96" s="4">
        <f>SUMIFS('02_核算项'!$AC$2:$AC$6232,'02_核算项'!$B$2:$B$6232,$A96,'02_核算项'!$M$2:$M$6232,"VOCS")</f>
        <v>0.0</v>
      </c>
      <c r="K96" s="4">
        <f>SUMIFS('02_核算项'!$AC$2:$AC$6232,'02_核算项'!$B$2:$B$6232,$A96,'02_核算项'!$M$2:$M$6232,"PM10")</f>
        <v>0.0</v>
      </c>
      <c r="L96" s="4">
        <f>SUMIFS('02_核算项'!$AC$2:$AC$6232,'02_核算项'!$B$2:$B$6232,$A96,'02_核算项'!$M$2:$M$6232,"PM25")</f>
        <v>0.0</v>
      </c>
      <c r="M96" s="4">
        <f>SUMIFS('02_核算项'!$AC$2:$AC$6232,'02_核算项'!$B$2:$B$6232,$A96,'02_核算项'!$M$2:$M$6232,"BC")</f>
        <v>0.0</v>
      </c>
      <c r="N96" s="4">
        <f>SUMIFS('02_核算项'!$AC$2:$AC$6232,'02_核算项'!$B$2:$B$6232,$A96,'02_核算项'!$M$2:$M$6232,"OC")</f>
        <v>0.0</v>
      </c>
      <c r="O96" s="4">
        <f>SUMIFS('02_核算项'!$AC$2:$AC$6232,'02_核算项'!$B$2:$B$6232,$A96,'02_核算项'!$M$2:$M$6232,"NH3")</f>
        <v>0.0</v>
      </c>
      <c r="P96" s="4">
        <f>SUMIFS('02_核算项'!$AD$2:$AD$6232,'02_核算项'!$B$2:$B$6232,$A96,'02_核算项'!$M$2:$M$6232,"SO2")</f>
        <v>0.0</v>
      </c>
      <c r="Q96" s="4">
        <f>SUMIFS('02_核算项'!$AD$2:$AD$6232,'02_核算项'!$B$2:$B$6232,$A96,'02_核算项'!$M$2:$M$6232,"NOX")</f>
        <v>0.0</v>
      </c>
      <c r="R96" s="4">
        <f>SUMIFS('02_核算项'!$AD$2:$AD$6232,'02_核算项'!$B$2:$B$6232,$A96,'02_核算项'!$M$2:$M$6232,"CO")</f>
        <v>0.0</v>
      </c>
      <c r="S96" s="4">
        <f>SUMIFS('02_核算项'!$AD$2:$AD$6232,'02_核算项'!$B$2:$B$6232,$A96,'02_核算项'!$M$2:$M$6232,"VOCS")</f>
        <v>0.0</v>
      </c>
      <c r="T96" s="4">
        <f>SUMIFS('02_核算项'!$AD$2:$AD$6232,'02_核算项'!$B$2:$B$6232,$A96,'02_核算项'!$M$2:$M$6232,"PM10")</f>
        <v>0.0</v>
      </c>
      <c r="U96" s="4">
        <f>SUMIFS('02_核算项'!$AD$2:$AD$6232,'02_核算项'!$B$2:$B$6232,$A96,'02_核算项'!$M$2:$M$6232,"PM25")</f>
        <v>0.0</v>
      </c>
      <c r="V96" s="4">
        <f>SUMIFS('02_核算项'!$AD$2:$AD$6232,'02_核算项'!$B$2:$B$6232,$A96,'02_核算项'!$M$2:$M$6232,"BC")</f>
        <v>0.0</v>
      </c>
      <c r="W96" s="4">
        <f>SUMIFS('02_核算项'!$AD$2:$AD$6232,'02_核算项'!$B$2:$B$6232,$A96,'02_核算项'!$M$2:$M$6232,"OC")</f>
        <v>0.0</v>
      </c>
      <c r="X96" s="4">
        <f>SUMIFS('02_核算项'!$AD$2:$AD$6232,'02_核算项'!$B$2:$B$6232,$A96,'02_核算项'!$M$2:$M$6232,"NH3")</f>
        <v>0.0</v>
      </c>
      <c r="Y96" s="2">
        <v>49</v>
      </c>
    </row>
    <row r="97" spans="1:25">
      <c r="A97" s="2" t="s">
        <v>1562</v>
      </c>
      <c r="B97" s="2" t="s">
        <v>1563</v>
      </c>
      <c r="C97" s="2" t="s">
        <v>447</v>
      </c>
      <c r="D97" s="2" t="s">
        <v>119</v>
      </c>
      <c r="E97" s="2" t="s">
        <v>51</v>
      </c>
      <c r="F97" s="2" t="s">
        <v>297</v>
      </c>
      <c r="G97" s="4">
        <f>SUMIFS('02_核算项'!$AC$2:$AC$6232,'02_核算项'!$B$2:$B$6232,$A97,'02_核算项'!$M$2:$M$6232,"SO2")</f>
        <v>198.101</v>
      </c>
      <c r="H97" s="4">
        <f>SUMIFS('02_核算项'!$AC$2:$AC$6232,'02_核算项'!$B$2:$B$6232,$A97,'02_核算项'!$M$2:$M$6232,"NOX")</f>
        <v>203.25</v>
      </c>
      <c r="I97" s="4">
        <f>SUMIFS('02_核算项'!$AC$2:$AC$6232,'02_核算项'!$B$2:$B$6232,$A97,'02_核算项'!$M$2:$M$6232,"CO")</f>
        <v>54.2</v>
      </c>
      <c r="J97" s="4">
        <f>SUMIFS('02_核算项'!$AC$2:$AC$6232,'02_核算项'!$B$2:$B$6232,$A97,'02_核算项'!$M$2:$M$6232,"VOCS")</f>
        <v>4.878</v>
      </c>
      <c r="K97" s="4">
        <f>SUMIFS('02_核算项'!$AC$2:$AC$6232,'02_核算项'!$B$2:$B$6232,$A97,'02_核算项'!$M$2:$M$6232,"PM10")</f>
        <v>677.7601600000002</v>
      </c>
      <c r="L97" s="4">
        <f>SUMIFS('02_核算项'!$AC$2:$AC$6232,'02_核算项'!$B$2:$B$6232,$A97,'02_核算项'!$M$2:$M$6232,"PM25")</f>
        <v>163.59728000000004</v>
      </c>
      <c r="M97" s="4">
        <f>SUMIFS('02_核算项'!$AC$2:$AC$6232,'02_核算项'!$B$2:$B$6232,$A97,'02_核算项'!$M$2:$M$6232,"BC")</f>
        <v>0.3271945600000001</v>
      </c>
      <c r="N97" s="4">
        <f>SUMIFS('02_核算项'!$AC$2:$AC$6232,'02_核算项'!$B$2:$B$6232,$A97,'02_核算项'!$M$2:$M$6232,"OC")</f>
        <v>0.0</v>
      </c>
      <c r="O97" s="4">
        <f>SUMIFS('02_核算项'!$AC$2:$AC$6232,'02_核算项'!$B$2:$B$6232,$A97,'02_核算项'!$M$2:$M$6232,"NH3")</f>
        <v>0.0</v>
      </c>
      <c r="P97" s="4">
        <f>SUMIFS('02_核算项'!$AD$2:$AD$6232,'02_核算项'!$B$2:$B$6232,$A97,'02_核算项'!$M$2:$M$6232,"SO2")</f>
        <v>198.101</v>
      </c>
      <c r="Q97" s="4">
        <f>SUMIFS('02_核算项'!$AD$2:$AD$6232,'02_核算项'!$B$2:$B$6232,$A97,'02_核算项'!$M$2:$M$6232,"NOX")</f>
        <v>158.535</v>
      </c>
      <c r="R97" s="4">
        <f>SUMIFS('02_核算项'!$AD$2:$AD$6232,'02_核算项'!$B$2:$B$6232,$A97,'02_核算项'!$M$2:$M$6232,"CO")</f>
        <v>54.2</v>
      </c>
      <c r="S97" s="4">
        <f>SUMIFS('02_核算项'!$AD$2:$AD$6232,'02_核算项'!$B$2:$B$6232,$A97,'02_核算项'!$M$2:$M$6232,"VOCS")</f>
        <v>4.878</v>
      </c>
      <c r="T97" s="4">
        <f>SUMIFS('02_核算项'!$AD$2:$AD$6232,'02_核算项'!$B$2:$B$6232,$A97,'02_核算项'!$M$2:$M$6232,"PM10")</f>
        <v>677.7601600000002</v>
      </c>
      <c r="U97" s="4">
        <f>SUMIFS('02_核算项'!$AD$2:$AD$6232,'02_核算项'!$B$2:$B$6232,$A97,'02_核算项'!$M$2:$M$6232,"PM25")</f>
        <v>163.59728000000004</v>
      </c>
      <c r="V97" s="4">
        <f>SUMIFS('02_核算项'!$AD$2:$AD$6232,'02_核算项'!$B$2:$B$6232,$A97,'02_核算项'!$M$2:$M$6232,"BC")</f>
        <v>0.3271945600000001</v>
      </c>
      <c r="W97" s="4">
        <f>SUMIFS('02_核算项'!$AD$2:$AD$6232,'02_核算项'!$B$2:$B$6232,$A97,'02_核算项'!$M$2:$M$6232,"OC")</f>
        <v>0.0</v>
      </c>
      <c r="X97" s="4">
        <f>SUMIFS('02_核算项'!$AD$2:$AD$6232,'02_核算项'!$B$2:$B$6232,$A97,'02_核算项'!$M$2:$M$6232,"NH3")</f>
        <v>0.0</v>
      </c>
      <c r="Y97" s="2">
        <v>32</v>
      </c>
    </row>
    <row r="98" spans="1:25">
      <c r="A98" s="2" t="s">
        <v>1573</v>
      </c>
      <c r="B98" s="2" t="s">
        <v>1574</v>
      </c>
      <c r="C98" s="2" t="s">
        <v>172</v>
      </c>
      <c r="D98" s="2" t="s">
        <v>278</v>
      </c>
      <c r="E98" s="2" t="s">
        <v>120</v>
      </c>
      <c r="F98" s="2" t="s">
        <v>52</v>
      </c>
      <c r="G98" s="4">
        <f>SUMIFS('02_核算项'!$AC$2:$AC$6232,'02_核算项'!$B$2:$B$6232,$A98,'02_核算项'!$M$2:$M$6232,"SO2")</f>
        <v>0</v>
      </c>
      <c r="H98" s="4">
        <f>SUMIFS('02_核算项'!$AC$2:$AC$6232,'02_核算项'!$B$2:$B$6232,$A98,'02_核算项'!$M$2:$M$6232,"NOX")</f>
        <v>0</v>
      </c>
      <c r="I98" s="4">
        <f>SUMIFS('02_核算项'!$AC$2:$AC$6232,'02_核算项'!$B$2:$B$6232,$A98,'02_核算项'!$M$2:$M$6232,"CO")</f>
        <v>0</v>
      </c>
      <c r="J98" s="4">
        <f>SUMIFS('02_核算项'!$AC$2:$AC$6232,'02_核算项'!$B$2:$B$6232,$A98,'02_核算项'!$M$2:$M$6232,"VOCS")</f>
        <v>0</v>
      </c>
      <c r="K98" s="4">
        <f>SUMIFS('02_核算项'!$AC$2:$AC$6232,'02_核算项'!$B$2:$B$6232,$A98,'02_核算项'!$M$2:$M$6232,"PM10")</f>
        <v>0</v>
      </c>
      <c r="L98" s="4">
        <f>SUMIFS('02_核算项'!$AC$2:$AC$6232,'02_核算项'!$B$2:$B$6232,$A98,'02_核算项'!$M$2:$M$6232,"PM25")</f>
        <v>0</v>
      </c>
      <c r="M98" s="4">
        <f>SUMIFS('02_核算项'!$AC$2:$AC$6232,'02_核算项'!$B$2:$B$6232,$A98,'02_核算项'!$M$2:$M$6232,"BC")</f>
        <v>0</v>
      </c>
      <c r="N98" s="4">
        <f>SUMIFS('02_核算项'!$AC$2:$AC$6232,'02_核算项'!$B$2:$B$6232,$A98,'02_核算项'!$M$2:$M$6232,"OC")</f>
        <v>0</v>
      </c>
      <c r="O98" s="4">
        <f>SUMIFS('02_核算项'!$AC$2:$AC$6232,'02_核算项'!$B$2:$B$6232,$A98,'02_核算项'!$M$2:$M$6232,"NH3")</f>
        <v>0</v>
      </c>
      <c r="Y98" s="2">
        <v>32</v>
      </c>
    </row>
    <row r="99" spans="1:25">
      <c r="A99" s="2" t="s">
        <v>1584</v>
      </c>
      <c r="B99" s="2" t="s">
        <v>1363</v>
      </c>
      <c r="C99" s="2" t="s">
        <v>277</v>
      </c>
      <c r="D99" s="2" t="s">
        <v>278</v>
      </c>
      <c r="E99" s="2" t="s">
        <v>120</v>
      </c>
      <c r="F99" s="2" t="s">
        <v>1585</v>
      </c>
      <c r="G99" s="4">
        <f>SUMIFS('02_核算项'!$AC$2:$AC$6232,'02_核算项'!$B$2:$B$6232,$A99,'02_核算项'!$M$2:$M$6232,"SO2")</f>
        <v>0</v>
      </c>
      <c r="H99" s="4">
        <f>SUMIFS('02_核算项'!$AC$2:$AC$6232,'02_核算项'!$B$2:$B$6232,$A99,'02_核算项'!$M$2:$M$6232,"NOX")</f>
        <v>0</v>
      </c>
      <c r="I99" s="4">
        <f>SUMIFS('02_核算项'!$AC$2:$AC$6232,'02_核算项'!$B$2:$B$6232,$A99,'02_核算项'!$M$2:$M$6232,"CO")</f>
        <v>0</v>
      </c>
      <c r="J99" s="4">
        <f>SUMIFS('02_核算项'!$AC$2:$AC$6232,'02_核算项'!$B$2:$B$6232,$A99,'02_核算项'!$M$2:$M$6232,"VOCS")</f>
        <v>0</v>
      </c>
      <c r="K99" s="4">
        <f>SUMIFS('02_核算项'!$AC$2:$AC$6232,'02_核算项'!$B$2:$B$6232,$A99,'02_核算项'!$M$2:$M$6232,"PM10")</f>
        <v>0</v>
      </c>
      <c r="L99" s="4">
        <f>SUMIFS('02_核算项'!$AC$2:$AC$6232,'02_核算项'!$B$2:$B$6232,$A99,'02_核算项'!$M$2:$M$6232,"PM25")</f>
        <v>0</v>
      </c>
      <c r="M99" s="4">
        <f>SUMIFS('02_核算项'!$AC$2:$AC$6232,'02_核算项'!$B$2:$B$6232,$A99,'02_核算项'!$M$2:$M$6232,"BC")</f>
        <v>0</v>
      </c>
      <c r="N99" s="4">
        <f>SUMIFS('02_核算项'!$AC$2:$AC$6232,'02_核算项'!$B$2:$B$6232,$A99,'02_核算项'!$M$2:$M$6232,"OC")</f>
        <v>0</v>
      </c>
      <c r="O99" s="4">
        <f>SUMIFS('02_核算项'!$AC$2:$AC$6232,'02_核算项'!$B$2:$B$6232,$A99,'02_核算项'!$M$2:$M$6232,"NH3")</f>
        <v>0.0</v>
      </c>
      <c r="X99" s="4">
        <f>SUMIFS('02_核算项'!$AD$2:$AD$6232,'02_核算项'!$B$2:$B$6232,$A99,'02_核算项'!$M$2:$M$6232,"NH3")</f>
        <v>0.0</v>
      </c>
      <c r="Y99" s="2">
        <v>49</v>
      </c>
    </row>
    <row r="100" spans="1:25">
      <c r="A100" s="2" t="s">
        <v>1595</v>
      </c>
      <c r="B100" s="2" t="s">
        <v>1596</v>
      </c>
      <c r="C100" s="2" t="s">
        <v>924</v>
      </c>
      <c r="D100" s="2" t="s">
        <v>278</v>
      </c>
      <c r="E100" s="2" t="s">
        <v>120</v>
      </c>
      <c r="F100" s="2" t="s">
        <v>142</v>
      </c>
      <c r="G100" s="4">
        <f>SUMIFS('02_核算项'!$AC$2:$AC$6232,'02_核算项'!$B$2:$B$6232,$A100,'02_核算项'!$M$2:$M$6232,"SO2")</f>
        <v>0.0</v>
      </c>
      <c r="H100" s="4">
        <f>SUMIFS('02_核算项'!$AC$2:$AC$6232,'02_核算项'!$B$2:$B$6232,$A100,'02_核算项'!$M$2:$M$6232,"NOX")</f>
        <v>1.3658739999999998</v>
      </c>
      <c r="I100" s="4">
        <f>SUMIFS('02_核算项'!$AC$2:$AC$6232,'02_核算项'!$B$2:$B$6232,$A100,'02_核算项'!$M$2:$M$6232,"CO")</f>
        <v>0.433082</v>
      </c>
      <c r="J100" s="4">
        <f>SUMIFS('02_核算项'!$AC$2:$AC$6232,'02_核算项'!$B$2:$B$6232,$A100,'02_核算项'!$M$2:$M$6232,"VOCS")</f>
        <v>0.0066628</v>
      </c>
      <c r="K100" s="4">
        <f>SUMIFS('02_核算项'!$AC$2:$AC$6232,'02_核算项'!$B$2:$B$6232,$A100,'02_核算项'!$M$2:$M$6232,"PM10")</f>
        <v>0.009994199999999998</v>
      </c>
      <c r="L100" s="4">
        <f>SUMIFS('02_核算项'!$AC$2:$AC$6232,'02_核算项'!$B$2:$B$6232,$A100,'02_核算项'!$M$2:$M$6232,"PM25")</f>
        <v>0.009994199999999998</v>
      </c>
      <c r="M100" s="4">
        <f>SUMIFS('02_核算项'!$AC$2:$AC$6232,'02_核算项'!$B$2:$B$6232,$A100,'02_核算项'!$M$2:$M$6232,"BC")</f>
        <v>0.0</v>
      </c>
      <c r="N100" s="4">
        <f>SUMIFS('02_核算项'!$AC$2:$AC$6232,'02_核算项'!$B$2:$B$6232,$A100,'02_核算项'!$M$2:$M$6232,"OC")</f>
        <v>0.0</v>
      </c>
      <c r="O100" s="4">
        <f>SUMIFS('02_核算项'!$AC$2:$AC$6232,'02_核算项'!$B$2:$B$6232,$A100,'02_核算项'!$M$2:$M$6232,"NH3")</f>
        <v>0.0</v>
      </c>
      <c r="P100" s="4">
        <f>SUMIFS('02_核算项'!$AD$2:$AD$6232,'02_核算项'!$B$2:$B$6232,$A100,'02_核算项'!$M$2:$M$6232,"SO2")</f>
        <v>0.0</v>
      </c>
      <c r="Q100" s="4">
        <f>SUMIFS('02_核算项'!$AD$2:$AD$6232,'02_核算项'!$B$2:$B$6232,$A100,'02_核算项'!$M$2:$M$6232,"NOX")</f>
        <v>1.06538172</v>
      </c>
      <c r="R100" s="4">
        <f>SUMIFS('02_核算项'!$AD$2:$AD$6232,'02_核算项'!$B$2:$B$6232,$A100,'02_核算项'!$M$2:$M$6232,"CO")</f>
        <v>0.433082</v>
      </c>
      <c r="S100" s="4">
        <f>SUMIFS('02_核算项'!$AD$2:$AD$6232,'02_核算项'!$B$2:$B$6232,$A100,'02_核算项'!$M$2:$M$6232,"VOCS")</f>
        <v>0.0066628</v>
      </c>
      <c r="T100" s="4">
        <f>SUMIFS('02_核算项'!$AD$2:$AD$6232,'02_核算项'!$B$2:$B$6232,$A100,'02_核算项'!$M$2:$M$6232,"PM10")</f>
        <v>0.009994199999999998</v>
      </c>
      <c r="U100" s="4">
        <f>SUMIFS('02_核算项'!$AD$2:$AD$6232,'02_核算项'!$B$2:$B$6232,$A100,'02_核算项'!$M$2:$M$6232,"PM25")</f>
        <v>0.009994199999999998</v>
      </c>
      <c r="V100" s="4">
        <f>SUMIFS('02_核算项'!$AD$2:$AD$6232,'02_核算项'!$B$2:$B$6232,$A100,'02_核算项'!$M$2:$M$6232,"BC")</f>
        <v>0.0</v>
      </c>
      <c r="W100" s="4">
        <f>SUMIFS('02_核算项'!$AD$2:$AD$6232,'02_核算项'!$B$2:$B$6232,$A100,'02_核算项'!$M$2:$M$6232,"OC")</f>
        <v>0.0</v>
      </c>
      <c r="X100" s="4">
        <f>SUMIFS('02_核算项'!$AD$2:$AD$6232,'02_核算项'!$B$2:$B$6232,$A100,'02_核算项'!$M$2:$M$6232,"NH3")</f>
        <v>0.0</v>
      </c>
      <c r="Y100" s="2">
        <v>96</v>
      </c>
    </row>
    <row r="101" spans="1:25">
      <c r="A101" s="2" t="s">
        <v>1614</v>
      </c>
      <c r="B101" s="2" t="s">
        <v>937</v>
      </c>
      <c r="C101" s="2" t="s">
        <v>277</v>
      </c>
      <c r="D101" s="2" t="s">
        <v>278</v>
      </c>
      <c r="E101" s="2" t="s">
        <v>120</v>
      </c>
      <c r="F101" s="2" t="s">
        <v>1615</v>
      </c>
      <c r="G101" s="4">
        <f>SUMIFS('02_核算项'!$AC$2:$AC$6232,'02_核算项'!$B$2:$B$6232,$A101,'02_核算项'!$M$2:$M$6232,"SO2")</f>
        <v>0</v>
      </c>
      <c r="H101" s="4">
        <f>SUMIFS('02_核算项'!$AC$2:$AC$6232,'02_核算项'!$B$2:$B$6232,$A101,'02_核算项'!$M$2:$M$6232,"NOX")</f>
        <v>0</v>
      </c>
      <c r="I101" s="4">
        <f>SUMIFS('02_核算项'!$AC$2:$AC$6232,'02_核算项'!$B$2:$B$6232,$A101,'02_核算项'!$M$2:$M$6232,"CO")</f>
        <v>0</v>
      </c>
      <c r="J101" s="4">
        <f>SUMIFS('02_核算项'!$AC$2:$AC$6232,'02_核算项'!$B$2:$B$6232,$A101,'02_核算项'!$M$2:$M$6232,"VOCS")</f>
        <v>0</v>
      </c>
      <c r="K101" s="4">
        <f>SUMIFS('02_核算项'!$AC$2:$AC$6232,'02_核算项'!$B$2:$B$6232,$A101,'02_核算项'!$M$2:$M$6232,"PM10")</f>
        <v>0</v>
      </c>
      <c r="L101" s="4">
        <f>SUMIFS('02_核算项'!$AC$2:$AC$6232,'02_核算项'!$B$2:$B$6232,$A101,'02_核算项'!$M$2:$M$6232,"PM25")</f>
        <v>0</v>
      </c>
      <c r="M101" s="4">
        <f>SUMIFS('02_核算项'!$AC$2:$AC$6232,'02_核算项'!$B$2:$B$6232,$A101,'02_核算项'!$M$2:$M$6232,"BC")</f>
        <v>0</v>
      </c>
      <c r="N101" s="4">
        <f>SUMIFS('02_核算项'!$AC$2:$AC$6232,'02_核算项'!$B$2:$B$6232,$A101,'02_核算项'!$M$2:$M$6232,"OC")</f>
        <v>0</v>
      </c>
      <c r="O101" s="4">
        <f>SUMIFS('02_核算项'!$AC$2:$AC$6232,'02_核算项'!$B$2:$B$6232,$A101,'02_核算项'!$M$2:$M$6232,"NH3")</f>
        <v>0</v>
      </c>
      <c r="Y101" s="2">
        <v>40</v>
      </c>
    </row>
    <row r="102" spans="1:25">
      <c r="A102" s="2" t="s">
        <v>1625</v>
      </c>
      <c r="B102" s="2" t="s">
        <v>1626</v>
      </c>
      <c r="C102" s="2" t="s">
        <v>277</v>
      </c>
      <c r="D102" s="2" t="s">
        <v>50</v>
      </c>
      <c r="E102" s="2" t="s">
        <v>227</v>
      </c>
      <c r="F102" s="2" t="s">
        <v>297</v>
      </c>
      <c r="G102" s="4">
        <f>SUMIFS('02_核算项'!$AC$2:$AC$6232,'02_核算项'!$B$2:$B$6232,$A102,'02_核算项'!$M$2:$M$6232,"SO2")</f>
        <v>0.0</v>
      </c>
      <c r="H102" s="4">
        <f>SUMIFS('02_核算项'!$AC$2:$AC$6232,'02_核算项'!$B$2:$B$6232,$A102,'02_核算项'!$M$2:$M$6232,"NOX")</f>
        <v>48.81090999999999</v>
      </c>
      <c r="I102" s="4">
        <f>SUMIFS('02_核算项'!$AC$2:$AC$6232,'02_核算项'!$B$2:$B$6232,$A102,'02_核算项'!$M$2:$M$6232,"CO")</f>
        <v>15.47663</v>
      </c>
      <c r="J102" s="4">
        <f>SUMIFS('02_核算项'!$AC$2:$AC$6232,'02_核算项'!$B$2:$B$6232,$A102,'02_核算项'!$M$2:$M$6232,"VOCS")</f>
        <v>0.238102</v>
      </c>
      <c r="K102" s="4">
        <f>SUMIFS('02_核算项'!$AC$2:$AC$6232,'02_核算项'!$B$2:$B$6232,$A102,'02_核算项'!$M$2:$M$6232,"PM10")</f>
        <v>0.357153</v>
      </c>
      <c r="L102" s="4">
        <f>SUMIFS('02_核算项'!$AC$2:$AC$6232,'02_核算项'!$B$2:$B$6232,$A102,'02_核算项'!$M$2:$M$6232,"PM25")</f>
        <v>0.357153</v>
      </c>
      <c r="M102" s="4">
        <f>SUMIFS('02_核算项'!$AC$2:$AC$6232,'02_核算项'!$B$2:$B$6232,$A102,'02_核算项'!$M$2:$M$6232,"BC")</f>
        <v>0.0</v>
      </c>
      <c r="N102" s="4">
        <f>SUMIFS('02_核算项'!$AC$2:$AC$6232,'02_核算项'!$B$2:$B$6232,$A102,'02_核算项'!$M$2:$M$6232,"OC")</f>
        <v>0.0</v>
      </c>
      <c r="O102" s="4">
        <f>SUMIFS('02_核算项'!$AC$2:$AC$6232,'02_核算项'!$B$2:$B$6232,$A102,'02_核算项'!$M$2:$M$6232,"NH3")</f>
        <v>0.0</v>
      </c>
      <c r="P102" s="4">
        <f>SUMIFS('02_核算项'!$AD$2:$AD$6232,'02_核算项'!$B$2:$B$6232,$A102,'02_核算项'!$M$2:$M$6232,"SO2")</f>
        <v>0.0</v>
      </c>
      <c r="Q102" s="4">
        <f>SUMIFS('02_核算项'!$AD$2:$AD$6232,'02_核算项'!$B$2:$B$6232,$A102,'02_核算项'!$M$2:$M$6232,"NOX")</f>
        <v>38.0725098</v>
      </c>
      <c r="R102" s="4">
        <f>SUMIFS('02_核算项'!$AD$2:$AD$6232,'02_核算项'!$B$2:$B$6232,$A102,'02_核算项'!$M$2:$M$6232,"CO")</f>
        <v>15.47663</v>
      </c>
      <c r="S102" s="4">
        <f>SUMIFS('02_核算项'!$AD$2:$AD$6232,'02_核算项'!$B$2:$B$6232,$A102,'02_核算项'!$M$2:$M$6232,"VOCS")</f>
        <v>0.238102</v>
      </c>
      <c r="T102" s="4">
        <f>SUMIFS('02_核算项'!$AD$2:$AD$6232,'02_核算项'!$B$2:$B$6232,$A102,'02_核算项'!$M$2:$M$6232,"PM10")</f>
        <v>0.357153</v>
      </c>
      <c r="U102" s="4">
        <f>SUMIFS('02_核算项'!$AD$2:$AD$6232,'02_核算项'!$B$2:$B$6232,$A102,'02_核算项'!$M$2:$M$6232,"PM25")</f>
        <v>0.357153</v>
      </c>
      <c r="V102" s="4">
        <f>SUMIFS('02_核算项'!$AD$2:$AD$6232,'02_核算项'!$B$2:$B$6232,$A102,'02_核算项'!$M$2:$M$6232,"BC")</f>
        <v>0.0</v>
      </c>
      <c r="W102" s="4">
        <f>SUMIFS('02_核算项'!$AD$2:$AD$6232,'02_核算项'!$B$2:$B$6232,$A102,'02_核算项'!$M$2:$M$6232,"OC")</f>
        <v>0.0</v>
      </c>
      <c r="X102" s="4">
        <f>SUMIFS('02_核算项'!$AD$2:$AD$6232,'02_核算项'!$B$2:$B$6232,$A102,'02_核算项'!$M$2:$M$6232,"NH3")</f>
        <v>0.0</v>
      </c>
      <c r="Y102" s="2">
        <v>32</v>
      </c>
    </row>
    <row r="103" spans="1:25">
      <c r="A103" s="2" t="s">
        <v>1636</v>
      </c>
      <c r="B103" s="2" t="s">
        <v>951</v>
      </c>
      <c r="C103" s="2" t="s">
        <v>296</v>
      </c>
      <c r="D103" s="2" t="s">
        <v>224</v>
      </c>
      <c r="E103" s="2" t="s">
        <v>51</v>
      </c>
      <c r="F103" s="2" t="s">
        <v>52</v>
      </c>
      <c r="G103" s="4">
        <f>SUMIFS('02_核算项'!$AC$2:$AC$6232,'02_核算项'!$B$2:$B$6232,$A103,'02_核算项'!$M$2:$M$6232,"SO2")</f>
        <v>936.8318792000001</v>
      </c>
      <c r="H103" s="4">
        <f>SUMIFS('02_核算项'!$AC$2:$AC$6232,'02_核算项'!$B$2:$B$6232,$A103,'02_核算项'!$M$2:$M$6232,"NOX")</f>
        <v>881.7241216000001</v>
      </c>
      <c r="I103" s="4">
        <f>SUMIFS('02_核算项'!$AC$2:$AC$6232,'02_核算项'!$B$2:$B$6232,$A103,'02_核算项'!$M$2:$M$6232,"CO")</f>
        <v>196.81342</v>
      </c>
      <c r="J103" s="4">
        <f>SUMIFS('02_核算项'!$AC$2:$AC$6232,'02_核算项'!$B$2:$B$6232,$A103,'02_核算项'!$M$2:$M$6232,"VOCS")</f>
        <v>3.9362684</v>
      </c>
      <c r="K103" s="4">
        <f>SUMIFS('02_核算项'!$AC$2:$AC$6232,'02_核算项'!$B$2:$B$6232,$A103,'02_核算项'!$M$2:$M$6232,"PM10")</f>
        <v>3248.9880648231992</v>
      </c>
      <c r="L103" s="4">
        <f>SUMIFS('02_核算项'!$AC$2:$AC$6232,'02_核算项'!$B$2:$B$6232,$A103,'02_核算项'!$M$2:$M$6232,"PM25")</f>
        <v>784.2384984056001</v>
      </c>
      <c r="M103" s="4">
        <f>SUMIFS('02_核算项'!$AC$2:$AC$6232,'02_核算项'!$B$2:$B$6232,$A103,'02_核算项'!$M$2:$M$6232,"BC")</f>
        <v>1.5684769968112005</v>
      </c>
      <c r="N103" s="4">
        <f>SUMIFS('02_核算项'!$AC$2:$AC$6232,'02_核算项'!$B$2:$B$6232,$A103,'02_核算项'!$M$2:$M$6232,"OC")</f>
        <v>0.0</v>
      </c>
      <c r="O103" s="4">
        <f>SUMIFS('02_核算项'!$AC$2:$AC$6232,'02_核算项'!$B$2:$B$6232,$A103,'02_核算项'!$M$2:$M$6232,"NH3")</f>
        <v>15.7450736</v>
      </c>
      <c r="P103" s="4">
        <f>SUMIFS('02_核算项'!$AD$2:$AD$6232,'02_核算项'!$B$2:$B$6232,$A103,'02_核算项'!$M$2:$M$6232,"SO2")</f>
        <v>187.36637584</v>
      </c>
      <c r="Q103" s="4">
        <f>SUMIFS('02_核算项'!$AD$2:$AD$6232,'02_核算项'!$B$2:$B$6232,$A103,'02_核算项'!$M$2:$M$6232,"NOX")</f>
        <v>317.42068377600003</v>
      </c>
      <c r="R103" s="4">
        <f>SUMIFS('02_核算项'!$AD$2:$AD$6232,'02_核算项'!$B$2:$B$6232,$A103,'02_核算项'!$M$2:$M$6232,"CO")</f>
        <v>196.81342</v>
      </c>
      <c r="S103" s="4">
        <f>SUMIFS('02_核算项'!$AD$2:$AD$6232,'02_核算项'!$B$2:$B$6232,$A103,'02_核算项'!$M$2:$M$6232,"VOCS")</f>
        <v>3.9362684</v>
      </c>
      <c r="T103" s="4">
        <f>SUMIFS('02_核算项'!$AD$2:$AD$6232,'02_核算项'!$B$2:$B$6232,$A103,'02_核算项'!$M$2:$M$6232,"PM10")</f>
        <v>166.3705957331881</v>
      </c>
      <c r="U103" s="4">
        <f>SUMIFS('02_核算项'!$AD$2:$AD$6232,'02_核算项'!$B$2:$B$6232,$A103,'02_核算项'!$M$2:$M$6232,"PM25")</f>
        <v>43.133117412308046</v>
      </c>
      <c r="V103" s="4">
        <f>SUMIFS('02_核算项'!$AD$2:$AD$6232,'02_核算项'!$B$2:$B$6232,$A103,'02_核算项'!$M$2:$M$6232,"BC")</f>
        <v>0.0862662348246161</v>
      </c>
      <c r="W103" s="4">
        <f>SUMIFS('02_核算项'!$AD$2:$AD$6232,'02_核算项'!$B$2:$B$6232,$A103,'02_核算项'!$M$2:$M$6232,"OC")</f>
        <v>0.0</v>
      </c>
      <c r="X103" s="4">
        <f>SUMIFS('02_核算项'!$AD$2:$AD$6232,'02_核算项'!$B$2:$B$6232,$A103,'02_核算项'!$M$2:$M$6232,"NH3")</f>
        <v>15.7450736</v>
      </c>
      <c r="Y103" s="2">
        <v>16</v>
      </c>
    </row>
    <row r="104" spans="1:25">
      <c r="A104" s="2" t="s">
        <v>1646</v>
      </c>
      <c r="B104" s="2" t="s">
        <v>1647</v>
      </c>
      <c r="C104" s="2" t="s">
        <v>1541</v>
      </c>
      <c r="D104" s="2" t="s">
        <v>50</v>
      </c>
      <c r="E104" s="2" t="s">
        <v>51</v>
      </c>
      <c r="F104" s="2" t="s">
        <v>52</v>
      </c>
      <c r="G104" s="4">
        <f>SUMIFS('02_核算项'!$AC$2:$AC$6232,'02_核算项'!$B$2:$B$6232,$A104,'02_核算项'!$M$2:$M$6232,"SO2")</f>
        <v>13283.948749999998</v>
      </c>
      <c r="H104" s="4">
        <f>SUMIFS('02_核算项'!$AC$2:$AC$6232,'02_核算项'!$B$2:$B$6232,$A104,'02_核算项'!$M$2:$M$6232,"NOX")</f>
        <v>13741.35875</v>
      </c>
      <c r="I104" s="4">
        <f>SUMIFS('02_核算项'!$AC$2:$AC$6232,'02_核算项'!$B$2:$B$6232,$A104,'02_核算项'!$M$2:$M$6232,"CO")</f>
        <v>3811.75</v>
      </c>
      <c r="J104" s="4">
        <f>SUMIFS('02_核算项'!$AC$2:$AC$6232,'02_核算项'!$B$2:$B$6232,$A104,'02_核算项'!$M$2:$M$6232,"VOCS")</f>
        <v>76.235</v>
      </c>
      <c r="K104" s="4">
        <f>SUMIFS('02_核算项'!$AC$2:$AC$6232,'02_核算项'!$B$2:$B$6232,$A104,'02_核算项'!$M$2:$M$6232,"PM10")</f>
        <v>35046.18243749999</v>
      </c>
      <c r="L104" s="4">
        <f>SUMIFS('02_核算项'!$AC$2:$AC$6232,'02_核算项'!$B$2:$B$6232,$A104,'02_核算项'!$M$2:$M$6232,"PM25")</f>
        <v>9142.482374999998</v>
      </c>
      <c r="M104" s="4">
        <f>SUMIFS('02_核算项'!$AC$2:$AC$6232,'02_核算项'!$B$2:$B$6232,$A104,'02_核算项'!$M$2:$M$6232,"BC")</f>
        <v>18.284964749999997</v>
      </c>
      <c r="N104" s="4">
        <f>SUMIFS('02_核算项'!$AC$2:$AC$6232,'02_核算项'!$B$2:$B$6232,$A104,'02_核算项'!$M$2:$M$6232,"OC")</f>
        <v>0.0</v>
      </c>
      <c r="O104" s="4">
        <f>SUMIFS('02_核算项'!$AC$2:$AC$6232,'02_核算项'!$B$2:$B$6232,$A104,'02_核算项'!$M$2:$M$6232,"NH3")</f>
        <v>0.0</v>
      </c>
      <c r="P104" s="4">
        <f>SUMIFS('02_核算项'!$AD$2:$AD$6232,'02_核算项'!$B$2:$B$6232,$A104,'02_核算项'!$M$2:$M$6232,"SO2")</f>
        <v>7970.369249999998</v>
      </c>
      <c r="Q104" s="4">
        <f>SUMIFS('02_核算项'!$AD$2:$AD$6232,'02_核算项'!$B$2:$B$6232,$A104,'02_核算项'!$M$2:$M$6232,"NOX")</f>
        <v>10718.259825</v>
      </c>
      <c r="R104" s="4">
        <f>SUMIFS('02_核算项'!$AD$2:$AD$6232,'02_核算项'!$B$2:$B$6232,$A104,'02_核算项'!$M$2:$M$6232,"CO")</f>
        <v>3811.75</v>
      </c>
      <c r="S104" s="4">
        <f>SUMIFS('02_核算项'!$AD$2:$AD$6232,'02_核算项'!$B$2:$B$6232,$A104,'02_核算项'!$M$2:$M$6232,"VOCS")</f>
        <v>76.235</v>
      </c>
      <c r="T104" s="4">
        <f>SUMIFS('02_核算项'!$AD$2:$AD$6232,'02_核算项'!$B$2:$B$6232,$A104,'02_核算项'!$M$2:$M$6232,"PM10")</f>
        <v>15942.965514937496</v>
      </c>
      <c r="U104" s="4">
        <f>SUMIFS('02_核算项'!$AD$2:$AD$6232,'02_核算项'!$B$2:$B$6232,$A104,'02_核算项'!$M$2:$M$6232,"PM25")</f>
        <v>4571.241187499999</v>
      </c>
      <c r="V104" s="4">
        <f>SUMIFS('02_核算项'!$AD$2:$AD$6232,'02_核算项'!$B$2:$B$6232,$A104,'02_核算项'!$M$2:$M$6232,"BC")</f>
        <v>9.142482374999998</v>
      </c>
      <c r="W104" s="4">
        <f>SUMIFS('02_核算项'!$AD$2:$AD$6232,'02_核算项'!$B$2:$B$6232,$A104,'02_核算项'!$M$2:$M$6232,"OC")</f>
        <v>0.0</v>
      </c>
      <c r="X104" s="4">
        <f>SUMIFS('02_核算项'!$AD$2:$AD$6232,'02_核算项'!$B$2:$B$6232,$A104,'02_核算项'!$M$2:$M$6232,"NH3")</f>
        <v>0.0</v>
      </c>
      <c r="Y104" s="2">
        <v>29</v>
      </c>
    </row>
    <row r="105" spans="1:25">
      <c r="A105" s="2" t="s">
        <v>1665</v>
      </c>
      <c r="B105" s="2" t="s">
        <v>1666</v>
      </c>
      <c r="C105" s="2" t="s">
        <v>172</v>
      </c>
      <c r="D105" s="2" t="s">
        <v>224</v>
      </c>
      <c r="E105" s="2" t="s">
        <v>735</v>
      </c>
      <c r="F105" s="2" t="s">
        <v>142</v>
      </c>
      <c r="G105" s="4">
        <f>SUMIFS('02_核算项'!$AC$2:$AC$6232,'02_核算项'!$B$2:$B$6232,$A105,'02_核算项'!$M$2:$M$6232,"SO2")</f>
        <v>0.0</v>
      </c>
      <c r="H105" s="4">
        <f>SUMIFS('02_核算项'!$AC$2:$AC$6232,'02_核算项'!$B$2:$B$6232,$A105,'02_核算项'!$M$2:$M$6232,"NOX")</f>
        <v>30.234833200000004</v>
      </c>
      <c r="I105" s="4">
        <f>SUMIFS('02_核算项'!$AC$2:$AC$6232,'02_核算项'!$B$2:$B$6232,$A105,'02_核算项'!$M$2:$M$6232,"CO")</f>
        <v>2.9103048</v>
      </c>
      <c r="J105" s="4">
        <f>SUMIFS('02_核算项'!$AC$2:$AC$6232,'02_核算项'!$B$2:$B$6232,$A105,'02_核算项'!$M$2:$M$6232,"VOCS")</f>
        <v>266.77794</v>
      </c>
      <c r="K105" s="4">
        <f>SUMIFS('02_核算项'!$AC$2:$AC$6232,'02_核算项'!$B$2:$B$6232,$A105,'02_核算项'!$M$2:$M$6232,"PM10")</f>
        <v>1.3743106</v>
      </c>
      <c r="L105" s="4">
        <f>SUMIFS('02_核算项'!$AC$2:$AC$6232,'02_核算项'!$B$2:$B$6232,$A105,'02_核算项'!$M$2:$M$6232,"PM25")</f>
        <v>1.3743106</v>
      </c>
      <c r="M105" s="4">
        <f>SUMIFS('02_核算项'!$AC$2:$AC$6232,'02_核算项'!$B$2:$B$6232,$A105,'02_核算项'!$M$2:$M$6232,"BC")</f>
        <v>0.1616836</v>
      </c>
      <c r="N105" s="4">
        <f>SUMIFS('02_核算项'!$AC$2:$AC$6232,'02_核算项'!$B$2:$B$6232,$A105,'02_核算项'!$M$2:$M$6232,"OC")</f>
        <v>0.404209</v>
      </c>
      <c r="O105" s="4">
        <f>SUMIFS('02_核算项'!$AC$2:$AC$6232,'02_核算项'!$B$2:$B$6232,$A105,'02_核算项'!$M$2:$M$6232,"NH3")</f>
        <v>0.0</v>
      </c>
      <c r="P105" s="4">
        <f>SUMIFS('02_核算项'!$AD$2:$AD$6232,'02_核算项'!$B$2:$B$6232,$A105,'02_核算项'!$M$2:$M$6232,"SO2")</f>
        <v>0.0</v>
      </c>
      <c r="Q105" s="4">
        <f>SUMIFS('02_核算项'!$AD$2:$AD$6232,'02_核算项'!$B$2:$B$6232,$A105,'02_核算项'!$M$2:$M$6232,"NOX")</f>
        <v>23.583169896000005</v>
      </c>
      <c r="R105" s="4">
        <f>SUMIFS('02_核算项'!$AD$2:$AD$6232,'02_核算项'!$B$2:$B$6232,$A105,'02_核算项'!$M$2:$M$6232,"CO")</f>
        <v>2.9103048</v>
      </c>
      <c r="S105" s="4">
        <f>SUMIFS('02_核算项'!$AD$2:$AD$6232,'02_核算项'!$B$2:$B$6232,$A105,'02_核算项'!$M$2:$M$6232,"VOCS")</f>
        <v>266.77794</v>
      </c>
      <c r="T105" s="4">
        <f>SUMIFS('02_核算项'!$AD$2:$AD$6232,'02_核算项'!$B$2:$B$6232,$A105,'02_核算项'!$M$2:$M$6232,"PM10")</f>
        <v>1.3743106</v>
      </c>
      <c r="U105" s="4">
        <f>SUMIFS('02_核算项'!$AD$2:$AD$6232,'02_核算项'!$B$2:$B$6232,$A105,'02_核算项'!$M$2:$M$6232,"PM25")</f>
        <v>1.3743106</v>
      </c>
      <c r="V105" s="4">
        <f>SUMIFS('02_核算项'!$AD$2:$AD$6232,'02_核算项'!$B$2:$B$6232,$A105,'02_核算项'!$M$2:$M$6232,"BC")</f>
        <v>0.1616836</v>
      </c>
      <c r="W105" s="4">
        <f>SUMIFS('02_核算项'!$AD$2:$AD$6232,'02_核算项'!$B$2:$B$6232,$A105,'02_核算项'!$M$2:$M$6232,"OC")</f>
        <v>0.404209</v>
      </c>
      <c r="X105" s="4">
        <f>SUMIFS('02_核算项'!$AD$2:$AD$6232,'02_核算项'!$B$2:$B$6232,$A105,'02_核算项'!$M$2:$M$6232,"NH3")</f>
        <v>0.0</v>
      </c>
      <c r="Y105" s="2">
        <v>32</v>
      </c>
    </row>
    <row r="106" spans="1:25">
      <c r="A106" s="2" t="s">
        <v>1685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297</v>
      </c>
      <c r="G106" s="4">
        <f>SUMIFS('02_核算项'!$AC$2:$AC$6232,'02_核算项'!$B$2:$B$6232,$A106,'02_核算项'!$M$2:$M$6232,"SO2")</f>
        <v>10265.489066</v>
      </c>
      <c r="H106" s="4">
        <f>SUMIFS('02_核算项'!$AC$2:$AC$6232,'02_核算项'!$B$2:$B$6232,$A106,'02_核算项'!$M$2:$M$6232,"NOX")</f>
        <v>6219.678669399999</v>
      </c>
      <c r="I106" s="4">
        <f>SUMIFS('02_核算项'!$AC$2:$AC$6232,'02_核算项'!$B$2:$B$6232,$A106,'02_核算项'!$M$2:$M$6232,"CO")</f>
        <v>1725.29228</v>
      </c>
      <c r="J106" s="4">
        <f>SUMIFS('02_核算项'!$AC$2:$AC$6232,'02_核算项'!$B$2:$B$6232,$A106,'02_核算项'!$M$2:$M$6232,"VOCS")</f>
        <v>34.5058456</v>
      </c>
      <c r="K106" s="4">
        <f>SUMIFS('02_核算项'!$AC$2:$AC$6232,'02_核算项'!$B$2:$B$6232,$A106,'02_核算项'!$M$2:$M$6232,"PM10")</f>
        <v>20981.71074015</v>
      </c>
      <c r="L106" s="4">
        <f>SUMIFS('02_核算项'!$AC$2:$AC$6232,'02_核算项'!$B$2:$B$6232,$A106,'02_核算项'!$M$2:$M$6232,"PM25")</f>
        <v>5473.4897583</v>
      </c>
      <c r="M106" s="4">
        <f>SUMIFS('02_核算项'!$AC$2:$AC$6232,'02_核算项'!$B$2:$B$6232,$A106,'02_核算项'!$M$2:$M$6232,"BC")</f>
        <v>10.946979516599999</v>
      </c>
      <c r="N106" s="4">
        <f>SUMIFS('02_核算项'!$AC$2:$AC$6232,'02_核算项'!$B$2:$B$6232,$A106,'02_核算项'!$M$2:$M$6232,"OC")</f>
        <v>0.0</v>
      </c>
      <c r="O106" s="4">
        <f>SUMIFS('02_核算项'!$AC$2:$AC$6232,'02_核算项'!$B$2:$B$6232,$A106,'02_核算项'!$M$2:$M$6232,"NH3")</f>
        <v>0.0</v>
      </c>
      <c r="P106" s="4">
        <f>SUMIFS('02_核算项'!$AD$2:$AD$6232,'02_核算项'!$B$2:$B$6232,$A106,'02_核算项'!$M$2:$M$6232,"SO2")</f>
        <v>10265.489066</v>
      </c>
      <c r="Q106" s="4">
        <f>SUMIFS('02_核算项'!$AD$2:$AD$6232,'02_核算项'!$B$2:$B$6232,$A106,'02_核算项'!$M$2:$M$6232,"NOX")</f>
        <v>4851.349362131999</v>
      </c>
      <c r="R106" s="4">
        <f>SUMIFS('02_核算项'!$AD$2:$AD$6232,'02_核算项'!$B$2:$B$6232,$A106,'02_核算项'!$M$2:$M$6232,"CO")</f>
        <v>1725.29228</v>
      </c>
      <c r="S106" s="4">
        <f>SUMIFS('02_核算项'!$AD$2:$AD$6232,'02_核算项'!$B$2:$B$6232,$A106,'02_核算项'!$M$2:$M$6232,"VOCS")</f>
        <v>34.5058456</v>
      </c>
      <c r="T106" s="4">
        <f>SUMIFS('02_核算项'!$AD$2:$AD$6232,'02_核算项'!$B$2:$B$6232,$A106,'02_核算项'!$M$2:$M$6232,"PM10")</f>
        <v>20981.71074015</v>
      </c>
      <c r="U106" s="4">
        <f>SUMIFS('02_核算项'!$AD$2:$AD$6232,'02_核算项'!$B$2:$B$6232,$A106,'02_核算项'!$M$2:$M$6232,"PM25")</f>
        <v>5473.4897583</v>
      </c>
      <c r="V106" s="4">
        <f>SUMIFS('02_核算项'!$AD$2:$AD$6232,'02_核算项'!$B$2:$B$6232,$A106,'02_核算项'!$M$2:$M$6232,"BC")</f>
        <v>10.946979516599999</v>
      </c>
      <c r="W106" s="4">
        <f>SUMIFS('02_核算项'!$AD$2:$AD$6232,'02_核算项'!$B$2:$B$6232,$A106,'02_核算项'!$M$2:$M$6232,"OC")</f>
        <v>0.0</v>
      </c>
      <c r="X106" s="4">
        <f>SUMIFS('02_核算项'!$AD$2:$AD$6232,'02_核算项'!$B$2:$B$6232,$A106,'02_核算项'!$M$2:$M$6232,"NH3")</f>
        <v>0.0</v>
      </c>
      <c r="Y106" s="2">
        <v>41</v>
      </c>
    </row>
    <row r="107" spans="1:25">
      <c r="A107" s="2" t="s">
        <v>1695</v>
      </c>
      <c r="B107" s="2" t="s">
        <v>579</v>
      </c>
      <c r="C107" s="2" t="s">
        <v>491</v>
      </c>
      <c r="D107" s="2" t="s">
        <v>224</v>
      </c>
      <c r="E107" s="2" t="s">
        <v>51</v>
      </c>
      <c r="F107" s="2" t="s">
        <v>52</v>
      </c>
      <c r="G107" s="4">
        <f>SUMIFS('02_核算项'!$AC$2:$AC$6232,'02_核算项'!$B$2:$B$6232,$A107,'02_核算项'!$M$2:$M$6232,"SO2")</f>
        <v>1590.9633599999997</v>
      </c>
      <c r="H107" s="4">
        <f>SUMIFS('02_核算项'!$AC$2:$AC$6232,'02_核算项'!$B$2:$B$6232,$A107,'02_核算项'!$M$2:$M$6232,"NOX")</f>
        <v>1215.26272</v>
      </c>
      <c r="I107" s="4">
        <f>SUMIFS('02_核算项'!$AC$2:$AC$6232,'02_核算项'!$B$2:$B$6232,$A107,'02_核算项'!$M$2:$M$6232,"CO")</f>
        <v>271.264</v>
      </c>
      <c r="J107" s="4">
        <f>SUMIFS('02_核算项'!$AC$2:$AC$6232,'02_核算项'!$B$2:$B$6232,$A107,'02_核算项'!$M$2:$M$6232,"VOCS")</f>
        <v>5.42528</v>
      </c>
      <c r="K107" s="4">
        <f>SUMIFS('02_核算项'!$AC$2:$AC$6232,'02_核算项'!$B$2:$B$6232,$A107,'02_核算项'!$M$2:$M$6232,"PM10")</f>
        <v>4116.778417920001</v>
      </c>
      <c r="L107" s="4">
        <f>SUMIFS('02_核算项'!$AC$2:$AC$6232,'02_核算项'!$B$2:$B$6232,$A107,'02_核算项'!$M$2:$M$6232,"PM25")</f>
        <v>993.7051353600002</v>
      </c>
      <c r="M107" s="4">
        <f>SUMIFS('02_核算项'!$AC$2:$AC$6232,'02_核算项'!$B$2:$B$6232,$A107,'02_核算项'!$M$2:$M$6232,"BC")</f>
        <v>1.9874102707200005</v>
      </c>
      <c r="N107" s="4">
        <f>SUMIFS('02_核算项'!$AC$2:$AC$6232,'02_核算项'!$B$2:$B$6232,$A107,'02_核算项'!$M$2:$M$6232,"OC")</f>
        <v>0.0</v>
      </c>
      <c r="O107" s="4">
        <f>SUMIFS('02_核算项'!$AC$2:$AC$6232,'02_核算项'!$B$2:$B$6232,$A107,'02_核算项'!$M$2:$M$6232,"NH3")</f>
        <v>21.70112</v>
      </c>
      <c r="P107" s="4">
        <f>SUMIFS('02_核算项'!$AD$2:$AD$6232,'02_核算项'!$B$2:$B$6232,$A107,'02_核算项'!$M$2:$M$6232,"SO2")</f>
        <v>318.1926719999999</v>
      </c>
      <c r="Q107" s="4">
        <f>SUMIFS('02_核算项'!$AD$2:$AD$6232,'02_核算项'!$B$2:$B$6232,$A107,'02_核算项'!$M$2:$M$6232,"NOX")</f>
        <v>437.4945792</v>
      </c>
      <c r="R107" s="4">
        <f>SUMIFS('02_核算项'!$AD$2:$AD$6232,'02_核算项'!$B$2:$B$6232,$A107,'02_核算项'!$M$2:$M$6232,"CO")</f>
        <v>271.264</v>
      </c>
      <c r="S107" s="4">
        <f>SUMIFS('02_核算项'!$AD$2:$AD$6232,'02_核算项'!$B$2:$B$6232,$A107,'02_核算项'!$M$2:$M$6232,"VOCS")</f>
        <v>5.42528</v>
      </c>
      <c r="T107" s="4">
        <f>SUMIFS('02_核算项'!$AD$2:$AD$6232,'02_核算项'!$B$2:$B$6232,$A107,'02_核算项'!$M$2:$M$6232,"PM10")</f>
        <v>70.97893824000008</v>
      </c>
      <c r="U107" s="4">
        <f>SUMIFS('02_核算项'!$AD$2:$AD$6232,'02_核算项'!$B$2:$B$6232,$A107,'02_核算项'!$M$2:$M$6232,"PM25")</f>
        <v>39.74820541440005</v>
      </c>
      <c r="V107" s="4">
        <f>SUMIFS('02_核算项'!$AD$2:$AD$6232,'02_核算项'!$B$2:$B$6232,$A107,'02_核算项'!$M$2:$M$6232,"BC")</f>
        <v>0.07949641082880009</v>
      </c>
      <c r="W107" s="4">
        <f>SUMIFS('02_核算项'!$AD$2:$AD$6232,'02_核算项'!$B$2:$B$6232,$A107,'02_核算项'!$M$2:$M$6232,"OC")</f>
        <v>0.0</v>
      </c>
      <c r="X107" s="4">
        <f>SUMIFS('02_核算项'!$AD$2:$AD$6232,'02_核算项'!$B$2:$B$6232,$A107,'02_核算项'!$M$2:$M$6232,"NH3")</f>
        <v>21.70112</v>
      </c>
      <c r="Y107" s="2">
        <v>15</v>
      </c>
    </row>
    <row r="108" spans="1:25">
      <c r="A108" s="2" t="s">
        <v>1705</v>
      </c>
      <c r="B108" s="2" t="s">
        <v>1706</v>
      </c>
      <c r="C108" s="2" t="s">
        <v>1707</v>
      </c>
      <c r="D108" s="2" t="s">
        <v>50</v>
      </c>
      <c r="E108" s="2" t="s">
        <v>51</v>
      </c>
      <c r="F108" s="2" t="s">
        <v>418</v>
      </c>
      <c r="G108" s="4">
        <f>SUMIFS('02_核算项'!$AC$2:$AC$6232,'02_核算项'!$B$2:$B$6232,$A108,'02_核算项'!$M$2:$M$6232,"SO2")</f>
        <v>18241.419339</v>
      </c>
      <c r="H108" s="4">
        <f>SUMIFS('02_核算项'!$AC$2:$AC$6232,'02_核算项'!$B$2:$B$6232,$A108,'02_核算项'!$M$2:$M$6232,"NOX")</f>
        <v>11721.9815895</v>
      </c>
      <c r="I108" s="4">
        <f>SUMIFS('02_核算项'!$AC$2:$AC$6232,'02_核算项'!$B$2:$B$6232,$A108,'02_核算项'!$M$2:$M$6232,"CO")</f>
        <v>3251.5899</v>
      </c>
      <c r="J108" s="4">
        <f>SUMIFS('02_核算项'!$AC$2:$AC$6232,'02_核算项'!$B$2:$B$6232,$A108,'02_核算项'!$M$2:$M$6232,"VOCS")</f>
        <v>65.031798</v>
      </c>
      <c r="K108" s="4">
        <f>SUMIFS('02_核算项'!$AC$2:$AC$6232,'02_核算项'!$B$2:$B$6232,$A108,'02_核算项'!$M$2:$M$6232,"PM10")</f>
        <v>34775.7539805</v>
      </c>
      <c r="L108" s="4">
        <f>SUMIFS('02_核算项'!$AC$2:$AC$6232,'02_核算项'!$B$2:$B$6232,$A108,'02_核算项'!$M$2:$M$6232,"PM25")</f>
        <v>9071.935821</v>
      </c>
      <c r="M108" s="4">
        <f>SUMIFS('02_核算项'!$AC$2:$AC$6232,'02_核算项'!$B$2:$B$6232,$A108,'02_核算项'!$M$2:$M$6232,"BC")</f>
        <v>18.143871642</v>
      </c>
      <c r="N108" s="4">
        <f>SUMIFS('02_核算项'!$AC$2:$AC$6232,'02_核算项'!$B$2:$B$6232,$A108,'02_核算项'!$M$2:$M$6232,"OC")</f>
        <v>0.0</v>
      </c>
      <c r="O108" s="4">
        <f>SUMIFS('02_核算项'!$AC$2:$AC$6232,'02_核算项'!$B$2:$B$6232,$A108,'02_核算项'!$M$2:$M$6232,"NH3")</f>
        <v>260.127192</v>
      </c>
      <c r="P108" s="4">
        <f>SUMIFS('02_核算项'!$AD$2:$AD$6232,'02_核算项'!$B$2:$B$6232,$A108,'02_核算项'!$M$2:$M$6232,"SO2")</f>
        <v>3648.2838677999994</v>
      </c>
      <c r="Q108" s="4">
        <f>SUMIFS('02_核算项'!$AD$2:$AD$6232,'02_核算项'!$B$2:$B$6232,$A108,'02_核算项'!$M$2:$M$6232,"NOX")</f>
        <v>4219.9133722199995</v>
      </c>
      <c r="R108" s="4">
        <f>SUMIFS('02_核算项'!$AD$2:$AD$6232,'02_核算项'!$B$2:$B$6232,$A108,'02_核算项'!$M$2:$M$6232,"CO")</f>
        <v>3251.5899</v>
      </c>
      <c r="S108" s="4">
        <f>SUMIFS('02_核算项'!$AD$2:$AD$6232,'02_核算项'!$B$2:$B$6232,$A108,'02_核算项'!$M$2:$M$6232,"VOCS")</f>
        <v>65.031798</v>
      </c>
      <c r="T108" s="4">
        <f>SUMIFS('02_核算项'!$AD$2:$AD$6232,'02_核算项'!$B$2:$B$6232,$A108,'02_核算项'!$M$2:$M$6232,"PM10")</f>
        <v>1149.11187066</v>
      </c>
      <c r="U108" s="4">
        <f>SUMIFS('02_核算项'!$AD$2:$AD$6232,'02_核算项'!$B$2:$B$6232,$A108,'02_核算项'!$M$2:$M$6232,"PM25")</f>
        <v>635.0355074699995</v>
      </c>
      <c r="V108" s="4">
        <f>SUMIFS('02_核算项'!$AD$2:$AD$6232,'02_核算项'!$B$2:$B$6232,$A108,'02_核算项'!$M$2:$M$6232,"BC")</f>
        <v>1.2700710149399992</v>
      </c>
      <c r="W108" s="4">
        <f>SUMIFS('02_核算项'!$AD$2:$AD$6232,'02_核算项'!$B$2:$B$6232,$A108,'02_核算项'!$M$2:$M$6232,"OC")</f>
        <v>0.0</v>
      </c>
      <c r="X108" s="4">
        <f>SUMIFS('02_核算项'!$AD$2:$AD$6232,'02_核算项'!$B$2:$B$6232,$A108,'02_核算项'!$M$2:$M$6232,"NH3")</f>
        <v>260.127192</v>
      </c>
      <c r="Y108" s="2">
        <v>16</v>
      </c>
    </row>
    <row r="109" spans="1:25">
      <c r="A109" s="2" t="s">
        <v>1721</v>
      </c>
      <c r="B109" s="2" t="s">
        <v>1448</v>
      </c>
      <c r="C109" s="2" t="s">
        <v>526</v>
      </c>
      <c r="D109" s="2" t="s">
        <v>50</v>
      </c>
      <c r="E109" s="2" t="s">
        <v>225</v>
      </c>
      <c r="F109" s="2" t="s">
        <v>52</v>
      </c>
      <c r="G109" s="4">
        <f>SUMIFS('02_核算项'!$AC$2:$AC$6232,'02_核算项'!$B$2:$B$6232,$A109,'02_核算项'!$M$2:$M$6232,"SO2")</f>
        <v>0.0</v>
      </c>
      <c r="H109" s="4">
        <f>SUMIFS('02_核算项'!$AC$2:$AC$6232,'02_核算项'!$B$2:$B$6232,$A109,'02_核算项'!$M$2:$M$6232,"NOX")</f>
        <v>198.31699999999998</v>
      </c>
      <c r="I109" s="4">
        <f>SUMIFS('02_核算项'!$AC$2:$AC$6232,'02_核算项'!$B$2:$B$6232,$A109,'02_核算项'!$M$2:$M$6232,"CO")</f>
        <v>62.881</v>
      </c>
      <c r="J109" s="4">
        <f>SUMIFS('02_核算项'!$AC$2:$AC$6232,'02_核算项'!$B$2:$B$6232,$A109,'02_核算项'!$M$2:$M$6232,"VOCS")</f>
        <v>0.9674</v>
      </c>
      <c r="K109" s="4">
        <f>SUMIFS('02_核算项'!$AC$2:$AC$6232,'02_核算项'!$B$2:$B$6232,$A109,'02_核算项'!$M$2:$M$6232,"PM10")</f>
        <v>1.4511</v>
      </c>
      <c r="L109" s="4">
        <f>SUMIFS('02_核算项'!$AC$2:$AC$6232,'02_核算项'!$B$2:$B$6232,$A109,'02_核算项'!$M$2:$M$6232,"PM25")</f>
        <v>1.4511</v>
      </c>
      <c r="M109" s="4">
        <f>SUMIFS('02_核算项'!$AC$2:$AC$6232,'02_核算项'!$B$2:$B$6232,$A109,'02_核算项'!$M$2:$M$6232,"BC")</f>
        <v>0.0</v>
      </c>
      <c r="N109" s="4">
        <f>SUMIFS('02_核算项'!$AC$2:$AC$6232,'02_核算项'!$B$2:$B$6232,$A109,'02_核算项'!$M$2:$M$6232,"OC")</f>
        <v>0.0</v>
      </c>
      <c r="O109" s="4">
        <f>SUMIFS('02_核算项'!$AC$2:$AC$6232,'02_核算项'!$B$2:$B$6232,$A109,'02_核算项'!$M$2:$M$6232,"NH3")</f>
        <v>0.0</v>
      </c>
      <c r="P109" s="4">
        <f>SUMIFS('02_核算项'!$AD$2:$AD$6232,'02_核算项'!$B$2:$B$6232,$A109,'02_核算项'!$M$2:$M$6232,"SO2")</f>
        <v>0.0</v>
      </c>
      <c r="Q109" s="4">
        <f>SUMIFS('02_核算项'!$AD$2:$AD$6232,'02_核算项'!$B$2:$B$6232,$A109,'02_核算项'!$M$2:$M$6232,"NOX")</f>
        <v>154.68725999999998</v>
      </c>
      <c r="R109" s="4">
        <f>SUMIFS('02_核算项'!$AD$2:$AD$6232,'02_核算项'!$B$2:$B$6232,$A109,'02_核算项'!$M$2:$M$6232,"CO")</f>
        <v>62.881</v>
      </c>
      <c r="S109" s="4">
        <f>SUMIFS('02_核算项'!$AD$2:$AD$6232,'02_核算项'!$B$2:$B$6232,$A109,'02_核算项'!$M$2:$M$6232,"VOCS")</f>
        <v>0.9674</v>
      </c>
      <c r="T109" s="4">
        <f>SUMIFS('02_核算项'!$AD$2:$AD$6232,'02_核算项'!$B$2:$B$6232,$A109,'02_核算项'!$M$2:$M$6232,"PM10")</f>
        <v>1.4511</v>
      </c>
      <c r="U109" s="4">
        <f>SUMIFS('02_核算项'!$AD$2:$AD$6232,'02_核算项'!$B$2:$B$6232,$A109,'02_核算项'!$M$2:$M$6232,"PM25")</f>
        <v>1.4511</v>
      </c>
      <c r="V109" s="4">
        <f>SUMIFS('02_核算项'!$AD$2:$AD$6232,'02_核算项'!$B$2:$B$6232,$A109,'02_核算项'!$M$2:$M$6232,"BC")</f>
        <v>0.0</v>
      </c>
      <c r="W109" s="4">
        <f>SUMIFS('02_核算项'!$AD$2:$AD$6232,'02_核算项'!$B$2:$B$6232,$A109,'02_核算项'!$M$2:$M$6232,"OC")</f>
        <v>0.0</v>
      </c>
      <c r="X109" s="4">
        <f>SUMIFS('02_核算项'!$AD$2:$AD$6232,'02_核算项'!$B$2:$B$6232,$A109,'02_核算项'!$M$2:$M$6232,"NH3")</f>
        <v>0.0</v>
      </c>
      <c r="Y109" s="2">
        <v>32</v>
      </c>
    </row>
    <row r="110" spans="1:25">
      <c r="A110" s="2" t="s">
        <v>1731</v>
      </c>
      <c r="B110" s="2" t="s">
        <v>295</v>
      </c>
      <c r="C110" s="2" t="s">
        <v>296</v>
      </c>
      <c r="D110" s="2" t="s">
        <v>278</v>
      </c>
      <c r="E110" s="2" t="s">
        <v>120</v>
      </c>
      <c r="F110" s="2" t="s">
        <v>142</v>
      </c>
      <c r="G110" s="4">
        <f>SUMIFS('02_核算项'!$AC$2:$AC$6232,'02_核算项'!$B$2:$B$6232,$A110,'02_核算项'!$M$2:$M$6232,"SO2")</f>
        <v>0</v>
      </c>
      <c r="H110" s="4">
        <f>SUMIFS('02_核算项'!$AC$2:$AC$6232,'02_核算项'!$B$2:$B$6232,$A110,'02_核算项'!$M$2:$M$6232,"NOX")</f>
        <v>0</v>
      </c>
      <c r="I110" s="4">
        <f>SUMIFS('02_核算项'!$AC$2:$AC$6232,'02_核算项'!$B$2:$B$6232,$A110,'02_核算项'!$M$2:$M$6232,"CO")</f>
        <v>0</v>
      </c>
      <c r="J110" s="4">
        <f>SUMIFS('02_核算项'!$AC$2:$AC$6232,'02_核算项'!$B$2:$B$6232,$A110,'02_核算项'!$M$2:$M$6232,"VOCS")</f>
        <v>0</v>
      </c>
      <c r="K110" s="4">
        <f>SUMIFS('02_核算项'!$AC$2:$AC$6232,'02_核算项'!$B$2:$B$6232,$A110,'02_核算项'!$M$2:$M$6232,"PM10")</f>
        <v>0</v>
      </c>
      <c r="L110" s="4">
        <f>SUMIFS('02_核算项'!$AC$2:$AC$6232,'02_核算项'!$B$2:$B$6232,$A110,'02_核算项'!$M$2:$M$6232,"PM25")</f>
        <v>0</v>
      </c>
      <c r="M110" s="4">
        <f>SUMIFS('02_核算项'!$AC$2:$AC$6232,'02_核算项'!$B$2:$B$6232,$A110,'02_核算项'!$M$2:$M$6232,"BC")</f>
        <v>0</v>
      </c>
      <c r="N110" s="4">
        <f>SUMIFS('02_核算项'!$AC$2:$AC$6232,'02_核算项'!$B$2:$B$6232,$A110,'02_核算项'!$M$2:$M$6232,"OC")</f>
        <v>0</v>
      </c>
      <c r="O110" s="4">
        <f>SUMIFS('02_核算项'!$AC$2:$AC$6232,'02_核算项'!$B$2:$B$6232,$A110,'02_核算项'!$M$2:$M$6232,"NH3")</f>
        <v>0</v>
      </c>
      <c r="Y110" s="2">
        <v>32</v>
      </c>
    </row>
    <row r="111" spans="1:25">
      <c r="A111" s="2" t="s">
        <v>1741</v>
      </c>
      <c r="B111" s="2" t="s">
        <v>1742</v>
      </c>
      <c r="C111" s="2" t="s">
        <v>277</v>
      </c>
      <c r="D111" s="2" t="s">
        <v>119</v>
      </c>
      <c r="E111" s="2" t="s">
        <v>227</v>
      </c>
      <c r="F111" s="2" t="s">
        <v>52</v>
      </c>
      <c r="G111" s="4">
        <f>SUMIFS('02_核算项'!$AC$2:$AC$6232,'02_核算项'!$B$2:$B$6232,$A111,'02_核算项'!$M$2:$M$6232,"SO2")</f>
        <v>0.0</v>
      </c>
      <c r="H111" s="4">
        <f>SUMIFS('02_核算项'!$AC$2:$AC$6232,'02_核算项'!$B$2:$B$6232,$A111,'02_核算项'!$M$2:$M$6232,"NOX")</f>
        <v>11.926899999999998</v>
      </c>
      <c r="I111" s="4">
        <f>SUMIFS('02_核算项'!$AC$2:$AC$6232,'02_核算项'!$B$2:$B$6232,$A111,'02_核算项'!$M$2:$M$6232,"CO")</f>
        <v>3.7817</v>
      </c>
      <c r="J111" s="4">
        <f>SUMIFS('02_核算项'!$AC$2:$AC$6232,'02_核算项'!$B$2:$B$6232,$A111,'02_核算项'!$M$2:$M$6232,"VOCS")</f>
        <v>0.05818</v>
      </c>
      <c r="K111" s="4">
        <f>SUMIFS('02_核算项'!$AC$2:$AC$6232,'02_核算项'!$B$2:$B$6232,$A111,'02_核算项'!$M$2:$M$6232,"PM10")</f>
        <v>0.08727</v>
      </c>
      <c r="L111" s="4">
        <f>SUMIFS('02_核算项'!$AC$2:$AC$6232,'02_核算项'!$B$2:$B$6232,$A111,'02_核算项'!$M$2:$M$6232,"PM25")</f>
        <v>0.08727</v>
      </c>
      <c r="M111" s="4">
        <f>SUMIFS('02_核算项'!$AC$2:$AC$6232,'02_核算项'!$B$2:$B$6232,$A111,'02_核算项'!$M$2:$M$6232,"BC")</f>
        <v>0.0</v>
      </c>
      <c r="N111" s="4">
        <f>SUMIFS('02_核算项'!$AC$2:$AC$6232,'02_核算项'!$B$2:$B$6232,$A111,'02_核算项'!$M$2:$M$6232,"OC")</f>
        <v>0.0</v>
      </c>
      <c r="O111" s="4">
        <f>SUMIFS('02_核算项'!$AC$2:$AC$6232,'02_核算项'!$B$2:$B$6232,$A111,'02_核算项'!$M$2:$M$6232,"NH3")</f>
        <v>0.0</v>
      </c>
      <c r="P111" s="4">
        <f>SUMIFS('02_核算项'!$AD$2:$AD$6232,'02_核算项'!$B$2:$B$6232,$A111,'02_核算项'!$M$2:$M$6232,"SO2")</f>
        <v>0.0</v>
      </c>
      <c r="Q111" s="4">
        <f>SUMIFS('02_核算项'!$AD$2:$AD$6232,'02_核算项'!$B$2:$B$6232,$A111,'02_核算项'!$M$2:$M$6232,"NOX")</f>
        <v>9.302981999999998</v>
      </c>
      <c r="R111" s="4">
        <f>SUMIFS('02_核算项'!$AD$2:$AD$6232,'02_核算项'!$B$2:$B$6232,$A111,'02_核算项'!$M$2:$M$6232,"CO")</f>
        <v>3.7817</v>
      </c>
      <c r="S111" s="4">
        <f>SUMIFS('02_核算项'!$AD$2:$AD$6232,'02_核算项'!$B$2:$B$6232,$A111,'02_核算项'!$M$2:$M$6232,"VOCS")</f>
        <v>0.05818</v>
      </c>
      <c r="T111" s="4">
        <f>SUMIFS('02_核算项'!$AD$2:$AD$6232,'02_核算项'!$B$2:$B$6232,$A111,'02_核算项'!$M$2:$M$6232,"PM10")</f>
        <v>0.08727</v>
      </c>
      <c r="U111" s="4">
        <f>SUMIFS('02_核算项'!$AD$2:$AD$6232,'02_核算项'!$B$2:$B$6232,$A111,'02_核算项'!$M$2:$M$6232,"PM25")</f>
        <v>0.08727</v>
      </c>
      <c r="V111" s="4">
        <f>SUMIFS('02_核算项'!$AD$2:$AD$6232,'02_核算项'!$B$2:$B$6232,$A111,'02_核算项'!$M$2:$M$6232,"BC")</f>
        <v>0.0</v>
      </c>
      <c r="W111" s="4">
        <f>SUMIFS('02_核算项'!$AD$2:$AD$6232,'02_核算项'!$B$2:$B$6232,$A111,'02_核算项'!$M$2:$M$6232,"OC")</f>
        <v>0.0</v>
      </c>
      <c r="X111" s="4">
        <f>SUMIFS('02_核算项'!$AD$2:$AD$6232,'02_核算项'!$B$2:$B$6232,$A111,'02_核算项'!$M$2:$M$6232,"NH3")</f>
        <v>0.0</v>
      </c>
      <c r="Y111" s="2">
        <v>32</v>
      </c>
    </row>
    <row r="112" spans="1:25">
      <c r="A112" s="2" t="s">
        <v>1752</v>
      </c>
      <c r="B112" s="2" t="s">
        <v>1753</v>
      </c>
      <c r="C112" s="2" t="s">
        <v>1754</v>
      </c>
      <c r="D112" s="2" t="s">
        <v>50</v>
      </c>
      <c r="E112" s="2" t="s">
        <v>51</v>
      </c>
      <c r="F112" s="2" t="s">
        <v>142</v>
      </c>
      <c r="G112" s="4">
        <f>SUMIFS('02_核算项'!$AC$2:$AC$6232,'02_核算项'!$B$2:$B$6232,$A112,'02_核算项'!$M$2:$M$6232,"SO2")</f>
        <v>2600.01485</v>
      </c>
      <c r="H112" s="4">
        <f>SUMIFS('02_核算项'!$AC$2:$AC$6232,'02_核算项'!$B$2:$B$6232,$A112,'02_核算项'!$M$2:$M$6232,"NOX")</f>
        <v>1407.41055</v>
      </c>
      <c r="I112" s="4">
        <f>SUMIFS('02_核算项'!$AC$2:$AC$6232,'02_核算项'!$B$2:$B$6232,$A112,'02_核算项'!$M$2:$M$6232,"CO")</f>
        <v>343.69</v>
      </c>
      <c r="J112" s="4">
        <f>SUMIFS('02_核算项'!$AC$2:$AC$6232,'02_核算项'!$B$2:$B$6232,$A112,'02_核算项'!$M$2:$M$6232,"VOCS")</f>
        <v>6.8738</v>
      </c>
      <c r="K112" s="4">
        <f>SUMIFS('02_核算项'!$AC$2:$AC$6232,'02_核算项'!$B$2:$B$6232,$A112,'02_核算项'!$M$2:$M$6232,"PM10")</f>
        <v>7114.383</v>
      </c>
      <c r="L112" s="4">
        <f>SUMIFS('02_核算项'!$AC$2:$AC$6232,'02_核算项'!$B$2:$B$6232,$A112,'02_核算项'!$M$2:$M$6232,"PM25")</f>
        <v>1855.9259999999997</v>
      </c>
      <c r="M112" s="4">
        <f>SUMIFS('02_核算项'!$AC$2:$AC$6232,'02_核算项'!$B$2:$B$6232,$A112,'02_核算项'!$M$2:$M$6232,"BC")</f>
        <v>3.7118519999999995</v>
      </c>
      <c r="N112" s="4">
        <f>SUMIFS('02_核算项'!$AC$2:$AC$6232,'02_核算项'!$B$2:$B$6232,$A112,'02_核算项'!$M$2:$M$6232,"OC")</f>
        <v>0.0</v>
      </c>
      <c r="O112" s="4">
        <f>SUMIFS('02_核算项'!$AC$2:$AC$6232,'02_核算项'!$B$2:$B$6232,$A112,'02_核算项'!$M$2:$M$6232,"NH3")</f>
        <v>0.0</v>
      </c>
      <c r="P112" s="4">
        <f>SUMIFS('02_核算项'!$AD$2:$AD$6232,'02_核算项'!$B$2:$B$6232,$A112,'02_核算项'!$M$2:$M$6232,"SO2")</f>
        <v>2600.01485</v>
      </c>
      <c r="Q112" s="4">
        <f>SUMIFS('02_核算项'!$AD$2:$AD$6232,'02_核算项'!$B$2:$B$6232,$A112,'02_核算项'!$M$2:$M$6232,"NOX")</f>
        <v>1097.7802290000002</v>
      </c>
      <c r="R112" s="4">
        <f>SUMIFS('02_核算项'!$AD$2:$AD$6232,'02_核算项'!$B$2:$B$6232,$A112,'02_核算项'!$M$2:$M$6232,"CO")</f>
        <v>343.69</v>
      </c>
      <c r="S112" s="4">
        <f>SUMIFS('02_核算项'!$AD$2:$AD$6232,'02_核算项'!$B$2:$B$6232,$A112,'02_核算项'!$M$2:$M$6232,"VOCS")</f>
        <v>6.8738</v>
      </c>
      <c r="T112" s="4">
        <f>SUMIFS('02_核算项'!$AD$2:$AD$6232,'02_核算项'!$B$2:$B$6232,$A112,'02_核算项'!$M$2:$M$6232,"PM10")</f>
        <v>7114.383</v>
      </c>
      <c r="U112" s="4">
        <f>SUMIFS('02_核算项'!$AD$2:$AD$6232,'02_核算项'!$B$2:$B$6232,$A112,'02_核算项'!$M$2:$M$6232,"PM25")</f>
        <v>1855.9259999999997</v>
      </c>
      <c r="V112" s="4">
        <f>SUMIFS('02_核算项'!$AD$2:$AD$6232,'02_核算项'!$B$2:$B$6232,$A112,'02_核算项'!$M$2:$M$6232,"BC")</f>
        <v>3.7118519999999995</v>
      </c>
      <c r="W112" s="4">
        <f>SUMIFS('02_核算项'!$AD$2:$AD$6232,'02_核算项'!$B$2:$B$6232,$A112,'02_核算项'!$M$2:$M$6232,"OC")</f>
        <v>0.0</v>
      </c>
      <c r="X112" s="4">
        <f>SUMIFS('02_核算项'!$AD$2:$AD$6232,'02_核算项'!$B$2:$B$6232,$A112,'02_核算项'!$M$2:$M$6232,"NH3")</f>
        <v>0.0</v>
      </c>
      <c r="Y112" s="2">
        <v>41</v>
      </c>
    </row>
    <row r="113" spans="1:25">
      <c r="A113" s="2" t="s">
        <v>1764</v>
      </c>
      <c r="B113" s="2" t="s">
        <v>1540</v>
      </c>
      <c r="C113" s="2" t="s">
        <v>1541</v>
      </c>
      <c r="D113" s="2" t="s">
        <v>224</v>
      </c>
      <c r="E113" s="2" t="s">
        <v>225</v>
      </c>
      <c r="F113" s="2" t="s">
        <v>142</v>
      </c>
      <c r="G113" s="4">
        <f>SUMIFS('02_核算项'!$AC$2:$AC$6232,'02_核算项'!$B$2:$B$6232,$A113,'02_核算项'!$M$2:$M$6232,"SO2")</f>
        <v>0.0</v>
      </c>
      <c r="H113" s="4">
        <f>SUMIFS('02_核算项'!$AC$2:$AC$6232,'02_核算项'!$B$2:$B$6232,$A113,'02_核算项'!$M$2:$M$6232,"NOX")</f>
        <v>51.90189999999999</v>
      </c>
      <c r="I113" s="4">
        <f>SUMIFS('02_核算项'!$AC$2:$AC$6232,'02_核算项'!$B$2:$B$6232,$A113,'02_核算项'!$M$2:$M$6232,"CO")</f>
        <v>16.4567</v>
      </c>
      <c r="J113" s="4">
        <f>SUMIFS('02_核算项'!$AC$2:$AC$6232,'02_核算项'!$B$2:$B$6232,$A113,'02_核算项'!$M$2:$M$6232,"VOCS")</f>
        <v>0.25318</v>
      </c>
      <c r="K113" s="4">
        <f>SUMIFS('02_核算项'!$AC$2:$AC$6232,'02_核算项'!$B$2:$B$6232,$A113,'02_核算项'!$M$2:$M$6232,"PM10")</f>
        <v>0.37977</v>
      </c>
      <c r="L113" s="4">
        <f>SUMIFS('02_核算项'!$AC$2:$AC$6232,'02_核算项'!$B$2:$B$6232,$A113,'02_核算项'!$M$2:$M$6232,"PM25")</f>
        <v>0.37977</v>
      </c>
      <c r="M113" s="4">
        <f>SUMIFS('02_核算项'!$AC$2:$AC$6232,'02_核算项'!$B$2:$B$6232,$A113,'02_核算项'!$M$2:$M$6232,"BC")</f>
        <v>0.0</v>
      </c>
      <c r="N113" s="4">
        <f>SUMIFS('02_核算项'!$AC$2:$AC$6232,'02_核算项'!$B$2:$B$6232,$A113,'02_核算项'!$M$2:$M$6232,"OC")</f>
        <v>0.0</v>
      </c>
      <c r="O113" s="4">
        <f>SUMIFS('02_核算项'!$AC$2:$AC$6232,'02_核算项'!$B$2:$B$6232,$A113,'02_核算项'!$M$2:$M$6232,"NH3")</f>
        <v>0.0</v>
      </c>
      <c r="P113" s="4">
        <f>SUMIFS('02_核算项'!$AD$2:$AD$6232,'02_核算项'!$B$2:$B$6232,$A113,'02_核算项'!$M$2:$M$6232,"SO2")</f>
        <v>0.0</v>
      </c>
      <c r="Q113" s="4">
        <f>SUMIFS('02_核算项'!$AD$2:$AD$6232,'02_核算项'!$B$2:$B$6232,$A113,'02_核算项'!$M$2:$M$6232,"NOX")</f>
        <v>40.483481999999995</v>
      </c>
      <c r="R113" s="4">
        <f>SUMIFS('02_核算项'!$AD$2:$AD$6232,'02_核算项'!$B$2:$B$6232,$A113,'02_核算项'!$M$2:$M$6232,"CO")</f>
        <v>16.4567</v>
      </c>
      <c r="S113" s="4">
        <f>SUMIFS('02_核算项'!$AD$2:$AD$6232,'02_核算项'!$B$2:$B$6232,$A113,'02_核算项'!$M$2:$M$6232,"VOCS")</f>
        <v>0.25318</v>
      </c>
      <c r="T113" s="4">
        <f>SUMIFS('02_核算项'!$AD$2:$AD$6232,'02_核算项'!$B$2:$B$6232,$A113,'02_核算项'!$M$2:$M$6232,"PM10")</f>
        <v>0.37977</v>
      </c>
      <c r="U113" s="4">
        <f>SUMIFS('02_核算项'!$AD$2:$AD$6232,'02_核算项'!$B$2:$B$6232,$A113,'02_核算项'!$M$2:$M$6232,"PM25")</f>
        <v>0.37977</v>
      </c>
      <c r="V113" s="4">
        <f>SUMIFS('02_核算项'!$AD$2:$AD$6232,'02_核算项'!$B$2:$B$6232,$A113,'02_核算项'!$M$2:$M$6232,"BC")</f>
        <v>0.0</v>
      </c>
      <c r="W113" s="4">
        <f>SUMIFS('02_核算项'!$AD$2:$AD$6232,'02_核算项'!$B$2:$B$6232,$A113,'02_核算项'!$M$2:$M$6232,"OC")</f>
        <v>0.0</v>
      </c>
      <c r="X113" s="4">
        <f>SUMIFS('02_核算项'!$AD$2:$AD$6232,'02_核算项'!$B$2:$B$6232,$A113,'02_核算项'!$M$2:$M$6232,"NH3")</f>
        <v>0.0</v>
      </c>
      <c r="Y113" s="2">
        <v>32</v>
      </c>
    </row>
    <row r="114" spans="1:25">
      <c r="A114" s="2" t="s">
        <v>1774</v>
      </c>
      <c r="B114" s="2" t="s">
        <v>1775</v>
      </c>
      <c r="C114" s="2" t="s">
        <v>118</v>
      </c>
      <c r="D114" s="2" t="s">
        <v>278</v>
      </c>
      <c r="E114" s="2" t="s">
        <v>120</v>
      </c>
      <c r="F114" s="2" t="s">
        <v>52</v>
      </c>
      <c r="G114" s="4">
        <f>SUMIFS('02_核算项'!$AC$2:$AC$6232,'02_核算项'!$B$2:$B$6232,$A114,'02_核算项'!$M$2:$M$6232,"SO2")</f>
        <v>0.35475</v>
      </c>
      <c r="H114" s="4">
        <f>SUMIFS('02_核算项'!$AC$2:$AC$6232,'02_核算项'!$B$2:$B$6232,$A114,'02_核算项'!$M$2:$M$6232,"NOX")</f>
        <v>0.87505</v>
      </c>
      <c r="I114" s="4">
        <f>SUMIFS('02_核算项'!$AC$2:$AC$6232,'02_核算项'!$B$2:$B$6232,$A114,'02_核算项'!$M$2:$M$6232,"CO")</f>
        <v>0.07095</v>
      </c>
      <c r="J114" s="4">
        <f>SUMIFS('02_核算项'!$AC$2:$AC$6232,'02_核算项'!$B$2:$B$6232,$A114,'02_核算项'!$M$2:$M$6232,"VOCS")</f>
        <v>0.0153725</v>
      </c>
      <c r="K114" s="4">
        <f>SUMIFS('02_核算项'!$AC$2:$AC$6232,'02_核算项'!$B$2:$B$6232,$A114,'02_核算项'!$M$2:$M$6232,"PM10")</f>
        <v>0.059125</v>
      </c>
      <c r="L114" s="4">
        <f>SUMIFS('02_核算项'!$AC$2:$AC$6232,'02_核算项'!$B$2:$B$6232,$A114,'02_核算项'!$M$2:$M$6232,"PM25")</f>
        <v>0.059125</v>
      </c>
      <c r="M114" s="4">
        <f>SUMIFS('02_核算项'!$AC$2:$AC$6232,'02_核算项'!$B$2:$B$6232,$A114,'02_核算项'!$M$2:$M$6232,"BC")</f>
        <v>0.0011825</v>
      </c>
      <c r="N114" s="4">
        <f>SUMIFS('02_核算项'!$AC$2:$AC$6232,'02_核算项'!$B$2:$B$6232,$A114,'02_核算项'!$M$2:$M$6232,"OC")</f>
        <v>0.00473</v>
      </c>
      <c r="O114" s="4">
        <f>SUMIFS('02_核算项'!$AC$2:$AC$6232,'02_核算项'!$B$2:$B$6232,$A114,'02_核算项'!$M$2:$M$6232,"NH3")</f>
        <v>0</v>
      </c>
      <c r="P114" s="4">
        <f>SUMIFS('02_核算项'!$AD$2:$AD$6232,'02_核算项'!$B$2:$B$6232,$A114,'02_核算项'!$M$2:$M$6232,"SO2")</f>
        <v>0.07094999999999999</v>
      </c>
      <c r="Q114" s="4">
        <f>SUMIFS('02_核算项'!$AD$2:$AD$6232,'02_核算项'!$B$2:$B$6232,$A114,'02_核算项'!$M$2:$M$6232,"NOX")</f>
        <v>0.420024</v>
      </c>
      <c r="R114" s="4">
        <f>SUMIFS('02_核算项'!$AD$2:$AD$6232,'02_核算项'!$B$2:$B$6232,$A114,'02_核算项'!$M$2:$M$6232,"CO")</f>
        <v>0.07095</v>
      </c>
      <c r="S114" s="4">
        <f>SUMIFS('02_核算项'!$AD$2:$AD$6232,'02_核算项'!$B$2:$B$6232,$A114,'02_核算项'!$M$2:$M$6232,"VOCS")</f>
        <v>0.0153725</v>
      </c>
      <c r="T114" s="4">
        <f>SUMIFS('02_核算项'!$AD$2:$AD$6232,'02_核算项'!$B$2:$B$6232,$A114,'02_核算项'!$M$2:$M$6232,"PM10")</f>
        <v>0.0032518750000000026</v>
      </c>
      <c r="U114" s="4">
        <f>SUMIFS('02_核算项'!$AD$2:$AD$6232,'02_核算项'!$B$2:$B$6232,$A114,'02_核算项'!$M$2:$M$6232,"PM25")</f>
        <v>0.0032518750000000026</v>
      </c>
      <c r="V114" s="4">
        <f>SUMIFS('02_核算项'!$AD$2:$AD$6232,'02_核算项'!$B$2:$B$6232,$A114,'02_核算项'!$M$2:$M$6232,"BC")</f>
        <v>6.503750000000006e-05</v>
      </c>
      <c r="W114" s="4">
        <f>SUMIFS('02_核算项'!$AD$2:$AD$6232,'02_核算项'!$B$2:$B$6232,$A114,'02_核算项'!$M$2:$M$6232,"OC")</f>
        <v>0.0002601500000000002</v>
      </c>
      <c r="Y114" s="2">
        <v>46</v>
      </c>
    </row>
    <row r="115" spans="1:25">
      <c r="A115" s="2" t="s">
        <v>1795</v>
      </c>
      <c r="B115" s="2" t="s">
        <v>1796</v>
      </c>
      <c r="C115" s="2" t="s">
        <v>277</v>
      </c>
      <c r="D115" s="2" t="s">
        <v>50</v>
      </c>
      <c r="E115" s="2" t="s">
        <v>51</v>
      </c>
      <c r="F115" s="2" t="s">
        <v>297</v>
      </c>
      <c r="G115" s="4">
        <f>SUMIFS('02_核算项'!$AC$2:$AC$6232,'02_核算项'!$B$2:$B$6232,$A115,'02_核算项'!$M$2:$M$6232,"SO2")</f>
        <v>6787.45689</v>
      </c>
      <c r="H115" s="4">
        <f>SUMIFS('02_核算项'!$AC$2:$AC$6232,'02_核算项'!$B$2:$B$6232,$A115,'02_核算项'!$M$2:$M$6232,"NOX")</f>
        <v>5644.7097004</v>
      </c>
      <c r="I115" s="4">
        <f>SUMIFS('02_核算项'!$AC$2:$AC$6232,'02_核算项'!$B$2:$B$6232,$A115,'02_核算项'!$M$2:$M$6232,"CO")</f>
        <v>1565.753776</v>
      </c>
      <c r="J115" s="4">
        <f>SUMIFS('02_核算项'!$AC$2:$AC$6232,'02_核算项'!$B$2:$B$6232,$A115,'02_核算项'!$M$2:$M$6232,"VOCS")</f>
        <v>31.3189648</v>
      </c>
      <c r="K115" s="4">
        <f>SUMIFS('02_核算项'!$AC$2:$AC$6232,'02_核算项'!$B$2:$B$6232,$A115,'02_核算项'!$M$2:$M$6232,"PM10")</f>
        <v>18879.257154500003</v>
      </c>
      <c r="L115" s="4">
        <f>SUMIFS('02_核算项'!$AC$2:$AC$6232,'02_核算项'!$B$2:$B$6232,$A115,'02_核算项'!$M$2:$M$6232,"PM25")</f>
        <v>4925.0367322</v>
      </c>
      <c r="M115" s="4">
        <f>SUMIFS('02_核算项'!$AC$2:$AC$6232,'02_核算项'!$B$2:$B$6232,$A115,'02_核算项'!$M$2:$M$6232,"BC")</f>
        <v>9.851350994</v>
      </c>
      <c r="N115" s="4">
        <f>SUMIFS('02_核算项'!$AC$2:$AC$6232,'02_核算项'!$B$2:$B$6232,$A115,'02_核算项'!$M$2:$M$6232,"OC")</f>
        <v>0.00032960000000000004</v>
      </c>
      <c r="O115" s="4">
        <f>SUMIFS('02_核算项'!$AC$2:$AC$6232,'02_核算项'!$B$2:$B$6232,$A115,'02_核算项'!$M$2:$M$6232,"NH3")</f>
        <v>125.25872</v>
      </c>
      <c r="P115" s="4">
        <f>SUMIFS('02_核算项'!$AD$2:$AD$6232,'02_核算项'!$B$2:$B$6232,$A115,'02_核算项'!$M$2:$M$6232,"SO2")</f>
        <v>1357.4913779999997</v>
      </c>
      <c r="Q115" s="4">
        <f>SUMIFS('02_核算项'!$AD$2:$AD$6232,'02_核算项'!$B$2:$B$6232,$A115,'02_核算项'!$M$2:$M$6232,"NOX")</f>
        <v>2032.0954921439998</v>
      </c>
      <c r="R115" s="4">
        <f>SUMIFS('02_核算项'!$AD$2:$AD$6232,'02_核算项'!$B$2:$B$6232,$A115,'02_核算项'!$M$2:$M$6232,"CO")</f>
        <v>1565.753776</v>
      </c>
      <c r="S115" s="4">
        <f>SUMIFS('02_核算项'!$AD$2:$AD$6232,'02_核算项'!$B$2:$B$6232,$A115,'02_核算项'!$M$2:$M$6232,"VOCS")</f>
        <v>31.3189648</v>
      </c>
      <c r="T115" s="4">
        <f>SUMIFS('02_核算项'!$AD$2:$AD$6232,'02_核算项'!$B$2:$B$6232,$A115,'02_核算项'!$M$2:$M$6232,"PM10")</f>
        <v>968.5880413860009</v>
      </c>
      <c r="U115" s="4">
        <f>SUMIFS('02_核算项'!$AD$2:$AD$6232,'02_核算项'!$B$2:$B$6232,$A115,'02_核算项'!$M$2:$M$6232,"PM25")</f>
        <v>270.8770202710002</v>
      </c>
      <c r="V115" s="4">
        <f>SUMIFS('02_核算项'!$AD$2:$AD$6232,'02_核算项'!$B$2:$B$6232,$A115,'02_核算项'!$M$2:$M$6232,"BC")</f>
        <v>0.5418243046700005</v>
      </c>
      <c r="W115" s="4">
        <f>SUMIFS('02_核算项'!$AD$2:$AD$6232,'02_核算项'!$B$2:$B$6232,$A115,'02_核算项'!$M$2:$M$6232,"OC")</f>
        <v>1.8128000000000017e-05</v>
      </c>
      <c r="X115" s="4">
        <f>SUMIFS('02_核算项'!$AD$2:$AD$6232,'02_核算项'!$B$2:$B$6232,$A115,'02_核算项'!$M$2:$M$6232,"NH3")</f>
        <v>125.25872</v>
      </c>
      <c r="Y115" s="2">
        <v>29</v>
      </c>
    </row>
    <row r="116" spans="1:25">
      <c r="A116" s="2" t="s">
        <v>1823</v>
      </c>
      <c r="B116" s="2" t="s">
        <v>1824</v>
      </c>
      <c r="C116" s="2" t="s">
        <v>984</v>
      </c>
      <c r="D116" s="2" t="s">
        <v>224</v>
      </c>
      <c r="E116" s="2" t="s">
        <v>51</v>
      </c>
      <c r="F116" s="2" t="s">
        <v>52</v>
      </c>
      <c r="G116" s="4">
        <f>SUMIFS('02_核算项'!$AC$2:$AC$6232,'02_核算项'!$B$2:$B$6232,$A116,'02_核算项'!$M$2:$M$6232,"SO2")</f>
        <v>7377.047999999999</v>
      </c>
      <c r="H116" s="4">
        <f>SUMIFS('02_核算项'!$AC$2:$AC$6232,'02_核算项'!$B$2:$B$6232,$A116,'02_核算项'!$M$2:$M$6232,"NOX")</f>
        <v>4334.148</v>
      </c>
      <c r="I116" s="4">
        <f>SUMIFS('02_核算项'!$AC$2:$AC$6232,'02_核算项'!$B$2:$B$6232,$A116,'02_核算项'!$M$2:$M$6232,"CO")</f>
        <v>1058.4</v>
      </c>
      <c r="J116" s="4">
        <f>SUMIFS('02_核算项'!$AC$2:$AC$6232,'02_核算项'!$B$2:$B$6232,$A116,'02_核算项'!$M$2:$M$6232,"VOCS")</f>
        <v>21.168</v>
      </c>
      <c r="K116" s="4">
        <f>SUMIFS('02_核算项'!$AC$2:$AC$6232,'02_核算项'!$B$2:$B$6232,$A116,'02_核算项'!$M$2:$M$6232,"PM10")</f>
        <v>16861.836096</v>
      </c>
      <c r="L116" s="4">
        <f>SUMIFS('02_核算项'!$AC$2:$AC$6232,'02_核算项'!$B$2:$B$6232,$A116,'02_核算项'!$M$2:$M$6232,"PM25")</f>
        <v>4070.098368000001</v>
      </c>
      <c r="M116" s="4">
        <f>SUMIFS('02_核算项'!$AC$2:$AC$6232,'02_核算项'!$B$2:$B$6232,$A116,'02_核算项'!$M$2:$M$6232,"BC")</f>
        <v>8.140196736000002</v>
      </c>
      <c r="N116" s="4">
        <f>SUMIFS('02_核算项'!$AC$2:$AC$6232,'02_核算项'!$B$2:$B$6232,$A116,'02_核算项'!$M$2:$M$6232,"OC")</f>
        <v>0.0</v>
      </c>
      <c r="O116" s="4">
        <f>SUMIFS('02_核算项'!$AC$2:$AC$6232,'02_核算项'!$B$2:$B$6232,$A116,'02_核算项'!$M$2:$M$6232,"NH3")</f>
        <v>84.672</v>
      </c>
      <c r="P116" s="4">
        <f>SUMIFS('02_核算项'!$AD$2:$AD$6232,'02_核算项'!$B$2:$B$6232,$A116,'02_核算项'!$M$2:$M$6232,"SO2")</f>
        <v>1475.4095999999995</v>
      </c>
      <c r="Q116" s="4">
        <f>SUMIFS('02_核算项'!$AD$2:$AD$6232,'02_核算项'!$B$2:$B$6232,$A116,'02_核算项'!$M$2:$M$6232,"NOX")</f>
        <v>1560.29328</v>
      </c>
      <c r="R116" s="4">
        <f>SUMIFS('02_核算项'!$AD$2:$AD$6232,'02_核算项'!$B$2:$B$6232,$A116,'02_核算项'!$M$2:$M$6232,"CO")</f>
        <v>1058.4</v>
      </c>
      <c r="S116" s="4">
        <f>SUMIFS('02_核算项'!$AD$2:$AD$6232,'02_核算项'!$B$2:$B$6232,$A116,'02_核算项'!$M$2:$M$6232,"VOCS")</f>
        <v>21.168</v>
      </c>
      <c r="T116" s="4">
        <f>SUMIFS('02_核算项'!$AD$2:$AD$6232,'02_核算项'!$B$2:$B$6232,$A116,'02_核算项'!$M$2:$M$6232,"PM10")</f>
        <v>290.72131200000024</v>
      </c>
      <c r="U116" s="4">
        <f>SUMIFS('02_核算项'!$AD$2:$AD$6232,'02_核算项'!$B$2:$B$6232,$A116,'02_核算项'!$M$2:$M$6232,"PM25")</f>
        <v>162.80393472000017</v>
      </c>
      <c r="V116" s="4">
        <f>SUMIFS('02_核算项'!$AD$2:$AD$6232,'02_核算项'!$B$2:$B$6232,$A116,'02_核算项'!$M$2:$M$6232,"BC")</f>
        <v>0.32560786944000036</v>
      </c>
      <c r="W116" s="4">
        <f>SUMIFS('02_核算项'!$AD$2:$AD$6232,'02_核算项'!$B$2:$B$6232,$A116,'02_核算项'!$M$2:$M$6232,"OC")</f>
        <v>0.0</v>
      </c>
      <c r="X116" s="4">
        <f>SUMIFS('02_核算项'!$AD$2:$AD$6232,'02_核算项'!$B$2:$B$6232,$A116,'02_核算项'!$M$2:$M$6232,"NH3")</f>
        <v>84.672</v>
      </c>
      <c r="Y116" s="2">
        <v>15</v>
      </c>
    </row>
    <row r="117" spans="1:25">
      <c r="A117" s="2" t="s">
        <v>1834</v>
      </c>
      <c r="B117" s="2" t="s">
        <v>1363</v>
      </c>
      <c r="C117" s="2" t="s">
        <v>277</v>
      </c>
      <c r="D117" s="2" t="s">
        <v>278</v>
      </c>
      <c r="E117" s="2" t="s">
        <v>120</v>
      </c>
      <c r="F117" s="2" t="s">
        <v>1615</v>
      </c>
      <c r="G117" s="4">
        <f>SUMIFS('02_核算项'!$AC$2:$AC$6232,'02_核算项'!$B$2:$B$6232,$A117,'02_核算项'!$M$2:$M$6232,"SO2")</f>
        <v>0</v>
      </c>
      <c r="H117" s="4">
        <f>SUMIFS('02_核算项'!$AC$2:$AC$6232,'02_核算项'!$B$2:$B$6232,$A117,'02_核算项'!$M$2:$M$6232,"NOX")</f>
        <v>0</v>
      </c>
      <c r="I117" s="4">
        <f>SUMIFS('02_核算项'!$AC$2:$AC$6232,'02_核算项'!$B$2:$B$6232,$A117,'02_核算项'!$M$2:$M$6232,"CO")</f>
        <v>0</v>
      </c>
      <c r="J117" s="4">
        <f>SUMIFS('02_核算项'!$AC$2:$AC$6232,'02_核算项'!$B$2:$B$6232,$A117,'02_核算项'!$M$2:$M$6232,"VOCS")</f>
        <v>0</v>
      </c>
      <c r="K117" s="4">
        <f>SUMIFS('02_核算项'!$AC$2:$AC$6232,'02_核算项'!$B$2:$B$6232,$A117,'02_核算项'!$M$2:$M$6232,"PM10")</f>
        <v>0</v>
      </c>
      <c r="L117" s="4">
        <f>SUMIFS('02_核算项'!$AC$2:$AC$6232,'02_核算项'!$B$2:$B$6232,$A117,'02_核算项'!$M$2:$M$6232,"PM25")</f>
        <v>0</v>
      </c>
      <c r="M117" s="4">
        <f>SUMIFS('02_核算项'!$AC$2:$AC$6232,'02_核算项'!$B$2:$B$6232,$A117,'02_核算项'!$M$2:$M$6232,"BC")</f>
        <v>0</v>
      </c>
      <c r="N117" s="4">
        <f>SUMIFS('02_核算项'!$AC$2:$AC$6232,'02_核算项'!$B$2:$B$6232,$A117,'02_核算项'!$M$2:$M$6232,"OC")</f>
        <v>0</v>
      </c>
      <c r="O117" s="4">
        <f>SUMIFS('02_核算项'!$AC$2:$AC$6232,'02_核算项'!$B$2:$B$6232,$A117,'02_核算项'!$M$2:$M$6232,"NH3")</f>
        <v>0.0</v>
      </c>
      <c r="X117" s="4">
        <f>SUMIFS('02_核算项'!$AD$2:$AD$6232,'02_核算项'!$B$2:$B$6232,$A117,'02_核算项'!$M$2:$M$6232,"NH3")</f>
        <v>0.0</v>
      </c>
      <c r="Y117" s="2">
        <v>49</v>
      </c>
    </row>
    <row r="118" spans="1:25">
      <c r="A118" s="2" t="s">
        <v>1844</v>
      </c>
      <c r="B118" s="2" t="s">
        <v>797</v>
      </c>
      <c r="C118" s="2" t="s">
        <v>514</v>
      </c>
      <c r="D118" s="2" t="s">
        <v>224</v>
      </c>
      <c r="E118" s="2" t="s">
        <v>225</v>
      </c>
      <c r="F118" s="2" t="s">
        <v>279</v>
      </c>
      <c r="G118" s="4">
        <f>SUMIFS('02_核算项'!$AC$2:$AC$6232,'02_核算项'!$B$2:$B$6232,$A118,'02_核算项'!$M$2:$M$6232,"SO2")</f>
        <v>0.0</v>
      </c>
      <c r="H118" s="4">
        <f>SUMIFS('02_核算项'!$AC$2:$AC$6232,'02_核算项'!$B$2:$B$6232,$A118,'02_核算项'!$M$2:$M$6232,"NOX")</f>
        <v>826.3803789999998</v>
      </c>
      <c r="I118" s="4">
        <f>SUMIFS('02_核算项'!$AC$2:$AC$6232,'02_核算项'!$B$2:$B$6232,$A118,'02_核算项'!$M$2:$M$6232,"CO")</f>
        <v>262.023047</v>
      </c>
      <c r="J118" s="4">
        <f>SUMIFS('02_核算项'!$AC$2:$AC$6232,'02_核算项'!$B$2:$B$6232,$A118,'02_核算项'!$M$2:$M$6232,"VOCS")</f>
        <v>4.0311238000000005</v>
      </c>
      <c r="K118" s="4">
        <f>SUMIFS('02_核算项'!$AC$2:$AC$6232,'02_核算项'!$B$2:$B$6232,$A118,'02_核算项'!$M$2:$M$6232,"PM10")</f>
        <v>6.0466857</v>
      </c>
      <c r="L118" s="4">
        <f>SUMIFS('02_核算项'!$AC$2:$AC$6232,'02_核算项'!$B$2:$B$6232,$A118,'02_核算项'!$M$2:$M$6232,"PM25")</f>
        <v>6.0466857</v>
      </c>
      <c r="M118" s="4">
        <f>SUMIFS('02_核算项'!$AC$2:$AC$6232,'02_核算项'!$B$2:$B$6232,$A118,'02_核算项'!$M$2:$M$6232,"BC")</f>
        <v>0.0</v>
      </c>
      <c r="N118" s="4">
        <f>SUMIFS('02_核算项'!$AC$2:$AC$6232,'02_核算项'!$B$2:$B$6232,$A118,'02_核算项'!$M$2:$M$6232,"OC")</f>
        <v>0.0</v>
      </c>
      <c r="O118" s="4">
        <f>SUMIFS('02_核算项'!$AC$2:$AC$6232,'02_核算项'!$B$2:$B$6232,$A118,'02_核算项'!$M$2:$M$6232,"NH3")</f>
        <v>0</v>
      </c>
      <c r="P118" s="4">
        <f>SUMIFS('02_核算项'!$AD$2:$AD$6232,'02_核算项'!$B$2:$B$6232,$A118,'02_核算项'!$M$2:$M$6232,"SO2")</f>
        <v>0.0</v>
      </c>
      <c r="Q118" s="4">
        <f>SUMIFS('02_核算项'!$AD$2:$AD$6232,'02_核算项'!$B$2:$B$6232,$A118,'02_核算项'!$M$2:$M$6232,"NOX")</f>
        <v>297.49693643999996</v>
      </c>
      <c r="R118" s="4">
        <f>SUMIFS('02_核算项'!$AD$2:$AD$6232,'02_核算项'!$B$2:$B$6232,$A118,'02_核算项'!$M$2:$M$6232,"CO")</f>
        <v>262.023047</v>
      </c>
      <c r="S118" s="4">
        <f>SUMIFS('02_核算项'!$AD$2:$AD$6232,'02_核算项'!$B$2:$B$6232,$A118,'02_核算项'!$M$2:$M$6232,"VOCS")</f>
        <v>4.0311238000000005</v>
      </c>
      <c r="T118" s="4">
        <f>SUMIFS('02_核算项'!$AD$2:$AD$6232,'02_核算项'!$B$2:$B$6232,$A118,'02_核算项'!$M$2:$M$6232,"PM10")</f>
        <v>2.6000748510000005</v>
      </c>
      <c r="U118" s="4">
        <f>SUMIFS('02_核算项'!$AD$2:$AD$6232,'02_核算项'!$B$2:$B$6232,$A118,'02_核算项'!$M$2:$M$6232,"PM25")</f>
        <v>2.6000748510000005</v>
      </c>
      <c r="V118" s="4">
        <f>SUMIFS('02_核算项'!$AD$2:$AD$6232,'02_核算项'!$B$2:$B$6232,$A118,'02_核算项'!$M$2:$M$6232,"BC")</f>
        <v>0.0</v>
      </c>
      <c r="W118" s="4">
        <f>SUMIFS('02_核算项'!$AD$2:$AD$6232,'02_核算项'!$B$2:$B$6232,$A118,'02_核算项'!$M$2:$M$6232,"OC")</f>
        <v>0.0</v>
      </c>
      <c r="Y118" s="2">
        <v>29</v>
      </c>
    </row>
    <row r="119" spans="1:25">
      <c r="A119" s="2" t="s">
        <v>1854</v>
      </c>
      <c r="B119" s="2" t="s">
        <v>1855</v>
      </c>
      <c r="C119" s="2" t="s">
        <v>924</v>
      </c>
      <c r="D119" s="2" t="s">
        <v>278</v>
      </c>
      <c r="E119" s="2" t="s">
        <v>120</v>
      </c>
      <c r="F119" s="2" t="s">
        <v>297</v>
      </c>
      <c r="G119" s="4">
        <f>SUMIFS('02_核算项'!$AC$2:$AC$6232,'02_核算项'!$B$2:$B$6232,$A119,'02_核算项'!$M$2:$M$6232,"SO2")</f>
        <v>0.0</v>
      </c>
      <c r="H119" s="4">
        <f>SUMIFS('02_核算项'!$AC$2:$AC$6232,'02_核算项'!$B$2:$B$6232,$A119,'02_核算项'!$M$2:$M$6232,"NOX")</f>
        <v>1.7300769999999999</v>
      </c>
      <c r="I119" s="4">
        <f>SUMIFS('02_核算项'!$AC$2:$AC$6232,'02_核算项'!$B$2:$B$6232,$A119,'02_核算项'!$M$2:$M$6232,"CO")</f>
        <v>0.548561</v>
      </c>
      <c r="J119" s="4">
        <f>SUMIFS('02_核算项'!$AC$2:$AC$6232,'02_核算项'!$B$2:$B$6232,$A119,'02_核算项'!$M$2:$M$6232,"VOCS")</f>
        <v>0.0084394</v>
      </c>
      <c r="K119" s="4">
        <f>SUMIFS('02_核算项'!$AC$2:$AC$6232,'02_核算项'!$B$2:$B$6232,$A119,'02_核算项'!$M$2:$M$6232,"PM10")</f>
        <v>0.0126591</v>
      </c>
      <c r="L119" s="4">
        <f>SUMIFS('02_核算项'!$AC$2:$AC$6232,'02_核算项'!$B$2:$B$6232,$A119,'02_核算项'!$M$2:$M$6232,"PM25")</f>
        <v>0.0126591</v>
      </c>
      <c r="M119" s="4">
        <f>SUMIFS('02_核算项'!$AC$2:$AC$6232,'02_核算项'!$B$2:$B$6232,$A119,'02_核算项'!$M$2:$M$6232,"BC")</f>
        <v>0.0</v>
      </c>
      <c r="N119" s="4">
        <f>SUMIFS('02_核算项'!$AC$2:$AC$6232,'02_核算项'!$B$2:$B$6232,$A119,'02_核算项'!$M$2:$M$6232,"OC")</f>
        <v>0.0</v>
      </c>
      <c r="O119" s="4">
        <f>SUMIFS('02_核算项'!$AC$2:$AC$6232,'02_核算项'!$B$2:$B$6232,$A119,'02_核算项'!$M$2:$M$6232,"NH3")</f>
        <v>0.0</v>
      </c>
      <c r="P119" s="4">
        <f>SUMIFS('02_核算项'!$AD$2:$AD$6232,'02_核算项'!$B$2:$B$6232,$A119,'02_核算项'!$M$2:$M$6232,"SO2")</f>
        <v>0.0</v>
      </c>
      <c r="Q119" s="4">
        <f>SUMIFS('02_核算项'!$AD$2:$AD$6232,'02_核算项'!$B$2:$B$6232,$A119,'02_核算项'!$M$2:$M$6232,"NOX")</f>
        <v>1.34946006</v>
      </c>
      <c r="R119" s="4">
        <f>SUMIFS('02_核算项'!$AD$2:$AD$6232,'02_核算项'!$B$2:$B$6232,$A119,'02_核算项'!$M$2:$M$6232,"CO")</f>
        <v>0.548561</v>
      </c>
      <c r="S119" s="4">
        <f>SUMIFS('02_核算项'!$AD$2:$AD$6232,'02_核算项'!$B$2:$B$6232,$A119,'02_核算项'!$M$2:$M$6232,"VOCS")</f>
        <v>0.0084394</v>
      </c>
      <c r="T119" s="4">
        <f>SUMIFS('02_核算项'!$AD$2:$AD$6232,'02_核算项'!$B$2:$B$6232,$A119,'02_核算项'!$M$2:$M$6232,"PM10")</f>
        <v>0.0126591</v>
      </c>
      <c r="U119" s="4">
        <f>SUMIFS('02_核算项'!$AD$2:$AD$6232,'02_核算项'!$B$2:$B$6232,$A119,'02_核算项'!$M$2:$M$6232,"PM25")</f>
        <v>0.0126591</v>
      </c>
      <c r="V119" s="4">
        <f>SUMIFS('02_核算项'!$AD$2:$AD$6232,'02_核算项'!$B$2:$B$6232,$A119,'02_核算项'!$M$2:$M$6232,"BC")</f>
        <v>0.0</v>
      </c>
      <c r="W119" s="4">
        <f>SUMIFS('02_核算项'!$AD$2:$AD$6232,'02_核算项'!$B$2:$B$6232,$A119,'02_核算项'!$M$2:$M$6232,"OC")</f>
        <v>0.0</v>
      </c>
      <c r="X119" s="4">
        <f>SUMIFS('02_核算项'!$AD$2:$AD$6232,'02_核算项'!$B$2:$B$6232,$A119,'02_核算项'!$M$2:$M$6232,"NH3")</f>
        <v>0.0</v>
      </c>
      <c r="Y119" s="2">
        <v>96</v>
      </c>
    </row>
    <row r="120" spans="1:25">
      <c r="A120" s="2" t="s">
        <v>1873</v>
      </c>
      <c r="B120" s="2" t="s">
        <v>1237</v>
      </c>
      <c r="C120" s="2" t="s">
        <v>277</v>
      </c>
      <c r="D120" s="2" t="s">
        <v>278</v>
      </c>
      <c r="E120" s="2" t="s">
        <v>225</v>
      </c>
      <c r="F120" s="2" t="s">
        <v>912</v>
      </c>
      <c r="G120" s="4">
        <f>SUMIFS('02_核算项'!$AC$2:$AC$6232,'02_核算项'!$B$2:$B$6232,$A120,'02_核算项'!$M$2:$M$6232,"SO2")</f>
        <v>0.0</v>
      </c>
      <c r="H120" s="4">
        <f>SUMIFS('02_核算项'!$AC$2:$AC$6232,'02_核算项'!$B$2:$B$6232,$A120,'02_核算项'!$M$2:$M$6232,"NOX")</f>
        <v>6.105645</v>
      </c>
      <c r="I120" s="4">
        <f>SUMIFS('02_核算项'!$AC$2:$AC$6232,'02_核算项'!$B$2:$B$6232,$A120,'02_核算项'!$M$2:$M$6232,"CO")</f>
        <v>5.87951</v>
      </c>
      <c r="J120" s="4">
        <f>SUMIFS('02_核算项'!$AC$2:$AC$6232,'02_核算项'!$B$2:$B$6232,$A120,'02_核算项'!$M$2:$M$6232,"VOCS")</f>
        <v>0.090454</v>
      </c>
      <c r="K120" s="4">
        <f>SUMIFS('02_核算项'!$AC$2:$AC$6232,'02_核算项'!$B$2:$B$6232,$A120,'02_核算项'!$M$2:$M$6232,"PM10")</f>
        <v>0.135681</v>
      </c>
      <c r="L120" s="4">
        <f>SUMIFS('02_核算项'!$AC$2:$AC$6232,'02_核算项'!$B$2:$B$6232,$A120,'02_核算项'!$M$2:$M$6232,"PM25")</f>
        <v>0.135681</v>
      </c>
      <c r="M120" s="4">
        <f>SUMIFS('02_核算项'!$AC$2:$AC$6232,'02_核算项'!$B$2:$B$6232,$A120,'02_核算项'!$M$2:$M$6232,"BC")</f>
        <v>0.0</v>
      </c>
      <c r="N120" s="4">
        <f>SUMIFS('02_核算项'!$AC$2:$AC$6232,'02_核算项'!$B$2:$B$6232,$A120,'02_核算项'!$M$2:$M$6232,"OC")</f>
        <v>0.0</v>
      </c>
      <c r="O120" s="4">
        <f>SUMIFS('02_核算项'!$AC$2:$AC$6232,'02_核算项'!$B$2:$B$6232,$A120,'02_核算项'!$M$2:$M$6232,"NH3")</f>
        <v>0.0</v>
      </c>
      <c r="P120" s="4">
        <f>SUMIFS('02_核算项'!$AD$2:$AD$6232,'02_核算项'!$B$2:$B$6232,$A120,'02_核算项'!$M$2:$M$6232,"SO2")</f>
        <v>0.0</v>
      </c>
      <c r="Q120" s="4">
        <f>SUMIFS('02_核算项'!$AD$2:$AD$6232,'02_核算项'!$B$2:$B$6232,$A120,'02_核算项'!$M$2:$M$6232,"NOX")</f>
        <v>4.7624031</v>
      </c>
      <c r="R120" s="4">
        <f>SUMIFS('02_核算项'!$AD$2:$AD$6232,'02_核算项'!$B$2:$B$6232,$A120,'02_核算项'!$M$2:$M$6232,"CO")</f>
        <v>5.87951</v>
      </c>
      <c r="S120" s="4">
        <f>SUMIFS('02_核算项'!$AD$2:$AD$6232,'02_核算项'!$B$2:$B$6232,$A120,'02_核算项'!$M$2:$M$6232,"VOCS")</f>
        <v>0.090454</v>
      </c>
      <c r="T120" s="4">
        <f>SUMIFS('02_核算项'!$AD$2:$AD$6232,'02_核算项'!$B$2:$B$6232,$A120,'02_核算项'!$M$2:$M$6232,"PM10")</f>
        <v>0.135681</v>
      </c>
      <c r="U120" s="4">
        <f>SUMIFS('02_核算项'!$AD$2:$AD$6232,'02_核算项'!$B$2:$B$6232,$A120,'02_核算项'!$M$2:$M$6232,"PM25")</f>
        <v>0.135681</v>
      </c>
      <c r="V120" s="4">
        <f>SUMIFS('02_核算项'!$AD$2:$AD$6232,'02_核算项'!$B$2:$B$6232,$A120,'02_核算项'!$M$2:$M$6232,"BC")</f>
        <v>0.0</v>
      </c>
      <c r="W120" s="4">
        <f>SUMIFS('02_核算项'!$AD$2:$AD$6232,'02_核算项'!$B$2:$B$6232,$A120,'02_核算项'!$M$2:$M$6232,"OC")</f>
        <v>0.0</v>
      </c>
      <c r="X120" s="4">
        <f>SUMIFS('02_核算项'!$AD$2:$AD$6232,'02_核算项'!$B$2:$B$6232,$A120,'02_核算项'!$M$2:$M$6232,"NH3")</f>
        <v>0.0</v>
      </c>
      <c r="Y120" s="2">
        <v>32</v>
      </c>
    </row>
    <row r="121" spans="1:25">
      <c r="A121" s="2" t="s">
        <v>1883</v>
      </c>
      <c r="B121" s="2" t="s">
        <v>1884</v>
      </c>
      <c r="C121" s="2" t="s">
        <v>1707</v>
      </c>
      <c r="D121" s="2" t="s">
        <v>278</v>
      </c>
      <c r="E121" s="2" t="s">
        <v>120</v>
      </c>
      <c r="F121" s="2" t="s">
        <v>52</v>
      </c>
      <c r="G121" s="4">
        <f>SUMIFS('02_核算项'!$AC$2:$AC$6232,'02_核算项'!$B$2:$B$6232,$A121,'02_核算项'!$M$2:$M$6232,"SO2")</f>
        <v>0</v>
      </c>
      <c r="H121" s="4">
        <f>SUMIFS('02_核算项'!$AC$2:$AC$6232,'02_核算项'!$B$2:$B$6232,$A121,'02_核算项'!$M$2:$M$6232,"NOX")</f>
        <v>0</v>
      </c>
      <c r="I121" s="4">
        <f>SUMIFS('02_核算项'!$AC$2:$AC$6232,'02_核算项'!$B$2:$B$6232,$A121,'02_核算项'!$M$2:$M$6232,"CO")</f>
        <v>0</v>
      </c>
      <c r="J121" s="4">
        <f>SUMIFS('02_核算项'!$AC$2:$AC$6232,'02_核算项'!$B$2:$B$6232,$A121,'02_核算项'!$M$2:$M$6232,"VOCS")</f>
        <v>0</v>
      </c>
      <c r="K121" s="4">
        <f>SUMIFS('02_核算项'!$AC$2:$AC$6232,'02_核算项'!$B$2:$B$6232,$A121,'02_核算项'!$M$2:$M$6232,"PM10")</f>
        <v>0</v>
      </c>
      <c r="L121" s="4">
        <f>SUMIFS('02_核算项'!$AC$2:$AC$6232,'02_核算项'!$B$2:$B$6232,$A121,'02_核算项'!$M$2:$M$6232,"PM25")</f>
        <v>0</v>
      </c>
      <c r="M121" s="4">
        <f>SUMIFS('02_核算项'!$AC$2:$AC$6232,'02_核算项'!$B$2:$B$6232,$A121,'02_核算项'!$M$2:$M$6232,"BC")</f>
        <v>0</v>
      </c>
      <c r="N121" s="4">
        <f>SUMIFS('02_核算项'!$AC$2:$AC$6232,'02_核算项'!$B$2:$B$6232,$A121,'02_核算项'!$M$2:$M$6232,"OC")</f>
        <v>0</v>
      </c>
      <c r="O121" s="4">
        <f>SUMIFS('02_核算项'!$AC$2:$AC$6232,'02_核算项'!$B$2:$B$6232,$A121,'02_核算项'!$M$2:$M$6232,"NH3")</f>
        <v>0.0</v>
      </c>
      <c r="X121" s="4">
        <f>SUMIFS('02_核算项'!$AD$2:$AD$6232,'02_核算项'!$B$2:$B$6232,$A121,'02_核算项'!$M$2:$M$6232,"NH3")</f>
        <v>0.0</v>
      </c>
      <c r="Y121" s="2">
        <v>49</v>
      </c>
    </row>
    <row r="122" spans="1:25">
      <c r="A122" s="2" t="s">
        <v>1894</v>
      </c>
      <c r="B122" s="2" t="s">
        <v>1459</v>
      </c>
      <c r="C122" s="2" t="s">
        <v>491</v>
      </c>
      <c r="D122" s="2" t="s">
        <v>278</v>
      </c>
      <c r="E122" s="2" t="s">
        <v>120</v>
      </c>
      <c r="F122" s="2" t="s">
        <v>297</v>
      </c>
      <c r="G122" s="4">
        <f>SUMIFS('02_核算项'!$AC$2:$AC$6232,'02_核算项'!$B$2:$B$6232,$A122,'02_核算项'!$M$2:$M$6232,"SO2")</f>
        <v>0.0</v>
      </c>
      <c r="H122" s="4">
        <f>SUMIFS('02_核算项'!$AC$2:$AC$6232,'02_核算项'!$B$2:$B$6232,$A122,'02_核算项'!$M$2:$M$6232,"NOX")</f>
        <v>0.323449</v>
      </c>
      <c r="I122" s="4">
        <f>SUMIFS('02_核算项'!$AC$2:$AC$6232,'02_核算项'!$B$2:$B$6232,$A122,'02_核算项'!$M$2:$M$6232,"CO")</f>
        <v>0.102557</v>
      </c>
      <c r="J122" s="4">
        <f>SUMIFS('02_核算项'!$AC$2:$AC$6232,'02_核算项'!$B$2:$B$6232,$A122,'02_核算项'!$M$2:$M$6232,"VOCS")</f>
        <v>0.0015777999999999999</v>
      </c>
      <c r="K122" s="4">
        <f>SUMIFS('02_核算项'!$AC$2:$AC$6232,'02_核算项'!$B$2:$B$6232,$A122,'02_核算项'!$M$2:$M$6232,"PM10")</f>
        <v>0.0023667</v>
      </c>
      <c r="L122" s="4">
        <f>SUMIFS('02_核算项'!$AC$2:$AC$6232,'02_核算项'!$B$2:$B$6232,$A122,'02_核算项'!$M$2:$M$6232,"PM25")</f>
        <v>0.0023667</v>
      </c>
      <c r="M122" s="4">
        <f>SUMIFS('02_核算项'!$AC$2:$AC$6232,'02_核算项'!$B$2:$B$6232,$A122,'02_核算项'!$M$2:$M$6232,"BC")</f>
        <v>0.0</v>
      </c>
      <c r="N122" s="4">
        <f>SUMIFS('02_核算项'!$AC$2:$AC$6232,'02_核算项'!$B$2:$B$6232,$A122,'02_核算项'!$M$2:$M$6232,"OC")</f>
        <v>0.0</v>
      </c>
      <c r="O122" s="4">
        <f>SUMIFS('02_核算项'!$AC$2:$AC$6232,'02_核算项'!$B$2:$B$6232,$A122,'02_核算项'!$M$2:$M$6232,"NH3")</f>
        <v>0.0</v>
      </c>
      <c r="P122" s="4">
        <f>SUMIFS('02_核算项'!$AD$2:$AD$6232,'02_核算项'!$B$2:$B$6232,$A122,'02_核算项'!$M$2:$M$6232,"SO2")</f>
        <v>0.0</v>
      </c>
      <c r="Q122" s="4">
        <f>SUMIFS('02_核算项'!$AD$2:$AD$6232,'02_核算项'!$B$2:$B$6232,$A122,'02_核算项'!$M$2:$M$6232,"NOX")</f>
        <v>0.25229022</v>
      </c>
      <c r="R122" s="4">
        <f>SUMIFS('02_核算项'!$AD$2:$AD$6232,'02_核算项'!$B$2:$B$6232,$A122,'02_核算项'!$M$2:$M$6232,"CO")</f>
        <v>0.102557</v>
      </c>
      <c r="S122" s="4">
        <f>SUMIFS('02_核算项'!$AD$2:$AD$6232,'02_核算项'!$B$2:$B$6232,$A122,'02_核算项'!$M$2:$M$6232,"VOCS")</f>
        <v>0.0015777999999999999</v>
      </c>
      <c r="T122" s="4">
        <f>SUMIFS('02_核算项'!$AD$2:$AD$6232,'02_核算项'!$B$2:$B$6232,$A122,'02_核算项'!$M$2:$M$6232,"PM10")</f>
        <v>0.0023667</v>
      </c>
      <c r="U122" s="4">
        <f>SUMIFS('02_核算项'!$AD$2:$AD$6232,'02_核算项'!$B$2:$B$6232,$A122,'02_核算项'!$M$2:$M$6232,"PM25")</f>
        <v>0.0023667</v>
      </c>
      <c r="V122" s="4">
        <f>SUMIFS('02_核算项'!$AD$2:$AD$6232,'02_核算项'!$B$2:$B$6232,$A122,'02_核算项'!$M$2:$M$6232,"BC")</f>
        <v>0.0</v>
      </c>
      <c r="W122" s="4">
        <f>SUMIFS('02_核算项'!$AD$2:$AD$6232,'02_核算项'!$B$2:$B$6232,$A122,'02_核算项'!$M$2:$M$6232,"OC")</f>
        <v>0.0</v>
      </c>
      <c r="X122" s="4">
        <f>SUMIFS('02_核算项'!$AD$2:$AD$6232,'02_核算项'!$B$2:$B$6232,$A122,'02_核算项'!$M$2:$M$6232,"NH3")</f>
        <v>0.0</v>
      </c>
      <c r="Y122" s="2">
        <v>79</v>
      </c>
    </row>
    <row r="123" spans="1:25">
      <c r="A123" s="2" t="s">
        <v>1912</v>
      </c>
      <c r="B123" s="2" t="s">
        <v>1913</v>
      </c>
      <c r="C123" s="2" t="s">
        <v>491</v>
      </c>
      <c r="D123" s="2" t="s">
        <v>278</v>
      </c>
      <c r="E123" s="2" t="s">
        <v>120</v>
      </c>
      <c r="F123" s="2" t="s">
        <v>418</v>
      </c>
      <c r="G123" s="4">
        <f>SUMIFS('02_核算项'!$AC$2:$AC$6232,'02_核算项'!$B$2:$B$6232,$A123,'02_核算项'!$M$2:$M$6232,"SO2")</f>
        <v>0</v>
      </c>
      <c r="H123" s="4">
        <f>SUMIFS('02_核算项'!$AC$2:$AC$6232,'02_核算项'!$B$2:$B$6232,$A123,'02_核算项'!$M$2:$M$6232,"NOX")</f>
        <v>0</v>
      </c>
      <c r="I123" s="4">
        <f>SUMIFS('02_核算项'!$AC$2:$AC$6232,'02_核算项'!$B$2:$B$6232,$A123,'02_核算项'!$M$2:$M$6232,"CO")</f>
        <v>0</v>
      </c>
      <c r="J123" s="4">
        <f>SUMIFS('02_核算项'!$AC$2:$AC$6232,'02_核算项'!$B$2:$B$6232,$A123,'02_核算项'!$M$2:$M$6232,"VOCS")</f>
        <v>0</v>
      </c>
      <c r="K123" s="4">
        <f>SUMIFS('02_核算项'!$AC$2:$AC$6232,'02_核算项'!$B$2:$B$6232,$A123,'02_核算项'!$M$2:$M$6232,"PM10")</f>
        <v>0</v>
      </c>
      <c r="L123" s="4">
        <f>SUMIFS('02_核算项'!$AC$2:$AC$6232,'02_核算项'!$B$2:$B$6232,$A123,'02_核算项'!$M$2:$M$6232,"PM25")</f>
        <v>0</v>
      </c>
      <c r="M123" s="4">
        <f>SUMIFS('02_核算项'!$AC$2:$AC$6232,'02_核算项'!$B$2:$B$6232,$A123,'02_核算项'!$M$2:$M$6232,"BC")</f>
        <v>0</v>
      </c>
      <c r="N123" s="4">
        <f>SUMIFS('02_核算项'!$AC$2:$AC$6232,'02_核算项'!$B$2:$B$6232,$A123,'02_核算项'!$M$2:$M$6232,"OC")</f>
        <v>0</v>
      </c>
      <c r="O123" s="4">
        <f>SUMIFS('02_核算项'!$AC$2:$AC$6232,'02_核算项'!$B$2:$B$6232,$A123,'02_核算项'!$M$2:$M$6232,"NH3")</f>
        <v>0</v>
      </c>
      <c r="Y123" s="2">
        <v>48</v>
      </c>
    </row>
    <row r="124" spans="1:25">
      <c r="A124" s="2" t="s">
        <v>1930</v>
      </c>
      <c r="B124" s="2" t="s">
        <v>1855</v>
      </c>
      <c r="C124" s="2" t="s">
        <v>924</v>
      </c>
      <c r="D124" s="2" t="s">
        <v>278</v>
      </c>
      <c r="E124" s="2" t="s">
        <v>120</v>
      </c>
      <c r="F124" s="2" t="s">
        <v>418</v>
      </c>
      <c r="G124" s="4">
        <f>SUMIFS('02_核算项'!$AC$2:$AC$6232,'02_核算项'!$B$2:$B$6232,$A124,'02_核算项'!$M$2:$M$6232,"SO2")</f>
        <v>0.0</v>
      </c>
      <c r="H124" s="4">
        <f>SUMIFS('02_核算项'!$AC$2:$AC$6232,'02_核算项'!$B$2:$B$6232,$A124,'02_核算项'!$M$2:$M$6232,"NOX")</f>
        <v>2.469553</v>
      </c>
      <c r="I124" s="4">
        <f>SUMIFS('02_核算项'!$AC$2:$AC$6232,'02_核算项'!$B$2:$B$6232,$A124,'02_核算项'!$M$2:$M$6232,"CO")</f>
        <v>0.783029</v>
      </c>
      <c r="J124" s="4">
        <f>SUMIFS('02_核算项'!$AC$2:$AC$6232,'02_核算项'!$B$2:$B$6232,$A124,'02_核算项'!$M$2:$M$6232,"VOCS")</f>
        <v>0.012046600000000001</v>
      </c>
      <c r="K124" s="4">
        <f>SUMIFS('02_核算项'!$AC$2:$AC$6232,'02_核算项'!$B$2:$B$6232,$A124,'02_核算项'!$M$2:$M$6232,"PM10")</f>
        <v>0.018069899999999996</v>
      </c>
      <c r="L124" s="4">
        <f>SUMIFS('02_核算项'!$AC$2:$AC$6232,'02_核算项'!$B$2:$B$6232,$A124,'02_核算项'!$M$2:$M$6232,"PM25")</f>
        <v>0.018069899999999996</v>
      </c>
      <c r="M124" s="4">
        <f>SUMIFS('02_核算项'!$AC$2:$AC$6232,'02_核算项'!$B$2:$B$6232,$A124,'02_核算项'!$M$2:$M$6232,"BC")</f>
        <v>0.0</v>
      </c>
      <c r="N124" s="4">
        <f>SUMIFS('02_核算项'!$AC$2:$AC$6232,'02_核算项'!$B$2:$B$6232,$A124,'02_核算项'!$M$2:$M$6232,"OC")</f>
        <v>0.0</v>
      </c>
      <c r="O124" s="4">
        <f>SUMIFS('02_核算项'!$AC$2:$AC$6232,'02_核算项'!$B$2:$B$6232,$A124,'02_核算项'!$M$2:$M$6232,"NH3")</f>
        <v>0.0</v>
      </c>
      <c r="P124" s="4">
        <f>SUMIFS('02_核算项'!$AD$2:$AD$6232,'02_核算项'!$B$2:$B$6232,$A124,'02_核算项'!$M$2:$M$6232,"SO2")</f>
        <v>0.0</v>
      </c>
      <c r="Q124" s="4">
        <f>SUMIFS('02_核算项'!$AD$2:$AD$6232,'02_核算项'!$B$2:$B$6232,$A124,'02_核算项'!$M$2:$M$6232,"NOX")</f>
        <v>1.9262513399999999</v>
      </c>
      <c r="R124" s="4">
        <f>SUMIFS('02_核算项'!$AD$2:$AD$6232,'02_核算项'!$B$2:$B$6232,$A124,'02_核算项'!$M$2:$M$6232,"CO")</f>
        <v>0.783029</v>
      </c>
      <c r="S124" s="4">
        <f>SUMIFS('02_核算项'!$AD$2:$AD$6232,'02_核算项'!$B$2:$B$6232,$A124,'02_核算项'!$M$2:$M$6232,"VOCS")</f>
        <v>0.012046600000000001</v>
      </c>
      <c r="T124" s="4">
        <f>SUMIFS('02_核算项'!$AD$2:$AD$6232,'02_核算项'!$B$2:$B$6232,$A124,'02_核算项'!$M$2:$M$6232,"PM10")</f>
        <v>0.018069899999999996</v>
      </c>
      <c r="U124" s="4">
        <f>SUMIFS('02_核算项'!$AD$2:$AD$6232,'02_核算项'!$B$2:$B$6232,$A124,'02_核算项'!$M$2:$M$6232,"PM25")</f>
        <v>0.018069899999999996</v>
      </c>
      <c r="V124" s="4">
        <f>SUMIFS('02_核算项'!$AD$2:$AD$6232,'02_核算项'!$B$2:$B$6232,$A124,'02_核算项'!$M$2:$M$6232,"BC")</f>
        <v>0.0</v>
      </c>
      <c r="W124" s="4">
        <f>SUMIFS('02_核算项'!$AD$2:$AD$6232,'02_核算项'!$B$2:$B$6232,$A124,'02_核算项'!$M$2:$M$6232,"OC")</f>
        <v>0.0</v>
      </c>
      <c r="X124" s="4">
        <f>SUMIFS('02_核算项'!$AD$2:$AD$6232,'02_核算项'!$B$2:$B$6232,$A124,'02_核算项'!$M$2:$M$6232,"NH3")</f>
        <v>0.0</v>
      </c>
      <c r="Y124" s="2">
        <v>96</v>
      </c>
    </row>
    <row r="125" spans="1:25">
      <c r="A125" s="2" t="s">
        <v>1948</v>
      </c>
      <c r="B125" s="2" t="s">
        <v>1949</v>
      </c>
      <c r="C125" s="2" t="s">
        <v>514</v>
      </c>
      <c r="D125" s="2" t="s">
        <v>278</v>
      </c>
      <c r="E125" s="2" t="s">
        <v>120</v>
      </c>
      <c r="F125" s="2" t="s">
        <v>52</v>
      </c>
      <c r="G125" s="4">
        <f>SUMIFS('02_核算项'!$AC$2:$AC$6232,'02_核算项'!$B$2:$B$6232,$A125,'02_核算项'!$M$2:$M$6232,"SO2")</f>
        <v>0</v>
      </c>
      <c r="H125" s="4">
        <f>SUMIFS('02_核算项'!$AC$2:$AC$6232,'02_核算项'!$B$2:$B$6232,$A125,'02_核算项'!$M$2:$M$6232,"NOX")</f>
        <v>0</v>
      </c>
      <c r="I125" s="4">
        <f>SUMIFS('02_核算项'!$AC$2:$AC$6232,'02_核算项'!$B$2:$B$6232,$A125,'02_核算项'!$M$2:$M$6232,"CO")</f>
        <v>0</v>
      </c>
      <c r="J125" s="4">
        <f>SUMIFS('02_核算项'!$AC$2:$AC$6232,'02_核算项'!$B$2:$B$6232,$A125,'02_核算项'!$M$2:$M$6232,"VOCS")</f>
        <v>0</v>
      </c>
      <c r="K125" s="4">
        <f>SUMIFS('02_核算项'!$AC$2:$AC$6232,'02_核算项'!$B$2:$B$6232,$A125,'02_核算项'!$M$2:$M$6232,"PM10")</f>
        <v>0</v>
      </c>
      <c r="L125" s="4">
        <f>SUMIFS('02_核算项'!$AC$2:$AC$6232,'02_核算项'!$B$2:$B$6232,$A125,'02_核算项'!$M$2:$M$6232,"PM25")</f>
        <v>0</v>
      </c>
      <c r="M125" s="4">
        <f>SUMIFS('02_核算项'!$AC$2:$AC$6232,'02_核算项'!$B$2:$B$6232,$A125,'02_核算项'!$M$2:$M$6232,"BC")</f>
        <v>0</v>
      </c>
      <c r="N125" s="4">
        <f>SUMIFS('02_核算项'!$AC$2:$AC$6232,'02_核算项'!$B$2:$B$6232,$A125,'02_核算项'!$M$2:$M$6232,"OC")</f>
        <v>0</v>
      </c>
      <c r="O125" s="4">
        <f>SUMIFS('02_核算项'!$AC$2:$AC$6232,'02_核算项'!$B$2:$B$6232,$A125,'02_核算项'!$M$2:$M$6232,"NH3")</f>
        <v>0.0</v>
      </c>
      <c r="X125" s="4">
        <f>SUMIFS('02_核算项'!$AD$2:$AD$6232,'02_核算项'!$B$2:$B$6232,$A125,'02_核算项'!$M$2:$M$6232,"NH3")</f>
        <v>0.0</v>
      </c>
      <c r="Y125" s="2">
        <v>48</v>
      </c>
    </row>
    <row r="126" spans="1:25">
      <c r="A126" s="2" t="s">
        <v>1959</v>
      </c>
      <c r="B126" s="2" t="s">
        <v>1960</v>
      </c>
      <c r="C126" s="2" t="s">
        <v>1106</v>
      </c>
      <c r="D126" s="2" t="s">
        <v>278</v>
      </c>
      <c r="E126" s="2" t="s">
        <v>225</v>
      </c>
      <c r="F126" s="2" t="s">
        <v>52</v>
      </c>
      <c r="G126" s="4">
        <f>SUMIFS('02_核算项'!$AC$2:$AC$6232,'02_核算项'!$B$2:$B$6232,$A126,'02_核算项'!$M$2:$M$6232,"SO2")</f>
        <v>0.0</v>
      </c>
      <c r="H126" s="4">
        <f>SUMIFS('02_核算项'!$AC$2:$AC$6232,'02_核算项'!$B$2:$B$6232,$A126,'02_核算项'!$M$2:$M$6232,"NOX")</f>
        <v>0.0</v>
      </c>
      <c r="I126" s="4">
        <f>SUMIFS('02_核算项'!$AC$2:$AC$6232,'02_核算项'!$B$2:$B$6232,$A126,'02_核算项'!$M$2:$M$6232,"CO")</f>
        <v>0.0</v>
      </c>
      <c r="J126" s="4">
        <f>SUMIFS('02_核算项'!$AC$2:$AC$6232,'02_核算项'!$B$2:$B$6232,$A126,'02_核算项'!$M$2:$M$6232,"VOCS")</f>
        <v>0.0</v>
      </c>
      <c r="K126" s="4">
        <f>SUMIFS('02_核算项'!$AC$2:$AC$6232,'02_核算项'!$B$2:$B$6232,$A126,'02_核算项'!$M$2:$M$6232,"PM10")</f>
        <v>0.0</v>
      </c>
      <c r="L126" s="4">
        <f>SUMIFS('02_核算项'!$AC$2:$AC$6232,'02_核算项'!$B$2:$B$6232,$A126,'02_核算项'!$M$2:$M$6232,"PM25")</f>
        <v>0.0</v>
      </c>
      <c r="M126" s="4">
        <f>SUMIFS('02_核算项'!$AC$2:$AC$6232,'02_核算项'!$B$2:$B$6232,$A126,'02_核算项'!$M$2:$M$6232,"BC")</f>
        <v>0.0</v>
      </c>
      <c r="N126" s="4">
        <f>SUMIFS('02_核算项'!$AC$2:$AC$6232,'02_核算项'!$B$2:$B$6232,$A126,'02_核算项'!$M$2:$M$6232,"OC")</f>
        <v>0.0</v>
      </c>
      <c r="O126" s="4">
        <f>SUMIFS('02_核算项'!$AC$2:$AC$6232,'02_核算项'!$B$2:$B$6232,$A126,'02_核算项'!$M$2:$M$6232,"NH3")</f>
        <v>0.0</v>
      </c>
      <c r="P126" s="4">
        <f>SUMIFS('02_核算项'!$AD$2:$AD$6232,'02_核算项'!$B$2:$B$6232,$A126,'02_核算项'!$M$2:$M$6232,"SO2")</f>
        <v>0.0</v>
      </c>
      <c r="Q126" s="4">
        <f>SUMIFS('02_核算项'!$AD$2:$AD$6232,'02_核算项'!$B$2:$B$6232,$A126,'02_核算项'!$M$2:$M$6232,"NOX")</f>
        <v>0.0</v>
      </c>
      <c r="R126" s="4">
        <f>SUMIFS('02_核算项'!$AD$2:$AD$6232,'02_核算项'!$B$2:$B$6232,$A126,'02_核算项'!$M$2:$M$6232,"CO")</f>
        <v>0.0</v>
      </c>
      <c r="S126" s="4">
        <f>SUMIFS('02_核算项'!$AD$2:$AD$6232,'02_核算项'!$B$2:$B$6232,$A126,'02_核算项'!$M$2:$M$6232,"VOCS")</f>
        <v>0.0</v>
      </c>
      <c r="T126" s="4">
        <f>SUMIFS('02_核算项'!$AD$2:$AD$6232,'02_核算项'!$B$2:$B$6232,$A126,'02_核算项'!$M$2:$M$6232,"PM10")</f>
        <v>0.0</v>
      </c>
      <c r="U126" s="4">
        <f>SUMIFS('02_核算项'!$AD$2:$AD$6232,'02_核算项'!$B$2:$B$6232,$A126,'02_核算项'!$M$2:$M$6232,"PM25")</f>
        <v>0.0</v>
      </c>
      <c r="V126" s="4">
        <f>SUMIFS('02_核算项'!$AD$2:$AD$6232,'02_核算项'!$B$2:$B$6232,$A126,'02_核算项'!$M$2:$M$6232,"BC")</f>
        <v>0.0</v>
      </c>
      <c r="W126" s="4">
        <f>SUMIFS('02_核算项'!$AD$2:$AD$6232,'02_核算项'!$B$2:$B$6232,$A126,'02_核算项'!$M$2:$M$6232,"OC")</f>
        <v>0.0</v>
      </c>
      <c r="X126" s="4">
        <f>SUMIFS('02_核算项'!$AD$2:$AD$6232,'02_核算项'!$B$2:$B$6232,$A126,'02_核算项'!$M$2:$M$6232,"NH3")</f>
        <v>0.0</v>
      </c>
      <c r="Y126" s="2">
        <v>49</v>
      </c>
    </row>
    <row r="127" spans="1:25">
      <c r="A127" s="2" t="s">
        <v>1970</v>
      </c>
      <c r="B127" s="2" t="s">
        <v>1170</v>
      </c>
      <c r="C127" s="2" t="s">
        <v>118</v>
      </c>
      <c r="D127" s="2" t="s">
        <v>278</v>
      </c>
      <c r="E127" s="2" t="s">
        <v>120</v>
      </c>
      <c r="F127" s="2" t="s">
        <v>142</v>
      </c>
      <c r="G127" s="4">
        <f>SUMIFS('02_核算项'!$AC$2:$AC$6232,'02_核算项'!$B$2:$B$6232,$A127,'02_核算项'!$M$2:$M$6232,"SO2")</f>
        <v>0.135</v>
      </c>
      <c r="H127" s="4">
        <f>SUMIFS('02_核算项'!$AC$2:$AC$6232,'02_核算项'!$B$2:$B$6232,$A127,'02_核算项'!$M$2:$M$6232,"NOX")</f>
        <v>0.333</v>
      </c>
      <c r="I127" s="4">
        <f>SUMIFS('02_核算项'!$AC$2:$AC$6232,'02_核算项'!$B$2:$B$6232,$A127,'02_核算项'!$M$2:$M$6232,"CO")</f>
        <v>0.027</v>
      </c>
      <c r="J127" s="4">
        <f>SUMIFS('02_核算项'!$AC$2:$AC$6232,'02_核算项'!$B$2:$B$6232,$A127,'02_核算项'!$M$2:$M$6232,"VOCS")</f>
        <v>0.00585</v>
      </c>
      <c r="K127" s="4">
        <f>SUMIFS('02_核算项'!$AC$2:$AC$6232,'02_核算项'!$B$2:$B$6232,$A127,'02_核算项'!$M$2:$M$6232,"PM10")</f>
        <v>0.0225</v>
      </c>
      <c r="L127" s="4">
        <f>SUMIFS('02_核算项'!$AC$2:$AC$6232,'02_核算项'!$B$2:$B$6232,$A127,'02_核算项'!$M$2:$M$6232,"PM25")</f>
        <v>0.0225</v>
      </c>
      <c r="M127" s="4">
        <f>SUMIFS('02_核算项'!$AC$2:$AC$6232,'02_核算项'!$B$2:$B$6232,$A127,'02_核算项'!$M$2:$M$6232,"BC")</f>
        <v>0.00045</v>
      </c>
      <c r="N127" s="4">
        <f>SUMIFS('02_核算项'!$AC$2:$AC$6232,'02_核算项'!$B$2:$B$6232,$A127,'02_核算项'!$M$2:$M$6232,"OC")</f>
        <v>0.0018</v>
      </c>
      <c r="O127" s="4">
        <f>SUMIFS('02_核算项'!$AC$2:$AC$6232,'02_核算项'!$B$2:$B$6232,$A127,'02_核算项'!$M$2:$M$6232,"NH3")</f>
        <v>0.0</v>
      </c>
      <c r="P127" s="4">
        <f>SUMIFS('02_核算项'!$AD$2:$AD$6232,'02_核算项'!$B$2:$B$6232,$A127,'02_核算项'!$M$2:$M$6232,"SO2")</f>
        <v>0.026999999999999996</v>
      </c>
      <c r="Q127" s="4">
        <f>SUMIFS('02_核算项'!$AD$2:$AD$6232,'02_核算项'!$B$2:$B$6232,$A127,'02_核算项'!$M$2:$M$6232,"NOX")</f>
        <v>0.25974</v>
      </c>
      <c r="R127" s="4">
        <f>SUMIFS('02_核算项'!$AD$2:$AD$6232,'02_核算项'!$B$2:$B$6232,$A127,'02_核算项'!$M$2:$M$6232,"CO")</f>
        <v>0.027</v>
      </c>
      <c r="S127" s="4">
        <f>SUMIFS('02_核算项'!$AD$2:$AD$6232,'02_核算项'!$B$2:$B$6232,$A127,'02_核算项'!$M$2:$M$6232,"VOCS")</f>
        <v>0.00585</v>
      </c>
      <c r="T127" s="4">
        <f>SUMIFS('02_核算项'!$AD$2:$AD$6232,'02_核算项'!$B$2:$B$6232,$A127,'02_核算项'!$M$2:$M$6232,"PM10")</f>
        <v>0.009675000000000001</v>
      </c>
      <c r="U127" s="4">
        <f>SUMIFS('02_核算项'!$AD$2:$AD$6232,'02_核算项'!$B$2:$B$6232,$A127,'02_核算项'!$M$2:$M$6232,"PM25")</f>
        <v>0.009675000000000001</v>
      </c>
      <c r="V127" s="4">
        <f>SUMIFS('02_核算项'!$AD$2:$AD$6232,'02_核算项'!$B$2:$B$6232,$A127,'02_核算项'!$M$2:$M$6232,"BC")</f>
        <v>0.00019350000000000001</v>
      </c>
      <c r="W127" s="4">
        <f>SUMIFS('02_核算项'!$AD$2:$AD$6232,'02_核算项'!$B$2:$B$6232,$A127,'02_核算项'!$M$2:$M$6232,"OC")</f>
        <v>0.0007740000000000001</v>
      </c>
      <c r="X127" s="4">
        <f>SUMIFS('02_核算项'!$AD$2:$AD$6232,'02_核算项'!$B$2:$B$6232,$A127,'02_核算项'!$M$2:$M$6232,"NH3")</f>
        <v>0.0</v>
      </c>
      <c r="Y127" s="2">
        <v>70</v>
      </c>
    </row>
    <row r="128" spans="1:25">
      <c r="A128" s="2" t="s">
        <v>1988</v>
      </c>
      <c r="B128" s="2" t="s">
        <v>1596</v>
      </c>
      <c r="C128" s="2" t="s">
        <v>924</v>
      </c>
      <c r="D128" s="2" t="s">
        <v>278</v>
      </c>
      <c r="E128" s="2" t="s">
        <v>120</v>
      </c>
      <c r="F128" s="2" t="s">
        <v>560</v>
      </c>
      <c r="G128" s="4">
        <f>SUMIFS('02_核算项'!$AC$2:$AC$6232,'02_核算项'!$B$2:$B$6232,$A128,'02_核算项'!$M$2:$M$6232,"SO2")</f>
        <v>0.0</v>
      </c>
      <c r="H128" s="4">
        <f>SUMIFS('02_核算项'!$AC$2:$AC$6232,'02_核算项'!$B$2:$B$6232,$A128,'02_核算项'!$M$2:$M$6232,"NOX")</f>
        <v>1.3658739999999998</v>
      </c>
      <c r="I128" s="4">
        <f>SUMIFS('02_核算项'!$AC$2:$AC$6232,'02_核算项'!$B$2:$B$6232,$A128,'02_核算项'!$M$2:$M$6232,"CO")</f>
        <v>0.433082</v>
      </c>
      <c r="J128" s="4">
        <f>SUMIFS('02_核算项'!$AC$2:$AC$6232,'02_核算项'!$B$2:$B$6232,$A128,'02_核算项'!$M$2:$M$6232,"VOCS")</f>
        <v>0.0066628</v>
      </c>
      <c r="K128" s="4">
        <f>SUMIFS('02_核算项'!$AC$2:$AC$6232,'02_核算项'!$B$2:$B$6232,$A128,'02_核算项'!$M$2:$M$6232,"PM10")</f>
        <v>0.009994199999999998</v>
      </c>
      <c r="L128" s="4">
        <f>SUMIFS('02_核算项'!$AC$2:$AC$6232,'02_核算项'!$B$2:$B$6232,$A128,'02_核算项'!$M$2:$M$6232,"PM25")</f>
        <v>0.009994199999999998</v>
      </c>
      <c r="M128" s="4">
        <f>SUMIFS('02_核算项'!$AC$2:$AC$6232,'02_核算项'!$B$2:$B$6232,$A128,'02_核算项'!$M$2:$M$6232,"BC")</f>
        <v>0.0</v>
      </c>
      <c r="N128" s="4">
        <f>SUMIFS('02_核算项'!$AC$2:$AC$6232,'02_核算项'!$B$2:$B$6232,$A128,'02_核算项'!$M$2:$M$6232,"OC")</f>
        <v>0.0</v>
      </c>
      <c r="O128" s="4">
        <f>SUMIFS('02_核算项'!$AC$2:$AC$6232,'02_核算项'!$B$2:$B$6232,$A128,'02_核算项'!$M$2:$M$6232,"NH3")</f>
        <v>0.0</v>
      </c>
      <c r="P128" s="4">
        <f>SUMIFS('02_核算项'!$AD$2:$AD$6232,'02_核算项'!$B$2:$B$6232,$A128,'02_核算项'!$M$2:$M$6232,"SO2")</f>
        <v>0.0</v>
      </c>
      <c r="Q128" s="4">
        <f>SUMIFS('02_核算项'!$AD$2:$AD$6232,'02_核算项'!$B$2:$B$6232,$A128,'02_核算项'!$M$2:$M$6232,"NOX")</f>
        <v>1.06538172</v>
      </c>
      <c r="R128" s="4">
        <f>SUMIFS('02_核算项'!$AD$2:$AD$6232,'02_核算项'!$B$2:$B$6232,$A128,'02_核算项'!$M$2:$M$6232,"CO")</f>
        <v>0.433082</v>
      </c>
      <c r="S128" s="4">
        <f>SUMIFS('02_核算项'!$AD$2:$AD$6232,'02_核算项'!$B$2:$B$6232,$A128,'02_核算项'!$M$2:$M$6232,"VOCS")</f>
        <v>0.0066628</v>
      </c>
      <c r="T128" s="4">
        <f>SUMIFS('02_核算项'!$AD$2:$AD$6232,'02_核算项'!$B$2:$B$6232,$A128,'02_核算项'!$M$2:$M$6232,"PM10")</f>
        <v>0.009994199999999998</v>
      </c>
      <c r="U128" s="4">
        <f>SUMIFS('02_核算项'!$AD$2:$AD$6232,'02_核算项'!$B$2:$B$6232,$A128,'02_核算项'!$M$2:$M$6232,"PM25")</f>
        <v>0.009994199999999998</v>
      </c>
      <c r="V128" s="4">
        <f>SUMIFS('02_核算项'!$AD$2:$AD$6232,'02_核算项'!$B$2:$B$6232,$A128,'02_核算项'!$M$2:$M$6232,"BC")</f>
        <v>0.0</v>
      </c>
      <c r="W128" s="4">
        <f>SUMIFS('02_核算项'!$AD$2:$AD$6232,'02_核算项'!$B$2:$B$6232,$A128,'02_核算项'!$M$2:$M$6232,"OC")</f>
        <v>0.0</v>
      </c>
      <c r="X128" s="4">
        <f>SUMIFS('02_核算项'!$AD$2:$AD$6232,'02_核算项'!$B$2:$B$6232,$A128,'02_核算项'!$M$2:$M$6232,"NH3")</f>
        <v>0.0</v>
      </c>
      <c r="Y128" s="2">
        <v>96</v>
      </c>
    </row>
    <row r="129" spans="1:25">
      <c r="A129" s="2" t="s">
        <v>2006</v>
      </c>
      <c r="B129" s="2" t="s">
        <v>1363</v>
      </c>
      <c r="C129" s="2" t="s">
        <v>277</v>
      </c>
      <c r="D129" s="2" t="s">
        <v>278</v>
      </c>
      <c r="E129" s="2" t="s">
        <v>120</v>
      </c>
      <c r="F129" s="2" t="s">
        <v>297</v>
      </c>
      <c r="G129" s="4">
        <f>SUMIFS('02_核算项'!$AC$2:$AC$6232,'02_核算项'!$B$2:$B$6232,$A129,'02_核算项'!$M$2:$M$6232,"SO2")</f>
        <v>0</v>
      </c>
      <c r="H129" s="4">
        <f>SUMIFS('02_核算项'!$AC$2:$AC$6232,'02_核算项'!$B$2:$B$6232,$A129,'02_核算项'!$M$2:$M$6232,"NOX")</f>
        <v>0</v>
      </c>
      <c r="I129" s="4">
        <f>SUMIFS('02_核算项'!$AC$2:$AC$6232,'02_核算项'!$B$2:$B$6232,$A129,'02_核算项'!$M$2:$M$6232,"CO")</f>
        <v>0</v>
      </c>
      <c r="J129" s="4">
        <f>SUMIFS('02_核算项'!$AC$2:$AC$6232,'02_核算项'!$B$2:$B$6232,$A129,'02_核算项'!$M$2:$M$6232,"VOCS")</f>
        <v>0</v>
      </c>
      <c r="K129" s="4">
        <f>SUMIFS('02_核算项'!$AC$2:$AC$6232,'02_核算项'!$B$2:$B$6232,$A129,'02_核算项'!$M$2:$M$6232,"PM10")</f>
        <v>0</v>
      </c>
      <c r="L129" s="4">
        <f>SUMIFS('02_核算项'!$AC$2:$AC$6232,'02_核算项'!$B$2:$B$6232,$A129,'02_核算项'!$M$2:$M$6232,"PM25")</f>
        <v>0</v>
      </c>
      <c r="M129" s="4">
        <f>SUMIFS('02_核算项'!$AC$2:$AC$6232,'02_核算项'!$B$2:$B$6232,$A129,'02_核算项'!$M$2:$M$6232,"BC")</f>
        <v>0</v>
      </c>
      <c r="N129" s="4">
        <f>SUMIFS('02_核算项'!$AC$2:$AC$6232,'02_核算项'!$B$2:$B$6232,$A129,'02_核算项'!$M$2:$M$6232,"OC")</f>
        <v>0</v>
      </c>
      <c r="O129" s="4">
        <f>SUMIFS('02_核算项'!$AC$2:$AC$6232,'02_核算项'!$B$2:$B$6232,$A129,'02_核算项'!$M$2:$M$6232,"NH3")</f>
        <v>0.0</v>
      </c>
      <c r="X129" s="4">
        <f>SUMIFS('02_核算项'!$AD$2:$AD$6232,'02_核算项'!$B$2:$B$6232,$A129,'02_核算项'!$M$2:$M$6232,"NH3")</f>
        <v>0.0</v>
      </c>
      <c r="Y129" s="2">
        <v>49</v>
      </c>
    </row>
    <row r="130" spans="1:25">
      <c r="A130" s="2" t="s">
        <v>2016</v>
      </c>
      <c r="B130" s="2" t="s">
        <v>2017</v>
      </c>
      <c r="C130" s="2" t="s">
        <v>760</v>
      </c>
      <c r="D130" s="2" t="s">
        <v>119</v>
      </c>
      <c r="E130" s="2" t="s">
        <v>120</v>
      </c>
      <c r="F130" s="2" t="s">
        <v>52</v>
      </c>
      <c r="G130" s="4">
        <f>SUMIFS('02_核算项'!$AC$2:$AC$6232,'02_核算项'!$B$2:$B$6232,$A130,'02_核算项'!$M$2:$M$6232,"SO2")</f>
        <v>0.0</v>
      </c>
      <c r="H130" s="4">
        <f>SUMIFS('02_核算项'!$AC$2:$AC$6232,'02_核算项'!$B$2:$B$6232,$A130,'02_核算项'!$M$2:$M$6232,"NOX")</f>
        <v>0.0</v>
      </c>
      <c r="I130" s="4">
        <f>SUMIFS('02_核算项'!$AC$2:$AC$6232,'02_核算项'!$B$2:$B$6232,$A130,'02_核算项'!$M$2:$M$6232,"CO")</f>
        <v>0.0</v>
      </c>
      <c r="J130" s="4">
        <f>SUMIFS('02_核算项'!$AC$2:$AC$6232,'02_核算项'!$B$2:$B$6232,$A130,'02_核算项'!$M$2:$M$6232,"VOCS")</f>
        <v>0.0</v>
      </c>
      <c r="K130" s="4">
        <f>SUMIFS('02_核算项'!$AC$2:$AC$6232,'02_核算项'!$B$2:$B$6232,$A130,'02_核算项'!$M$2:$M$6232,"PM10")</f>
        <v>0.0</v>
      </c>
      <c r="L130" s="4">
        <f>SUMIFS('02_核算项'!$AC$2:$AC$6232,'02_核算项'!$B$2:$B$6232,$A130,'02_核算项'!$M$2:$M$6232,"PM25")</f>
        <v>0.0</v>
      </c>
      <c r="M130" s="4">
        <f>SUMIFS('02_核算项'!$AC$2:$AC$6232,'02_核算项'!$B$2:$B$6232,$A130,'02_核算项'!$M$2:$M$6232,"BC")</f>
        <v>0.0</v>
      </c>
      <c r="N130" s="4">
        <f>SUMIFS('02_核算项'!$AC$2:$AC$6232,'02_核算项'!$B$2:$B$6232,$A130,'02_核算项'!$M$2:$M$6232,"OC")</f>
        <v>0.0</v>
      </c>
      <c r="O130" s="4">
        <f>SUMIFS('02_核算项'!$AC$2:$AC$6232,'02_核算项'!$B$2:$B$6232,$A130,'02_核算项'!$M$2:$M$6232,"NH3")</f>
        <v>0.0</v>
      </c>
      <c r="P130" s="4">
        <f>SUMIFS('02_核算项'!$AD$2:$AD$6232,'02_核算项'!$B$2:$B$6232,$A130,'02_核算项'!$M$2:$M$6232,"SO2")</f>
        <v>0.0</v>
      </c>
      <c r="Q130" s="4">
        <f>SUMIFS('02_核算项'!$AD$2:$AD$6232,'02_核算项'!$B$2:$B$6232,$A130,'02_核算项'!$M$2:$M$6232,"NOX")</f>
        <v>0.0</v>
      </c>
      <c r="R130" s="4">
        <f>SUMIFS('02_核算项'!$AD$2:$AD$6232,'02_核算项'!$B$2:$B$6232,$A130,'02_核算项'!$M$2:$M$6232,"CO")</f>
        <v>0.0</v>
      </c>
      <c r="S130" s="4">
        <f>SUMIFS('02_核算项'!$AD$2:$AD$6232,'02_核算项'!$B$2:$B$6232,$A130,'02_核算项'!$M$2:$M$6232,"VOCS")</f>
        <v>0.0</v>
      </c>
      <c r="T130" s="4">
        <f>SUMIFS('02_核算项'!$AD$2:$AD$6232,'02_核算项'!$B$2:$B$6232,$A130,'02_核算项'!$M$2:$M$6232,"PM10")</f>
        <v>0.0</v>
      </c>
      <c r="U130" s="4">
        <f>SUMIFS('02_核算项'!$AD$2:$AD$6232,'02_核算项'!$B$2:$B$6232,$A130,'02_核算项'!$M$2:$M$6232,"PM25")</f>
        <v>0.0</v>
      </c>
      <c r="V130" s="4">
        <f>SUMIFS('02_核算项'!$AD$2:$AD$6232,'02_核算项'!$B$2:$B$6232,$A130,'02_核算项'!$M$2:$M$6232,"BC")</f>
        <v>0.0</v>
      </c>
      <c r="W130" s="4">
        <f>SUMIFS('02_核算项'!$AD$2:$AD$6232,'02_核算项'!$B$2:$B$6232,$A130,'02_核算项'!$M$2:$M$6232,"OC")</f>
        <v>0.0</v>
      </c>
      <c r="X130" s="4">
        <f>SUMIFS('02_核算项'!$AD$2:$AD$6232,'02_核算项'!$B$2:$B$6232,$A130,'02_核算项'!$M$2:$M$6232,"NH3")</f>
        <v>0.0</v>
      </c>
      <c r="Y130" s="2">
        <v>48</v>
      </c>
    </row>
    <row r="131" spans="1:25">
      <c r="A131" s="2" t="s">
        <v>2027</v>
      </c>
      <c r="B131" s="2" t="s">
        <v>342</v>
      </c>
      <c r="C131" s="2" t="s">
        <v>223</v>
      </c>
      <c r="D131" s="2" t="s">
        <v>50</v>
      </c>
      <c r="E131" s="2" t="s">
        <v>51</v>
      </c>
      <c r="F131" s="2" t="s">
        <v>52</v>
      </c>
      <c r="G131" s="4">
        <f>SUMIFS('02_核算项'!$AC$2:$AC$6232,'02_核算项'!$B$2:$B$6232,$A131,'02_核算项'!$M$2:$M$6232,"SO2")</f>
        <v>16082.655537999997</v>
      </c>
      <c r="H131" s="4">
        <f>SUMIFS('02_核算项'!$AC$2:$AC$6232,'02_核算项'!$B$2:$B$6232,$A131,'02_核算项'!$M$2:$M$6232,"NOX")</f>
        <v>11181.8819084</v>
      </c>
      <c r="I131" s="4">
        <f>SUMIFS('02_核算项'!$AC$2:$AC$6232,'02_核算项'!$B$2:$B$6232,$A131,'02_核算项'!$M$2:$M$6232,"CO")</f>
        <v>3101.7658396</v>
      </c>
      <c r="J131" s="4">
        <f>SUMIFS('02_核算项'!$AC$2:$AC$6232,'02_核算项'!$B$2:$B$6232,$A131,'02_核算项'!$M$2:$M$6232,"VOCS")</f>
        <v>62.03567858</v>
      </c>
      <c r="K131" s="4">
        <f>SUMIFS('02_核算项'!$AC$2:$AC$6232,'02_核算项'!$B$2:$B$6232,$A131,'02_核算项'!$M$2:$M$6232,"PM10")</f>
        <v>40075.567854</v>
      </c>
      <c r="L131" s="4">
        <f>SUMIFS('02_核算项'!$AC$2:$AC$6232,'02_核算项'!$B$2:$B$6232,$A131,'02_核算项'!$M$2:$M$6232,"PM25")</f>
        <v>10454.497095</v>
      </c>
      <c r="M131" s="4">
        <f>SUMIFS('02_核算项'!$AC$2:$AC$6232,'02_核算项'!$B$2:$B$6232,$A131,'02_核算项'!$M$2:$M$6232,"BC")</f>
        <v>20.909021784</v>
      </c>
      <c r="N131" s="4">
        <f>SUMIFS('02_核算项'!$AC$2:$AC$6232,'02_核算项'!$B$2:$B$6232,$A131,'02_核算项'!$M$2:$M$6232,"OC")</f>
        <v>0.00012264</v>
      </c>
      <c r="O131" s="4">
        <f>SUMIFS('02_核算项'!$AC$2:$AC$6232,'02_核算项'!$B$2:$B$6232,$A131,'02_核算项'!$M$2:$M$6232,"NH3")</f>
        <v>248.14112</v>
      </c>
      <c r="P131" s="4">
        <f>SUMIFS('02_核算项'!$AD$2:$AD$6232,'02_核算项'!$B$2:$B$6232,$A131,'02_核算项'!$M$2:$M$6232,"SO2")</f>
        <v>3216.531107599999</v>
      </c>
      <c r="Q131" s="4">
        <f>SUMIFS('02_核算项'!$AD$2:$AD$6232,'02_核算项'!$B$2:$B$6232,$A131,'02_核算项'!$M$2:$M$6232,"NOX")</f>
        <v>4025.477487024</v>
      </c>
      <c r="R131" s="4">
        <f>SUMIFS('02_核算项'!$AD$2:$AD$6232,'02_核算项'!$B$2:$B$6232,$A131,'02_核算项'!$M$2:$M$6232,"CO")</f>
        <v>3101.7658396</v>
      </c>
      <c r="S131" s="4">
        <f>SUMIFS('02_核算项'!$AD$2:$AD$6232,'02_核算项'!$B$2:$B$6232,$A131,'02_核算项'!$M$2:$M$6232,"VOCS")</f>
        <v>62.03567858</v>
      </c>
      <c r="T131" s="4">
        <f>SUMIFS('02_核算项'!$AD$2:$AD$6232,'02_核算项'!$B$2:$B$6232,$A131,'02_核算项'!$M$2:$M$6232,"PM10")</f>
        <v>714.3905913900006</v>
      </c>
      <c r="U131" s="4">
        <f>SUMIFS('02_核算项'!$AD$2:$AD$6232,'02_核算项'!$B$2:$B$6232,$A131,'02_核算项'!$M$2:$M$6232,"PM25")</f>
        <v>418.17988380000037</v>
      </c>
      <c r="V131" s="4">
        <f>SUMIFS('02_核算项'!$AD$2:$AD$6232,'02_核算项'!$B$2:$B$6232,$A131,'02_核算项'!$M$2:$M$6232,"BC")</f>
        <v>0.8363608713600007</v>
      </c>
      <c r="W131" s="4">
        <f>SUMIFS('02_核算项'!$AD$2:$AD$6232,'02_核算项'!$B$2:$B$6232,$A131,'02_核算项'!$M$2:$M$6232,"OC")</f>
        <v>4.905600000000004e-06</v>
      </c>
      <c r="X131" s="4">
        <f>SUMIFS('02_核算项'!$AD$2:$AD$6232,'02_核算项'!$B$2:$B$6232,$A131,'02_核算项'!$M$2:$M$6232,"NH3")</f>
        <v>248.14112</v>
      </c>
      <c r="Y131" s="2">
        <v>29</v>
      </c>
    </row>
    <row r="132" spans="1:25">
      <c r="A132" s="2" t="s">
        <v>2045</v>
      </c>
      <c r="B132" s="2" t="s">
        <v>1374</v>
      </c>
      <c r="C132" s="2" t="s">
        <v>118</v>
      </c>
      <c r="D132" s="2" t="s">
        <v>278</v>
      </c>
      <c r="E132" s="2" t="s">
        <v>120</v>
      </c>
      <c r="F132" s="2" t="s">
        <v>2046</v>
      </c>
      <c r="G132" s="4">
        <f>SUMIFS('02_核算项'!$AC$2:$AC$6232,'02_核算项'!$B$2:$B$6232,$A132,'02_核算项'!$M$2:$M$6232,"SO2")</f>
        <v>0.0</v>
      </c>
      <c r="H132" s="4">
        <f>SUMIFS('02_核算项'!$AC$2:$AC$6232,'02_核算项'!$B$2:$B$6232,$A132,'02_核算项'!$M$2:$M$6232,"NOX")</f>
        <v>0.0</v>
      </c>
      <c r="I132" s="4">
        <f>SUMIFS('02_核算项'!$AC$2:$AC$6232,'02_核算项'!$B$2:$B$6232,$A132,'02_核算项'!$M$2:$M$6232,"CO")</f>
        <v>0.0</v>
      </c>
      <c r="J132" s="4">
        <f>SUMIFS('02_核算项'!$AC$2:$AC$6232,'02_核算项'!$B$2:$B$6232,$A132,'02_核算项'!$M$2:$M$6232,"VOCS")</f>
        <v>0.0</v>
      </c>
      <c r="K132" s="4">
        <f>SUMIFS('02_核算项'!$AC$2:$AC$6232,'02_核算项'!$B$2:$B$6232,$A132,'02_核算项'!$M$2:$M$6232,"PM10")</f>
        <v>0.0</v>
      </c>
      <c r="L132" s="4">
        <f>SUMIFS('02_核算项'!$AC$2:$AC$6232,'02_核算项'!$B$2:$B$6232,$A132,'02_核算项'!$M$2:$M$6232,"PM25")</f>
        <v>0.0</v>
      </c>
      <c r="M132" s="4">
        <f>SUMIFS('02_核算项'!$AC$2:$AC$6232,'02_核算项'!$B$2:$B$6232,$A132,'02_核算项'!$M$2:$M$6232,"BC")</f>
        <v>0.0</v>
      </c>
      <c r="N132" s="4">
        <f>SUMIFS('02_核算项'!$AC$2:$AC$6232,'02_核算项'!$B$2:$B$6232,$A132,'02_核算项'!$M$2:$M$6232,"OC")</f>
        <v>0.0</v>
      </c>
      <c r="O132" s="4">
        <f>SUMIFS('02_核算项'!$AC$2:$AC$6232,'02_核算项'!$B$2:$B$6232,$A132,'02_核算项'!$M$2:$M$6232,"NH3")</f>
        <v>0.0</v>
      </c>
      <c r="P132" s="4">
        <f>SUMIFS('02_核算项'!$AD$2:$AD$6232,'02_核算项'!$B$2:$B$6232,$A132,'02_核算项'!$M$2:$M$6232,"SO2")</f>
        <v>0.0</v>
      </c>
      <c r="Q132" s="4">
        <f>SUMIFS('02_核算项'!$AD$2:$AD$6232,'02_核算项'!$B$2:$B$6232,$A132,'02_核算项'!$M$2:$M$6232,"NOX")</f>
        <v>0.0</v>
      </c>
      <c r="R132" s="4">
        <f>SUMIFS('02_核算项'!$AD$2:$AD$6232,'02_核算项'!$B$2:$B$6232,$A132,'02_核算项'!$M$2:$M$6232,"CO")</f>
        <v>0.0</v>
      </c>
      <c r="S132" s="4">
        <f>SUMIFS('02_核算项'!$AD$2:$AD$6232,'02_核算项'!$B$2:$B$6232,$A132,'02_核算项'!$M$2:$M$6232,"VOCS")</f>
        <v>0.0</v>
      </c>
      <c r="T132" s="4">
        <f>SUMIFS('02_核算项'!$AD$2:$AD$6232,'02_核算项'!$B$2:$B$6232,$A132,'02_核算项'!$M$2:$M$6232,"PM10")</f>
        <v>0.0</v>
      </c>
      <c r="U132" s="4">
        <f>SUMIFS('02_核算项'!$AD$2:$AD$6232,'02_核算项'!$B$2:$B$6232,$A132,'02_核算项'!$M$2:$M$6232,"PM25")</f>
        <v>0.0</v>
      </c>
      <c r="V132" s="4">
        <f>SUMIFS('02_核算项'!$AD$2:$AD$6232,'02_核算项'!$B$2:$B$6232,$A132,'02_核算项'!$M$2:$M$6232,"BC")</f>
        <v>0.0</v>
      </c>
      <c r="W132" s="4">
        <f>SUMIFS('02_核算项'!$AD$2:$AD$6232,'02_核算项'!$B$2:$B$6232,$A132,'02_核算项'!$M$2:$M$6232,"OC")</f>
        <v>0.0</v>
      </c>
      <c r="X132" s="4">
        <f>SUMIFS('02_核算项'!$AD$2:$AD$6232,'02_核算项'!$B$2:$B$6232,$A132,'02_核算项'!$M$2:$M$6232,"NH3")</f>
        <v>0.0</v>
      </c>
      <c r="Y132" s="2">
        <v>45</v>
      </c>
    </row>
    <row r="133" spans="1:25">
      <c r="A133" s="2" t="s">
        <v>2056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SUMIFS('02_核算项'!$AC$2:$AC$6232,'02_核算项'!$B$2:$B$6232,$A133,'02_核算项'!$M$2:$M$6232,"SO2")</f>
        <v>29573.427919</v>
      </c>
      <c r="H133" s="4">
        <f>SUMIFS('02_核算项'!$AC$2:$AC$6232,'02_核算项'!$B$2:$B$6232,$A133,'02_核算项'!$M$2:$M$6232,"NOX")</f>
        <v>17918.0180921</v>
      </c>
      <c r="I133" s="4">
        <f>SUMIFS('02_核算项'!$AC$2:$AC$6232,'02_核算项'!$B$2:$B$6232,$A133,'02_核算项'!$M$2:$M$6232,"CO")</f>
        <v>4970.32402</v>
      </c>
      <c r="J133" s="4">
        <f>SUMIFS('02_核算项'!$AC$2:$AC$6232,'02_核算项'!$B$2:$B$6232,$A133,'02_核算项'!$M$2:$M$6232,"VOCS")</f>
        <v>99.4064804</v>
      </c>
      <c r="K133" s="4">
        <f>SUMIFS('02_核算项'!$AC$2:$AC$6232,'02_核算项'!$B$2:$B$6232,$A133,'02_核算项'!$M$2:$M$6232,"PM10")</f>
        <v>60445.35298822501</v>
      </c>
      <c r="L133" s="4">
        <f>SUMIFS('02_核算项'!$AC$2:$AC$6232,'02_核算项'!$B$2:$B$6232,$A133,'02_核算项'!$M$2:$M$6232,"PM25")</f>
        <v>15768.35295345</v>
      </c>
      <c r="M133" s="4">
        <f>SUMIFS('02_核算项'!$AC$2:$AC$6232,'02_核算项'!$B$2:$B$6232,$A133,'02_核算项'!$M$2:$M$6232,"BC")</f>
        <v>31.5367059069</v>
      </c>
      <c r="N133" s="4">
        <f>SUMIFS('02_核算项'!$AC$2:$AC$6232,'02_核算项'!$B$2:$B$6232,$A133,'02_核算项'!$M$2:$M$6232,"OC")</f>
        <v>0.0</v>
      </c>
      <c r="O133" s="4">
        <f>SUMIFS('02_核算项'!$AC$2:$AC$6232,'02_核算项'!$B$2:$B$6232,$A133,'02_核算项'!$M$2:$M$6232,"NH3")</f>
        <v>0.0</v>
      </c>
      <c r="P133" s="4">
        <f>SUMIFS('02_核算项'!$AD$2:$AD$6232,'02_核算项'!$B$2:$B$6232,$A133,'02_核算项'!$M$2:$M$6232,"SO2")</f>
        <v>29573.427919</v>
      </c>
      <c r="Q133" s="4">
        <f>SUMIFS('02_核算项'!$AD$2:$AD$6232,'02_核算项'!$B$2:$B$6232,$A133,'02_核算项'!$M$2:$M$6232,"NOX")</f>
        <v>13976.054111838</v>
      </c>
      <c r="R133" s="4">
        <f>SUMIFS('02_核算项'!$AD$2:$AD$6232,'02_核算项'!$B$2:$B$6232,$A133,'02_核算项'!$M$2:$M$6232,"CO")</f>
        <v>4970.32402</v>
      </c>
      <c r="S133" s="4">
        <f>SUMIFS('02_核算项'!$AD$2:$AD$6232,'02_核算项'!$B$2:$B$6232,$A133,'02_核算项'!$M$2:$M$6232,"VOCS")</f>
        <v>99.4064804</v>
      </c>
      <c r="T133" s="4">
        <f>SUMIFS('02_核算项'!$AD$2:$AD$6232,'02_核算项'!$B$2:$B$6232,$A133,'02_核算项'!$M$2:$M$6232,"PM10")</f>
        <v>60445.35298822501</v>
      </c>
      <c r="U133" s="4">
        <f>SUMIFS('02_核算项'!$AD$2:$AD$6232,'02_核算项'!$B$2:$B$6232,$A133,'02_核算项'!$M$2:$M$6232,"PM25")</f>
        <v>15768.35295345</v>
      </c>
      <c r="V133" s="4">
        <f>SUMIFS('02_核算项'!$AD$2:$AD$6232,'02_核算项'!$B$2:$B$6232,$A133,'02_核算项'!$M$2:$M$6232,"BC")</f>
        <v>31.5367059069</v>
      </c>
      <c r="W133" s="4">
        <f>SUMIFS('02_核算项'!$AD$2:$AD$6232,'02_核算项'!$B$2:$B$6232,$A133,'02_核算项'!$M$2:$M$6232,"OC")</f>
        <v>0.0</v>
      </c>
      <c r="X133" s="4">
        <f>SUMIFS('02_核算项'!$AD$2:$AD$6232,'02_核算项'!$B$2:$B$6232,$A133,'02_核算项'!$M$2:$M$6232,"NH3")</f>
        <v>0.0</v>
      </c>
      <c r="Y133" s="2">
        <v>41</v>
      </c>
    </row>
    <row r="134" spans="1:25">
      <c r="A134" s="2" t="s">
        <v>2066</v>
      </c>
      <c r="B134" s="2" t="s">
        <v>2067</v>
      </c>
      <c r="C134" s="2" t="s">
        <v>984</v>
      </c>
      <c r="D134" s="2" t="s">
        <v>224</v>
      </c>
      <c r="E134" s="2" t="s">
        <v>51</v>
      </c>
      <c r="F134" s="2" t="s">
        <v>912</v>
      </c>
      <c r="G134" s="4">
        <f>SUMIFS('02_核算项'!$AC$2:$AC$6232,'02_核算项'!$B$2:$B$6232,$A134,'02_核算项'!$M$2:$M$6232,"SO2")</f>
        <v>420.10088526</v>
      </c>
      <c r="H134" s="4">
        <f>SUMIFS('02_核算项'!$AC$2:$AC$6232,'02_核算项'!$B$2:$B$6232,$A134,'02_核算项'!$M$2:$M$6232,"NOX")</f>
        <v>357.12561024</v>
      </c>
      <c r="I134" s="4">
        <f>SUMIFS('02_核算项'!$AC$2:$AC$6232,'02_核算项'!$B$2:$B$6232,$A134,'02_核算项'!$M$2:$M$6232,"CO")</f>
        <v>79.715538</v>
      </c>
      <c r="J134" s="4">
        <f>SUMIFS('02_核算项'!$AC$2:$AC$6232,'02_核算项'!$B$2:$B$6232,$A134,'02_核算项'!$M$2:$M$6232,"VOCS")</f>
        <v>1.59431076</v>
      </c>
      <c r="K134" s="4">
        <f>SUMIFS('02_核算项'!$AC$2:$AC$6232,'02_核算项'!$B$2:$B$6232,$A134,'02_核算项'!$M$2:$M$6232,"PM10")</f>
        <v>1099.0987062148802</v>
      </c>
      <c r="L134" s="4">
        <f>SUMIFS('02_核算项'!$AC$2:$AC$6232,'02_核算项'!$B$2:$B$6232,$A134,'02_核算项'!$M$2:$M$6232,"PM25")</f>
        <v>265.2996877070401</v>
      </c>
      <c r="M134" s="4">
        <f>SUMIFS('02_核算项'!$AC$2:$AC$6232,'02_核算项'!$B$2:$B$6232,$A134,'02_核算项'!$M$2:$M$6232,"BC")</f>
        <v>0.5305993754140802</v>
      </c>
      <c r="N134" s="4">
        <f>SUMIFS('02_核算项'!$AC$2:$AC$6232,'02_核算项'!$B$2:$B$6232,$A134,'02_核算项'!$M$2:$M$6232,"OC")</f>
        <v>0.0</v>
      </c>
      <c r="O134" s="4">
        <f>SUMIFS('02_核算项'!$AC$2:$AC$6232,'02_核算项'!$B$2:$B$6232,$A134,'02_核算项'!$M$2:$M$6232,"NH3")</f>
        <v>6.37724304</v>
      </c>
      <c r="P134" s="4">
        <f>SUMIFS('02_核算项'!$AD$2:$AD$6232,'02_核算项'!$B$2:$B$6232,$A134,'02_核算项'!$M$2:$M$6232,"SO2")</f>
        <v>84.02017705199998</v>
      </c>
      <c r="Q134" s="4">
        <f>SUMIFS('02_核算项'!$AD$2:$AD$6232,'02_核算项'!$B$2:$B$6232,$A134,'02_核算项'!$M$2:$M$6232,"NOX")</f>
        <v>128.5652196864</v>
      </c>
      <c r="R134" s="4">
        <f>SUMIFS('02_核算项'!$AD$2:$AD$6232,'02_核算项'!$B$2:$B$6232,$A134,'02_核算项'!$M$2:$M$6232,"CO")</f>
        <v>79.715538</v>
      </c>
      <c r="S134" s="4">
        <f>SUMIFS('02_核算项'!$AD$2:$AD$6232,'02_核算项'!$B$2:$B$6232,$A134,'02_核算项'!$M$2:$M$6232,"VOCS")</f>
        <v>1.59431076</v>
      </c>
      <c r="T134" s="4">
        <f>SUMIFS('02_核算项'!$AD$2:$AD$6232,'02_核算项'!$B$2:$B$6232,$A134,'02_核算项'!$M$2:$M$6232,"PM10")</f>
        <v>18.94997769336002</v>
      </c>
      <c r="U134" s="4">
        <f>SUMIFS('02_核算项'!$AD$2:$AD$6232,'02_核算项'!$B$2:$B$6232,$A134,'02_核算项'!$M$2:$M$6232,"PM25")</f>
        <v>10.611987508281613</v>
      </c>
      <c r="V134" s="4">
        <f>SUMIFS('02_核算项'!$AD$2:$AD$6232,'02_核算项'!$B$2:$B$6232,$A134,'02_核算项'!$M$2:$M$6232,"BC")</f>
        <v>0.021223975016563226</v>
      </c>
      <c r="W134" s="4">
        <f>SUMIFS('02_核算项'!$AD$2:$AD$6232,'02_核算项'!$B$2:$B$6232,$A134,'02_核算项'!$M$2:$M$6232,"OC")</f>
        <v>0.0</v>
      </c>
      <c r="X134" s="4">
        <f>SUMIFS('02_核算项'!$AD$2:$AD$6232,'02_核算项'!$B$2:$B$6232,$A134,'02_核算项'!$M$2:$M$6232,"NH3")</f>
        <v>6.37724304</v>
      </c>
      <c r="Y134" s="2">
        <v>15</v>
      </c>
    </row>
    <row r="135" spans="1:25">
      <c r="A135" s="2" t="s">
        <v>2077</v>
      </c>
      <c r="B135" s="2" t="s">
        <v>1105</v>
      </c>
      <c r="C135" s="2" t="s">
        <v>1106</v>
      </c>
      <c r="D135" s="2" t="s">
        <v>119</v>
      </c>
      <c r="E135" s="2" t="s">
        <v>51</v>
      </c>
      <c r="F135" s="2" t="s">
        <v>52</v>
      </c>
      <c r="G135" s="4">
        <f>SUMIFS('02_核算项'!$AC$2:$AC$6232,'02_核算项'!$B$2:$B$6232,$A135,'02_核算项'!$M$2:$M$6232,"SO2")</f>
        <v>148.75</v>
      </c>
      <c r="H135" s="4">
        <f>SUMIFS('02_核算项'!$AC$2:$AC$6232,'02_核算项'!$B$2:$B$6232,$A135,'02_核算项'!$M$2:$M$6232,"NOX")</f>
        <v>100.0</v>
      </c>
      <c r="I135" s="4">
        <f>SUMIFS('02_核算项'!$AC$2:$AC$6232,'02_核算项'!$B$2:$B$6232,$A135,'02_核算项'!$M$2:$M$6232,"CO")</f>
        <v>200.0</v>
      </c>
      <c r="J135" s="4">
        <f>SUMIFS('02_核算项'!$AC$2:$AC$6232,'02_核算项'!$B$2:$B$6232,$A135,'02_核算项'!$M$2:$M$6232,"VOCS")</f>
        <v>4.5</v>
      </c>
      <c r="K135" s="4">
        <f>SUMIFS('02_核算项'!$AC$2:$AC$6232,'02_核算项'!$B$2:$B$6232,$A135,'02_核算项'!$M$2:$M$6232,"PM10")</f>
        <v>89.47125000000003</v>
      </c>
      <c r="L135" s="4">
        <f>SUMIFS('02_核算项'!$AC$2:$AC$6232,'02_核算项'!$B$2:$B$6232,$A135,'02_核算项'!$M$2:$M$6232,"PM25")</f>
        <v>27.11250000000001</v>
      </c>
      <c r="M135" s="4">
        <f>SUMIFS('02_核算项'!$AC$2:$AC$6232,'02_核算项'!$B$2:$B$6232,$A135,'02_核算项'!$M$2:$M$6232,"BC")</f>
        <v>0.05422500000000002</v>
      </c>
      <c r="N135" s="4">
        <f>SUMIFS('02_核算项'!$AC$2:$AC$6232,'02_核算项'!$B$2:$B$6232,$A135,'02_核算项'!$M$2:$M$6232,"OC")</f>
        <v>0.0</v>
      </c>
      <c r="O135" s="4">
        <f>SUMIFS('02_核算项'!$AC$2:$AC$6232,'02_核算项'!$B$2:$B$6232,$A135,'02_核算项'!$M$2:$M$6232,"NH3")</f>
        <v>0.0</v>
      </c>
      <c r="P135" s="4">
        <f>SUMIFS('02_核算项'!$AD$2:$AD$6232,'02_核算项'!$B$2:$B$6232,$A135,'02_核算项'!$M$2:$M$6232,"SO2")</f>
        <v>148.75</v>
      </c>
      <c r="Q135" s="4">
        <f>SUMIFS('02_核算项'!$AD$2:$AD$6232,'02_核算项'!$B$2:$B$6232,$A135,'02_核算项'!$M$2:$M$6232,"NOX")</f>
        <v>100.0</v>
      </c>
      <c r="R135" s="4">
        <f>SUMIFS('02_核算项'!$AD$2:$AD$6232,'02_核算项'!$B$2:$B$6232,$A135,'02_核算项'!$M$2:$M$6232,"CO")</f>
        <v>200.0</v>
      </c>
      <c r="S135" s="4">
        <f>SUMIFS('02_核算项'!$AD$2:$AD$6232,'02_核算项'!$B$2:$B$6232,$A135,'02_核算项'!$M$2:$M$6232,"VOCS")</f>
        <v>4.5</v>
      </c>
      <c r="T135" s="4">
        <f>SUMIFS('02_核算项'!$AD$2:$AD$6232,'02_核算项'!$B$2:$B$6232,$A135,'02_核算项'!$M$2:$M$6232,"PM10")</f>
        <v>89.47125000000003</v>
      </c>
      <c r="U135" s="4">
        <f>SUMIFS('02_核算项'!$AD$2:$AD$6232,'02_核算项'!$B$2:$B$6232,$A135,'02_核算项'!$M$2:$M$6232,"PM25")</f>
        <v>27.11250000000001</v>
      </c>
      <c r="V135" s="4">
        <f>SUMIFS('02_核算项'!$AD$2:$AD$6232,'02_核算项'!$B$2:$B$6232,$A135,'02_核算项'!$M$2:$M$6232,"BC")</f>
        <v>0.05422500000000002</v>
      </c>
      <c r="W135" s="4">
        <f>SUMIFS('02_核算项'!$AD$2:$AD$6232,'02_核算项'!$B$2:$B$6232,$A135,'02_核算项'!$M$2:$M$6232,"OC")</f>
        <v>0.0</v>
      </c>
      <c r="X135" s="4">
        <f>SUMIFS('02_核算项'!$AD$2:$AD$6232,'02_核算项'!$B$2:$B$6232,$A135,'02_核算项'!$M$2:$M$6232,"NH3")</f>
        <v>0.0</v>
      </c>
      <c r="Y135" s="2">
        <v>33</v>
      </c>
    </row>
    <row r="136" spans="1:25">
      <c r="A136" s="2" t="s">
        <v>2087</v>
      </c>
      <c r="B136" s="2" t="s">
        <v>276</v>
      </c>
      <c r="C136" s="2" t="s">
        <v>277</v>
      </c>
      <c r="D136" s="2" t="s">
        <v>278</v>
      </c>
      <c r="E136" s="2" t="s">
        <v>120</v>
      </c>
      <c r="F136" s="2" t="s">
        <v>798</v>
      </c>
      <c r="G136" s="4">
        <f>SUMIFS('02_核算项'!$AC$2:$AC$6232,'02_核算项'!$B$2:$B$6232,$A136,'02_核算项'!$M$2:$M$6232,"SO2")</f>
        <v>0</v>
      </c>
      <c r="H136" s="4">
        <f>SUMIFS('02_核算项'!$AC$2:$AC$6232,'02_核算项'!$B$2:$B$6232,$A136,'02_核算项'!$M$2:$M$6232,"NOX")</f>
        <v>0</v>
      </c>
      <c r="I136" s="4">
        <f>SUMIFS('02_核算项'!$AC$2:$AC$6232,'02_核算项'!$B$2:$B$6232,$A136,'02_核算项'!$M$2:$M$6232,"CO")</f>
        <v>0</v>
      </c>
      <c r="J136" s="4">
        <f>SUMIFS('02_核算项'!$AC$2:$AC$6232,'02_核算项'!$B$2:$B$6232,$A136,'02_核算项'!$M$2:$M$6232,"VOCS")</f>
        <v>0</v>
      </c>
      <c r="K136" s="4">
        <f>SUMIFS('02_核算项'!$AC$2:$AC$6232,'02_核算项'!$B$2:$B$6232,$A136,'02_核算项'!$M$2:$M$6232,"PM10")</f>
        <v>0</v>
      </c>
      <c r="L136" s="4">
        <f>SUMIFS('02_核算项'!$AC$2:$AC$6232,'02_核算项'!$B$2:$B$6232,$A136,'02_核算项'!$M$2:$M$6232,"PM25")</f>
        <v>0</v>
      </c>
      <c r="M136" s="4">
        <f>SUMIFS('02_核算项'!$AC$2:$AC$6232,'02_核算项'!$B$2:$B$6232,$A136,'02_核算项'!$M$2:$M$6232,"BC")</f>
        <v>0</v>
      </c>
      <c r="N136" s="4">
        <f>SUMIFS('02_核算项'!$AC$2:$AC$6232,'02_核算项'!$B$2:$B$6232,$A136,'02_核算项'!$M$2:$M$6232,"OC")</f>
        <v>0</v>
      </c>
      <c r="O136" s="4">
        <f>SUMIFS('02_核算项'!$AC$2:$AC$6232,'02_核算项'!$B$2:$B$6232,$A136,'02_核算项'!$M$2:$M$6232,"NH3")</f>
        <v>0.0</v>
      </c>
      <c r="X136" s="4">
        <f>SUMIFS('02_核算项'!$AD$2:$AD$6232,'02_核算项'!$B$2:$B$6232,$A136,'02_核算项'!$M$2:$M$6232,"NH3")</f>
        <v>0.0</v>
      </c>
      <c r="Y136" s="2">
        <v>48</v>
      </c>
    </row>
    <row r="137" spans="1:25">
      <c r="A137" s="2" t="s">
        <v>2097</v>
      </c>
      <c r="B137" s="2" t="s">
        <v>2098</v>
      </c>
      <c r="C137" s="2" t="s">
        <v>277</v>
      </c>
      <c r="D137" s="2" t="s">
        <v>224</v>
      </c>
      <c r="E137" s="2" t="s">
        <v>51</v>
      </c>
      <c r="F137" s="2" t="s">
        <v>52</v>
      </c>
      <c r="G137" s="4">
        <f>SUMIFS('02_核算项'!$AC$2:$AC$6232,'02_核算项'!$B$2:$B$6232,$A137,'02_核算项'!$M$2:$M$6232,"SO2")</f>
        <v>13899.60375</v>
      </c>
      <c r="H137" s="4">
        <f>SUMIFS('02_核算项'!$AC$2:$AC$6232,'02_核算项'!$B$2:$B$6232,$A137,'02_核算项'!$M$2:$M$6232,"NOX")</f>
        <v>7860.08965</v>
      </c>
      <c r="I137" s="4">
        <f>SUMIFS('02_核算项'!$AC$2:$AC$6232,'02_核算项'!$B$2:$B$6232,$A137,'02_核算项'!$M$2:$M$6232,"CO")</f>
        <v>2180.33</v>
      </c>
      <c r="J137" s="4">
        <f>SUMIFS('02_核算项'!$AC$2:$AC$6232,'02_核算项'!$B$2:$B$6232,$A137,'02_核算项'!$M$2:$M$6232,"VOCS")</f>
        <v>43.6066</v>
      </c>
      <c r="K137" s="4">
        <f>SUMIFS('02_核算项'!$AC$2:$AC$6232,'02_核算项'!$B$2:$B$6232,$A137,'02_核算项'!$M$2:$M$6232,"PM10")</f>
        <v>40130.6088975</v>
      </c>
      <c r="L137" s="4">
        <f>SUMIFS('02_核算项'!$AC$2:$AC$6232,'02_核算项'!$B$2:$B$6232,$A137,'02_核算项'!$M$2:$M$6232,"PM25")</f>
        <v>10468.854495</v>
      </c>
      <c r="M137" s="4">
        <f>SUMIFS('02_核算项'!$AC$2:$AC$6232,'02_核算项'!$B$2:$B$6232,$A137,'02_核算项'!$M$2:$M$6232,"BC")</f>
        <v>20.93770899</v>
      </c>
      <c r="N137" s="4">
        <f>SUMIFS('02_核算项'!$AC$2:$AC$6232,'02_核算项'!$B$2:$B$6232,$A137,'02_核算项'!$M$2:$M$6232,"OC")</f>
        <v>0.0</v>
      </c>
      <c r="O137" s="4">
        <f>SUMIFS('02_核算项'!$AC$2:$AC$6232,'02_核算项'!$B$2:$B$6232,$A137,'02_核算项'!$M$2:$M$6232,"NH3")</f>
        <v>174.4264</v>
      </c>
      <c r="P137" s="4">
        <f>SUMIFS('02_核算项'!$AD$2:$AD$6232,'02_核算项'!$B$2:$B$6232,$A137,'02_核算项'!$M$2:$M$6232,"SO2")</f>
        <v>2779.9207499999993</v>
      </c>
      <c r="Q137" s="4">
        <f>SUMIFS('02_核算项'!$AD$2:$AD$6232,'02_核算项'!$B$2:$B$6232,$A137,'02_核算项'!$M$2:$M$6232,"NOX")</f>
        <v>2829.632274</v>
      </c>
      <c r="R137" s="4">
        <f>SUMIFS('02_核算项'!$AD$2:$AD$6232,'02_核算项'!$B$2:$B$6232,$A137,'02_核算项'!$M$2:$M$6232,"CO")</f>
        <v>2180.33</v>
      </c>
      <c r="S137" s="4">
        <f>SUMIFS('02_核算项'!$AD$2:$AD$6232,'02_核算项'!$B$2:$B$6232,$A137,'02_核算项'!$M$2:$M$6232,"VOCS")</f>
        <v>43.6066</v>
      </c>
      <c r="T137" s="4">
        <f>SUMIFS('02_核算项'!$AD$2:$AD$6232,'02_核算项'!$B$2:$B$6232,$A137,'02_核算项'!$M$2:$M$6232,"PM10")</f>
        <v>715.3717238250007</v>
      </c>
      <c r="U137" s="4">
        <f>SUMIFS('02_核算项'!$AD$2:$AD$6232,'02_核算项'!$B$2:$B$6232,$A137,'02_核算项'!$M$2:$M$6232,"PM25")</f>
        <v>418.7541798000004</v>
      </c>
      <c r="V137" s="4">
        <f>SUMIFS('02_核算项'!$AD$2:$AD$6232,'02_核算项'!$B$2:$B$6232,$A137,'02_核算项'!$M$2:$M$6232,"BC")</f>
        <v>0.8375083596000008</v>
      </c>
      <c r="W137" s="4">
        <f>SUMIFS('02_核算项'!$AD$2:$AD$6232,'02_核算项'!$B$2:$B$6232,$A137,'02_核算项'!$M$2:$M$6232,"OC")</f>
        <v>0.0</v>
      </c>
      <c r="X137" s="4">
        <f>SUMIFS('02_核算项'!$AD$2:$AD$6232,'02_核算项'!$B$2:$B$6232,$A137,'02_核算项'!$M$2:$M$6232,"NH3")</f>
        <v>174.4264</v>
      </c>
      <c r="Y137" s="2">
        <v>15</v>
      </c>
    </row>
    <row r="138" spans="1:25">
      <c r="A138" s="2" t="s">
        <v>2108</v>
      </c>
      <c r="B138" s="2" t="s">
        <v>2109</v>
      </c>
      <c r="C138" s="2" t="s">
        <v>277</v>
      </c>
      <c r="D138" s="2" t="s">
        <v>119</v>
      </c>
      <c r="E138" s="2" t="s">
        <v>227</v>
      </c>
      <c r="F138" s="2" t="s">
        <v>52</v>
      </c>
      <c r="G138" s="4">
        <f>SUMIFS('02_核算项'!$AC$2:$AC$6232,'02_核算项'!$B$2:$B$6232,$A138,'02_核算项'!$M$2:$M$6232,"SO2")</f>
        <v>0.0</v>
      </c>
      <c r="H138" s="4">
        <f>SUMIFS('02_核算项'!$AC$2:$AC$6232,'02_核算项'!$B$2:$B$6232,$A138,'02_核算项'!$M$2:$M$6232,"NOX")</f>
        <v>0.36345320000000003</v>
      </c>
      <c r="I138" s="4">
        <f>SUMIFS('02_核算项'!$AC$2:$AC$6232,'02_核算项'!$B$2:$B$6232,$A138,'02_核算项'!$M$2:$M$6232,"CO")</f>
        <v>0.034984799999999996</v>
      </c>
      <c r="J138" s="4">
        <f>SUMIFS('02_核算项'!$AC$2:$AC$6232,'02_核算项'!$B$2:$B$6232,$A138,'02_核算项'!$M$2:$M$6232,"VOCS")</f>
        <v>3.20694</v>
      </c>
      <c r="K138" s="4">
        <f>SUMIFS('02_核算项'!$AC$2:$AC$6232,'02_核算项'!$B$2:$B$6232,$A138,'02_核算项'!$M$2:$M$6232,"PM10")</f>
        <v>0.016520600000000003</v>
      </c>
      <c r="L138" s="4">
        <f>SUMIFS('02_核算项'!$AC$2:$AC$6232,'02_核算项'!$B$2:$B$6232,$A138,'02_核算项'!$M$2:$M$6232,"PM25")</f>
        <v>0.016520600000000003</v>
      </c>
      <c r="M138" s="4">
        <f>SUMIFS('02_核算项'!$AC$2:$AC$6232,'02_核算项'!$B$2:$B$6232,$A138,'02_核算项'!$M$2:$M$6232,"BC")</f>
        <v>0.0019436000000000002</v>
      </c>
      <c r="N138" s="4">
        <f>SUMIFS('02_核算项'!$AC$2:$AC$6232,'02_核算项'!$B$2:$B$6232,$A138,'02_核算项'!$M$2:$M$6232,"OC")</f>
        <v>0.008746199999999999</v>
      </c>
      <c r="O138" s="4">
        <f>SUMIFS('02_核算项'!$AC$2:$AC$6232,'02_核算项'!$B$2:$B$6232,$A138,'02_核算项'!$M$2:$M$6232,"NH3")</f>
        <v>0.0</v>
      </c>
      <c r="P138" s="4">
        <f>SUMIFS('02_核算项'!$AD$2:$AD$6232,'02_核算项'!$B$2:$B$6232,$A138,'02_核算项'!$M$2:$M$6232,"SO2")</f>
        <v>0.0</v>
      </c>
      <c r="Q138" s="4">
        <f>SUMIFS('02_核算项'!$AD$2:$AD$6232,'02_核算项'!$B$2:$B$6232,$A138,'02_核算项'!$M$2:$M$6232,"NOX")</f>
        <v>0.36345320000000003</v>
      </c>
      <c r="R138" s="4">
        <f>SUMIFS('02_核算项'!$AD$2:$AD$6232,'02_核算项'!$B$2:$B$6232,$A138,'02_核算项'!$M$2:$M$6232,"CO")</f>
        <v>0.034984799999999996</v>
      </c>
      <c r="S138" s="4">
        <f>SUMIFS('02_核算项'!$AD$2:$AD$6232,'02_核算项'!$B$2:$B$6232,$A138,'02_核算项'!$M$2:$M$6232,"VOCS")</f>
        <v>3.20694</v>
      </c>
      <c r="T138" s="4">
        <f>SUMIFS('02_核算项'!$AD$2:$AD$6232,'02_核算项'!$B$2:$B$6232,$A138,'02_核算项'!$M$2:$M$6232,"PM10")</f>
        <v>0.016520600000000003</v>
      </c>
      <c r="U138" s="4">
        <f>SUMIFS('02_核算项'!$AD$2:$AD$6232,'02_核算项'!$B$2:$B$6232,$A138,'02_核算项'!$M$2:$M$6232,"PM25")</f>
        <v>0.016520600000000003</v>
      </c>
      <c r="V138" s="4">
        <f>SUMIFS('02_核算项'!$AD$2:$AD$6232,'02_核算项'!$B$2:$B$6232,$A138,'02_核算项'!$M$2:$M$6232,"BC")</f>
        <v>0.0019436000000000002</v>
      </c>
      <c r="W138" s="4">
        <f>SUMIFS('02_核算项'!$AD$2:$AD$6232,'02_核算项'!$B$2:$B$6232,$A138,'02_核算项'!$M$2:$M$6232,"OC")</f>
        <v>0.008746199999999999</v>
      </c>
      <c r="X138" s="4">
        <f>SUMIFS('02_核算项'!$AD$2:$AD$6232,'02_核算项'!$B$2:$B$6232,$A138,'02_核算项'!$M$2:$M$6232,"NH3")</f>
        <v>0.0</v>
      </c>
      <c r="Y138" s="2">
        <v>33</v>
      </c>
    </row>
    <row r="139" spans="1:25">
      <c r="A139" s="2" t="s">
        <v>2127</v>
      </c>
      <c r="B139" s="2" t="s">
        <v>1796</v>
      </c>
      <c r="C139" s="2" t="s">
        <v>277</v>
      </c>
      <c r="D139" s="2" t="s">
        <v>50</v>
      </c>
      <c r="E139" s="2" t="s">
        <v>51</v>
      </c>
      <c r="F139" s="2" t="s">
        <v>142</v>
      </c>
      <c r="G139" s="4">
        <f>SUMIFS('02_核算项'!$AC$2:$AC$6232,'02_核算项'!$B$2:$B$6232,$A139,'02_核算项'!$M$2:$M$6232,"SO2")</f>
        <v>5572.6196112</v>
      </c>
      <c r="H139" s="4">
        <f>SUMIFS('02_核算项'!$AC$2:$AC$6232,'02_核算项'!$B$2:$B$6232,$A139,'02_核算项'!$M$2:$M$6232,"NOX")</f>
        <v>4634.8267616</v>
      </c>
      <c r="I139" s="4">
        <f>SUMIFS('02_核算项'!$AC$2:$AC$6232,'02_核算项'!$B$2:$B$6232,$A139,'02_核算项'!$M$2:$M$6232,"CO")</f>
        <v>1285.54596</v>
      </c>
      <c r="J139" s="4">
        <f>SUMIFS('02_核算项'!$AC$2:$AC$6232,'02_核算项'!$B$2:$B$6232,$A139,'02_核算项'!$M$2:$M$6232,"VOCS")</f>
        <v>25.720996400000004</v>
      </c>
      <c r="K139" s="4">
        <f>SUMIFS('02_核算项'!$AC$2:$AC$6232,'02_核算项'!$B$2:$B$6232,$A139,'02_核算项'!$M$2:$M$6232,"PM10")</f>
        <v>15500.246550080003</v>
      </c>
      <c r="L139" s="4">
        <f>SUMIFS('02_核算项'!$AC$2:$AC$6232,'02_核算项'!$B$2:$B$6232,$A139,'02_核算项'!$M$2:$M$6232,"PM25")</f>
        <v>4043.5765897600004</v>
      </c>
      <c r="M139" s="4">
        <f>SUMIFS('02_核算项'!$AC$2:$AC$6232,'02_核算项'!$B$2:$B$6232,$A139,'02_核算项'!$M$2:$M$6232,"BC")</f>
        <v>8.09046328352</v>
      </c>
      <c r="N139" s="4">
        <f>SUMIFS('02_核算项'!$AC$2:$AC$6232,'02_核算项'!$B$2:$B$6232,$A139,'02_核算项'!$M$2:$M$6232,"OC")</f>
        <v>0.000854</v>
      </c>
      <c r="O139" s="4">
        <f>SUMIFS('02_核算项'!$AC$2:$AC$6232,'02_核算项'!$B$2:$B$6232,$A139,'02_核算项'!$M$2:$M$6232,"NH3")</f>
        <v>102.83957760000001</v>
      </c>
      <c r="P139" s="4">
        <f>SUMIFS('02_核算项'!$AD$2:$AD$6232,'02_核算项'!$B$2:$B$6232,$A139,'02_核算项'!$M$2:$M$6232,"SO2")</f>
        <v>1114.5239222399998</v>
      </c>
      <c r="Q139" s="4">
        <f>SUMIFS('02_核算项'!$AD$2:$AD$6232,'02_核算项'!$B$2:$B$6232,$A139,'02_核算项'!$M$2:$M$6232,"NOX")</f>
        <v>1668.5376341760002</v>
      </c>
      <c r="R139" s="4">
        <f>SUMIFS('02_核算项'!$AD$2:$AD$6232,'02_核算项'!$B$2:$B$6232,$A139,'02_核算项'!$M$2:$M$6232,"CO")</f>
        <v>1285.54596</v>
      </c>
      <c r="S139" s="4">
        <f>SUMIFS('02_核算项'!$AD$2:$AD$6232,'02_核算项'!$B$2:$B$6232,$A139,'02_核算项'!$M$2:$M$6232,"VOCS")</f>
        <v>25.720996400000004</v>
      </c>
      <c r="T139" s="4">
        <f>SUMIFS('02_核算项'!$AD$2:$AD$6232,'02_核算项'!$B$2:$B$6232,$A139,'02_核算项'!$M$2:$M$6232,"PM10")</f>
        <v>795.2302104528009</v>
      </c>
      <c r="U139" s="4">
        <f>SUMIFS('02_核算项'!$AD$2:$AD$6232,'02_核算项'!$B$2:$B$6232,$A139,'02_核算项'!$M$2:$M$6232,"PM25")</f>
        <v>222.39671243680021</v>
      </c>
      <c r="V139" s="4">
        <f>SUMIFS('02_核算项'!$AD$2:$AD$6232,'02_核算项'!$B$2:$B$6232,$A139,'02_核算项'!$M$2:$M$6232,"BC")</f>
        <v>0.44497548059360037</v>
      </c>
      <c r="W139" s="4">
        <f>SUMIFS('02_核算项'!$AD$2:$AD$6232,'02_核算项'!$B$2:$B$6232,$A139,'02_核算项'!$M$2:$M$6232,"OC")</f>
        <v>4.697000000000005e-05</v>
      </c>
      <c r="X139" s="4">
        <f>SUMIFS('02_核算项'!$AD$2:$AD$6232,'02_核算项'!$B$2:$B$6232,$A139,'02_核算项'!$M$2:$M$6232,"NH3")</f>
        <v>102.83957760000001</v>
      </c>
      <c r="Y139" s="2">
        <v>29</v>
      </c>
    </row>
    <row r="140" spans="1:25">
      <c r="A140" s="2" t="s">
        <v>2145</v>
      </c>
      <c r="B140" s="2" t="s">
        <v>2146</v>
      </c>
      <c r="C140" s="2" t="s">
        <v>223</v>
      </c>
      <c r="D140" s="2" t="s">
        <v>50</v>
      </c>
      <c r="E140" s="2" t="s">
        <v>225</v>
      </c>
      <c r="F140" s="2" t="s">
        <v>52</v>
      </c>
      <c r="G140" s="4">
        <f>SUMIFS('02_核算项'!$AC$2:$AC$6232,'02_核算项'!$B$2:$B$6232,$A140,'02_核算项'!$M$2:$M$6232,"SO2")</f>
        <v>0.0</v>
      </c>
      <c r="H140" s="4">
        <f>SUMIFS('02_核算项'!$AC$2:$AC$6232,'02_核算项'!$B$2:$B$6232,$A140,'02_核算项'!$M$2:$M$6232,"NOX")</f>
        <v>96.08395099999998</v>
      </c>
      <c r="I140" s="4">
        <f>SUMIFS('02_核算项'!$AC$2:$AC$6232,'02_核算项'!$B$2:$B$6232,$A140,'02_核算项'!$M$2:$M$6232,"CO")</f>
        <v>30.465643</v>
      </c>
      <c r="J140" s="4">
        <f>SUMIFS('02_核算项'!$AC$2:$AC$6232,'02_核算项'!$B$2:$B$6232,$A140,'02_核算项'!$M$2:$M$6232,"VOCS")</f>
        <v>0.4687022</v>
      </c>
      <c r="K140" s="4">
        <f>SUMIFS('02_核算项'!$AC$2:$AC$6232,'02_核算项'!$B$2:$B$6232,$A140,'02_核算项'!$M$2:$M$6232,"PM10")</f>
        <v>0.7030532999999999</v>
      </c>
      <c r="L140" s="4">
        <f>SUMIFS('02_核算项'!$AC$2:$AC$6232,'02_核算项'!$B$2:$B$6232,$A140,'02_核算项'!$M$2:$M$6232,"PM25")</f>
        <v>0.7030532999999999</v>
      </c>
      <c r="M140" s="4">
        <f>SUMIFS('02_核算项'!$AC$2:$AC$6232,'02_核算项'!$B$2:$B$6232,$A140,'02_核算项'!$M$2:$M$6232,"BC")</f>
        <v>0.0</v>
      </c>
      <c r="N140" s="4">
        <f>SUMIFS('02_核算项'!$AC$2:$AC$6232,'02_核算项'!$B$2:$B$6232,$A140,'02_核算项'!$M$2:$M$6232,"OC")</f>
        <v>0.0</v>
      </c>
      <c r="O140" s="4">
        <f>SUMIFS('02_核算项'!$AC$2:$AC$6232,'02_核算项'!$B$2:$B$6232,$A140,'02_核算项'!$M$2:$M$6232,"NH3")</f>
        <v>0.0</v>
      </c>
      <c r="P140" s="4">
        <f>SUMIFS('02_核算项'!$AD$2:$AD$6232,'02_核算项'!$B$2:$B$6232,$A140,'02_核算项'!$M$2:$M$6232,"SO2")</f>
        <v>0.0</v>
      </c>
      <c r="Q140" s="4">
        <f>SUMIFS('02_核算项'!$AD$2:$AD$6232,'02_核算项'!$B$2:$B$6232,$A140,'02_核算项'!$M$2:$M$6232,"NOX")</f>
        <v>74.94548178</v>
      </c>
      <c r="R140" s="4">
        <f>SUMIFS('02_核算项'!$AD$2:$AD$6232,'02_核算项'!$B$2:$B$6232,$A140,'02_核算项'!$M$2:$M$6232,"CO")</f>
        <v>30.465643</v>
      </c>
      <c r="S140" s="4">
        <f>SUMIFS('02_核算项'!$AD$2:$AD$6232,'02_核算项'!$B$2:$B$6232,$A140,'02_核算项'!$M$2:$M$6232,"VOCS")</f>
        <v>0.4687022</v>
      </c>
      <c r="T140" s="4">
        <f>SUMIFS('02_核算项'!$AD$2:$AD$6232,'02_核算项'!$B$2:$B$6232,$A140,'02_核算项'!$M$2:$M$6232,"PM10")</f>
        <v>0.7030532999999999</v>
      </c>
      <c r="U140" s="4">
        <f>SUMIFS('02_核算项'!$AD$2:$AD$6232,'02_核算项'!$B$2:$B$6232,$A140,'02_核算项'!$M$2:$M$6232,"PM25")</f>
        <v>0.7030532999999999</v>
      </c>
      <c r="V140" s="4">
        <f>SUMIFS('02_核算项'!$AD$2:$AD$6232,'02_核算项'!$B$2:$B$6232,$A140,'02_核算项'!$M$2:$M$6232,"BC")</f>
        <v>0.0</v>
      </c>
      <c r="W140" s="4">
        <f>SUMIFS('02_核算项'!$AD$2:$AD$6232,'02_核算项'!$B$2:$B$6232,$A140,'02_核算项'!$M$2:$M$6232,"OC")</f>
        <v>0.0</v>
      </c>
      <c r="X140" s="4">
        <f>SUMIFS('02_核算项'!$AD$2:$AD$6232,'02_核算项'!$B$2:$B$6232,$A140,'02_核算项'!$M$2:$M$6232,"NH3")</f>
        <v>0.0</v>
      </c>
      <c r="Y140" s="2">
        <v>32</v>
      </c>
    </row>
    <row r="141" spans="1:25">
      <c r="A141" s="2" t="s">
        <v>2156</v>
      </c>
      <c r="B141" s="2" t="s">
        <v>2157</v>
      </c>
      <c r="C141" s="2" t="s">
        <v>514</v>
      </c>
      <c r="D141" s="2" t="s">
        <v>278</v>
      </c>
      <c r="E141" s="2" t="s">
        <v>225</v>
      </c>
      <c r="F141" s="2" t="s">
        <v>52</v>
      </c>
      <c r="G141" s="4">
        <f>SUMIFS('02_核算项'!$AC$2:$AC$6232,'02_核算项'!$B$2:$B$6232,$A141,'02_核算项'!$M$2:$M$6232,"SO2")</f>
        <v>0</v>
      </c>
      <c r="H141" s="4">
        <f>SUMIFS('02_核算项'!$AC$2:$AC$6232,'02_核算项'!$B$2:$B$6232,$A141,'02_核算项'!$M$2:$M$6232,"NOX")</f>
        <v>0</v>
      </c>
      <c r="I141" s="4">
        <f>SUMIFS('02_核算项'!$AC$2:$AC$6232,'02_核算项'!$B$2:$B$6232,$A141,'02_核算项'!$M$2:$M$6232,"CO")</f>
        <v>0</v>
      </c>
      <c r="J141" s="4">
        <f>SUMIFS('02_核算项'!$AC$2:$AC$6232,'02_核算项'!$B$2:$B$6232,$A141,'02_核算项'!$M$2:$M$6232,"VOCS")</f>
        <v>0</v>
      </c>
      <c r="K141" s="4">
        <f>SUMIFS('02_核算项'!$AC$2:$AC$6232,'02_核算项'!$B$2:$B$6232,$A141,'02_核算项'!$M$2:$M$6232,"PM10")</f>
        <v>0</v>
      </c>
      <c r="L141" s="4">
        <f>SUMIFS('02_核算项'!$AC$2:$AC$6232,'02_核算项'!$B$2:$B$6232,$A141,'02_核算项'!$M$2:$M$6232,"PM25")</f>
        <v>0</v>
      </c>
      <c r="M141" s="4">
        <f>SUMIFS('02_核算项'!$AC$2:$AC$6232,'02_核算项'!$B$2:$B$6232,$A141,'02_核算项'!$M$2:$M$6232,"BC")</f>
        <v>0</v>
      </c>
      <c r="N141" s="4">
        <f>SUMIFS('02_核算项'!$AC$2:$AC$6232,'02_核算项'!$B$2:$B$6232,$A141,'02_核算项'!$M$2:$M$6232,"OC")</f>
        <v>0</v>
      </c>
      <c r="O141" s="4">
        <f>SUMIFS('02_核算项'!$AC$2:$AC$6232,'02_核算项'!$B$2:$B$6232,$A141,'02_核算项'!$M$2:$M$6232,"NH3")</f>
        <v>0.0</v>
      </c>
      <c r="X141" s="4">
        <f>SUMIFS('02_核算项'!$AD$2:$AD$6232,'02_核算项'!$B$2:$B$6232,$A141,'02_核算项'!$M$2:$M$6232,"NH3")</f>
        <v>0.0</v>
      </c>
      <c r="Y141" s="2">
        <v>48</v>
      </c>
    </row>
    <row r="142" spans="1:25">
      <c r="A142" s="2" t="s">
        <v>2167</v>
      </c>
      <c r="B142" s="2" t="s">
        <v>1105</v>
      </c>
      <c r="C142" s="2" t="s">
        <v>1106</v>
      </c>
      <c r="D142" s="2" t="s">
        <v>119</v>
      </c>
      <c r="E142" s="2" t="s">
        <v>51</v>
      </c>
      <c r="F142" s="2" t="s">
        <v>52</v>
      </c>
      <c r="G142" s="4">
        <f>SUMIFS('02_核算项'!$AC$2:$AC$6232,'02_核算项'!$B$2:$B$6232,$A142,'02_核算项'!$M$2:$M$6232,"SO2")</f>
        <v>238.0</v>
      </c>
      <c r="H142" s="4">
        <f>SUMIFS('02_核算项'!$AC$2:$AC$6232,'02_核算项'!$B$2:$B$6232,$A142,'02_核算项'!$M$2:$M$6232,"NOX")</f>
        <v>160.0</v>
      </c>
      <c r="I142" s="4">
        <f>SUMIFS('02_核算项'!$AC$2:$AC$6232,'02_核算项'!$B$2:$B$6232,$A142,'02_核算项'!$M$2:$M$6232,"CO")</f>
        <v>320.0</v>
      </c>
      <c r="J142" s="4">
        <f>SUMIFS('02_核算项'!$AC$2:$AC$6232,'02_核算项'!$B$2:$B$6232,$A142,'02_核算项'!$M$2:$M$6232,"VOCS")</f>
        <v>7.2</v>
      </c>
      <c r="K142" s="4">
        <f>SUMIFS('02_核算项'!$AC$2:$AC$6232,'02_核算项'!$B$2:$B$6232,$A142,'02_核算项'!$M$2:$M$6232,"PM10")</f>
        <v>143.15400000000005</v>
      </c>
      <c r="L142" s="4">
        <f>SUMIFS('02_核算项'!$AC$2:$AC$6232,'02_核算项'!$B$2:$B$6232,$A142,'02_核算项'!$M$2:$M$6232,"PM25")</f>
        <v>43.38000000000002</v>
      </c>
      <c r="M142" s="4">
        <f>SUMIFS('02_核算项'!$AC$2:$AC$6232,'02_核算项'!$B$2:$B$6232,$A142,'02_核算项'!$M$2:$M$6232,"BC")</f>
        <v>0.08676000000000003</v>
      </c>
      <c r="N142" s="4">
        <f>SUMIFS('02_核算项'!$AC$2:$AC$6232,'02_核算项'!$B$2:$B$6232,$A142,'02_核算项'!$M$2:$M$6232,"OC")</f>
        <v>0.0</v>
      </c>
      <c r="O142" s="4">
        <f>SUMIFS('02_核算项'!$AC$2:$AC$6232,'02_核算项'!$B$2:$B$6232,$A142,'02_核算项'!$M$2:$M$6232,"NH3")</f>
        <v>0.0</v>
      </c>
      <c r="P142" s="4">
        <f>SUMIFS('02_核算项'!$AD$2:$AD$6232,'02_核算项'!$B$2:$B$6232,$A142,'02_核算项'!$M$2:$M$6232,"SO2")</f>
        <v>238.0</v>
      </c>
      <c r="Q142" s="4">
        <f>SUMIFS('02_核算项'!$AD$2:$AD$6232,'02_核算项'!$B$2:$B$6232,$A142,'02_核算项'!$M$2:$M$6232,"NOX")</f>
        <v>160.0</v>
      </c>
      <c r="R142" s="4">
        <f>SUMIFS('02_核算项'!$AD$2:$AD$6232,'02_核算项'!$B$2:$B$6232,$A142,'02_核算项'!$M$2:$M$6232,"CO")</f>
        <v>320.0</v>
      </c>
      <c r="S142" s="4">
        <f>SUMIFS('02_核算项'!$AD$2:$AD$6232,'02_核算项'!$B$2:$B$6232,$A142,'02_核算项'!$M$2:$M$6232,"VOCS")</f>
        <v>7.2</v>
      </c>
      <c r="T142" s="4">
        <f>SUMIFS('02_核算项'!$AD$2:$AD$6232,'02_核算项'!$B$2:$B$6232,$A142,'02_核算项'!$M$2:$M$6232,"PM10")</f>
        <v>143.15400000000005</v>
      </c>
      <c r="U142" s="4">
        <f>SUMIFS('02_核算项'!$AD$2:$AD$6232,'02_核算项'!$B$2:$B$6232,$A142,'02_核算项'!$M$2:$M$6232,"PM25")</f>
        <v>43.38000000000002</v>
      </c>
      <c r="V142" s="4">
        <f>SUMIFS('02_核算项'!$AD$2:$AD$6232,'02_核算项'!$B$2:$B$6232,$A142,'02_核算项'!$M$2:$M$6232,"BC")</f>
        <v>0.08676000000000003</v>
      </c>
      <c r="W142" s="4">
        <f>SUMIFS('02_核算项'!$AD$2:$AD$6232,'02_核算项'!$B$2:$B$6232,$A142,'02_核算项'!$M$2:$M$6232,"OC")</f>
        <v>0.0</v>
      </c>
      <c r="X142" s="4">
        <f>SUMIFS('02_核算项'!$AD$2:$AD$6232,'02_核算项'!$B$2:$B$6232,$A142,'02_核算项'!$M$2:$M$6232,"NH3")</f>
        <v>0.0</v>
      </c>
      <c r="Y142" s="2">
        <v>33</v>
      </c>
    </row>
    <row r="143" spans="1:25">
      <c r="A143" s="2" t="s">
        <v>2177</v>
      </c>
      <c r="B143" s="2" t="s">
        <v>2178</v>
      </c>
      <c r="C143" s="2" t="s">
        <v>254</v>
      </c>
      <c r="D143" s="2" t="s">
        <v>224</v>
      </c>
      <c r="E143" s="2" t="s">
        <v>225</v>
      </c>
      <c r="F143" s="2" t="s">
        <v>142</v>
      </c>
      <c r="G143" s="4">
        <f>SUMIFS('02_核算项'!$AC$2:$AC$6232,'02_核算项'!$B$2:$B$6232,$A143,'02_核算项'!$M$2:$M$6232,"SO2")</f>
        <v>0.0</v>
      </c>
      <c r="H143" s="4">
        <f>SUMIFS('02_核算项'!$AC$2:$AC$6232,'02_核算项'!$B$2:$B$6232,$A143,'02_核算项'!$M$2:$M$6232,"NOX")</f>
        <v>132.63483599999998</v>
      </c>
      <c r="I143" s="4">
        <f>SUMIFS('02_核算项'!$AC$2:$AC$6232,'02_核算项'!$B$2:$B$6232,$A143,'02_核算项'!$M$2:$M$6232,"CO")</f>
        <v>42.054948</v>
      </c>
      <c r="J143" s="4">
        <f>SUMIFS('02_核算项'!$AC$2:$AC$6232,'02_核算项'!$B$2:$B$6232,$A143,'02_核算项'!$M$2:$M$6232,"VOCS")</f>
        <v>0.6469992000000001</v>
      </c>
      <c r="K143" s="4">
        <f>SUMIFS('02_核算项'!$AC$2:$AC$6232,'02_核算项'!$B$2:$B$6232,$A143,'02_核算项'!$M$2:$M$6232,"PM10")</f>
        <v>0.9704987999999999</v>
      </c>
      <c r="L143" s="4">
        <f>SUMIFS('02_核算项'!$AC$2:$AC$6232,'02_核算项'!$B$2:$B$6232,$A143,'02_核算项'!$M$2:$M$6232,"PM25")</f>
        <v>0.9704987999999999</v>
      </c>
      <c r="M143" s="4">
        <f>SUMIFS('02_核算项'!$AC$2:$AC$6232,'02_核算项'!$B$2:$B$6232,$A143,'02_核算项'!$M$2:$M$6232,"BC")</f>
        <v>0.0</v>
      </c>
      <c r="N143" s="4">
        <f>SUMIFS('02_核算项'!$AC$2:$AC$6232,'02_核算项'!$B$2:$B$6232,$A143,'02_核算项'!$M$2:$M$6232,"OC")</f>
        <v>0.0</v>
      </c>
      <c r="O143" s="4">
        <f>SUMIFS('02_核算项'!$AC$2:$AC$6232,'02_核算项'!$B$2:$B$6232,$A143,'02_核算项'!$M$2:$M$6232,"NH3")</f>
        <v>0.0</v>
      </c>
      <c r="P143" s="4">
        <f>SUMIFS('02_核算项'!$AD$2:$AD$6232,'02_核算项'!$B$2:$B$6232,$A143,'02_核算项'!$M$2:$M$6232,"SO2")</f>
        <v>0.0</v>
      </c>
      <c r="Q143" s="4">
        <f>SUMIFS('02_核算项'!$AD$2:$AD$6232,'02_核算项'!$B$2:$B$6232,$A143,'02_核算项'!$M$2:$M$6232,"NOX")</f>
        <v>103.45517207999998</v>
      </c>
      <c r="R143" s="4">
        <f>SUMIFS('02_核算项'!$AD$2:$AD$6232,'02_核算项'!$B$2:$B$6232,$A143,'02_核算项'!$M$2:$M$6232,"CO")</f>
        <v>42.054948</v>
      </c>
      <c r="S143" s="4">
        <f>SUMIFS('02_核算项'!$AD$2:$AD$6232,'02_核算项'!$B$2:$B$6232,$A143,'02_核算项'!$M$2:$M$6232,"VOCS")</f>
        <v>0.6469992000000001</v>
      </c>
      <c r="T143" s="4">
        <f>SUMIFS('02_核算项'!$AD$2:$AD$6232,'02_核算项'!$B$2:$B$6232,$A143,'02_核算项'!$M$2:$M$6232,"PM10")</f>
        <v>0.9704987999999999</v>
      </c>
      <c r="U143" s="4">
        <f>SUMIFS('02_核算项'!$AD$2:$AD$6232,'02_核算项'!$B$2:$B$6232,$A143,'02_核算项'!$M$2:$M$6232,"PM25")</f>
        <v>0.9704987999999999</v>
      </c>
      <c r="V143" s="4">
        <f>SUMIFS('02_核算项'!$AD$2:$AD$6232,'02_核算项'!$B$2:$B$6232,$A143,'02_核算项'!$M$2:$M$6232,"BC")</f>
        <v>0.0</v>
      </c>
      <c r="W143" s="4">
        <f>SUMIFS('02_核算项'!$AD$2:$AD$6232,'02_核算项'!$B$2:$B$6232,$A143,'02_核算项'!$M$2:$M$6232,"OC")</f>
        <v>0.0</v>
      </c>
      <c r="X143" s="4">
        <f>SUMIFS('02_核算项'!$AD$2:$AD$6232,'02_核算项'!$B$2:$B$6232,$A143,'02_核算项'!$M$2:$M$6232,"NH3")</f>
        <v>0.0</v>
      </c>
      <c r="Y143" s="2">
        <v>41</v>
      </c>
    </row>
    <row r="144" spans="1:25">
      <c r="A144" s="2" t="s">
        <v>2188</v>
      </c>
      <c r="B144" s="2" t="s">
        <v>2189</v>
      </c>
      <c r="C144" s="2" t="s">
        <v>1707</v>
      </c>
      <c r="D144" s="2" t="s">
        <v>50</v>
      </c>
      <c r="E144" s="2" t="s">
        <v>51</v>
      </c>
      <c r="F144" s="2" t="s">
        <v>52</v>
      </c>
      <c r="G144" s="4">
        <f>SUMIFS('02_核算项'!$AC$2:$AC$6232,'02_核算项'!$B$2:$B$6232,$A144,'02_核算项'!$M$2:$M$6232,"SO2")</f>
        <v>26616.753799999995</v>
      </c>
      <c r="H144" s="4">
        <f>SUMIFS('02_核算项'!$AC$2:$AC$6232,'02_核算项'!$B$2:$B$6232,$A144,'02_核算项'!$M$2:$M$6232,"NOX")</f>
        <v>17367.13076</v>
      </c>
      <c r="I144" s="4">
        <f>SUMIFS('02_核算项'!$AC$2:$AC$6232,'02_核算项'!$B$2:$B$6232,$A144,'02_核算项'!$M$2:$M$6232,"CO")</f>
        <v>4817.512</v>
      </c>
      <c r="J144" s="4">
        <f>SUMIFS('02_核算项'!$AC$2:$AC$6232,'02_核算项'!$B$2:$B$6232,$A144,'02_核算项'!$M$2:$M$6232,"VOCS")</f>
        <v>96.35024</v>
      </c>
      <c r="K144" s="4">
        <f>SUMIFS('02_核算项'!$AC$2:$AC$6232,'02_核算项'!$B$2:$B$6232,$A144,'02_核算项'!$M$2:$M$6232,"PM10")</f>
        <v>69681.095757</v>
      </c>
      <c r="L144" s="4">
        <f>SUMIFS('02_核算项'!$AC$2:$AC$6232,'02_核算项'!$B$2:$B$6232,$A144,'02_核算项'!$M$2:$M$6232,"PM25")</f>
        <v>18177.677153999997</v>
      </c>
      <c r="M144" s="4">
        <f>SUMIFS('02_核算项'!$AC$2:$AC$6232,'02_核算项'!$B$2:$B$6232,$A144,'02_核算项'!$M$2:$M$6232,"BC")</f>
        <v>36.355354307999995</v>
      </c>
      <c r="N144" s="4">
        <f>SUMIFS('02_核算项'!$AC$2:$AC$6232,'02_核算项'!$B$2:$B$6232,$A144,'02_核算项'!$M$2:$M$6232,"OC")</f>
        <v>0.0</v>
      </c>
      <c r="O144" s="4">
        <f>SUMIFS('02_核算项'!$AC$2:$AC$6232,'02_核算项'!$B$2:$B$6232,$A144,'02_核算项'!$M$2:$M$6232,"NH3")</f>
        <v>385.40096</v>
      </c>
      <c r="P144" s="4">
        <f>SUMIFS('02_核算项'!$AD$2:$AD$6232,'02_核算项'!$B$2:$B$6232,$A144,'02_核算项'!$M$2:$M$6232,"SO2")</f>
        <v>15970.052279999996</v>
      </c>
      <c r="Q144" s="4">
        <f>SUMIFS('02_核算项'!$AD$2:$AD$6232,'02_核算项'!$B$2:$B$6232,$A144,'02_核算项'!$M$2:$M$6232,"NOX")</f>
        <v>6252.1670736</v>
      </c>
      <c r="R144" s="4">
        <f>SUMIFS('02_核算项'!$AD$2:$AD$6232,'02_核算项'!$B$2:$B$6232,$A144,'02_核算项'!$M$2:$M$6232,"CO")</f>
        <v>4817.512</v>
      </c>
      <c r="S144" s="4">
        <f>SUMIFS('02_核算项'!$AD$2:$AD$6232,'02_核算项'!$B$2:$B$6232,$A144,'02_核算项'!$M$2:$M$6232,"VOCS")</f>
        <v>96.35024</v>
      </c>
      <c r="T144" s="4">
        <f>SUMIFS('02_核算项'!$AD$2:$AD$6232,'02_核算项'!$B$2:$B$6232,$A144,'02_核算项'!$M$2:$M$6232,"PM10")</f>
        <v>1242.141272190001</v>
      </c>
      <c r="U144" s="4">
        <f>SUMIFS('02_核算项'!$AD$2:$AD$6232,'02_核算项'!$B$2:$B$6232,$A144,'02_核算项'!$M$2:$M$6232,"PM25")</f>
        <v>727.1070861600006</v>
      </c>
      <c r="V144" s="4">
        <f>SUMIFS('02_核算项'!$AD$2:$AD$6232,'02_核算项'!$B$2:$B$6232,$A144,'02_核算项'!$M$2:$M$6232,"BC")</f>
        <v>1.454214172320001</v>
      </c>
      <c r="W144" s="4">
        <f>SUMIFS('02_核算项'!$AD$2:$AD$6232,'02_核算项'!$B$2:$B$6232,$A144,'02_核算项'!$M$2:$M$6232,"OC")</f>
        <v>0.0</v>
      </c>
      <c r="X144" s="4">
        <f>SUMIFS('02_核算项'!$AD$2:$AD$6232,'02_核算项'!$B$2:$B$6232,$A144,'02_核算项'!$M$2:$M$6232,"NH3")</f>
        <v>385.40096</v>
      </c>
      <c r="Y144" s="2">
        <v>16</v>
      </c>
    </row>
    <row r="145" spans="1:25">
      <c r="A145" s="2" t="s">
        <v>2203</v>
      </c>
      <c r="B145" s="2" t="s">
        <v>276</v>
      </c>
      <c r="C145" s="2" t="s">
        <v>277</v>
      </c>
      <c r="D145" s="2" t="s">
        <v>278</v>
      </c>
      <c r="E145" s="2" t="s">
        <v>120</v>
      </c>
      <c r="F145" s="2" t="s">
        <v>297</v>
      </c>
      <c r="G145" s="4">
        <f>SUMIFS('02_核算项'!$AC$2:$AC$6232,'02_核算项'!$B$2:$B$6232,$A145,'02_核算项'!$M$2:$M$6232,"SO2")</f>
        <v>0</v>
      </c>
      <c r="H145" s="4">
        <f>SUMIFS('02_核算项'!$AC$2:$AC$6232,'02_核算项'!$B$2:$B$6232,$A145,'02_核算项'!$M$2:$M$6232,"NOX")</f>
        <v>0</v>
      </c>
      <c r="I145" s="4">
        <f>SUMIFS('02_核算项'!$AC$2:$AC$6232,'02_核算项'!$B$2:$B$6232,$A145,'02_核算项'!$M$2:$M$6232,"CO")</f>
        <v>0</v>
      </c>
      <c r="J145" s="4">
        <f>SUMIFS('02_核算项'!$AC$2:$AC$6232,'02_核算项'!$B$2:$B$6232,$A145,'02_核算项'!$M$2:$M$6232,"VOCS")</f>
        <v>0</v>
      </c>
      <c r="K145" s="4">
        <f>SUMIFS('02_核算项'!$AC$2:$AC$6232,'02_核算项'!$B$2:$B$6232,$A145,'02_核算项'!$M$2:$M$6232,"PM10")</f>
        <v>0</v>
      </c>
      <c r="L145" s="4">
        <f>SUMIFS('02_核算项'!$AC$2:$AC$6232,'02_核算项'!$B$2:$B$6232,$A145,'02_核算项'!$M$2:$M$6232,"PM25")</f>
        <v>0</v>
      </c>
      <c r="M145" s="4">
        <f>SUMIFS('02_核算项'!$AC$2:$AC$6232,'02_核算项'!$B$2:$B$6232,$A145,'02_核算项'!$M$2:$M$6232,"BC")</f>
        <v>0</v>
      </c>
      <c r="N145" s="4">
        <f>SUMIFS('02_核算项'!$AC$2:$AC$6232,'02_核算项'!$B$2:$B$6232,$A145,'02_核算项'!$M$2:$M$6232,"OC")</f>
        <v>0</v>
      </c>
      <c r="O145" s="4">
        <f>SUMIFS('02_核算项'!$AC$2:$AC$6232,'02_核算项'!$B$2:$B$6232,$A145,'02_核算项'!$M$2:$M$6232,"NH3")</f>
        <v>0.0</v>
      </c>
      <c r="X145" s="4">
        <f>SUMIFS('02_核算项'!$AD$2:$AD$6232,'02_核算项'!$B$2:$B$6232,$A145,'02_核算项'!$M$2:$M$6232,"NH3")</f>
        <v>0.0</v>
      </c>
      <c r="Y145" s="2">
        <v>48</v>
      </c>
    </row>
    <row r="146" spans="1:25">
      <c r="A146" s="2" t="s">
        <v>2213</v>
      </c>
      <c r="B146" s="2" t="s">
        <v>2214</v>
      </c>
      <c r="C146" s="2" t="s">
        <v>491</v>
      </c>
      <c r="D146" s="2" t="s">
        <v>224</v>
      </c>
      <c r="E146" s="2" t="s">
        <v>51</v>
      </c>
      <c r="F146" s="2" t="s">
        <v>297</v>
      </c>
      <c r="G146" s="4">
        <f>SUMIFS('02_核算项'!$AC$2:$AC$6232,'02_核算项'!$B$2:$B$6232,$A146,'02_核算项'!$M$2:$M$6232,"SO2")</f>
        <v>823.1706</v>
      </c>
      <c r="H146" s="4">
        <f>SUMIFS('02_核算项'!$AC$2:$AC$6232,'02_核算项'!$B$2:$B$6232,$A146,'02_核算项'!$M$2:$M$6232,"NOX")</f>
        <v>885.4272000000001</v>
      </c>
      <c r="I146" s="4">
        <f>SUMIFS('02_核算项'!$AC$2:$AC$6232,'02_核算项'!$B$2:$B$6232,$A146,'02_核算项'!$M$2:$M$6232,"CO")</f>
        <v>197.64</v>
      </c>
      <c r="J146" s="4">
        <f>SUMIFS('02_核算项'!$AC$2:$AC$6232,'02_核算项'!$B$2:$B$6232,$A146,'02_核算项'!$M$2:$M$6232,"VOCS")</f>
        <v>3.9528</v>
      </c>
      <c r="K146" s="4">
        <f>SUMIFS('02_核算项'!$AC$2:$AC$6232,'02_核算项'!$B$2:$B$6232,$A146,'02_核算项'!$M$2:$M$6232,"PM10")</f>
        <v>2768.34348</v>
      </c>
      <c r="L146" s="4">
        <f>SUMIFS('02_核算项'!$AC$2:$AC$6232,'02_核算项'!$B$2:$B$6232,$A146,'02_核算项'!$M$2:$M$6232,"PM25")</f>
        <v>668.2208400000001</v>
      </c>
      <c r="M146" s="4">
        <f>SUMIFS('02_核算项'!$AC$2:$AC$6232,'02_核算项'!$B$2:$B$6232,$A146,'02_核算项'!$M$2:$M$6232,"BC")</f>
        <v>1.3364416800000003</v>
      </c>
      <c r="N146" s="4">
        <f>SUMIFS('02_核算项'!$AC$2:$AC$6232,'02_核算项'!$B$2:$B$6232,$A146,'02_核算项'!$M$2:$M$6232,"OC")</f>
        <v>0.0</v>
      </c>
      <c r="O146" s="4">
        <f>SUMIFS('02_核算项'!$AC$2:$AC$6232,'02_核算项'!$B$2:$B$6232,$A146,'02_核算项'!$M$2:$M$6232,"NH3")</f>
        <v>15.8112</v>
      </c>
      <c r="P146" s="4">
        <f>SUMIFS('02_核算项'!$AD$2:$AD$6232,'02_核算项'!$B$2:$B$6232,$A146,'02_核算项'!$M$2:$M$6232,"SO2")</f>
        <v>493.90236</v>
      </c>
      <c r="Q146" s="4">
        <f>SUMIFS('02_核算项'!$AD$2:$AD$6232,'02_核算项'!$B$2:$B$6232,$A146,'02_核算项'!$M$2:$M$6232,"NOX")</f>
        <v>513.5477760000001</v>
      </c>
      <c r="R146" s="4">
        <f>SUMIFS('02_核算项'!$AD$2:$AD$6232,'02_核算项'!$B$2:$B$6232,$A146,'02_核算项'!$M$2:$M$6232,"CO")</f>
        <v>197.64</v>
      </c>
      <c r="S146" s="4">
        <f>SUMIFS('02_核算项'!$AD$2:$AD$6232,'02_核算项'!$B$2:$B$6232,$A146,'02_核算项'!$M$2:$M$6232,"VOCS")</f>
        <v>3.9528</v>
      </c>
      <c r="T146" s="4">
        <f>SUMIFS('02_核算项'!$AD$2:$AD$6232,'02_核算项'!$B$2:$B$6232,$A146,'02_核算项'!$M$2:$M$6232,"PM10")</f>
        <v>141.75827820000012</v>
      </c>
      <c r="U146" s="4">
        <f>SUMIFS('02_核算项'!$AD$2:$AD$6232,'02_核算项'!$B$2:$B$6232,$A146,'02_核算项'!$M$2:$M$6232,"PM25")</f>
        <v>36.752146200000034</v>
      </c>
      <c r="V146" s="4">
        <f>SUMIFS('02_核算项'!$AD$2:$AD$6232,'02_核算项'!$B$2:$B$6232,$A146,'02_核算项'!$M$2:$M$6232,"BC")</f>
        <v>0.07350429240000009</v>
      </c>
      <c r="W146" s="4">
        <f>SUMIFS('02_核算项'!$AD$2:$AD$6232,'02_核算项'!$B$2:$B$6232,$A146,'02_核算项'!$M$2:$M$6232,"OC")</f>
        <v>0.0</v>
      </c>
      <c r="X146" s="4">
        <f>SUMIFS('02_核算项'!$AD$2:$AD$6232,'02_核算项'!$B$2:$B$6232,$A146,'02_核算项'!$M$2:$M$6232,"NH3")</f>
        <v>15.8112</v>
      </c>
      <c r="Y146" s="2">
        <v>16</v>
      </c>
    </row>
    <row r="147" spans="1:25">
      <c r="A147" s="2" t="s">
        <v>2224</v>
      </c>
      <c r="B147" s="2" t="s">
        <v>2225</v>
      </c>
      <c r="C147" s="2" t="s">
        <v>924</v>
      </c>
      <c r="D147" s="2" t="s">
        <v>119</v>
      </c>
      <c r="E147" s="2" t="s">
        <v>227</v>
      </c>
      <c r="F147" s="2" t="s">
        <v>52</v>
      </c>
      <c r="G147" s="4">
        <f>SUMIFS('02_核算项'!$AC$2:$AC$6232,'02_核算项'!$B$2:$B$6232,$A147,'02_核算项'!$M$2:$M$6232,"SO2")</f>
        <v>0.0</v>
      </c>
      <c r="H147" s="4">
        <f>SUMIFS('02_核算项'!$AC$2:$AC$6232,'02_核算项'!$B$2:$B$6232,$A147,'02_核算项'!$M$2:$M$6232,"NOX")</f>
        <v>0.64288</v>
      </c>
      <c r="I147" s="4">
        <f>SUMIFS('02_核算项'!$AC$2:$AC$6232,'02_核算项'!$B$2:$B$6232,$A147,'02_核算项'!$M$2:$M$6232,"CO")</f>
        <v>0.20384</v>
      </c>
      <c r="J147" s="4">
        <f>SUMIFS('02_核算项'!$AC$2:$AC$6232,'02_核算项'!$B$2:$B$6232,$A147,'02_核算项'!$M$2:$M$6232,"VOCS")</f>
        <v>0.003136</v>
      </c>
      <c r="K147" s="4">
        <f>SUMIFS('02_核算项'!$AC$2:$AC$6232,'02_核算项'!$B$2:$B$6232,$A147,'02_核算项'!$M$2:$M$6232,"PM10")</f>
        <v>0.004704</v>
      </c>
      <c r="L147" s="4">
        <f>SUMIFS('02_核算项'!$AC$2:$AC$6232,'02_核算项'!$B$2:$B$6232,$A147,'02_核算项'!$M$2:$M$6232,"PM25")</f>
        <v>0.004704</v>
      </c>
      <c r="M147" s="4">
        <f>SUMIFS('02_核算项'!$AC$2:$AC$6232,'02_核算项'!$B$2:$B$6232,$A147,'02_核算项'!$M$2:$M$6232,"BC")</f>
        <v>0.0</v>
      </c>
      <c r="N147" s="4">
        <f>SUMIFS('02_核算项'!$AC$2:$AC$6232,'02_核算项'!$B$2:$B$6232,$A147,'02_核算项'!$M$2:$M$6232,"OC")</f>
        <v>0.0</v>
      </c>
      <c r="O147" s="4">
        <f>SUMIFS('02_核算项'!$AC$2:$AC$6232,'02_核算项'!$B$2:$B$6232,$A147,'02_核算项'!$M$2:$M$6232,"NH3")</f>
        <v>0.0</v>
      </c>
      <c r="P147" s="4">
        <f>SUMIFS('02_核算项'!$AD$2:$AD$6232,'02_核算项'!$B$2:$B$6232,$A147,'02_核算项'!$M$2:$M$6232,"SO2")</f>
        <v>0.0</v>
      </c>
      <c r="Q147" s="4">
        <f>SUMIFS('02_核算项'!$AD$2:$AD$6232,'02_核算项'!$B$2:$B$6232,$A147,'02_核算项'!$M$2:$M$6232,"NOX")</f>
        <v>0.5014464000000001</v>
      </c>
      <c r="R147" s="4">
        <f>SUMIFS('02_核算项'!$AD$2:$AD$6232,'02_核算项'!$B$2:$B$6232,$A147,'02_核算项'!$M$2:$M$6232,"CO")</f>
        <v>0.20384</v>
      </c>
      <c r="S147" s="4">
        <f>SUMIFS('02_核算项'!$AD$2:$AD$6232,'02_核算项'!$B$2:$B$6232,$A147,'02_核算项'!$M$2:$M$6232,"VOCS")</f>
        <v>0.003136</v>
      </c>
      <c r="T147" s="4">
        <f>SUMIFS('02_核算项'!$AD$2:$AD$6232,'02_核算项'!$B$2:$B$6232,$A147,'02_核算项'!$M$2:$M$6232,"PM10")</f>
        <v>0.004704</v>
      </c>
      <c r="U147" s="4">
        <f>SUMIFS('02_核算项'!$AD$2:$AD$6232,'02_核算项'!$B$2:$B$6232,$A147,'02_核算项'!$M$2:$M$6232,"PM25")</f>
        <v>0.004704</v>
      </c>
      <c r="V147" s="4">
        <f>SUMIFS('02_核算项'!$AD$2:$AD$6232,'02_核算项'!$B$2:$B$6232,$A147,'02_核算项'!$M$2:$M$6232,"BC")</f>
        <v>0.0</v>
      </c>
      <c r="W147" s="4">
        <f>SUMIFS('02_核算项'!$AD$2:$AD$6232,'02_核算项'!$B$2:$B$6232,$A147,'02_核算项'!$M$2:$M$6232,"OC")</f>
        <v>0.0</v>
      </c>
      <c r="X147" s="4">
        <f>SUMIFS('02_核算项'!$AD$2:$AD$6232,'02_核算项'!$B$2:$B$6232,$A147,'02_核算项'!$M$2:$M$6232,"NH3")</f>
        <v>0.0</v>
      </c>
      <c r="Y147" s="2">
        <v>32</v>
      </c>
    </row>
    <row r="148" spans="1:25">
      <c r="A148" s="2" t="s">
        <v>2235</v>
      </c>
      <c r="B148" s="2" t="s">
        <v>2236</v>
      </c>
      <c r="C148" s="2" t="s">
        <v>526</v>
      </c>
      <c r="D148" s="2" t="s">
        <v>50</v>
      </c>
      <c r="E148" s="2" t="s">
        <v>51</v>
      </c>
      <c r="F148" s="2" t="s">
        <v>142</v>
      </c>
      <c r="G148" s="4">
        <f>SUMIFS('02_核算项'!$AC$2:$AC$6232,'02_核算项'!$B$2:$B$6232,$A148,'02_核算项'!$M$2:$M$6232,"SO2")</f>
        <v>16667.663705</v>
      </c>
      <c r="H148" s="4">
        <f>SUMIFS('02_核算项'!$AC$2:$AC$6232,'02_核算项'!$B$2:$B$6232,$A148,'02_核算项'!$M$2:$M$6232,"NOX")</f>
        <v>7646.126504</v>
      </c>
      <c r="I148" s="4">
        <f>SUMIFS('02_核算项'!$AC$2:$AC$6232,'02_核算项'!$B$2:$B$6232,$A148,'02_核算项'!$M$2:$M$6232,"CO")</f>
        <v>2120.035406</v>
      </c>
      <c r="J148" s="4">
        <f>SUMIFS('02_核算项'!$AC$2:$AC$6232,'02_核算项'!$B$2:$B$6232,$A148,'02_核算项'!$M$2:$M$6232,"VOCS")</f>
        <v>42.4772913</v>
      </c>
      <c r="K148" s="4">
        <f>SUMIFS('02_核算项'!$AC$2:$AC$6232,'02_核算项'!$B$2:$B$6232,$A148,'02_核算项'!$M$2:$M$6232,"PM10")</f>
        <v>31280.73539425</v>
      </c>
      <c r="L148" s="4">
        <f>SUMIFS('02_核算项'!$AC$2:$AC$6232,'02_核算项'!$B$2:$B$6232,$A148,'02_核算项'!$M$2:$M$6232,"PM25")</f>
        <v>8160.431693499999</v>
      </c>
      <c r="M148" s="4">
        <f>SUMIFS('02_核算项'!$AC$2:$AC$6232,'02_核算项'!$B$2:$B$6232,$A148,'02_核算项'!$M$2:$M$6232,"BC")</f>
        <v>16.326704477</v>
      </c>
      <c r="N148" s="4">
        <f>SUMIFS('02_核算项'!$AC$2:$AC$6232,'02_核算项'!$B$2:$B$6232,$A148,'02_核算项'!$M$2:$M$6232,"OC")</f>
        <v>0.0259604</v>
      </c>
      <c r="O148" s="4">
        <f>SUMIFS('02_核算项'!$AC$2:$AC$6232,'02_核算项'!$B$2:$B$6232,$A148,'02_核算项'!$M$2:$M$6232,"NH3")</f>
        <v>169.57168</v>
      </c>
      <c r="P148" s="4">
        <f>SUMIFS('02_核算项'!$AD$2:$AD$6232,'02_核算项'!$B$2:$B$6232,$A148,'02_核算项'!$M$2:$M$6232,"SO2")</f>
        <v>3333.532740999999</v>
      </c>
      <c r="Q148" s="4">
        <f>SUMIFS('02_核算项'!$AD$2:$AD$6232,'02_核算项'!$B$2:$B$6232,$A148,'02_核算项'!$M$2:$M$6232,"NOX")</f>
        <v>2752.6055414400003</v>
      </c>
      <c r="R148" s="4">
        <f>SUMIFS('02_核算项'!$AD$2:$AD$6232,'02_核算项'!$B$2:$B$6232,$A148,'02_核算项'!$M$2:$M$6232,"CO")</f>
        <v>2120.035406</v>
      </c>
      <c r="S148" s="4">
        <f>SUMIFS('02_核算项'!$AD$2:$AD$6232,'02_核算项'!$B$2:$B$6232,$A148,'02_核算项'!$M$2:$M$6232,"VOCS")</f>
        <v>42.4772913</v>
      </c>
      <c r="T148" s="4">
        <f>SUMIFS('02_核算项'!$AD$2:$AD$6232,'02_核算项'!$B$2:$B$6232,$A148,'02_核算项'!$M$2:$M$6232,"PM10")</f>
        <v>557.6203047475005</v>
      </c>
      <c r="U148" s="4">
        <f>SUMIFS('02_核算项'!$AD$2:$AD$6232,'02_核算项'!$B$2:$B$6232,$A148,'02_核算项'!$M$2:$M$6232,"PM25")</f>
        <v>326.4172677400003</v>
      </c>
      <c r="V148" s="4">
        <f>SUMIFS('02_核算项'!$AD$2:$AD$6232,'02_核算项'!$B$2:$B$6232,$A148,'02_核算项'!$M$2:$M$6232,"BC")</f>
        <v>0.6530681790800006</v>
      </c>
      <c r="W148" s="4">
        <f>SUMIFS('02_核算项'!$AD$2:$AD$6232,'02_核算项'!$B$2:$B$6232,$A148,'02_核算项'!$M$2:$M$6232,"OC")</f>
        <v>0.001038416000000001</v>
      </c>
      <c r="X148" s="4">
        <f>SUMIFS('02_核算项'!$AD$2:$AD$6232,'02_核算项'!$B$2:$B$6232,$A148,'02_核算项'!$M$2:$M$6232,"NH3")</f>
        <v>169.57168</v>
      </c>
      <c r="Y148" s="2">
        <v>29</v>
      </c>
    </row>
    <row r="149" spans="1:25">
      <c r="A149" s="2" t="s">
        <v>2254</v>
      </c>
      <c r="B149" s="2" t="s">
        <v>2098</v>
      </c>
      <c r="C149" s="2" t="s">
        <v>277</v>
      </c>
      <c r="D149" s="2" t="s">
        <v>224</v>
      </c>
      <c r="E149" s="2" t="s">
        <v>51</v>
      </c>
      <c r="F149" s="2" t="s">
        <v>52</v>
      </c>
      <c r="G149" s="4">
        <f>SUMIFS('02_核算项'!$AC$2:$AC$6232,'02_核算项'!$B$2:$B$6232,$A149,'02_核算项'!$M$2:$M$6232,"SO2")</f>
        <v>13076.71875</v>
      </c>
      <c r="H149" s="4">
        <f>SUMIFS('02_核算项'!$AC$2:$AC$6232,'02_核算项'!$B$2:$B$6232,$A149,'02_核算项'!$M$2:$M$6232,"NOX")</f>
        <v>7394.75625</v>
      </c>
      <c r="I149" s="4">
        <f>SUMIFS('02_核算项'!$AC$2:$AC$6232,'02_核算项'!$B$2:$B$6232,$A149,'02_核算项'!$M$2:$M$6232,"CO")</f>
        <v>2051.25</v>
      </c>
      <c r="J149" s="4">
        <f>SUMIFS('02_核算项'!$AC$2:$AC$6232,'02_核算项'!$B$2:$B$6232,$A149,'02_核算项'!$M$2:$M$6232,"VOCS")</f>
        <v>41.025</v>
      </c>
      <c r="K149" s="4">
        <f>SUMIFS('02_核算项'!$AC$2:$AC$6232,'02_核算项'!$B$2:$B$6232,$A149,'02_核算项'!$M$2:$M$6232,"PM10")</f>
        <v>37471.72218750001</v>
      </c>
      <c r="L149" s="4">
        <f>SUMIFS('02_核算项'!$AC$2:$AC$6232,'02_核算项'!$B$2:$B$6232,$A149,'02_核算项'!$M$2:$M$6232,"PM25")</f>
        <v>9775.231875</v>
      </c>
      <c r="M149" s="4">
        <f>SUMIFS('02_核算项'!$AC$2:$AC$6232,'02_核算项'!$B$2:$B$6232,$A149,'02_核算项'!$M$2:$M$6232,"BC")</f>
        <v>19.550463750000002</v>
      </c>
      <c r="N149" s="4">
        <f>SUMIFS('02_核算项'!$AC$2:$AC$6232,'02_核算项'!$B$2:$B$6232,$A149,'02_核算项'!$M$2:$M$6232,"OC")</f>
        <v>0.0</v>
      </c>
      <c r="O149" s="4">
        <f>SUMIFS('02_核算项'!$AC$2:$AC$6232,'02_核算项'!$B$2:$B$6232,$A149,'02_核算项'!$M$2:$M$6232,"NH3")</f>
        <v>164.1</v>
      </c>
      <c r="P149" s="4">
        <f>SUMIFS('02_核算项'!$AD$2:$AD$6232,'02_核算项'!$B$2:$B$6232,$A149,'02_核算项'!$M$2:$M$6232,"SO2")</f>
        <v>2615.3437499999995</v>
      </c>
      <c r="Q149" s="4">
        <f>SUMIFS('02_核算项'!$AD$2:$AD$6232,'02_核算项'!$B$2:$B$6232,$A149,'02_核算项'!$M$2:$M$6232,"NOX")</f>
        <v>2662.11225</v>
      </c>
      <c r="R149" s="4">
        <f>SUMIFS('02_核算项'!$AD$2:$AD$6232,'02_核算项'!$B$2:$B$6232,$A149,'02_核算项'!$M$2:$M$6232,"CO")</f>
        <v>2051.25</v>
      </c>
      <c r="S149" s="4">
        <f>SUMIFS('02_核算项'!$AD$2:$AD$6232,'02_核算项'!$B$2:$B$6232,$A149,'02_核算项'!$M$2:$M$6232,"VOCS")</f>
        <v>41.025</v>
      </c>
      <c r="T149" s="4">
        <f>SUMIFS('02_核算项'!$AD$2:$AD$6232,'02_核算项'!$B$2:$B$6232,$A149,'02_核算项'!$M$2:$M$6232,"PM10")</f>
        <v>667.9741781250007</v>
      </c>
      <c r="U149" s="4">
        <f>SUMIFS('02_核算项'!$AD$2:$AD$6232,'02_核算项'!$B$2:$B$6232,$A149,'02_核算项'!$M$2:$M$6232,"PM25")</f>
        <v>391.00927500000034</v>
      </c>
      <c r="V149" s="4">
        <f>SUMIFS('02_核算项'!$AD$2:$AD$6232,'02_核算项'!$B$2:$B$6232,$A149,'02_核算项'!$M$2:$M$6232,"BC")</f>
        <v>0.7820185500000008</v>
      </c>
      <c r="W149" s="4">
        <f>SUMIFS('02_核算项'!$AD$2:$AD$6232,'02_核算项'!$B$2:$B$6232,$A149,'02_核算项'!$M$2:$M$6232,"OC")</f>
        <v>0.0</v>
      </c>
      <c r="X149" s="4">
        <f>SUMIFS('02_核算项'!$AD$2:$AD$6232,'02_核算项'!$B$2:$B$6232,$A149,'02_核算项'!$M$2:$M$6232,"NH3")</f>
        <v>164.1</v>
      </c>
      <c r="Y149" s="2">
        <v>15</v>
      </c>
    </row>
    <row r="150" spans="1:25">
      <c r="A150" s="2" t="s">
        <v>2264</v>
      </c>
      <c r="B150" s="2" t="s">
        <v>610</v>
      </c>
      <c r="C150" s="2" t="s">
        <v>277</v>
      </c>
      <c r="D150" s="2" t="s">
        <v>278</v>
      </c>
      <c r="E150" s="2" t="s">
        <v>227</v>
      </c>
      <c r="F150" s="2" t="s">
        <v>142</v>
      </c>
      <c r="G150" s="4">
        <f>SUMIFS('02_核算项'!$AC$2:$AC$6232,'02_核算项'!$B$2:$B$6232,$A150,'02_核算项'!$M$2:$M$6232,"SO2")</f>
        <v>0.0</v>
      </c>
      <c r="H150" s="4">
        <f>SUMIFS('02_核算项'!$AC$2:$AC$6232,'02_核算项'!$B$2:$B$6232,$A150,'02_核算项'!$M$2:$M$6232,"NOX")</f>
        <v>1.2898710000000002</v>
      </c>
      <c r="I150" s="4">
        <f>SUMIFS('02_核算项'!$AC$2:$AC$6232,'02_核算项'!$B$2:$B$6232,$A150,'02_核算项'!$M$2:$M$6232,"CO")</f>
        <v>1.2420980000000001</v>
      </c>
      <c r="J150" s="4">
        <f>SUMIFS('02_核算项'!$AC$2:$AC$6232,'02_核算项'!$B$2:$B$6232,$A150,'02_核算项'!$M$2:$M$6232,"VOCS")</f>
        <v>0.019109200000000003</v>
      </c>
      <c r="K150" s="4">
        <f>SUMIFS('02_核算项'!$AC$2:$AC$6232,'02_核算项'!$B$2:$B$6232,$A150,'02_核算项'!$M$2:$M$6232,"PM10")</f>
        <v>0.028663800000000003</v>
      </c>
      <c r="L150" s="4">
        <f>SUMIFS('02_核算项'!$AC$2:$AC$6232,'02_核算项'!$B$2:$B$6232,$A150,'02_核算项'!$M$2:$M$6232,"PM25")</f>
        <v>0.028663800000000003</v>
      </c>
      <c r="M150" s="4">
        <f>SUMIFS('02_核算项'!$AC$2:$AC$6232,'02_核算项'!$B$2:$B$6232,$A150,'02_核算项'!$M$2:$M$6232,"BC")</f>
        <v>0.0</v>
      </c>
      <c r="N150" s="4">
        <f>SUMIFS('02_核算项'!$AC$2:$AC$6232,'02_核算项'!$B$2:$B$6232,$A150,'02_核算项'!$M$2:$M$6232,"OC")</f>
        <v>0.0</v>
      </c>
      <c r="O150" s="4">
        <f>SUMIFS('02_核算项'!$AC$2:$AC$6232,'02_核算项'!$B$2:$B$6232,$A150,'02_核算项'!$M$2:$M$6232,"NH3")</f>
        <v>0.0</v>
      </c>
      <c r="P150" s="4">
        <f>SUMIFS('02_核算项'!$AD$2:$AD$6232,'02_核算项'!$B$2:$B$6232,$A150,'02_核算项'!$M$2:$M$6232,"SO2")</f>
        <v>0.0</v>
      </c>
      <c r="Q150" s="4">
        <f>SUMIFS('02_核算项'!$AD$2:$AD$6232,'02_核算项'!$B$2:$B$6232,$A150,'02_核算项'!$M$2:$M$6232,"NOX")</f>
        <v>1.2898710000000002</v>
      </c>
      <c r="R150" s="4">
        <f>SUMIFS('02_核算项'!$AD$2:$AD$6232,'02_核算项'!$B$2:$B$6232,$A150,'02_核算项'!$M$2:$M$6232,"CO")</f>
        <v>1.2420980000000001</v>
      </c>
      <c r="S150" s="4">
        <f>SUMIFS('02_核算项'!$AD$2:$AD$6232,'02_核算项'!$B$2:$B$6232,$A150,'02_核算项'!$M$2:$M$6232,"VOCS")</f>
        <v>0.019109200000000003</v>
      </c>
      <c r="T150" s="4">
        <f>SUMIFS('02_核算项'!$AD$2:$AD$6232,'02_核算项'!$B$2:$B$6232,$A150,'02_核算项'!$M$2:$M$6232,"PM10")</f>
        <v>0.028663800000000003</v>
      </c>
      <c r="U150" s="4">
        <f>SUMIFS('02_核算项'!$AD$2:$AD$6232,'02_核算项'!$B$2:$B$6232,$A150,'02_核算项'!$M$2:$M$6232,"PM25")</f>
        <v>0.028663800000000003</v>
      </c>
      <c r="V150" s="4">
        <f>SUMIFS('02_核算项'!$AD$2:$AD$6232,'02_核算项'!$B$2:$B$6232,$A150,'02_核算项'!$M$2:$M$6232,"BC")</f>
        <v>0.0</v>
      </c>
      <c r="W150" s="4">
        <f>SUMIFS('02_核算项'!$AD$2:$AD$6232,'02_核算项'!$B$2:$B$6232,$A150,'02_核算项'!$M$2:$M$6232,"OC")</f>
        <v>0.0</v>
      </c>
      <c r="X150" s="4">
        <f>SUMIFS('02_核算项'!$AD$2:$AD$6232,'02_核算项'!$B$2:$B$6232,$A150,'02_核算项'!$M$2:$M$6232,"NH3")</f>
        <v>0.0</v>
      </c>
      <c r="Y150" s="2">
        <v>33</v>
      </c>
    </row>
    <row r="151" spans="1:25">
      <c r="A151" s="2" t="s">
        <v>2274</v>
      </c>
      <c r="B151" s="2" t="s">
        <v>2275</v>
      </c>
      <c r="C151" s="2" t="s">
        <v>447</v>
      </c>
      <c r="D151" s="2" t="s">
        <v>224</v>
      </c>
      <c r="E151" s="2" t="s">
        <v>227</v>
      </c>
      <c r="F151" s="2" t="s">
        <v>52</v>
      </c>
      <c r="G151" s="4">
        <f>SUMIFS('02_核算项'!$AC$2:$AC$6232,'02_核算项'!$B$2:$B$6232,$A151,'02_核算项'!$M$2:$M$6232,"SO2")</f>
        <v>0.0</v>
      </c>
      <c r="H151" s="4">
        <f>SUMIFS('02_核算项'!$AC$2:$AC$6232,'02_核算项'!$B$2:$B$6232,$A151,'02_核算项'!$M$2:$M$6232,"NOX")</f>
        <v>0.48453799999999997</v>
      </c>
      <c r="I151" s="4">
        <f>SUMIFS('02_核算项'!$AC$2:$AC$6232,'02_核算项'!$B$2:$B$6232,$A151,'02_核算项'!$M$2:$M$6232,"CO")</f>
        <v>0.153634</v>
      </c>
      <c r="J151" s="4">
        <f>SUMIFS('02_核算项'!$AC$2:$AC$6232,'02_核算项'!$B$2:$B$6232,$A151,'02_核算项'!$M$2:$M$6232,"VOCS")</f>
        <v>0.0023636</v>
      </c>
      <c r="K151" s="4">
        <f>SUMIFS('02_核算项'!$AC$2:$AC$6232,'02_核算项'!$B$2:$B$6232,$A151,'02_核算项'!$M$2:$M$6232,"PM10")</f>
        <v>0.0035454</v>
      </c>
      <c r="L151" s="4">
        <f>SUMIFS('02_核算项'!$AC$2:$AC$6232,'02_核算项'!$B$2:$B$6232,$A151,'02_核算项'!$M$2:$M$6232,"PM25")</f>
        <v>0.0035454</v>
      </c>
      <c r="M151" s="4">
        <f>SUMIFS('02_核算项'!$AC$2:$AC$6232,'02_核算项'!$B$2:$B$6232,$A151,'02_核算项'!$M$2:$M$6232,"BC")</f>
        <v>0.0</v>
      </c>
      <c r="N151" s="4">
        <f>SUMIFS('02_核算项'!$AC$2:$AC$6232,'02_核算项'!$B$2:$B$6232,$A151,'02_核算项'!$M$2:$M$6232,"OC")</f>
        <v>0.0</v>
      </c>
      <c r="O151" s="4">
        <f>SUMIFS('02_核算项'!$AC$2:$AC$6232,'02_核算项'!$B$2:$B$6232,$A151,'02_核算项'!$M$2:$M$6232,"NH3")</f>
        <v>0.0</v>
      </c>
      <c r="P151" s="4">
        <f>SUMIFS('02_核算项'!$AD$2:$AD$6232,'02_核算项'!$B$2:$B$6232,$A151,'02_核算项'!$M$2:$M$6232,"SO2")</f>
        <v>0.0</v>
      </c>
      <c r="Q151" s="4">
        <f>SUMIFS('02_核算项'!$AD$2:$AD$6232,'02_核算项'!$B$2:$B$6232,$A151,'02_核算项'!$M$2:$M$6232,"NOX")</f>
        <v>0.48453799999999997</v>
      </c>
      <c r="R151" s="4">
        <f>SUMIFS('02_核算项'!$AD$2:$AD$6232,'02_核算项'!$B$2:$B$6232,$A151,'02_核算项'!$M$2:$M$6232,"CO")</f>
        <v>0.153634</v>
      </c>
      <c r="S151" s="4">
        <f>SUMIFS('02_核算项'!$AD$2:$AD$6232,'02_核算项'!$B$2:$B$6232,$A151,'02_核算项'!$M$2:$M$6232,"VOCS")</f>
        <v>0.0023636</v>
      </c>
      <c r="T151" s="4">
        <f>SUMIFS('02_核算项'!$AD$2:$AD$6232,'02_核算项'!$B$2:$B$6232,$A151,'02_核算项'!$M$2:$M$6232,"PM10")</f>
        <v>0.0035454</v>
      </c>
      <c r="U151" s="4">
        <f>SUMIFS('02_核算项'!$AD$2:$AD$6232,'02_核算项'!$B$2:$B$6232,$A151,'02_核算项'!$M$2:$M$6232,"PM25")</f>
        <v>0.0035454</v>
      </c>
      <c r="V151" s="4">
        <f>SUMIFS('02_核算项'!$AD$2:$AD$6232,'02_核算项'!$B$2:$B$6232,$A151,'02_核算项'!$M$2:$M$6232,"BC")</f>
        <v>0.0</v>
      </c>
      <c r="W151" s="4">
        <f>SUMIFS('02_核算项'!$AD$2:$AD$6232,'02_核算项'!$B$2:$B$6232,$A151,'02_核算项'!$M$2:$M$6232,"OC")</f>
        <v>0.0</v>
      </c>
      <c r="X151" s="4">
        <f>SUMIFS('02_核算项'!$AD$2:$AD$6232,'02_核算项'!$B$2:$B$6232,$A151,'02_核算项'!$M$2:$M$6232,"NH3")</f>
        <v>0.0</v>
      </c>
      <c r="Y151" s="2">
        <v>33</v>
      </c>
    </row>
    <row r="152" spans="1:25">
      <c r="A152" s="2" t="s">
        <v>2285</v>
      </c>
      <c r="B152" s="2" t="s">
        <v>2286</v>
      </c>
      <c r="C152" s="2" t="s">
        <v>924</v>
      </c>
      <c r="D152" s="2" t="s">
        <v>50</v>
      </c>
      <c r="E152" s="2" t="s">
        <v>225</v>
      </c>
      <c r="F152" s="2" t="s">
        <v>297</v>
      </c>
      <c r="G152" s="4">
        <f>SUMIFS('02_核算项'!$AC$2:$AC$6232,'02_核算项'!$B$2:$B$6232,$A152,'02_核算项'!$M$2:$M$6232,"SO2")</f>
        <v>0.0</v>
      </c>
      <c r="H152" s="4">
        <f>SUMIFS('02_核算项'!$AC$2:$AC$6232,'02_核算项'!$B$2:$B$6232,$A152,'02_核算项'!$M$2:$M$6232,"NOX")</f>
        <v>252.41649999999996</v>
      </c>
      <c r="I152" s="4">
        <f>SUMIFS('02_核算项'!$AC$2:$AC$6232,'02_核算项'!$B$2:$B$6232,$A152,'02_核算项'!$M$2:$M$6232,"CO")</f>
        <v>80.0345</v>
      </c>
      <c r="J152" s="4">
        <f>SUMIFS('02_核算项'!$AC$2:$AC$6232,'02_核算项'!$B$2:$B$6232,$A152,'02_核算项'!$M$2:$M$6232,"VOCS")</f>
        <v>1.2313</v>
      </c>
      <c r="K152" s="4">
        <f>SUMIFS('02_核算项'!$AC$2:$AC$6232,'02_核算项'!$B$2:$B$6232,$A152,'02_核算项'!$M$2:$M$6232,"PM10")</f>
        <v>1.84695</v>
      </c>
      <c r="L152" s="4">
        <f>SUMIFS('02_核算项'!$AC$2:$AC$6232,'02_核算项'!$B$2:$B$6232,$A152,'02_核算项'!$M$2:$M$6232,"PM25")</f>
        <v>1.84695</v>
      </c>
      <c r="M152" s="4">
        <f>SUMIFS('02_核算项'!$AC$2:$AC$6232,'02_核算项'!$B$2:$B$6232,$A152,'02_核算项'!$M$2:$M$6232,"BC")</f>
        <v>0.0</v>
      </c>
      <c r="N152" s="4">
        <f>SUMIFS('02_核算项'!$AC$2:$AC$6232,'02_核算项'!$B$2:$B$6232,$A152,'02_核算项'!$M$2:$M$6232,"OC")</f>
        <v>0.0</v>
      </c>
      <c r="O152" s="4">
        <f>SUMIFS('02_核算项'!$AC$2:$AC$6232,'02_核算项'!$B$2:$B$6232,$A152,'02_核算项'!$M$2:$M$6232,"NH3")</f>
        <v>0.0</v>
      </c>
      <c r="P152" s="4">
        <f>SUMIFS('02_核算项'!$AD$2:$AD$6232,'02_核算项'!$B$2:$B$6232,$A152,'02_核算项'!$M$2:$M$6232,"SO2")</f>
        <v>0.0</v>
      </c>
      <c r="Q152" s="4">
        <f>SUMIFS('02_核算项'!$AD$2:$AD$6232,'02_核算项'!$B$2:$B$6232,$A152,'02_核算项'!$M$2:$M$6232,"NOX")</f>
        <v>196.88486999999998</v>
      </c>
      <c r="R152" s="4">
        <f>SUMIFS('02_核算项'!$AD$2:$AD$6232,'02_核算项'!$B$2:$B$6232,$A152,'02_核算项'!$M$2:$M$6232,"CO")</f>
        <v>80.0345</v>
      </c>
      <c r="S152" s="4">
        <f>SUMIFS('02_核算项'!$AD$2:$AD$6232,'02_核算项'!$B$2:$B$6232,$A152,'02_核算项'!$M$2:$M$6232,"VOCS")</f>
        <v>1.2313</v>
      </c>
      <c r="T152" s="4">
        <f>SUMIFS('02_核算项'!$AD$2:$AD$6232,'02_核算项'!$B$2:$B$6232,$A152,'02_核算项'!$M$2:$M$6232,"PM10")</f>
        <v>1.84695</v>
      </c>
      <c r="U152" s="4">
        <f>SUMIFS('02_核算项'!$AD$2:$AD$6232,'02_核算项'!$B$2:$B$6232,$A152,'02_核算项'!$M$2:$M$6232,"PM25")</f>
        <v>1.84695</v>
      </c>
      <c r="V152" s="4">
        <f>SUMIFS('02_核算项'!$AD$2:$AD$6232,'02_核算项'!$B$2:$B$6232,$A152,'02_核算项'!$M$2:$M$6232,"BC")</f>
        <v>0.0</v>
      </c>
      <c r="W152" s="4">
        <f>SUMIFS('02_核算项'!$AD$2:$AD$6232,'02_核算项'!$B$2:$B$6232,$A152,'02_核算项'!$M$2:$M$6232,"OC")</f>
        <v>0.0</v>
      </c>
      <c r="X152" s="4">
        <f>SUMIFS('02_核算项'!$AD$2:$AD$6232,'02_核算项'!$B$2:$B$6232,$A152,'02_核算项'!$M$2:$M$6232,"NH3")</f>
        <v>0.0</v>
      </c>
      <c r="Y152" s="2">
        <v>32</v>
      </c>
    </row>
    <row r="153" spans="1:25">
      <c r="A153" s="2" t="s">
        <v>2296</v>
      </c>
      <c r="B153" s="2" t="s">
        <v>2297</v>
      </c>
      <c r="C153" s="2" t="s">
        <v>491</v>
      </c>
      <c r="D153" s="2" t="s">
        <v>224</v>
      </c>
      <c r="E153" s="2" t="s">
        <v>51</v>
      </c>
      <c r="F153" s="2" t="s">
        <v>52</v>
      </c>
      <c r="G153" s="4">
        <f>SUMIFS('02_核算项'!$AC$2:$AC$6232,'02_核算项'!$B$2:$B$6232,$A153,'02_核算项'!$M$2:$M$6232,"SO2")</f>
        <v>37.44</v>
      </c>
      <c r="H153" s="4">
        <f>SUMIFS('02_核算项'!$AC$2:$AC$6232,'02_核算项'!$B$2:$B$6232,$A153,'02_核算项'!$M$2:$M$6232,"NOX")</f>
        <v>18.83232</v>
      </c>
      <c r="I153" s="4">
        <f>SUMIFS('02_核算项'!$AC$2:$AC$6232,'02_核算项'!$B$2:$B$6232,$A153,'02_核算项'!$M$2:$M$6232,"CO")</f>
        <v>1.1232</v>
      </c>
      <c r="J153" s="4">
        <f>SUMIFS('02_核算项'!$AC$2:$AC$6232,'02_核算项'!$B$2:$B$6232,$A153,'02_核算项'!$M$2:$M$6232,"VOCS")</f>
        <v>5.39136</v>
      </c>
      <c r="K153" s="4">
        <f>SUMIFS('02_核算项'!$AC$2:$AC$6232,'02_核算项'!$B$2:$B$6232,$A153,'02_核算项'!$M$2:$M$6232,"PM10")</f>
        <v>1.5912</v>
      </c>
      <c r="L153" s="4">
        <f>SUMIFS('02_核算项'!$AC$2:$AC$6232,'02_核算项'!$B$2:$B$6232,$A153,'02_核算项'!$M$2:$M$6232,"PM25")</f>
        <v>1.16064</v>
      </c>
      <c r="M153" s="4">
        <f>SUMIFS('02_核算项'!$AC$2:$AC$6232,'02_核算项'!$B$2:$B$6232,$A153,'02_核算项'!$M$2:$M$6232,"BC")</f>
        <v>0.07488</v>
      </c>
      <c r="N153" s="4">
        <f>SUMIFS('02_核算项'!$AC$2:$AC$6232,'02_核算项'!$B$2:$B$6232,$A153,'02_核算项'!$M$2:$M$6232,"OC")</f>
        <v>0.01872</v>
      </c>
      <c r="O153" s="4">
        <f>SUMIFS('02_核算项'!$AC$2:$AC$6232,'02_核算项'!$B$2:$B$6232,$A153,'02_核算项'!$M$2:$M$6232,"NH3")</f>
        <v>44.176168</v>
      </c>
      <c r="P153" s="4">
        <f>SUMIFS('02_核算项'!$AD$2:$AD$6232,'02_核算项'!$B$2:$B$6232,$A153,'02_核算项'!$M$2:$M$6232,"SO2")</f>
        <v>22.464</v>
      </c>
      <c r="Q153" s="4">
        <f>SUMIFS('02_核算项'!$AD$2:$AD$6232,'02_核算项'!$B$2:$B$6232,$A153,'02_核算项'!$M$2:$M$6232,"NOX")</f>
        <v>6.7796351999999995</v>
      </c>
      <c r="R153" s="4">
        <f>SUMIFS('02_核算项'!$AD$2:$AD$6232,'02_核算项'!$B$2:$B$6232,$A153,'02_核算项'!$M$2:$M$6232,"CO")</f>
        <v>1.1232</v>
      </c>
      <c r="S153" s="4">
        <f>SUMIFS('02_核算项'!$AD$2:$AD$6232,'02_核算项'!$B$2:$B$6232,$A153,'02_核算项'!$M$2:$M$6232,"VOCS")</f>
        <v>5.39136</v>
      </c>
      <c r="T153" s="4">
        <f>SUMIFS('02_核算项'!$AD$2:$AD$6232,'02_核算项'!$B$2:$B$6232,$A153,'02_核算项'!$M$2:$M$6232,"PM10")</f>
        <v>0.050731200000000046</v>
      </c>
      <c r="U153" s="4">
        <f>SUMIFS('02_核算项'!$AD$2:$AD$6232,'02_核算项'!$B$2:$B$6232,$A153,'02_核算项'!$M$2:$M$6232,"PM25")</f>
        <v>0.04642560000000004</v>
      </c>
      <c r="V153" s="4">
        <f>SUMIFS('02_核算项'!$AD$2:$AD$6232,'02_核算项'!$B$2:$B$6232,$A153,'02_核算项'!$M$2:$M$6232,"BC")</f>
        <v>0.0029952000000000025</v>
      </c>
      <c r="W153" s="4">
        <f>SUMIFS('02_核算项'!$AD$2:$AD$6232,'02_核算项'!$B$2:$B$6232,$A153,'02_核算项'!$M$2:$M$6232,"OC")</f>
        <v>0.0007488000000000006</v>
      </c>
      <c r="X153" s="4">
        <f>SUMIFS('02_核算项'!$AD$2:$AD$6232,'02_核算项'!$B$2:$B$6232,$A153,'02_核算项'!$M$2:$M$6232,"NH3")</f>
        <v>44.176168</v>
      </c>
      <c r="Y153" s="2">
        <v>39</v>
      </c>
    </row>
    <row r="154" spans="1:25">
      <c r="A154" s="2" t="s">
        <v>2329</v>
      </c>
      <c r="B154" s="2" t="s">
        <v>2330</v>
      </c>
      <c r="C154" s="2" t="s">
        <v>277</v>
      </c>
      <c r="D154" s="2" t="s">
        <v>224</v>
      </c>
      <c r="E154" s="2" t="s">
        <v>51</v>
      </c>
      <c r="F154" s="2" t="s">
        <v>52</v>
      </c>
      <c r="G154" s="4">
        <f>SUMIFS('02_核算项'!$AC$2:$AC$6232,'02_核算项'!$B$2:$B$6232,$A154,'02_核算项'!$M$2:$M$6232,"SO2")</f>
        <v>10584.90202366</v>
      </c>
      <c r="H154" s="4">
        <f>SUMIFS('02_核算项'!$AC$2:$AC$6232,'02_核算项'!$B$2:$B$6232,$A154,'02_核算项'!$M$2:$M$6232,"NOX")</f>
        <v>7241.42639289</v>
      </c>
      <c r="I154" s="4">
        <f>SUMIFS('02_核算项'!$AC$2:$AC$6232,'02_核算项'!$B$2:$B$6232,$A154,'02_核算项'!$M$2:$M$6232,"CO")</f>
        <v>2008.5243931999998</v>
      </c>
      <c r="J154" s="4">
        <f>SUMIFS('02_核算项'!$AC$2:$AC$6232,'02_核算项'!$B$2:$B$6232,$A154,'02_核算项'!$M$2:$M$6232,"VOCS")</f>
        <v>40.18616912</v>
      </c>
      <c r="K154" s="4">
        <f>SUMIFS('02_核算项'!$AC$2:$AC$6232,'02_核算项'!$B$2:$B$6232,$A154,'02_核算项'!$M$2:$M$6232,"PM10")</f>
        <v>28288.256287183252</v>
      </c>
      <c r="L154" s="4">
        <f>SUMIFS('02_核算项'!$AC$2:$AC$6232,'02_核算项'!$B$2:$B$6232,$A154,'02_核算项'!$M$2:$M$6232,"PM25")</f>
        <v>7379.594230656499</v>
      </c>
      <c r="M154" s="4">
        <f>SUMIFS('02_核算项'!$AC$2:$AC$6232,'02_核算项'!$B$2:$B$6232,$A154,'02_核算项'!$M$2:$M$6232,"BC")</f>
        <v>14.760384489313001</v>
      </c>
      <c r="N154" s="4">
        <f>SUMIFS('02_核算项'!$AC$2:$AC$6232,'02_核算项'!$B$2:$B$6232,$A154,'02_核算项'!$M$2:$M$6232,"OC")</f>
        <v>0.005315680000000001</v>
      </c>
      <c r="O154" s="4">
        <f>SUMIFS('02_核算项'!$AC$2:$AC$6232,'02_核算项'!$B$2:$B$6232,$A154,'02_核算项'!$M$2:$M$6232,"NH3")</f>
        <v>160.67557264</v>
      </c>
      <c r="P154" s="4">
        <f>SUMIFS('02_核算项'!$AD$2:$AD$6232,'02_核算项'!$B$2:$B$6232,$A154,'02_核算项'!$M$2:$M$6232,"SO2")</f>
        <v>2116.9804047319994</v>
      </c>
      <c r="Q154" s="4">
        <f>SUMIFS('02_核算项'!$AD$2:$AD$6232,'02_核算项'!$B$2:$B$6232,$A154,'02_核算项'!$M$2:$M$6232,"NOX")</f>
        <v>2606.9135014404</v>
      </c>
      <c r="R154" s="4">
        <f>SUMIFS('02_核算项'!$AD$2:$AD$6232,'02_核算项'!$B$2:$B$6232,$A154,'02_核算项'!$M$2:$M$6232,"CO")</f>
        <v>2008.5243931999998</v>
      </c>
      <c r="S154" s="4">
        <f>SUMIFS('02_核算项'!$AD$2:$AD$6232,'02_核算项'!$B$2:$B$6232,$A154,'02_核算项'!$M$2:$M$6232,"VOCS")</f>
        <v>40.18616912</v>
      </c>
      <c r="T154" s="4">
        <f>SUMIFS('02_核算项'!$AD$2:$AD$6232,'02_核算项'!$B$2:$B$6232,$A154,'02_核算项'!$M$2:$M$6232,"PM10")</f>
        <v>504.2703897915279</v>
      </c>
      <c r="U154" s="4">
        <f>SUMIFS('02_核算项'!$AD$2:$AD$6232,'02_核算项'!$B$2:$B$6232,$A154,'02_核算项'!$M$2:$M$6232,"PM25")</f>
        <v>295.1837692262602</v>
      </c>
      <c r="V154" s="4">
        <f>SUMIFS('02_核算项'!$AD$2:$AD$6232,'02_核算项'!$B$2:$B$6232,$A154,'02_核算项'!$M$2:$M$6232,"BC")</f>
        <v>0.5904153795725204</v>
      </c>
      <c r="W154" s="4">
        <f>SUMIFS('02_核算项'!$AD$2:$AD$6232,'02_核算项'!$B$2:$B$6232,$A154,'02_核算项'!$M$2:$M$6232,"OC")</f>
        <v>0.0002126272000000002</v>
      </c>
      <c r="X154" s="4">
        <f>SUMIFS('02_核算项'!$AD$2:$AD$6232,'02_核算项'!$B$2:$B$6232,$A154,'02_核算项'!$M$2:$M$6232,"NH3")</f>
        <v>160.67557264</v>
      </c>
      <c r="Y154" s="2">
        <v>31</v>
      </c>
    </row>
    <row r="155" spans="1:25">
      <c r="A155" s="2" t="s">
        <v>2348</v>
      </c>
      <c r="B155" s="2" t="s">
        <v>1448</v>
      </c>
      <c r="C155" s="2" t="s">
        <v>526</v>
      </c>
      <c r="D155" s="2" t="s">
        <v>50</v>
      </c>
      <c r="E155" s="2" t="s">
        <v>225</v>
      </c>
      <c r="F155" s="2" t="s">
        <v>297</v>
      </c>
      <c r="G155" s="4">
        <f>SUMIFS('02_核算项'!$AC$2:$AC$6232,'02_核算项'!$B$2:$B$6232,$A155,'02_核算项'!$M$2:$M$6232,"SO2")</f>
        <v>0.0</v>
      </c>
      <c r="H155" s="4">
        <f>SUMIFS('02_核算项'!$AC$2:$AC$6232,'02_核算项'!$B$2:$B$6232,$A155,'02_核算项'!$M$2:$M$6232,"NOX")</f>
        <v>961.9419999999999</v>
      </c>
      <c r="I155" s="4">
        <f>SUMIFS('02_核算项'!$AC$2:$AC$6232,'02_核算项'!$B$2:$B$6232,$A155,'02_核算项'!$M$2:$M$6232,"CO")</f>
        <v>305.006</v>
      </c>
      <c r="J155" s="4">
        <f>SUMIFS('02_核算项'!$AC$2:$AC$6232,'02_核算项'!$B$2:$B$6232,$A155,'02_核算项'!$M$2:$M$6232,"VOCS")</f>
        <v>4.6924</v>
      </c>
      <c r="K155" s="4">
        <f>SUMIFS('02_核算项'!$AC$2:$AC$6232,'02_核算项'!$B$2:$B$6232,$A155,'02_核算项'!$M$2:$M$6232,"PM10")</f>
        <v>7.0386</v>
      </c>
      <c r="L155" s="4">
        <f>SUMIFS('02_核算项'!$AC$2:$AC$6232,'02_核算项'!$B$2:$B$6232,$A155,'02_核算项'!$M$2:$M$6232,"PM25")</f>
        <v>7.0386</v>
      </c>
      <c r="M155" s="4">
        <f>SUMIFS('02_核算项'!$AC$2:$AC$6232,'02_核算项'!$B$2:$B$6232,$A155,'02_核算项'!$M$2:$M$6232,"BC")</f>
        <v>0.0</v>
      </c>
      <c r="N155" s="4">
        <f>SUMIFS('02_核算项'!$AC$2:$AC$6232,'02_核算项'!$B$2:$B$6232,$A155,'02_核算项'!$M$2:$M$6232,"OC")</f>
        <v>0.0</v>
      </c>
      <c r="O155" s="4">
        <f>SUMIFS('02_核算项'!$AC$2:$AC$6232,'02_核算项'!$B$2:$B$6232,$A155,'02_核算项'!$M$2:$M$6232,"NH3")</f>
        <v>0.0</v>
      </c>
      <c r="P155" s="4">
        <f>SUMIFS('02_核算项'!$AD$2:$AD$6232,'02_核算项'!$B$2:$B$6232,$A155,'02_核算项'!$M$2:$M$6232,"SO2")</f>
        <v>0.0</v>
      </c>
      <c r="Q155" s="4">
        <f>SUMIFS('02_核算项'!$AD$2:$AD$6232,'02_核算项'!$B$2:$B$6232,$A155,'02_核算项'!$M$2:$M$6232,"NOX")</f>
        <v>750.31476</v>
      </c>
      <c r="R155" s="4">
        <f>SUMIFS('02_核算项'!$AD$2:$AD$6232,'02_核算项'!$B$2:$B$6232,$A155,'02_核算项'!$M$2:$M$6232,"CO")</f>
        <v>305.006</v>
      </c>
      <c r="S155" s="4">
        <f>SUMIFS('02_核算项'!$AD$2:$AD$6232,'02_核算项'!$B$2:$B$6232,$A155,'02_核算项'!$M$2:$M$6232,"VOCS")</f>
        <v>4.6924</v>
      </c>
      <c r="T155" s="4">
        <f>SUMIFS('02_核算项'!$AD$2:$AD$6232,'02_核算项'!$B$2:$B$6232,$A155,'02_核算项'!$M$2:$M$6232,"PM10")</f>
        <v>7.0386</v>
      </c>
      <c r="U155" s="4">
        <f>SUMIFS('02_核算项'!$AD$2:$AD$6232,'02_核算项'!$B$2:$B$6232,$A155,'02_核算项'!$M$2:$M$6232,"PM25")</f>
        <v>7.0386</v>
      </c>
      <c r="V155" s="4">
        <f>SUMIFS('02_核算项'!$AD$2:$AD$6232,'02_核算项'!$B$2:$B$6232,$A155,'02_核算项'!$M$2:$M$6232,"BC")</f>
        <v>0.0</v>
      </c>
      <c r="W155" s="4">
        <f>SUMIFS('02_核算项'!$AD$2:$AD$6232,'02_核算项'!$B$2:$B$6232,$A155,'02_核算项'!$M$2:$M$6232,"OC")</f>
        <v>0.0</v>
      </c>
      <c r="X155" s="4">
        <f>SUMIFS('02_核算项'!$AD$2:$AD$6232,'02_核算项'!$B$2:$B$6232,$A155,'02_核算项'!$M$2:$M$6232,"NH3")</f>
        <v>0.0</v>
      </c>
      <c r="Y155" s="2">
        <v>32</v>
      </c>
    </row>
    <row r="156" spans="1:25">
      <c r="A156" s="2" t="s">
        <v>2358</v>
      </c>
      <c r="B156" s="2" t="s">
        <v>644</v>
      </c>
      <c r="C156" s="2" t="s">
        <v>325</v>
      </c>
      <c r="D156" s="2" t="s">
        <v>278</v>
      </c>
      <c r="E156" s="2" t="s">
        <v>120</v>
      </c>
      <c r="F156" s="2" t="s">
        <v>297</v>
      </c>
      <c r="G156" s="4">
        <f>SUMIFS('02_核算项'!$AC$2:$AC$6232,'02_核算项'!$B$2:$B$6232,$A156,'02_核算项'!$M$2:$M$6232,"SO2")</f>
        <v>0.0</v>
      </c>
      <c r="H156" s="4">
        <f>SUMIFS('02_核算项'!$AC$2:$AC$6232,'02_核算项'!$B$2:$B$6232,$A156,'02_核算项'!$M$2:$M$6232,"NOX")</f>
        <v>0.0</v>
      </c>
      <c r="I156" s="4">
        <f>SUMIFS('02_核算项'!$AC$2:$AC$6232,'02_核算项'!$B$2:$B$6232,$A156,'02_核算项'!$M$2:$M$6232,"CO")</f>
        <v>0.0</v>
      </c>
      <c r="J156" s="4">
        <f>SUMIFS('02_核算项'!$AC$2:$AC$6232,'02_核算项'!$B$2:$B$6232,$A156,'02_核算项'!$M$2:$M$6232,"VOCS")</f>
        <v>0.0</v>
      </c>
      <c r="K156" s="4">
        <f>SUMIFS('02_核算项'!$AC$2:$AC$6232,'02_核算项'!$B$2:$B$6232,$A156,'02_核算项'!$M$2:$M$6232,"PM10")</f>
        <v>0.0</v>
      </c>
      <c r="L156" s="4">
        <f>SUMIFS('02_核算项'!$AC$2:$AC$6232,'02_核算项'!$B$2:$B$6232,$A156,'02_核算项'!$M$2:$M$6232,"PM25")</f>
        <v>0.0</v>
      </c>
      <c r="M156" s="4">
        <f>SUMIFS('02_核算项'!$AC$2:$AC$6232,'02_核算项'!$B$2:$B$6232,$A156,'02_核算项'!$M$2:$M$6232,"BC")</f>
        <v>0.0</v>
      </c>
      <c r="N156" s="4">
        <f>SUMIFS('02_核算项'!$AC$2:$AC$6232,'02_核算项'!$B$2:$B$6232,$A156,'02_核算项'!$M$2:$M$6232,"OC")</f>
        <v>0.0</v>
      </c>
      <c r="O156" s="4">
        <f>SUMIFS('02_核算项'!$AC$2:$AC$6232,'02_核算项'!$B$2:$B$6232,$A156,'02_核算项'!$M$2:$M$6232,"NH3")</f>
        <v>0</v>
      </c>
      <c r="P156" s="4">
        <f>SUMIFS('02_核算项'!$AD$2:$AD$6232,'02_核算项'!$B$2:$B$6232,$A156,'02_核算项'!$M$2:$M$6232,"SO2")</f>
        <v>0.0</v>
      </c>
      <c r="Q156" s="4">
        <f>SUMIFS('02_核算项'!$AD$2:$AD$6232,'02_核算项'!$B$2:$B$6232,$A156,'02_核算项'!$M$2:$M$6232,"NOX")</f>
        <v>0.0</v>
      </c>
      <c r="R156" s="4">
        <f>SUMIFS('02_核算项'!$AD$2:$AD$6232,'02_核算项'!$B$2:$B$6232,$A156,'02_核算项'!$M$2:$M$6232,"CO")</f>
        <v>0.0</v>
      </c>
      <c r="S156" s="4">
        <f>SUMIFS('02_核算项'!$AD$2:$AD$6232,'02_核算项'!$B$2:$B$6232,$A156,'02_核算项'!$M$2:$M$6232,"VOCS")</f>
        <v>0.0</v>
      </c>
      <c r="T156" s="4">
        <f>SUMIFS('02_核算项'!$AD$2:$AD$6232,'02_核算项'!$B$2:$B$6232,$A156,'02_核算项'!$M$2:$M$6232,"PM10")</f>
        <v>0.0</v>
      </c>
      <c r="U156" s="4">
        <f>SUMIFS('02_核算项'!$AD$2:$AD$6232,'02_核算项'!$B$2:$B$6232,$A156,'02_核算项'!$M$2:$M$6232,"PM25")</f>
        <v>0.0</v>
      </c>
      <c r="V156" s="4">
        <f>SUMIFS('02_核算项'!$AD$2:$AD$6232,'02_核算项'!$B$2:$B$6232,$A156,'02_核算项'!$M$2:$M$6232,"BC")</f>
        <v>0.0</v>
      </c>
      <c r="W156" s="4">
        <f>SUMIFS('02_核算项'!$AD$2:$AD$6232,'02_核算项'!$B$2:$B$6232,$A156,'02_核算项'!$M$2:$M$6232,"OC")</f>
        <v>0.0</v>
      </c>
      <c r="Y156" s="2">
        <v>57</v>
      </c>
    </row>
    <row r="157" spans="1:25">
      <c r="A157" s="2" t="s">
        <v>2369</v>
      </c>
      <c r="B157" s="2" t="s">
        <v>1706</v>
      </c>
      <c r="C157" s="2" t="s">
        <v>1707</v>
      </c>
      <c r="D157" s="2" t="s">
        <v>50</v>
      </c>
      <c r="E157" s="2" t="s">
        <v>51</v>
      </c>
      <c r="F157" s="2" t="s">
        <v>52</v>
      </c>
      <c r="G157" s="4">
        <f>SUMIFS('02_核算项'!$AC$2:$AC$6232,'02_核算项'!$B$2:$B$6232,$A157,'02_核算项'!$M$2:$M$6232,"SO2")</f>
        <v>16342.804913499998</v>
      </c>
      <c r="H157" s="4">
        <f>SUMIFS('02_核算项'!$AC$2:$AC$6232,'02_核算项'!$B$2:$B$6232,$A157,'02_核算项'!$M$2:$M$6232,"NOX")</f>
        <v>10663.4953327</v>
      </c>
      <c r="I157" s="4">
        <f>SUMIFS('02_核算项'!$AC$2:$AC$6232,'02_核算项'!$B$2:$B$6232,$A157,'02_核算项'!$M$2:$M$6232,"CO")</f>
        <v>2957.97374</v>
      </c>
      <c r="J157" s="4">
        <f>SUMIFS('02_核算项'!$AC$2:$AC$6232,'02_核算项'!$B$2:$B$6232,$A157,'02_核算项'!$M$2:$M$6232,"VOCS")</f>
        <v>59.159474800000005</v>
      </c>
      <c r="K157" s="4">
        <f>SUMIFS('02_核算项'!$AC$2:$AC$6232,'02_核算项'!$B$2:$B$6232,$A157,'02_核算项'!$M$2:$M$6232,"PM10")</f>
        <v>32987.692895197506</v>
      </c>
      <c r="L157" s="4">
        <f>SUMIFS('02_核算项'!$AC$2:$AC$6232,'02_核算项'!$B$2:$B$6232,$A157,'02_核算项'!$M$2:$M$6232,"PM25")</f>
        <v>8605.485103095001</v>
      </c>
      <c r="M157" s="4">
        <f>SUMIFS('02_核算项'!$AC$2:$AC$6232,'02_核算项'!$B$2:$B$6232,$A157,'02_核算项'!$M$2:$M$6232,"BC")</f>
        <v>17.21097020619</v>
      </c>
      <c r="N157" s="4">
        <f>SUMIFS('02_核算项'!$AC$2:$AC$6232,'02_核算项'!$B$2:$B$6232,$A157,'02_核算项'!$M$2:$M$6232,"OC")</f>
        <v>0.0</v>
      </c>
      <c r="O157" s="4">
        <f>SUMIFS('02_核算项'!$AC$2:$AC$6232,'02_核算项'!$B$2:$B$6232,$A157,'02_核算项'!$M$2:$M$6232,"NH3")</f>
        <v>236.63789920000002</v>
      </c>
      <c r="P157" s="4">
        <f>SUMIFS('02_核算项'!$AD$2:$AD$6232,'02_核算项'!$B$2:$B$6232,$A157,'02_核算项'!$M$2:$M$6232,"SO2")</f>
        <v>3268.560982699999</v>
      </c>
      <c r="Q157" s="4">
        <f>SUMIFS('02_核算项'!$AD$2:$AD$6232,'02_核算项'!$B$2:$B$6232,$A157,'02_核算项'!$M$2:$M$6232,"NOX")</f>
        <v>3838.858319772</v>
      </c>
      <c r="R157" s="4">
        <f>SUMIFS('02_核算项'!$AD$2:$AD$6232,'02_核算项'!$B$2:$B$6232,$A157,'02_核算项'!$M$2:$M$6232,"CO")</f>
        <v>2957.97374</v>
      </c>
      <c r="S157" s="4">
        <f>SUMIFS('02_核算项'!$AD$2:$AD$6232,'02_核算项'!$B$2:$B$6232,$A157,'02_核算项'!$M$2:$M$6232,"VOCS")</f>
        <v>59.159474800000005</v>
      </c>
      <c r="T157" s="4">
        <f>SUMIFS('02_核算项'!$AD$2:$AD$6232,'02_核算项'!$B$2:$B$6232,$A157,'02_核算项'!$M$2:$M$6232,"PM10")</f>
        <v>1090.0281130587002</v>
      </c>
      <c r="U157" s="4">
        <f>SUMIFS('02_核算项'!$AD$2:$AD$6232,'02_核算项'!$B$2:$B$6232,$A157,'02_核算项'!$M$2:$M$6232,"PM25")</f>
        <v>602.3839572166497</v>
      </c>
      <c r="V157" s="4">
        <f>SUMIFS('02_核算项'!$AD$2:$AD$6232,'02_核算项'!$B$2:$B$6232,$A157,'02_核算项'!$M$2:$M$6232,"BC")</f>
        <v>1.2047679144332992</v>
      </c>
      <c r="W157" s="4">
        <f>SUMIFS('02_核算项'!$AD$2:$AD$6232,'02_核算项'!$B$2:$B$6232,$A157,'02_核算项'!$M$2:$M$6232,"OC")</f>
        <v>0.0</v>
      </c>
      <c r="X157" s="4">
        <f>SUMIFS('02_核算项'!$AD$2:$AD$6232,'02_核算项'!$B$2:$B$6232,$A157,'02_核算项'!$M$2:$M$6232,"NH3")</f>
        <v>236.63789920000002</v>
      </c>
      <c r="Y157" s="2">
        <v>16</v>
      </c>
    </row>
    <row r="158" spans="1:25">
      <c r="A158" s="2" t="s">
        <v>2379</v>
      </c>
      <c r="B158" s="2" t="s">
        <v>1626</v>
      </c>
      <c r="C158" s="2" t="s">
        <v>277</v>
      </c>
      <c r="D158" s="2" t="s">
        <v>50</v>
      </c>
      <c r="E158" s="2" t="s">
        <v>225</v>
      </c>
      <c r="F158" s="2" t="s">
        <v>142</v>
      </c>
      <c r="G158" s="4">
        <f>SUMIFS('02_核算项'!$AC$2:$AC$6232,'02_核算项'!$B$2:$B$6232,$A158,'02_核算项'!$M$2:$M$6232,"SO2")</f>
        <v>0.0</v>
      </c>
      <c r="H158" s="4">
        <f>SUMIFS('02_核算项'!$AC$2:$AC$6232,'02_核算项'!$B$2:$B$6232,$A158,'02_核算项'!$M$2:$M$6232,"NOX")</f>
        <v>36.821813</v>
      </c>
      <c r="I158" s="4">
        <f>SUMIFS('02_核算项'!$AC$2:$AC$6232,'02_核算项'!$B$2:$B$6232,$A158,'02_核算项'!$M$2:$M$6232,"CO")</f>
        <v>11.675209</v>
      </c>
      <c r="J158" s="4">
        <f>SUMIFS('02_核算项'!$AC$2:$AC$6232,'02_核算项'!$B$2:$B$6232,$A158,'02_核算项'!$M$2:$M$6232,"VOCS")</f>
        <v>0.17961860000000002</v>
      </c>
      <c r="K158" s="4">
        <f>SUMIFS('02_核算项'!$AC$2:$AC$6232,'02_核算项'!$B$2:$B$6232,$A158,'02_核算项'!$M$2:$M$6232,"PM10")</f>
        <v>0.26942789999999994</v>
      </c>
      <c r="L158" s="4">
        <f>SUMIFS('02_核算项'!$AC$2:$AC$6232,'02_核算项'!$B$2:$B$6232,$A158,'02_核算项'!$M$2:$M$6232,"PM25")</f>
        <v>0.26942789999999994</v>
      </c>
      <c r="M158" s="4">
        <f>SUMIFS('02_核算项'!$AC$2:$AC$6232,'02_核算项'!$B$2:$B$6232,$A158,'02_核算项'!$M$2:$M$6232,"BC")</f>
        <v>0.0</v>
      </c>
      <c r="N158" s="4">
        <f>SUMIFS('02_核算项'!$AC$2:$AC$6232,'02_核算项'!$B$2:$B$6232,$A158,'02_核算项'!$M$2:$M$6232,"OC")</f>
        <v>0.0</v>
      </c>
      <c r="O158" s="4">
        <f>SUMIFS('02_核算项'!$AC$2:$AC$6232,'02_核算项'!$B$2:$B$6232,$A158,'02_核算项'!$M$2:$M$6232,"NH3")</f>
        <v>0.0</v>
      </c>
      <c r="P158" s="4">
        <f>SUMIFS('02_核算项'!$AD$2:$AD$6232,'02_核算项'!$B$2:$B$6232,$A158,'02_核算项'!$M$2:$M$6232,"SO2")</f>
        <v>0.0</v>
      </c>
      <c r="Q158" s="4">
        <f>SUMIFS('02_核算项'!$AD$2:$AD$6232,'02_核算项'!$B$2:$B$6232,$A158,'02_核算项'!$M$2:$M$6232,"NOX")</f>
        <v>28.72101414</v>
      </c>
      <c r="R158" s="4">
        <f>SUMIFS('02_核算项'!$AD$2:$AD$6232,'02_核算项'!$B$2:$B$6232,$A158,'02_核算项'!$M$2:$M$6232,"CO")</f>
        <v>11.675209</v>
      </c>
      <c r="S158" s="4">
        <f>SUMIFS('02_核算项'!$AD$2:$AD$6232,'02_核算项'!$B$2:$B$6232,$A158,'02_核算项'!$M$2:$M$6232,"VOCS")</f>
        <v>0.17961860000000002</v>
      </c>
      <c r="T158" s="4">
        <f>SUMIFS('02_核算项'!$AD$2:$AD$6232,'02_核算项'!$B$2:$B$6232,$A158,'02_核算项'!$M$2:$M$6232,"PM10")</f>
        <v>0.26942789999999994</v>
      </c>
      <c r="U158" s="4">
        <f>SUMIFS('02_核算项'!$AD$2:$AD$6232,'02_核算项'!$B$2:$B$6232,$A158,'02_核算项'!$M$2:$M$6232,"PM25")</f>
        <v>0.26942789999999994</v>
      </c>
      <c r="V158" s="4">
        <f>SUMIFS('02_核算项'!$AD$2:$AD$6232,'02_核算项'!$B$2:$B$6232,$A158,'02_核算项'!$M$2:$M$6232,"BC")</f>
        <v>0.0</v>
      </c>
      <c r="W158" s="4">
        <f>SUMIFS('02_核算项'!$AD$2:$AD$6232,'02_核算项'!$B$2:$B$6232,$A158,'02_核算项'!$M$2:$M$6232,"OC")</f>
        <v>0.0</v>
      </c>
      <c r="X158" s="4">
        <f>SUMIFS('02_核算项'!$AD$2:$AD$6232,'02_核算项'!$B$2:$B$6232,$A158,'02_核算项'!$M$2:$M$6232,"NH3")</f>
        <v>0.0</v>
      </c>
      <c r="Y158" s="2">
        <v>32</v>
      </c>
    </row>
    <row r="159" spans="1:25">
      <c r="A159" s="2" t="s">
        <v>2389</v>
      </c>
      <c r="B159" s="2" t="s">
        <v>951</v>
      </c>
      <c r="C159" s="2" t="s">
        <v>296</v>
      </c>
      <c r="D159" s="2" t="s">
        <v>224</v>
      </c>
      <c r="E159" s="2" t="s">
        <v>51</v>
      </c>
      <c r="F159" s="2" t="s">
        <v>52</v>
      </c>
      <c r="G159" s="4">
        <f>SUMIFS('02_核算项'!$AC$2:$AC$6232,'02_核算项'!$B$2:$B$6232,$A159,'02_核算项'!$M$2:$M$6232,"SO2")</f>
        <v>1153.6064680000002</v>
      </c>
      <c r="H159" s="4">
        <f>SUMIFS('02_核算项'!$AC$2:$AC$6232,'02_核算项'!$B$2:$B$6232,$A159,'02_核算项'!$M$2:$M$6232,"NOX")</f>
        <v>1085.747264</v>
      </c>
      <c r="I159" s="4">
        <f>SUMIFS('02_核算项'!$AC$2:$AC$6232,'02_核算项'!$B$2:$B$6232,$A159,'02_核算项'!$M$2:$M$6232,"CO")</f>
        <v>242.3543</v>
      </c>
      <c r="J159" s="4">
        <f>SUMIFS('02_核算项'!$AC$2:$AC$6232,'02_核算项'!$B$2:$B$6232,$A159,'02_核算项'!$M$2:$M$6232,"VOCS")</f>
        <v>4.847086</v>
      </c>
      <c r="K159" s="4">
        <f>SUMIFS('02_核算项'!$AC$2:$AC$6232,'02_核算项'!$B$2:$B$6232,$A159,'02_核算项'!$M$2:$M$6232,"PM10")</f>
        <v>4000.775090227999</v>
      </c>
      <c r="L159" s="4">
        <f>SUMIFS('02_核算项'!$AC$2:$AC$6232,'02_核算项'!$B$2:$B$6232,$A159,'02_核算项'!$M$2:$M$6232,"PM25")</f>
        <v>965.7043321240001</v>
      </c>
      <c r="M159" s="4">
        <f>SUMIFS('02_核算项'!$AC$2:$AC$6232,'02_核算项'!$B$2:$B$6232,$A159,'02_核算项'!$M$2:$M$6232,"BC")</f>
        <v>1.9314086642480004</v>
      </c>
      <c r="N159" s="4">
        <f>SUMIFS('02_核算项'!$AC$2:$AC$6232,'02_核算项'!$B$2:$B$6232,$A159,'02_核算项'!$M$2:$M$6232,"OC")</f>
        <v>0.0</v>
      </c>
      <c r="O159" s="4">
        <f>SUMIFS('02_核算项'!$AC$2:$AC$6232,'02_核算项'!$B$2:$B$6232,$A159,'02_核算项'!$M$2:$M$6232,"NH3")</f>
        <v>19.388344</v>
      </c>
      <c r="P159" s="4">
        <f>SUMIFS('02_核算项'!$AD$2:$AD$6232,'02_核算项'!$B$2:$B$6232,$A159,'02_核算项'!$M$2:$M$6232,"SO2")</f>
        <v>230.7212936</v>
      </c>
      <c r="Q159" s="4">
        <f>SUMIFS('02_核算项'!$AD$2:$AD$6232,'02_核算项'!$B$2:$B$6232,$A159,'02_核算项'!$M$2:$M$6232,"NOX")</f>
        <v>390.86901504</v>
      </c>
      <c r="R159" s="4">
        <f>SUMIFS('02_核算项'!$AD$2:$AD$6232,'02_核算项'!$B$2:$B$6232,$A159,'02_核算项'!$M$2:$M$6232,"CO")</f>
        <v>242.3543</v>
      </c>
      <c r="S159" s="4">
        <f>SUMIFS('02_核算项'!$AD$2:$AD$6232,'02_核算项'!$B$2:$B$6232,$A159,'02_核算项'!$M$2:$M$6232,"VOCS")</f>
        <v>4.847086</v>
      </c>
      <c r="T159" s="4">
        <f>SUMIFS('02_核算项'!$AD$2:$AD$6232,'02_核算项'!$B$2:$B$6232,$A159,'02_核算项'!$M$2:$M$6232,"PM10")</f>
        <v>204.86727617202013</v>
      </c>
      <c r="U159" s="4">
        <f>SUMIFS('02_核算项'!$AD$2:$AD$6232,'02_核算项'!$B$2:$B$6232,$A159,'02_核算项'!$M$2:$M$6232,"PM25")</f>
        <v>53.11373826682005</v>
      </c>
      <c r="V159" s="4">
        <f>SUMIFS('02_核算项'!$AD$2:$AD$6232,'02_核算项'!$B$2:$B$6232,$A159,'02_核算项'!$M$2:$M$6232,"BC")</f>
        <v>0.10622747653364012</v>
      </c>
      <c r="W159" s="4">
        <f>SUMIFS('02_核算项'!$AD$2:$AD$6232,'02_核算项'!$B$2:$B$6232,$A159,'02_核算项'!$M$2:$M$6232,"OC")</f>
        <v>0.0</v>
      </c>
      <c r="X159" s="4">
        <f>SUMIFS('02_核算项'!$AD$2:$AD$6232,'02_核算项'!$B$2:$B$6232,$A159,'02_核算项'!$M$2:$M$6232,"NH3")</f>
        <v>19.388344</v>
      </c>
      <c r="Y159" s="2">
        <v>16</v>
      </c>
    </row>
    <row r="160" spans="1:25">
      <c r="A160" s="2" t="s">
        <v>2399</v>
      </c>
      <c r="B160" s="2" t="s">
        <v>1329</v>
      </c>
      <c r="C160" s="2" t="s">
        <v>526</v>
      </c>
      <c r="D160" s="2" t="s">
        <v>50</v>
      </c>
      <c r="E160" s="2" t="s">
        <v>225</v>
      </c>
      <c r="F160" s="2" t="s">
        <v>52</v>
      </c>
      <c r="G160" s="4">
        <f>SUMIFS('02_核算项'!$AC$2:$AC$6232,'02_核算项'!$B$2:$B$6232,$A160,'02_核算项'!$M$2:$M$6232,"SO2")</f>
        <v>0.0</v>
      </c>
      <c r="H160" s="4">
        <f>SUMIFS('02_核算项'!$AC$2:$AC$6232,'02_核算项'!$B$2:$B$6232,$A160,'02_核算项'!$M$2:$M$6232,"NOX")</f>
        <v>1348.354823</v>
      </c>
      <c r="I160" s="4">
        <f>SUMIFS('02_核算项'!$AC$2:$AC$6232,'02_核算项'!$B$2:$B$6232,$A160,'02_核算项'!$M$2:$M$6232,"CO")</f>
        <v>427.527139</v>
      </c>
      <c r="J160" s="4">
        <f>SUMIFS('02_核算项'!$AC$2:$AC$6232,'02_核算项'!$B$2:$B$6232,$A160,'02_核算项'!$M$2:$M$6232,"VOCS")</f>
        <v>6.5773406</v>
      </c>
      <c r="K160" s="4">
        <f>SUMIFS('02_核算项'!$AC$2:$AC$6232,'02_核算项'!$B$2:$B$6232,$A160,'02_核算项'!$M$2:$M$6232,"PM10")</f>
        <v>9.866010900000001</v>
      </c>
      <c r="L160" s="4">
        <f>SUMIFS('02_核算项'!$AC$2:$AC$6232,'02_核算项'!$B$2:$B$6232,$A160,'02_核算项'!$M$2:$M$6232,"PM25")</f>
        <v>9.866010900000001</v>
      </c>
      <c r="M160" s="4">
        <f>SUMIFS('02_核算项'!$AC$2:$AC$6232,'02_核算项'!$B$2:$B$6232,$A160,'02_核算项'!$M$2:$M$6232,"BC")</f>
        <v>0.0</v>
      </c>
      <c r="N160" s="4">
        <f>SUMIFS('02_核算项'!$AC$2:$AC$6232,'02_核算项'!$B$2:$B$6232,$A160,'02_核算项'!$M$2:$M$6232,"OC")</f>
        <v>0.0</v>
      </c>
      <c r="O160" s="4">
        <f>SUMIFS('02_核算项'!$AC$2:$AC$6232,'02_核算项'!$B$2:$B$6232,$A160,'02_核算项'!$M$2:$M$6232,"NH3")</f>
        <v>0.0</v>
      </c>
      <c r="P160" s="4">
        <f>SUMIFS('02_核算项'!$AD$2:$AD$6232,'02_核算项'!$B$2:$B$6232,$A160,'02_核算项'!$M$2:$M$6232,"SO2")</f>
        <v>0.0</v>
      </c>
      <c r="Q160" s="4">
        <f>SUMIFS('02_核算项'!$AD$2:$AD$6232,'02_核算项'!$B$2:$B$6232,$A160,'02_核算项'!$M$2:$M$6232,"NOX")</f>
        <v>1051.71676194</v>
      </c>
      <c r="R160" s="4">
        <f>SUMIFS('02_核算项'!$AD$2:$AD$6232,'02_核算项'!$B$2:$B$6232,$A160,'02_核算项'!$M$2:$M$6232,"CO")</f>
        <v>427.527139</v>
      </c>
      <c r="S160" s="4">
        <f>SUMIFS('02_核算项'!$AD$2:$AD$6232,'02_核算项'!$B$2:$B$6232,$A160,'02_核算项'!$M$2:$M$6232,"VOCS")</f>
        <v>6.5773406</v>
      </c>
      <c r="T160" s="4">
        <f>SUMIFS('02_核算项'!$AD$2:$AD$6232,'02_核算项'!$B$2:$B$6232,$A160,'02_核算项'!$M$2:$M$6232,"PM10")</f>
        <v>9.866010900000001</v>
      </c>
      <c r="U160" s="4">
        <f>SUMIFS('02_核算项'!$AD$2:$AD$6232,'02_核算项'!$B$2:$B$6232,$A160,'02_核算项'!$M$2:$M$6232,"PM25")</f>
        <v>9.866010900000001</v>
      </c>
      <c r="V160" s="4">
        <f>SUMIFS('02_核算项'!$AD$2:$AD$6232,'02_核算项'!$B$2:$B$6232,$A160,'02_核算项'!$M$2:$M$6232,"BC")</f>
        <v>0.0</v>
      </c>
      <c r="W160" s="4">
        <f>SUMIFS('02_核算项'!$AD$2:$AD$6232,'02_核算项'!$B$2:$B$6232,$A160,'02_核算项'!$M$2:$M$6232,"OC")</f>
        <v>0.0</v>
      </c>
      <c r="X160" s="4">
        <f>SUMIFS('02_核算项'!$AD$2:$AD$6232,'02_核算项'!$B$2:$B$6232,$A160,'02_核算项'!$M$2:$M$6232,"NH3")</f>
        <v>0.0</v>
      </c>
      <c r="Y160" s="2">
        <v>41</v>
      </c>
    </row>
    <row r="161" spans="1:25">
      <c r="A161" s="2" t="s">
        <v>2409</v>
      </c>
      <c r="B161" s="2" t="s">
        <v>630</v>
      </c>
      <c r="C161" s="2" t="s">
        <v>254</v>
      </c>
      <c r="D161" s="2" t="s">
        <v>278</v>
      </c>
      <c r="E161" s="2" t="s">
        <v>120</v>
      </c>
      <c r="F161" s="2" t="s">
        <v>297</v>
      </c>
      <c r="G161" s="4">
        <f>SUMIFS('02_核算项'!$AC$2:$AC$6232,'02_核算项'!$B$2:$B$6232,$A161,'02_核算项'!$M$2:$M$6232,"SO2")</f>
        <v>0</v>
      </c>
      <c r="H161" s="4">
        <f>SUMIFS('02_核算项'!$AC$2:$AC$6232,'02_核算项'!$B$2:$B$6232,$A161,'02_核算项'!$M$2:$M$6232,"NOX")</f>
        <v>0</v>
      </c>
      <c r="I161" s="4">
        <f>SUMIFS('02_核算项'!$AC$2:$AC$6232,'02_核算项'!$B$2:$B$6232,$A161,'02_核算项'!$M$2:$M$6232,"CO")</f>
        <v>0</v>
      </c>
      <c r="J161" s="4">
        <f>SUMIFS('02_核算项'!$AC$2:$AC$6232,'02_核算项'!$B$2:$B$6232,$A161,'02_核算项'!$M$2:$M$6232,"VOCS")</f>
        <v>0</v>
      </c>
      <c r="K161" s="4">
        <f>SUMIFS('02_核算项'!$AC$2:$AC$6232,'02_核算项'!$B$2:$B$6232,$A161,'02_核算项'!$M$2:$M$6232,"PM10")</f>
        <v>0</v>
      </c>
      <c r="L161" s="4">
        <f>SUMIFS('02_核算项'!$AC$2:$AC$6232,'02_核算项'!$B$2:$B$6232,$A161,'02_核算项'!$M$2:$M$6232,"PM25")</f>
        <v>0</v>
      </c>
      <c r="M161" s="4">
        <f>SUMIFS('02_核算项'!$AC$2:$AC$6232,'02_核算项'!$B$2:$B$6232,$A161,'02_核算项'!$M$2:$M$6232,"BC")</f>
        <v>0</v>
      </c>
      <c r="N161" s="4">
        <f>SUMIFS('02_核算项'!$AC$2:$AC$6232,'02_核算项'!$B$2:$B$6232,$A161,'02_核算项'!$M$2:$M$6232,"OC")</f>
        <v>0</v>
      </c>
      <c r="O161" s="4">
        <f>SUMIFS('02_核算项'!$AC$2:$AC$6232,'02_核算项'!$B$2:$B$6232,$A161,'02_核算项'!$M$2:$M$6232,"NH3")</f>
        <v>0</v>
      </c>
      <c r="Y161" s="2">
        <v>32</v>
      </c>
    </row>
    <row r="162" spans="1:25">
      <c r="A162" s="2" t="s">
        <v>2419</v>
      </c>
      <c r="B162" s="2" t="s">
        <v>1448</v>
      </c>
      <c r="C162" s="2" t="s">
        <v>526</v>
      </c>
      <c r="D162" s="2" t="s">
        <v>50</v>
      </c>
      <c r="E162" s="2" t="s">
        <v>225</v>
      </c>
      <c r="F162" s="2" t="s">
        <v>142</v>
      </c>
      <c r="G162" s="4">
        <f>SUMIFS('02_核算项'!$AC$2:$AC$6232,'02_核算项'!$B$2:$B$6232,$A162,'02_核算项'!$M$2:$M$6232,"SO2")</f>
        <v>0.0</v>
      </c>
      <c r="H162" s="4">
        <f>SUMIFS('02_核算项'!$AC$2:$AC$6232,'02_核算项'!$B$2:$B$6232,$A162,'02_核算项'!$M$2:$M$6232,"NOX")</f>
        <v>101.88499999999999</v>
      </c>
      <c r="I162" s="4">
        <f>SUMIFS('02_核算项'!$AC$2:$AC$6232,'02_核算项'!$B$2:$B$6232,$A162,'02_核算项'!$M$2:$M$6232,"CO")</f>
        <v>32.305</v>
      </c>
      <c r="J162" s="4">
        <f>SUMIFS('02_核算项'!$AC$2:$AC$6232,'02_核算项'!$B$2:$B$6232,$A162,'02_核算项'!$M$2:$M$6232,"VOCS")</f>
        <v>0.497</v>
      </c>
      <c r="K162" s="4">
        <f>SUMIFS('02_核算项'!$AC$2:$AC$6232,'02_核算项'!$B$2:$B$6232,$A162,'02_核算项'!$M$2:$M$6232,"PM10")</f>
        <v>0.7455</v>
      </c>
      <c r="L162" s="4">
        <f>SUMIFS('02_核算项'!$AC$2:$AC$6232,'02_核算项'!$B$2:$B$6232,$A162,'02_核算项'!$M$2:$M$6232,"PM25")</f>
        <v>0.7455</v>
      </c>
      <c r="M162" s="4">
        <f>SUMIFS('02_核算项'!$AC$2:$AC$6232,'02_核算项'!$B$2:$B$6232,$A162,'02_核算项'!$M$2:$M$6232,"BC")</f>
        <v>0.0</v>
      </c>
      <c r="N162" s="4">
        <f>SUMIFS('02_核算项'!$AC$2:$AC$6232,'02_核算项'!$B$2:$B$6232,$A162,'02_核算项'!$M$2:$M$6232,"OC")</f>
        <v>0.0</v>
      </c>
      <c r="O162" s="4">
        <f>SUMIFS('02_核算项'!$AC$2:$AC$6232,'02_核算项'!$B$2:$B$6232,$A162,'02_核算项'!$M$2:$M$6232,"NH3")</f>
        <v>0.0</v>
      </c>
      <c r="P162" s="4">
        <f>SUMIFS('02_核算项'!$AD$2:$AD$6232,'02_核算项'!$B$2:$B$6232,$A162,'02_核算项'!$M$2:$M$6232,"SO2")</f>
        <v>0.0</v>
      </c>
      <c r="Q162" s="4">
        <f>SUMIFS('02_核算项'!$AD$2:$AD$6232,'02_核算项'!$B$2:$B$6232,$A162,'02_核算项'!$M$2:$M$6232,"NOX")</f>
        <v>79.4703</v>
      </c>
      <c r="R162" s="4">
        <f>SUMIFS('02_核算项'!$AD$2:$AD$6232,'02_核算项'!$B$2:$B$6232,$A162,'02_核算项'!$M$2:$M$6232,"CO")</f>
        <v>32.305</v>
      </c>
      <c r="S162" s="4">
        <f>SUMIFS('02_核算项'!$AD$2:$AD$6232,'02_核算项'!$B$2:$B$6232,$A162,'02_核算项'!$M$2:$M$6232,"VOCS")</f>
        <v>0.497</v>
      </c>
      <c r="T162" s="4">
        <f>SUMIFS('02_核算项'!$AD$2:$AD$6232,'02_核算项'!$B$2:$B$6232,$A162,'02_核算项'!$M$2:$M$6232,"PM10")</f>
        <v>0.7455</v>
      </c>
      <c r="U162" s="4">
        <f>SUMIFS('02_核算项'!$AD$2:$AD$6232,'02_核算项'!$B$2:$B$6232,$A162,'02_核算项'!$M$2:$M$6232,"PM25")</f>
        <v>0.7455</v>
      </c>
      <c r="V162" s="4">
        <f>SUMIFS('02_核算项'!$AD$2:$AD$6232,'02_核算项'!$B$2:$B$6232,$A162,'02_核算项'!$M$2:$M$6232,"BC")</f>
        <v>0.0</v>
      </c>
      <c r="W162" s="4">
        <f>SUMIFS('02_核算项'!$AD$2:$AD$6232,'02_核算项'!$B$2:$B$6232,$A162,'02_核算项'!$M$2:$M$6232,"OC")</f>
        <v>0.0</v>
      </c>
      <c r="X162" s="4">
        <f>SUMIFS('02_核算项'!$AD$2:$AD$6232,'02_核算项'!$B$2:$B$6232,$A162,'02_核算项'!$M$2:$M$6232,"NH3")</f>
        <v>0.0</v>
      </c>
      <c r="Y162" s="2">
        <v>32</v>
      </c>
    </row>
    <row r="163" spans="1:25">
      <c r="A163" s="2" t="s">
        <v>2429</v>
      </c>
      <c r="B163" s="2" t="s">
        <v>2430</v>
      </c>
      <c r="C163" s="2" t="s">
        <v>1106</v>
      </c>
      <c r="D163" s="2" t="s">
        <v>278</v>
      </c>
      <c r="E163" s="2" t="s">
        <v>120</v>
      </c>
      <c r="F163" s="2" t="s">
        <v>297</v>
      </c>
      <c r="G163" s="4">
        <f>SUMIFS('02_核算项'!$AC$2:$AC$6232,'02_核算项'!$B$2:$B$6232,$A163,'02_核算项'!$M$2:$M$6232,"SO2")</f>
        <v>0</v>
      </c>
      <c r="H163" s="4">
        <f>SUMIFS('02_核算项'!$AC$2:$AC$6232,'02_核算项'!$B$2:$B$6232,$A163,'02_核算项'!$M$2:$M$6232,"NOX")</f>
        <v>0</v>
      </c>
      <c r="I163" s="4">
        <f>SUMIFS('02_核算项'!$AC$2:$AC$6232,'02_核算项'!$B$2:$B$6232,$A163,'02_核算项'!$M$2:$M$6232,"CO")</f>
        <v>0</v>
      </c>
      <c r="J163" s="4">
        <f>SUMIFS('02_核算项'!$AC$2:$AC$6232,'02_核算项'!$B$2:$B$6232,$A163,'02_核算项'!$M$2:$M$6232,"VOCS")</f>
        <v>0</v>
      </c>
      <c r="K163" s="4">
        <f>SUMIFS('02_核算项'!$AC$2:$AC$6232,'02_核算项'!$B$2:$B$6232,$A163,'02_核算项'!$M$2:$M$6232,"PM10")</f>
        <v>0</v>
      </c>
      <c r="L163" s="4">
        <f>SUMIFS('02_核算项'!$AC$2:$AC$6232,'02_核算项'!$B$2:$B$6232,$A163,'02_核算项'!$M$2:$M$6232,"PM25")</f>
        <v>0</v>
      </c>
      <c r="M163" s="4">
        <f>SUMIFS('02_核算项'!$AC$2:$AC$6232,'02_核算项'!$B$2:$B$6232,$A163,'02_核算项'!$M$2:$M$6232,"BC")</f>
        <v>0</v>
      </c>
      <c r="N163" s="4">
        <f>SUMIFS('02_核算项'!$AC$2:$AC$6232,'02_核算项'!$B$2:$B$6232,$A163,'02_核算项'!$M$2:$M$6232,"OC")</f>
        <v>0</v>
      </c>
      <c r="O163" s="4">
        <f>SUMIFS('02_核算项'!$AC$2:$AC$6232,'02_核算项'!$B$2:$B$6232,$A163,'02_核算项'!$M$2:$M$6232,"NH3")</f>
        <v>0</v>
      </c>
      <c r="Y163" s="2">
        <v>56</v>
      </c>
    </row>
    <row r="164" spans="1:25">
      <c r="A164" s="2" t="s">
        <v>2443</v>
      </c>
      <c r="B164" s="2" t="s">
        <v>776</v>
      </c>
      <c r="C164" s="2" t="s">
        <v>526</v>
      </c>
      <c r="D164" s="2" t="s">
        <v>278</v>
      </c>
      <c r="E164" s="2" t="s">
        <v>120</v>
      </c>
      <c r="F164" s="2" t="s">
        <v>560</v>
      </c>
      <c r="G164" s="4">
        <f>SUMIFS('02_核算项'!$AC$2:$AC$6232,'02_核算项'!$B$2:$B$6232,$A164,'02_核算项'!$M$2:$M$6232,"SO2")</f>
        <v>0</v>
      </c>
      <c r="H164" s="4">
        <f>SUMIFS('02_核算项'!$AC$2:$AC$6232,'02_核算项'!$B$2:$B$6232,$A164,'02_核算项'!$M$2:$M$6232,"NOX")</f>
        <v>0</v>
      </c>
      <c r="I164" s="4">
        <f>SUMIFS('02_核算项'!$AC$2:$AC$6232,'02_核算项'!$B$2:$B$6232,$A164,'02_核算项'!$M$2:$M$6232,"CO")</f>
        <v>0</v>
      </c>
      <c r="J164" s="4">
        <f>SUMIFS('02_核算项'!$AC$2:$AC$6232,'02_核算项'!$B$2:$B$6232,$A164,'02_核算项'!$M$2:$M$6232,"VOCS")</f>
        <v>0</v>
      </c>
      <c r="K164" s="4">
        <f>SUMIFS('02_核算项'!$AC$2:$AC$6232,'02_核算项'!$B$2:$B$6232,$A164,'02_核算项'!$M$2:$M$6232,"PM10")</f>
        <v>0</v>
      </c>
      <c r="L164" s="4">
        <f>SUMIFS('02_核算项'!$AC$2:$AC$6232,'02_核算项'!$B$2:$B$6232,$A164,'02_核算项'!$M$2:$M$6232,"PM25")</f>
        <v>0</v>
      </c>
      <c r="M164" s="4">
        <f>SUMIFS('02_核算项'!$AC$2:$AC$6232,'02_核算项'!$B$2:$B$6232,$A164,'02_核算项'!$M$2:$M$6232,"BC")</f>
        <v>0</v>
      </c>
      <c r="N164" s="4">
        <f>SUMIFS('02_核算项'!$AC$2:$AC$6232,'02_核算项'!$B$2:$B$6232,$A164,'02_核算项'!$M$2:$M$6232,"OC")</f>
        <v>0</v>
      </c>
      <c r="O164" s="4">
        <f>SUMIFS('02_核算项'!$AC$2:$AC$6232,'02_核算项'!$B$2:$B$6232,$A164,'02_核算项'!$M$2:$M$6232,"NH3")</f>
        <v>0</v>
      </c>
      <c r="Y164" s="2">
        <v>32</v>
      </c>
    </row>
    <row r="165" spans="1:25">
      <c r="A165" s="2" t="s">
        <v>2453</v>
      </c>
      <c r="B165" s="2" t="s">
        <v>1363</v>
      </c>
      <c r="C165" s="2" t="s">
        <v>277</v>
      </c>
      <c r="D165" s="2" t="s">
        <v>278</v>
      </c>
      <c r="E165" s="2" t="s">
        <v>120</v>
      </c>
      <c r="F165" s="2" t="s">
        <v>418</v>
      </c>
      <c r="G165" s="4">
        <f>SUMIFS('02_核算项'!$AC$2:$AC$6232,'02_核算项'!$B$2:$B$6232,$A165,'02_核算项'!$M$2:$M$6232,"SO2")</f>
        <v>0</v>
      </c>
      <c r="H165" s="4">
        <f>SUMIFS('02_核算项'!$AC$2:$AC$6232,'02_核算项'!$B$2:$B$6232,$A165,'02_核算项'!$M$2:$M$6232,"NOX")</f>
        <v>0</v>
      </c>
      <c r="I165" s="4">
        <f>SUMIFS('02_核算项'!$AC$2:$AC$6232,'02_核算项'!$B$2:$B$6232,$A165,'02_核算项'!$M$2:$M$6232,"CO")</f>
        <v>0</v>
      </c>
      <c r="J165" s="4">
        <f>SUMIFS('02_核算项'!$AC$2:$AC$6232,'02_核算项'!$B$2:$B$6232,$A165,'02_核算项'!$M$2:$M$6232,"VOCS")</f>
        <v>0</v>
      </c>
      <c r="K165" s="4">
        <f>SUMIFS('02_核算项'!$AC$2:$AC$6232,'02_核算项'!$B$2:$B$6232,$A165,'02_核算项'!$M$2:$M$6232,"PM10")</f>
        <v>0</v>
      </c>
      <c r="L165" s="4">
        <f>SUMIFS('02_核算项'!$AC$2:$AC$6232,'02_核算项'!$B$2:$B$6232,$A165,'02_核算项'!$M$2:$M$6232,"PM25")</f>
        <v>0</v>
      </c>
      <c r="M165" s="4">
        <f>SUMIFS('02_核算项'!$AC$2:$AC$6232,'02_核算项'!$B$2:$B$6232,$A165,'02_核算项'!$M$2:$M$6232,"BC")</f>
        <v>0</v>
      </c>
      <c r="N165" s="4">
        <f>SUMIFS('02_核算项'!$AC$2:$AC$6232,'02_核算项'!$B$2:$B$6232,$A165,'02_核算项'!$M$2:$M$6232,"OC")</f>
        <v>0</v>
      </c>
      <c r="O165" s="4">
        <f>SUMIFS('02_核算项'!$AC$2:$AC$6232,'02_核算项'!$B$2:$B$6232,$A165,'02_核算项'!$M$2:$M$6232,"NH3")</f>
        <v>0.0</v>
      </c>
      <c r="X165" s="4">
        <f>SUMIFS('02_核算项'!$AD$2:$AD$6232,'02_核算项'!$B$2:$B$6232,$A165,'02_核算项'!$M$2:$M$6232,"NH3")</f>
        <v>0.0</v>
      </c>
      <c r="Y165" s="2">
        <v>49</v>
      </c>
    </row>
    <row r="166" spans="1:25">
      <c r="A166" s="2" t="s">
        <v>2463</v>
      </c>
      <c r="B166" s="2" t="s">
        <v>1884</v>
      </c>
      <c r="C166" s="2" t="s">
        <v>1707</v>
      </c>
      <c r="D166" s="2" t="s">
        <v>278</v>
      </c>
      <c r="E166" s="2" t="s">
        <v>120</v>
      </c>
      <c r="F166" s="2" t="s">
        <v>142</v>
      </c>
      <c r="G166" s="4">
        <f>SUMIFS('02_核算项'!$AC$2:$AC$6232,'02_核算项'!$B$2:$B$6232,$A166,'02_核算项'!$M$2:$M$6232,"SO2")</f>
        <v>0</v>
      </c>
      <c r="H166" s="4">
        <f>SUMIFS('02_核算项'!$AC$2:$AC$6232,'02_核算项'!$B$2:$B$6232,$A166,'02_核算项'!$M$2:$M$6232,"NOX")</f>
        <v>0</v>
      </c>
      <c r="I166" s="4">
        <f>SUMIFS('02_核算项'!$AC$2:$AC$6232,'02_核算项'!$B$2:$B$6232,$A166,'02_核算项'!$M$2:$M$6232,"CO")</f>
        <v>0</v>
      </c>
      <c r="J166" s="4">
        <f>SUMIFS('02_核算项'!$AC$2:$AC$6232,'02_核算项'!$B$2:$B$6232,$A166,'02_核算项'!$M$2:$M$6232,"VOCS")</f>
        <v>0</v>
      </c>
      <c r="K166" s="4">
        <f>SUMIFS('02_核算项'!$AC$2:$AC$6232,'02_核算项'!$B$2:$B$6232,$A166,'02_核算项'!$M$2:$M$6232,"PM10")</f>
        <v>0</v>
      </c>
      <c r="L166" s="4">
        <f>SUMIFS('02_核算项'!$AC$2:$AC$6232,'02_核算项'!$B$2:$B$6232,$A166,'02_核算项'!$M$2:$M$6232,"PM25")</f>
        <v>0</v>
      </c>
      <c r="M166" s="4">
        <f>SUMIFS('02_核算项'!$AC$2:$AC$6232,'02_核算项'!$B$2:$B$6232,$A166,'02_核算项'!$M$2:$M$6232,"BC")</f>
        <v>0</v>
      </c>
      <c r="N166" s="4">
        <f>SUMIFS('02_核算项'!$AC$2:$AC$6232,'02_核算项'!$B$2:$B$6232,$A166,'02_核算项'!$M$2:$M$6232,"OC")</f>
        <v>0</v>
      </c>
      <c r="O166" s="4">
        <f>SUMIFS('02_核算项'!$AC$2:$AC$6232,'02_核算项'!$B$2:$B$6232,$A166,'02_核算项'!$M$2:$M$6232,"NH3")</f>
        <v>0.0</v>
      </c>
      <c r="X166" s="4">
        <f>SUMIFS('02_核算项'!$AD$2:$AD$6232,'02_核算项'!$B$2:$B$6232,$A166,'02_核算项'!$M$2:$M$6232,"NH3")</f>
        <v>0.0</v>
      </c>
      <c r="Y166" s="2">
        <v>49</v>
      </c>
    </row>
    <row r="167" spans="1:25">
      <c r="A167" s="2" t="s">
        <v>2473</v>
      </c>
      <c r="B167" s="2" t="s">
        <v>1204</v>
      </c>
      <c r="C167" s="2" t="s">
        <v>277</v>
      </c>
      <c r="D167" s="2" t="s">
        <v>278</v>
      </c>
      <c r="E167" s="2" t="s">
        <v>120</v>
      </c>
      <c r="F167" s="2" t="s">
        <v>2474</v>
      </c>
      <c r="G167" s="4">
        <f>SUMIFS('02_核算项'!$AC$2:$AC$6232,'02_核算项'!$B$2:$B$6232,$A167,'02_核算项'!$M$2:$M$6232,"SO2")</f>
        <v>0.0</v>
      </c>
      <c r="H167" s="4">
        <f>SUMIFS('02_核算项'!$AC$2:$AC$6232,'02_核算项'!$B$2:$B$6232,$A167,'02_核算项'!$M$2:$M$6232,"NOX")</f>
        <v>0.0</v>
      </c>
      <c r="I167" s="4">
        <f>SUMIFS('02_核算项'!$AC$2:$AC$6232,'02_核算项'!$B$2:$B$6232,$A167,'02_核算项'!$M$2:$M$6232,"CO")</f>
        <v>0.0</v>
      </c>
      <c r="J167" s="4">
        <f>SUMIFS('02_核算项'!$AC$2:$AC$6232,'02_核算项'!$B$2:$B$6232,$A167,'02_核算项'!$M$2:$M$6232,"VOCS")</f>
        <v>0.0</v>
      </c>
      <c r="K167" s="4">
        <f>SUMIFS('02_核算项'!$AC$2:$AC$6232,'02_核算项'!$B$2:$B$6232,$A167,'02_核算项'!$M$2:$M$6232,"PM10")</f>
        <v>0.0</v>
      </c>
      <c r="L167" s="4">
        <f>SUMIFS('02_核算项'!$AC$2:$AC$6232,'02_核算项'!$B$2:$B$6232,$A167,'02_核算项'!$M$2:$M$6232,"PM25")</f>
        <v>0.0</v>
      </c>
      <c r="M167" s="4">
        <f>SUMIFS('02_核算项'!$AC$2:$AC$6232,'02_核算项'!$B$2:$B$6232,$A167,'02_核算项'!$M$2:$M$6232,"BC")</f>
        <v>0.0</v>
      </c>
      <c r="N167" s="4">
        <f>SUMIFS('02_核算项'!$AC$2:$AC$6232,'02_核算项'!$B$2:$B$6232,$A167,'02_核算项'!$M$2:$M$6232,"OC")</f>
        <v>0.0</v>
      </c>
      <c r="O167" s="4">
        <f>SUMIFS('02_核算项'!$AC$2:$AC$6232,'02_核算项'!$B$2:$B$6232,$A167,'02_核算项'!$M$2:$M$6232,"NH3")</f>
        <v>0.0</v>
      </c>
      <c r="P167" s="4">
        <f>SUMIFS('02_核算项'!$AD$2:$AD$6232,'02_核算项'!$B$2:$B$6232,$A167,'02_核算项'!$M$2:$M$6232,"SO2")</f>
        <v>0.0</v>
      </c>
      <c r="Q167" s="4">
        <f>SUMIFS('02_核算项'!$AD$2:$AD$6232,'02_核算项'!$B$2:$B$6232,$A167,'02_核算项'!$M$2:$M$6232,"NOX")</f>
        <v>0.0</v>
      </c>
      <c r="R167" s="4">
        <f>SUMIFS('02_核算项'!$AD$2:$AD$6232,'02_核算项'!$B$2:$B$6232,$A167,'02_核算项'!$M$2:$M$6232,"CO")</f>
        <v>0.0</v>
      </c>
      <c r="S167" s="4">
        <f>SUMIFS('02_核算项'!$AD$2:$AD$6232,'02_核算项'!$B$2:$B$6232,$A167,'02_核算项'!$M$2:$M$6232,"VOCS")</f>
        <v>0.0</v>
      </c>
      <c r="T167" s="4">
        <f>SUMIFS('02_核算项'!$AD$2:$AD$6232,'02_核算项'!$B$2:$B$6232,$A167,'02_核算项'!$M$2:$M$6232,"PM10")</f>
        <v>0.0</v>
      </c>
      <c r="U167" s="4">
        <f>SUMIFS('02_核算项'!$AD$2:$AD$6232,'02_核算项'!$B$2:$B$6232,$A167,'02_核算项'!$M$2:$M$6232,"PM25")</f>
        <v>0.0</v>
      </c>
      <c r="V167" s="4">
        <f>SUMIFS('02_核算项'!$AD$2:$AD$6232,'02_核算项'!$B$2:$B$6232,$A167,'02_核算项'!$M$2:$M$6232,"BC")</f>
        <v>0.0</v>
      </c>
      <c r="W167" s="4">
        <f>SUMIFS('02_核算项'!$AD$2:$AD$6232,'02_核算项'!$B$2:$B$6232,$A167,'02_核算项'!$M$2:$M$6232,"OC")</f>
        <v>0.0</v>
      </c>
      <c r="X167" s="4">
        <f>SUMIFS('02_核算项'!$AD$2:$AD$6232,'02_核算项'!$B$2:$B$6232,$A167,'02_核算项'!$M$2:$M$6232,"NH3")</f>
        <v>0.0</v>
      </c>
      <c r="Y167" s="2">
        <v>58</v>
      </c>
    </row>
    <row r="168" spans="1:25">
      <c r="A168" s="2" t="s">
        <v>2485</v>
      </c>
      <c r="B168" s="2" t="s">
        <v>2486</v>
      </c>
      <c r="C168" s="2" t="s">
        <v>526</v>
      </c>
      <c r="D168" s="2" t="s">
        <v>278</v>
      </c>
      <c r="E168" s="2" t="s">
        <v>2487</v>
      </c>
      <c r="F168" s="2" t="s">
        <v>297</v>
      </c>
      <c r="G168" s="4">
        <f>SUMIFS('02_核算项'!$AC$2:$AC$6232,'02_核算项'!$B$2:$B$6232,$A168,'02_核算项'!$M$2:$M$6232,"SO2")</f>
        <v>0</v>
      </c>
      <c r="H168" s="4">
        <f>SUMIFS('02_核算项'!$AC$2:$AC$6232,'02_核算项'!$B$2:$B$6232,$A168,'02_核算项'!$M$2:$M$6232,"NOX")</f>
        <v>0</v>
      </c>
      <c r="I168" s="4">
        <f>SUMIFS('02_核算项'!$AC$2:$AC$6232,'02_核算项'!$B$2:$B$6232,$A168,'02_核算项'!$M$2:$M$6232,"CO")</f>
        <v>0</v>
      </c>
      <c r="J168" s="4">
        <f>SUMIFS('02_核算项'!$AC$2:$AC$6232,'02_核算项'!$B$2:$B$6232,$A168,'02_核算项'!$M$2:$M$6232,"VOCS")</f>
        <v>0</v>
      </c>
      <c r="K168" s="4">
        <f>SUMIFS('02_核算项'!$AC$2:$AC$6232,'02_核算项'!$B$2:$B$6232,$A168,'02_核算项'!$M$2:$M$6232,"PM10")</f>
        <v>0</v>
      </c>
      <c r="L168" s="4">
        <f>SUMIFS('02_核算项'!$AC$2:$AC$6232,'02_核算项'!$B$2:$B$6232,$A168,'02_核算项'!$M$2:$M$6232,"PM25")</f>
        <v>0</v>
      </c>
      <c r="M168" s="4">
        <f>SUMIFS('02_核算项'!$AC$2:$AC$6232,'02_核算项'!$B$2:$B$6232,$A168,'02_核算项'!$M$2:$M$6232,"BC")</f>
        <v>0</v>
      </c>
      <c r="N168" s="4">
        <f>SUMIFS('02_核算项'!$AC$2:$AC$6232,'02_核算项'!$B$2:$B$6232,$A168,'02_核算项'!$M$2:$M$6232,"OC")</f>
        <v>0</v>
      </c>
      <c r="O168" s="4">
        <f>SUMIFS('02_核算项'!$AC$2:$AC$6232,'02_核算项'!$B$2:$B$6232,$A168,'02_核算项'!$M$2:$M$6232,"NH3")</f>
        <v>0.0</v>
      </c>
      <c r="X168" s="4">
        <f>SUMIFS('02_核算项'!$AD$2:$AD$6232,'02_核算项'!$B$2:$B$6232,$A168,'02_核算项'!$M$2:$M$6232,"NH3")</f>
        <v>0.0</v>
      </c>
      <c r="Y168" s="2">
        <v>57</v>
      </c>
    </row>
    <row r="169" spans="1:25">
      <c r="A169" s="2" t="s">
        <v>2497</v>
      </c>
      <c r="B169" s="2" t="s">
        <v>405</v>
      </c>
      <c r="C169" s="2" t="s">
        <v>325</v>
      </c>
      <c r="D169" s="2" t="s">
        <v>278</v>
      </c>
      <c r="E169" s="2" t="s">
        <v>120</v>
      </c>
      <c r="F169" s="2" t="s">
        <v>52</v>
      </c>
      <c r="G169" s="4">
        <f>SUMIFS('02_核算项'!$AC$2:$AC$6232,'02_核算项'!$B$2:$B$6232,$A169,'02_核算项'!$M$2:$M$6232,"SO2")</f>
        <v>0.0</v>
      </c>
      <c r="H169" s="4">
        <f>SUMIFS('02_核算项'!$AC$2:$AC$6232,'02_核算项'!$B$2:$B$6232,$A169,'02_核算项'!$M$2:$M$6232,"NOX")</f>
        <v>0.0</v>
      </c>
      <c r="I169" s="4">
        <f>SUMIFS('02_核算项'!$AC$2:$AC$6232,'02_核算项'!$B$2:$B$6232,$A169,'02_核算项'!$M$2:$M$6232,"CO")</f>
        <v>0.0</v>
      </c>
      <c r="J169" s="4">
        <f>SUMIFS('02_核算项'!$AC$2:$AC$6232,'02_核算项'!$B$2:$B$6232,$A169,'02_核算项'!$M$2:$M$6232,"VOCS")</f>
        <v>0.0</v>
      </c>
      <c r="K169" s="4">
        <f>SUMIFS('02_核算项'!$AC$2:$AC$6232,'02_核算项'!$B$2:$B$6232,$A169,'02_核算项'!$M$2:$M$6232,"PM10")</f>
        <v>0.0</v>
      </c>
      <c r="L169" s="4">
        <f>SUMIFS('02_核算项'!$AC$2:$AC$6232,'02_核算项'!$B$2:$B$6232,$A169,'02_核算项'!$M$2:$M$6232,"PM25")</f>
        <v>0.0</v>
      </c>
      <c r="M169" s="4">
        <f>SUMIFS('02_核算项'!$AC$2:$AC$6232,'02_核算项'!$B$2:$B$6232,$A169,'02_核算项'!$M$2:$M$6232,"BC")</f>
        <v>0.0</v>
      </c>
      <c r="N169" s="4">
        <f>SUMIFS('02_核算项'!$AC$2:$AC$6232,'02_核算项'!$B$2:$B$6232,$A169,'02_核算项'!$M$2:$M$6232,"OC")</f>
        <v>0.0</v>
      </c>
      <c r="O169" s="4">
        <f>SUMIFS('02_核算项'!$AC$2:$AC$6232,'02_核算项'!$B$2:$B$6232,$A169,'02_核算项'!$M$2:$M$6232,"NH3")</f>
        <v>0.0</v>
      </c>
      <c r="P169" s="4">
        <f>SUMIFS('02_核算项'!$AD$2:$AD$6232,'02_核算项'!$B$2:$B$6232,$A169,'02_核算项'!$M$2:$M$6232,"SO2")</f>
        <v>0.0</v>
      </c>
      <c r="Q169" s="4">
        <f>SUMIFS('02_核算项'!$AD$2:$AD$6232,'02_核算项'!$B$2:$B$6232,$A169,'02_核算项'!$M$2:$M$6232,"NOX")</f>
        <v>0.0</v>
      </c>
      <c r="R169" s="4">
        <f>SUMIFS('02_核算项'!$AD$2:$AD$6232,'02_核算项'!$B$2:$B$6232,$A169,'02_核算项'!$M$2:$M$6232,"CO")</f>
        <v>0.0</v>
      </c>
      <c r="S169" s="4">
        <f>SUMIFS('02_核算项'!$AD$2:$AD$6232,'02_核算项'!$B$2:$B$6232,$A169,'02_核算项'!$M$2:$M$6232,"VOCS")</f>
        <v>0.0</v>
      </c>
      <c r="T169" s="4">
        <f>SUMIFS('02_核算项'!$AD$2:$AD$6232,'02_核算项'!$B$2:$B$6232,$A169,'02_核算项'!$M$2:$M$6232,"PM10")</f>
        <v>0.0</v>
      </c>
      <c r="U169" s="4">
        <f>SUMIFS('02_核算项'!$AD$2:$AD$6232,'02_核算项'!$B$2:$B$6232,$A169,'02_核算项'!$M$2:$M$6232,"PM25")</f>
        <v>0.0</v>
      </c>
      <c r="V169" s="4">
        <f>SUMIFS('02_核算项'!$AD$2:$AD$6232,'02_核算项'!$B$2:$B$6232,$A169,'02_核算项'!$M$2:$M$6232,"BC")</f>
        <v>0.0</v>
      </c>
      <c r="W169" s="4">
        <f>SUMIFS('02_核算项'!$AD$2:$AD$6232,'02_核算项'!$B$2:$B$6232,$A169,'02_核算项'!$M$2:$M$6232,"OC")</f>
        <v>0.0</v>
      </c>
      <c r="X169" s="4">
        <f>SUMIFS('02_核算项'!$AD$2:$AD$6232,'02_核算项'!$B$2:$B$6232,$A169,'02_核算项'!$M$2:$M$6232,"NH3")</f>
        <v>0.0</v>
      </c>
      <c r="Y169" s="2">
        <v>58</v>
      </c>
    </row>
    <row r="170" spans="1:25">
      <c r="A170" s="2" t="s">
        <v>2507</v>
      </c>
      <c r="B170" s="2" t="s">
        <v>2508</v>
      </c>
      <c r="C170" s="2" t="s">
        <v>223</v>
      </c>
      <c r="D170" s="2" t="s">
        <v>50</v>
      </c>
      <c r="E170" s="2" t="s">
        <v>200</v>
      </c>
      <c r="F170" s="2" t="s">
        <v>418</v>
      </c>
      <c r="G170" s="4">
        <f>SUMIFS('02_核算项'!$AC$2:$AC$6232,'02_核算项'!$B$2:$B$6232,$A170,'02_核算项'!$M$2:$M$6232,"SO2")</f>
        <v>1.10109</v>
      </c>
      <c r="H170" s="4">
        <f>SUMIFS('02_核算项'!$AC$2:$AC$6232,'02_核算项'!$B$2:$B$6232,$A170,'02_核算项'!$M$2:$M$6232,"NOX")</f>
        <v>2.716022</v>
      </c>
      <c r="I170" s="4">
        <f>SUMIFS('02_核算项'!$AC$2:$AC$6232,'02_核算项'!$B$2:$B$6232,$A170,'02_核算项'!$M$2:$M$6232,"CO")</f>
        <v>0.220218</v>
      </c>
      <c r="J170" s="4">
        <f>SUMIFS('02_核算项'!$AC$2:$AC$6232,'02_核算项'!$B$2:$B$6232,$A170,'02_核算项'!$M$2:$M$6232,"VOCS")</f>
        <v>0.047713900000000004</v>
      </c>
      <c r="K170" s="4">
        <f>SUMIFS('02_核算项'!$AC$2:$AC$6232,'02_核算项'!$B$2:$B$6232,$A170,'02_核算项'!$M$2:$M$6232,"PM10")</f>
        <v>0.183515</v>
      </c>
      <c r="L170" s="4">
        <f>SUMIFS('02_核算项'!$AC$2:$AC$6232,'02_核算项'!$B$2:$B$6232,$A170,'02_核算项'!$M$2:$M$6232,"PM25")</f>
        <v>0.183515</v>
      </c>
      <c r="M170" s="4">
        <f>SUMIFS('02_核算项'!$AC$2:$AC$6232,'02_核算项'!$B$2:$B$6232,$A170,'02_核算项'!$M$2:$M$6232,"BC")</f>
        <v>0.0036703</v>
      </c>
      <c r="N170" s="4">
        <f>SUMIFS('02_核算项'!$AC$2:$AC$6232,'02_核算项'!$B$2:$B$6232,$A170,'02_核算项'!$M$2:$M$6232,"OC")</f>
        <v>0.0146812</v>
      </c>
      <c r="O170" s="4">
        <f>SUMIFS('02_核算项'!$AC$2:$AC$6232,'02_核算项'!$B$2:$B$6232,$A170,'02_核算项'!$M$2:$M$6232,"NH3")</f>
        <v>0.0</v>
      </c>
      <c r="P170" s="4">
        <f>SUMIFS('02_核算项'!$AD$2:$AD$6232,'02_核算项'!$B$2:$B$6232,$A170,'02_核算项'!$M$2:$M$6232,"SO2")</f>
        <v>1.10109</v>
      </c>
      <c r="Q170" s="4">
        <f>SUMIFS('02_核算项'!$AD$2:$AD$6232,'02_核算项'!$B$2:$B$6232,$A170,'02_核算项'!$M$2:$M$6232,"NOX")</f>
        <v>2.11849716</v>
      </c>
      <c r="R170" s="4">
        <f>SUMIFS('02_核算项'!$AD$2:$AD$6232,'02_核算项'!$B$2:$B$6232,$A170,'02_核算项'!$M$2:$M$6232,"CO")</f>
        <v>0.220218</v>
      </c>
      <c r="S170" s="4">
        <f>SUMIFS('02_核算项'!$AD$2:$AD$6232,'02_核算项'!$B$2:$B$6232,$A170,'02_核算项'!$M$2:$M$6232,"VOCS")</f>
        <v>0.047713900000000004</v>
      </c>
      <c r="T170" s="4">
        <f>SUMIFS('02_核算项'!$AD$2:$AD$6232,'02_核算项'!$B$2:$B$6232,$A170,'02_核算项'!$M$2:$M$6232,"PM10")</f>
        <v>0.183515</v>
      </c>
      <c r="U170" s="4">
        <f>SUMIFS('02_核算项'!$AD$2:$AD$6232,'02_核算项'!$B$2:$B$6232,$A170,'02_核算项'!$M$2:$M$6232,"PM25")</f>
        <v>0.183515</v>
      </c>
      <c r="V170" s="4">
        <f>SUMIFS('02_核算项'!$AD$2:$AD$6232,'02_核算项'!$B$2:$B$6232,$A170,'02_核算项'!$M$2:$M$6232,"BC")</f>
        <v>0.0036703</v>
      </c>
      <c r="W170" s="4">
        <f>SUMIFS('02_核算项'!$AD$2:$AD$6232,'02_核算项'!$B$2:$B$6232,$A170,'02_核算项'!$M$2:$M$6232,"OC")</f>
        <v>0.0146812</v>
      </c>
      <c r="X170" s="4">
        <f>SUMIFS('02_核算项'!$AD$2:$AD$6232,'02_核算项'!$B$2:$B$6232,$A170,'02_核算项'!$M$2:$M$6232,"NH3")</f>
        <v>0.0</v>
      </c>
      <c r="Y170" s="2">
        <v>32</v>
      </c>
    </row>
    <row r="171" spans="1:25">
      <c r="A171" s="2" t="s">
        <v>2518</v>
      </c>
      <c r="B171" s="2" t="s">
        <v>1073</v>
      </c>
      <c r="C171" s="2" t="s">
        <v>325</v>
      </c>
      <c r="D171" s="2" t="s">
        <v>278</v>
      </c>
      <c r="E171" s="2" t="s">
        <v>120</v>
      </c>
      <c r="F171" s="2" t="s">
        <v>142</v>
      </c>
      <c r="G171" s="4">
        <f>SUMIFS('02_核算项'!$AC$2:$AC$6232,'02_核算项'!$B$2:$B$6232,$A171,'02_核算项'!$M$2:$M$6232,"SO2")</f>
        <v>0.0</v>
      </c>
      <c r="H171" s="4">
        <f>SUMIFS('02_核算项'!$AC$2:$AC$6232,'02_核算项'!$B$2:$B$6232,$A171,'02_核算项'!$M$2:$M$6232,"NOX")</f>
        <v>0.0</v>
      </c>
      <c r="I171" s="4">
        <f>SUMIFS('02_核算项'!$AC$2:$AC$6232,'02_核算项'!$B$2:$B$6232,$A171,'02_核算项'!$M$2:$M$6232,"CO")</f>
        <v>0.0</v>
      </c>
      <c r="J171" s="4">
        <f>SUMIFS('02_核算项'!$AC$2:$AC$6232,'02_核算项'!$B$2:$B$6232,$A171,'02_核算项'!$M$2:$M$6232,"VOCS")</f>
        <v>0.0</v>
      </c>
      <c r="K171" s="4">
        <f>SUMIFS('02_核算项'!$AC$2:$AC$6232,'02_核算项'!$B$2:$B$6232,$A171,'02_核算项'!$M$2:$M$6232,"PM10")</f>
        <v>0.0</v>
      </c>
      <c r="L171" s="4">
        <f>SUMIFS('02_核算项'!$AC$2:$AC$6232,'02_核算项'!$B$2:$B$6232,$A171,'02_核算项'!$M$2:$M$6232,"PM25")</f>
        <v>0.0</v>
      </c>
      <c r="M171" s="4">
        <f>SUMIFS('02_核算项'!$AC$2:$AC$6232,'02_核算项'!$B$2:$B$6232,$A171,'02_核算项'!$M$2:$M$6232,"BC")</f>
        <v>0.0</v>
      </c>
      <c r="N171" s="4">
        <f>SUMIFS('02_核算项'!$AC$2:$AC$6232,'02_核算项'!$B$2:$B$6232,$A171,'02_核算项'!$M$2:$M$6232,"OC")</f>
        <v>0.0</v>
      </c>
      <c r="O171" s="4">
        <f>SUMIFS('02_核算项'!$AC$2:$AC$6232,'02_核算项'!$B$2:$B$6232,$A171,'02_核算项'!$M$2:$M$6232,"NH3")</f>
        <v>0</v>
      </c>
      <c r="P171" s="4">
        <f>SUMIFS('02_核算项'!$AD$2:$AD$6232,'02_核算项'!$B$2:$B$6232,$A171,'02_核算项'!$M$2:$M$6232,"SO2")</f>
        <v>0.0</v>
      </c>
      <c r="Q171" s="4">
        <f>SUMIFS('02_核算项'!$AD$2:$AD$6232,'02_核算项'!$B$2:$B$6232,$A171,'02_核算项'!$M$2:$M$6232,"NOX")</f>
        <v>0.0</v>
      </c>
      <c r="R171" s="4">
        <f>SUMIFS('02_核算项'!$AD$2:$AD$6232,'02_核算项'!$B$2:$B$6232,$A171,'02_核算项'!$M$2:$M$6232,"CO")</f>
        <v>0.0</v>
      </c>
      <c r="S171" s="4">
        <f>SUMIFS('02_核算项'!$AD$2:$AD$6232,'02_核算项'!$B$2:$B$6232,$A171,'02_核算项'!$M$2:$M$6232,"VOCS")</f>
        <v>0.0</v>
      </c>
      <c r="T171" s="4">
        <f>SUMIFS('02_核算项'!$AD$2:$AD$6232,'02_核算项'!$B$2:$B$6232,$A171,'02_核算项'!$M$2:$M$6232,"PM10")</f>
        <v>0.0</v>
      </c>
      <c r="U171" s="4">
        <f>SUMIFS('02_核算项'!$AD$2:$AD$6232,'02_核算项'!$B$2:$B$6232,$A171,'02_核算项'!$M$2:$M$6232,"PM25")</f>
        <v>0.0</v>
      </c>
      <c r="V171" s="4">
        <f>SUMIFS('02_核算项'!$AD$2:$AD$6232,'02_核算项'!$B$2:$B$6232,$A171,'02_核算项'!$M$2:$M$6232,"BC")</f>
        <v>0.0</v>
      </c>
      <c r="W171" s="4">
        <f>SUMIFS('02_核算项'!$AD$2:$AD$6232,'02_核算项'!$B$2:$B$6232,$A171,'02_核算项'!$M$2:$M$6232,"OC")</f>
        <v>0.0</v>
      </c>
      <c r="Y171" s="2">
        <v>32</v>
      </c>
    </row>
    <row r="172" spans="1:25">
      <c r="A172" s="2" t="s">
        <v>2528</v>
      </c>
      <c r="B172" s="2" t="s">
        <v>1960</v>
      </c>
      <c r="C172" s="2" t="s">
        <v>1106</v>
      </c>
      <c r="D172" s="2" t="s">
        <v>278</v>
      </c>
      <c r="E172" s="2" t="s">
        <v>225</v>
      </c>
      <c r="F172" s="2" t="s">
        <v>418</v>
      </c>
      <c r="G172" s="4">
        <f>SUMIFS('02_核算项'!$AC$2:$AC$6232,'02_核算项'!$B$2:$B$6232,$A172,'02_核算项'!$M$2:$M$6232,"SO2")</f>
        <v>0.0</v>
      </c>
      <c r="H172" s="4">
        <f>SUMIFS('02_核算项'!$AC$2:$AC$6232,'02_核算项'!$B$2:$B$6232,$A172,'02_核算项'!$M$2:$M$6232,"NOX")</f>
        <v>0.0</v>
      </c>
      <c r="I172" s="4">
        <f>SUMIFS('02_核算项'!$AC$2:$AC$6232,'02_核算项'!$B$2:$B$6232,$A172,'02_核算项'!$M$2:$M$6232,"CO")</f>
        <v>0.0</v>
      </c>
      <c r="J172" s="4">
        <f>SUMIFS('02_核算项'!$AC$2:$AC$6232,'02_核算项'!$B$2:$B$6232,$A172,'02_核算项'!$M$2:$M$6232,"VOCS")</f>
        <v>0.0</v>
      </c>
      <c r="K172" s="4">
        <f>SUMIFS('02_核算项'!$AC$2:$AC$6232,'02_核算项'!$B$2:$B$6232,$A172,'02_核算项'!$M$2:$M$6232,"PM10")</f>
        <v>0.0</v>
      </c>
      <c r="L172" s="4">
        <f>SUMIFS('02_核算项'!$AC$2:$AC$6232,'02_核算项'!$B$2:$B$6232,$A172,'02_核算项'!$M$2:$M$6232,"PM25")</f>
        <v>0.0</v>
      </c>
      <c r="M172" s="4">
        <f>SUMIFS('02_核算项'!$AC$2:$AC$6232,'02_核算项'!$B$2:$B$6232,$A172,'02_核算项'!$M$2:$M$6232,"BC")</f>
        <v>0.0</v>
      </c>
      <c r="N172" s="4">
        <f>SUMIFS('02_核算项'!$AC$2:$AC$6232,'02_核算项'!$B$2:$B$6232,$A172,'02_核算项'!$M$2:$M$6232,"OC")</f>
        <v>0.0</v>
      </c>
      <c r="O172" s="4">
        <f>SUMIFS('02_核算项'!$AC$2:$AC$6232,'02_核算项'!$B$2:$B$6232,$A172,'02_核算项'!$M$2:$M$6232,"NH3")</f>
        <v>0.0</v>
      </c>
      <c r="P172" s="4">
        <f>SUMIFS('02_核算项'!$AD$2:$AD$6232,'02_核算项'!$B$2:$B$6232,$A172,'02_核算项'!$M$2:$M$6232,"SO2")</f>
        <v>0.0</v>
      </c>
      <c r="Q172" s="4">
        <f>SUMIFS('02_核算项'!$AD$2:$AD$6232,'02_核算项'!$B$2:$B$6232,$A172,'02_核算项'!$M$2:$M$6232,"NOX")</f>
        <v>0.0</v>
      </c>
      <c r="R172" s="4">
        <f>SUMIFS('02_核算项'!$AD$2:$AD$6232,'02_核算项'!$B$2:$B$6232,$A172,'02_核算项'!$M$2:$M$6232,"CO")</f>
        <v>0.0</v>
      </c>
      <c r="S172" s="4">
        <f>SUMIFS('02_核算项'!$AD$2:$AD$6232,'02_核算项'!$B$2:$B$6232,$A172,'02_核算项'!$M$2:$M$6232,"VOCS")</f>
        <v>0.0</v>
      </c>
      <c r="T172" s="4">
        <f>SUMIFS('02_核算项'!$AD$2:$AD$6232,'02_核算项'!$B$2:$B$6232,$A172,'02_核算项'!$M$2:$M$6232,"PM10")</f>
        <v>0.0</v>
      </c>
      <c r="U172" s="4">
        <f>SUMIFS('02_核算项'!$AD$2:$AD$6232,'02_核算项'!$B$2:$B$6232,$A172,'02_核算项'!$M$2:$M$6232,"PM25")</f>
        <v>0.0</v>
      </c>
      <c r="V172" s="4">
        <f>SUMIFS('02_核算项'!$AD$2:$AD$6232,'02_核算项'!$B$2:$B$6232,$A172,'02_核算项'!$M$2:$M$6232,"BC")</f>
        <v>0.0</v>
      </c>
      <c r="W172" s="4">
        <f>SUMIFS('02_核算项'!$AD$2:$AD$6232,'02_核算项'!$B$2:$B$6232,$A172,'02_核算项'!$M$2:$M$6232,"OC")</f>
        <v>0.0</v>
      </c>
      <c r="X172" s="4">
        <f>SUMIFS('02_核算项'!$AD$2:$AD$6232,'02_核算项'!$B$2:$B$6232,$A172,'02_核算项'!$M$2:$M$6232,"NH3")</f>
        <v>0.0</v>
      </c>
      <c r="Y172" s="2">
        <v>49</v>
      </c>
    </row>
    <row r="173" spans="1:25">
      <c r="A173" s="2" t="s">
        <v>2538</v>
      </c>
      <c r="B173" s="2" t="s">
        <v>2539</v>
      </c>
      <c r="C173" s="2" t="s">
        <v>911</v>
      </c>
      <c r="D173" s="2" t="s">
        <v>278</v>
      </c>
      <c r="E173" s="2" t="s">
        <v>120</v>
      </c>
      <c r="F173" s="2" t="s">
        <v>142</v>
      </c>
      <c r="G173" s="4">
        <f>SUMIFS('02_核算项'!$AC$2:$AC$6232,'02_核算项'!$B$2:$B$6232,$A173,'02_核算项'!$M$2:$M$6232,"SO2")</f>
        <v>0.0</v>
      </c>
      <c r="H173" s="4">
        <f>SUMIFS('02_核算项'!$AC$2:$AC$6232,'02_核算项'!$B$2:$B$6232,$A173,'02_核算项'!$M$2:$M$6232,"NOX")</f>
        <v>0.0</v>
      </c>
      <c r="I173" s="4">
        <f>SUMIFS('02_核算项'!$AC$2:$AC$6232,'02_核算项'!$B$2:$B$6232,$A173,'02_核算项'!$M$2:$M$6232,"CO")</f>
        <v>0.0</v>
      </c>
      <c r="J173" s="4">
        <f>SUMIFS('02_核算项'!$AC$2:$AC$6232,'02_核算项'!$B$2:$B$6232,$A173,'02_核算项'!$M$2:$M$6232,"VOCS")</f>
        <v>0.0</v>
      </c>
      <c r="K173" s="4">
        <f>SUMIFS('02_核算项'!$AC$2:$AC$6232,'02_核算项'!$B$2:$B$6232,$A173,'02_核算项'!$M$2:$M$6232,"PM10")</f>
        <v>0.0</v>
      </c>
      <c r="L173" s="4">
        <f>SUMIFS('02_核算项'!$AC$2:$AC$6232,'02_核算项'!$B$2:$B$6232,$A173,'02_核算项'!$M$2:$M$6232,"PM25")</f>
        <v>0.0</v>
      </c>
      <c r="M173" s="4">
        <f>SUMIFS('02_核算项'!$AC$2:$AC$6232,'02_核算项'!$B$2:$B$6232,$A173,'02_核算项'!$M$2:$M$6232,"BC")</f>
        <v>0.0</v>
      </c>
      <c r="N173" s="4">
        <f>SUMIFS('02_核算项'!$AC$2:$AC$6232,'02_核算项'!$B$2:$B$6232,$A173,'02_核算项'!$M$2:$M$6232,"OC")</f>
        <v>0.0</v>
      </c>
      <c r="O173" s="4">
        <f>SUMIFS('02_核算项'!$AC$2:$AC$6232,'02_核算项'!$B$2:$B$6232,$A173,'02_核算项'!$M$2:$M$6232,"NH3")</f>
        <v>0</v>
      </c>
      <c r="P173" s="4">
        <f>SUMIFS('02_核算项'!$AD$2:$AD$6232,'02_核算项'!$B$2:$B$6232,$A173,'02_核算项'!$M$2:$M$6232,"SO2")</f>
        <v>0.0</v>
      </c>
      <c r="Q173" s="4">
        <f>SUMIFS('02_核算项'!$AD$2:$AD$6232,'02_核算项'!$B$2:$B$6232,$A173,'02_核算项'!$M$2:$M$6232,"NOX")</f>
        <v>0.0</v>
      </c>
      <c r="R173" s="4">
        <f>SUMIFS('02_核算项'!$AD$2:$AD$6232,'02_核算项'!$B$2:$B$6232,$A173,'02_核算项'!$M$2:$M$6232,"CO")</f>
        <v>0.0</v>
      </c>
      <c r="S173" s="4">
        <f>SUMIFS('02_核算项'!$AD$2:$AD$6232,'02_核算项'!$B$2:$B$6232,$A173,'02_核算项'!$M$2:$M$6232,"VOCS")</f>
        <v>0.0</v>
      </c>
      <c r="T173" s="4">
        <f>SUMIFS('02_核算项'!$AD$2:$AD$6232,'02_核算项'!$B$2:$B$6232,$A173,'02_核算项'!$M$2:$M$6232,"PM10")</f>
        <v>0.0</v>
      </c>
      <c r="U173" s="4">
        <f>SUMIFS('02_核算项'!$AD$2:$AD$6232,'02_核算项'!$B$2:$B$6232,$A173,'02_核算项'!$M$2:$M$6232,"PM25")</f>
        <v>0.0</v>
      </c>
      <c r="V173" s="4">
        <f>SUMIFS('02_核算项'!$AD$2:$AD$6232,'02_核算项'!$B$2:$B$6232,$A173,'02_核算项'!$M$2:$M$6232,"BC")</f>
        <v>0.0</v>
      </c>
      <c r="W173" s="4">
        <f>SUMIFS('02_核算项'!$AD$2:$AD$6232,'02_核算项'!$B$2:$B$6232,$A173,'02_核算项'!$M$2:$M$6232,"OC")</f>
        <v>0.0</v>
      </c>
      <c r="Y173" s="2">
        <v>41</v>
      </c>
    </row>
    <row r="174" spans="1:25">
      <c r="A174" s="2" t="s">
        <v>2557</v>
      </c>
      <c r="B174" s="2" t="s">
        <v>1093</v>
      </c>
      <c r="C174" s="2" t="s">
        <v>491</v>
      </c>
      <c r="D174" s="2" t="s">
        <v>278</v>
      </c>
      <c r="E174" s="2" t="s">
        <v>227</v>
      </c>
      <c r="F174" s="2" t="s">
        <v>560</v>
      </c>
      <c r="G174" s="4">
        <f>SUMIFS('02_核算项'!$AC$2:$AC$6232,'02_核算项'!$B$2:$B$6232,$A174,'02_核算项'!$M$2:$M$6232,"SO2")</f>
        <v>0.0</v>
      </c>
      <c r="H174" s="4">
        <f>SUMIFS('02_核算项'!$AC$2:$AC$6232,'02_核算项'!$B$2:$B$6232,$A174,'02_核算项'!$M$2:$M$6232,"NOX")</f>
        <v>0.0</v>
      </c>
      <c r="I174" s="4">
        <f>SUMIFS('02_核算项'!$AC$2:$AC$6232,'02_核算项'!$B$2:$B$6232,$A174,'02_核算项'!$M$2:$M$6232,"CO")</f>
        <v>0.0</v>
      </c>
      <c r="J174" s="4">
        <f>SUMIFS('02_核算项'!$AC$2:$AC$6232,'02_核算项'!$B$2:$B$6232,$A174,'02_核算项'!$M$2:$M$6232,"VOCS")</f>
        <v>0.0</v>
      </c>
      <c r="K174" s="4">
        <f>SUMIFS('02_核算项'!$AC$2:$AC$6232,'02_核算项'!$B$2:$B$6232,$A174,'02_核算项'!$M$2:$M$6232,"PM10")</f>
        <v>0.0</v>
      </c>
      <c r="L174" s="4">
        <f>SUMIFS('02_核算项'!$AC$2:$AC$6232,'02_核算项'!$B$2:$B$6232,$A174,'02_核算项'!$M$2:$M$6232,"PM25")</f>
        <v>0.0</v>
      </c>
      <c r="M174" s="4">
        <f>SUMIFS('02_核算项'!$AC$2:$AC$6232,'02_核算项'!$B$2:$B$6232,$A174,'02_核算项'!$M$2:$M$6232,"BC")</f>
        <v>0.0</v>
      </c>
      <c r="N174" s="4">
        <f>SUMIFS('02_核算项'!$AC$2:$AC$6232,'02_核算项'!$B$2:$B$6232,$A174,'02_核算项'!$M$2:$M$6232,"OC")</f>
        <v>0.0</v>
      </c>
      <c r="O174" s="4">
        <f>SUMIFS('02_核算项'!$AC$2:$AC$6232,'02_核算项'!$B$2:$B$6232,$A174,'02_核算项'!$M$2:$M$6232,"NH3")</f>
        <v>0.0</v>
      </c>
      <c r="P174" s="4">
        <f>SUMIFS('02_核算项'!$AD$2:$AD$6232,'02_核算项'!$B$2:$B$6232,$A174,'02_核算项'!$M$2:$M$6232,"SO2")</f>
        <v>0.0</v>
      </c>
      <c r="Q174" s="4">
        <f>SUMIFS('02_核算项'!$AD$2:$AD$6232,'02_核算项'!$B$2:$B$6232,$A174,'02_核算项'!$M$2:$M$6232,"NOX")</f>
        <v>0.0</v>
      </c>
      <c r="R174" s="4">
        <f>SUMIFS('02_核算项'!$AD$2:$AD$6232,'02_核算项'!$B$2:$B$6232,$A174,'02_核算项'!$M$2:$M$6232,"CO")</f>
        <v>0.0</v>
      </c>
      <c r="S174" s="4">
        <f>SUMIFS('02_核算项'!$AD$2:$AD$6232,'02_核算项'!$B$2:$B$6232,$A174,'02_核算项'!$M$2:$M$6232,"VOCS")</f>
        <v>0.0</v>
      </c>
      <c r="T174" s="4">
        <f>SUMIFS('02_核算项'!$AD$2:$AD$6232,'02_核算项'!$B$2:$B$6232,$A174,'02_核算项'!$M$2:$M$6232,"PM10")</f>
        <v>0.0</v>
      </c>
      <c r="U174" s="4">
        <f>SUMIFS('02_核算项'!$AD$2:$AD$6232,'02_核算项'!$B$2:$B$6232,$A174,'02_核算项'!$M$2:$M$6232,"PM25")</f>
        <v>0.0</v>
      </c>
      <c r="V174" s="4">
        <f>SUMIFS('02_核算项'!$AD$2:$AD$6232,'02_核算项'!$B$2:$B$6232,$A174,'02_核算项'!$M$2:$M$6232,"BC")</f>
        <v>0.0</v>
      </c>
      <c r="W174" s="4">
        <f>SUMIFS('02_核算项'!$AD$2:$AD$6232,'02_核算项'!$B$2:$B$6232,$A174,'02_核算项'!$M$2:$M$6232,"OC")</f>
        <v>0.0</v>
      </c>
      <c r="X174" s="4">
        <f>SUMIFS('02_核算项'!$AD$2:$AD$6232,'02_核算项'!$B$2:$B$6232,$A174,'02_核算项'!$M$2:$M$6232,"NH3")</f>
        <v>0.0</v>
      </c>
      <c r="Y174" s="2">
        <v>48</v>
      </c>
    </row>
    <row r="175" spans="1:25">
      <c r="A175" s="2" t="s">
        <v>2567</v>
      </c>
      <c r="B175" s="2" t="s">
        <v>2568</v>
      </c>
      <c r="C175" s="2" t="s">
        <v>254</v>
      </c>
      <c r="D175" s="2" t="s">
        <v>50</v>
      </c>
      <c r="E175" s="2" t="s">
        <v>51</v>
      </c>
      <c r="F175" s="2" t="s">
        <v>52</v>
      </c>
      <c r="G175" s="4">
        <f>SUMIFS('02_核算项'!$AC$2:$AC$6232,'02_核算项'!$B$2:$B$6232,$A175,'02_核算项'!$M$2:$M$6232,"SO2")</f>
        <v>9655.697093489998</v>
      </c>
      <c r="H175" s="4">
        <f>SUMIFS('02_核算项'!$AC$2:$AC$6232,'02_核算项'!$B$2:$B$6232,$A175,'02_核算项'!$M$2:$M$6232,"NOX")</f>
        <v>4892.654160100001</v>
      </c>
      <c r="I175" s="4">
        <f>SUMIFS('02_核算项'!$AC$2:$AC$6232,'02_核算项'!$B$2:$B$6232,$A175,'02_核算项'!$M$2:$M$6232,"CO")</f>
        <v>1357.18562</v>
      </c>
      <c r="J175" s="4">
        <f>SUMIFS('02_核算项'!$AC$2:$AC$6232,'02_核算项'!$B$2:$B$6232,$A175,'02_核算项'!$M$2:$M$6232,"VOCS")</f>
        <v>27.143712400000002</v>
      </c>
      <c r="K175" s="4">
        <f>SUMIFS('02_核算项'!$AC$2:$AC$6232,'02_核算项'!$B$2:$B$6232,$A175,'02_核算项'!$M$2:$M$6232,"PM10")</f>
        <v>26045.2402888125</v>
      </c>
      <c r="L175" s="4">
        <f>SUMIFS('02_核算项'!$AC$2:$AC$6232,'02_核算项'!$B$2:$B$6232,$A175,'02_核算项'!$M$2:$M$6232,"PM25")</f>
        <v>6794.410510124999</v>
      </c>
      <c r="M175" s="4">
        <f>SUMIFS('02_核算项'!$AC$2:$AC$6232,'02_核算项'!$B$2:$B$6232,$A175,'02_核算项'!$M$2:$M$6232,"BC")</f>
        <v>13.588821020249998</v>
      </c>
      <c r="N175" s="4">
        <f>SUMIFS('02_核算项'!$AC$2:$AC$6232,'02_核算项'!$B$2:$B$6232,$A175,'02_核算项'!$M$2:$M$6232,"OC")</f>
        <v>0.0</v>
      </c>
      <c r="O175" s="4">
        <f>SUMIFS('02_核算项'!$AC$2:$AC$6232,'02_核算项'!$B$2:$B$6232,$A175,'02_核算项'!$M$2:$M$6232,"NH3")</f>
        <v>0.0</v>
      </c>
      <c r="P175" s="4">
        <f>SUMIFS('02_核算项'!$AD$2:$AD$6232,'02_核算项'!$B$2:$B$6232,$A175,'02_核算项'!$M$2:$M$6232,"SO2")</f>
        <v>9655.697093489998</v>
      </c>
      <c r="Q175" s="4">
        <f>SUMIFS('02_核算项'!$AD$2:$AD$6232,'02_核算项'!$B$2:$B$6232,$A175,'02_核算项'!$M$2:$M$6232,"NOX")</f>
        <v>3816.2702448780005</v>
      </c>
      <c r="R175" s="4">
        <f>SUMIFS('02_核算项'!$AD$2:$AD$6232,'02_核算项'!$B$2:$B$6232,$A175,'02_核算项'!$M$2:$M$6232,"CO")</f>
        <v>1357.18562</v>
      </c>
      <c r="S175" s="4">
        <f>SUMIFS('02_核算项'!$AD$2:$AD$6232,'02_核算项'!$B$2:$B$6232,$A175,'02_核算项'!$M$2:$M$6232,"VOCS")</f>
        <v>27.143712400000002</v>
      </c>
      <c r="T175" s="4">
        <f>SUMIFS('02_核算项'!$AD$2:$AD$6232,'02_核算项'!$B$2:$B$6232,$A175,'02_核算项'!$M$2:$M$6232,"PM10")</f>
        <v>26045.2402888125</v>
      </c>
      <c r="U175" s="4">
        <f>SUMIFS('02_核算项'!$AD$2:$AD$6232,'02_核算项'!$B$2:$B$6232,$A175,'02_核算项'!$M$2:$M$6232,"PM25")</f>
        <v>6794.410510124999</v>
      </c>
      <c r="V175" s="4">
        <f>SUMIFS('02_核算项'!$AD$2:$AD$6232,'02_核算项'!$B$2:$B$6232,$A175,'02_核算项'!$M$2:$M$6232,"BC")</f>
        <v>13.588821020249998</v>
      </c>
      <c r="W175" s="4">
        <f>SUMIFS('02_核算项'!$AD$2:$AD$6232,'02_核算项'!$B$2:$B$6232,$A175,'02_核算项'!$M$2:$M$6232,"OC")</f>
        <v>0.0</v>
      </c>
      <c r="X175" s="4">
        <f>SUMIFS('02_核算项'!$AD$2:$AD$6232,'02_核算项'!$B$2:$B$6232,$A175,'02_核算项'!$M$2:$M$6232,"NH3")</f>
        <v>0.0</v>
      </c>
      <c r="Y175" s="2">
        <v>41</v>
      </c>
    </row>
    <row r="176" spans="1:25">
      <c r="A176" s="2" t="s">
        <v>2578</v>
      </c>
      <c r="B176" s="2" t="s">
        <v>2579</v>
      </c>
      <c r="C176" s="2" t="s">
        <v>924</v>
      </c>
      <c r="D176" s="2" t="s">
        <v>50</v>
      </c>
      <c r="E176" s="2" t="s">
        <v>51</v>
      </c>
      <c r="F176" s="2" t="s">
        <v>142</v>
      </c>
      <c r="G176" s="4">
        <f>SUMIFS('02_核算项'!$AC$2:$AC$6232,'02_核算项'!$B$2:$B$6232,$A176,'02_核算项'!$M$2:$M$6232,"SO2")</f>
        <v>6702.96808</v>
      </c>
      <c r="H176" s="4">
        <f>SUMIFS('02_核算项'!$AC$2:$AC$6232,'02_核算项'!$B$2:$B$6232,$A176,'02_核算项'!$M$2:$M$6232,"NOX")</f>
        <v>5218.3651199999995</v>
      </c>
      <c r="I176" s="4">
        <f>SUMIFS('02_核算项'!$AC$2:$AC$6232,'02_核算项'!$B$2:$B$6232,$A176,'02_核算项'!$M$2:$M$6232,"CO")</f>
        <v>1447.62</v>
      </c>
      <c r="J176" s="4">
        <f>SUMIFS('02_核算项'!$AC$2:$AC$6232,'02_核算项'!$B$2:$B$6232,$A176,'02_核算项'!$M$2:$M$6232,"VOCS")</f>
        <v>28.94928</v>
      </c>
      <c r="K176" s="4">
        <f>SUMIFS('02_核算项'!$AC$2:$AC$6232,'02_核算项'!$B$2:$B$6232,$A176,'02_核算项'!$M$2:$M$6232,"PM10")</f>
        <v>17971.06008</v>
      </c>
      <c r="L176" s="4">
        <f>SUMIFS('02_核算项'!$AC$2:$AC$6232,'02_核算项'!$B$2:$B$6232,$A176,'02_核算项'!$M$2:$M$6232,"PM25")</f>
        <v>4688.11416</v>
      </c>
      <c r="M176" s="4">
        <f>SUMIFS('02_核算项'!$AC$2:$AC$6232,'02_核算项'!$B$2:$B$6232,$A176,'02_核算项'!$M$2:$M$6232,"BC")</f>
        <v>9.376197119999999</v>
      </c>
      <c r="N176" s="4">
        <f>SUMIFS('02_核算项'!$AC$2:$AC$6232,'02_核算项'!$B$2:$B$6232,$A176,'02_核算项'!$M$2:$M$6232,"OC")</f>
        <v>0.0</v>
      </c>
      <c r="O176" s="4">
        <f>SUMIFS('02_核算项'!$AC$2:$AC$6232,'02_核算项'!$B$2:$B$6232,$A176,'02_核算项'!$M$2:$M$6232,"NH3")</f>
        <v>0.0</v>
      </c>
      <c r="P176" s="4">
        <f>SUMIFS('02_核算项'!$AD$2:$AD$6232,'02_核算项'!$B$2:$B$6232,$A176,'02_核算项'!$M$2:$M$6232,"SO2")</f>
        <v>6702.96808</v>
      </c>
      <c r="Q176" s="4">
        <f>SUMIFS('02_核算项'!$AD$2:$AD$6232,'02_核算项'!$B$2:$B$6232,$A176,'02_核算项'!$M$2:$M$6232,"NOX")</f>
        <v>4070.3247936000002</v>
      </c>
      <c r="R176" s="4">
        <f>SUMIFS('02_核算项'!$AD$2:$AD$6232,'02_核算项'!$B$2:$B$6232,$A176,'02_核算项'!$M$2:$M$6232,"CO")</f>
        <v>1447.62</v>
      </c>
      <c r="S176" s="4">
        <f>SUMIFS('02_核算项'!$AD$2:$AD$6232,'02_核算项'!$B$2:$B$6232,$A176,'02_核算项'!$M$2:$M$6232,"VOCS")</f>
        <v>28.94928</v>
      </c>
      <c r="T176" s="4">
        <f>SUMIFS('02_核算项'!$AD$2:$AD$6232,'02_核算项'!$B$2:$B$6232,$A176,'02_核算项'!$M$2:$M$6232,"PM10")</f>
        <v>17971.06008</v>
      </c>
      <c r="U176" s="4">
        <f>SUMIFS('02_核算项'!$AD$2:$AD$6232,'02_核算项'!$B$2:$B$6232,$A176,'02_核算项'!$M$2:$M$6232,"PM25")</f>
        <v>4688.11416</v>
      </c>
      <c r="V176" s="4">
        <f>SUMIFS('02_核算项'!$AD$2:$AD$6232,'02_核算项'!$B$2:$B$6232,$A176,'02_核算项'!$M$2:$M$6232,"BC")</f>
        <v>9.376197119999999</v>
      </c>
      <c r="W176" s="4">
        <f>SUMIFS('02_核算项'!$AD$2:$AD$6232,'02_核算项'!$B$2:$B$6232,$A176,'02_核算项'!$M$2:$M$6232,"OC")</f>
        <v>0.0</v>
      </c>
      <c r="X176" s="4">
        <f>SUMIFS('02_核算项'!$AD$2:$AD$6232,'02_核算项'!$B$2:$B$6232,$A176,'02_核算项'!$M$2:$M$6232,"NH3")</f>
        <v>0.0</v>
      </c>
      <c r="Y176" s="2">
        <v>80</v>
      </c>
    </row>
    <row r="177" spans="1:25">
      <c r="A177" s="2" t="s">
        <v>2597</v>
      </c>
      <c r="B177" s="2" t="s">
        <v>2214</v>
      </c>
      <c r="C177" s="2" t="s">
        <v>491</v>
      </c>
      <c r="D177" s="2" t="s">
        <v>224</v>
      </c>
      <c r="E177" s="2" t="s">
        <v>51</v>
      </c>
      <c r="F177" s="2" t="s">
        <v>52</v>
      </c>
      <c r="G177" s="4">
        <f>SUMIFS('02_核算项'!$AC$2:$AC$6232,'02_核算项'!$B$2:$B$6232,$A177,'02_核算项'!$M$2:$M$6232,"SO2")</f>
        <v>1275.39797</v>
      </c>
      <c r="H177" s="4">
        <f>SUMIFS('02_核算项'!$AC$2:$AC$6232,'02_核算项'!$B$2:$B$6232,$A177,'02_核算项'!$M$2:$M$6232,"NOX")</f>
        <v>1371.8566400000002</v>
      </c>
      <c r="I177" s="4">
        <f>SUMIFS('02_核算项'!$AC$2:$AC$6232,'02_核算项'!$B$2:$B$6232,$A177,'02_核算项'!$M$2:$M$6232,"CO")</f>
        <v>306.218</v>
      </c>
      <c r="J177" s="4">
        <f>SUMIFS('02_核算项'!$AC$2:$AC$6232,'02_核算项'!$B$2:$B$6232,$A177,'02_核算项'!$M$2:$M$6232,"VOCS")</f>
        <v>6.12436</v>
      </c>
      <c r="K177" s="4">
        <f>SUMIFS('02_核算项'!$AC$2:$AC$6232,'02_核算项'!$B$2:$B$6232,$A177,'02_核算项'!$M$2:$M$6232,"PM10")</f>
        <v>4289.195526</v>
      </c>
      <c r="L177" s="4">
        <f>SUMIFS('02_核算项'!$AC$2:$AC$6232,'02_核算项'!$B$2:$B$6232,$A177,'02_核算项'!$M$2:$M$6232,"PM25")</f>
        <v>1035.3230580000002</v>
      </c>
      <c r="M177" s="4">
        <f>SUMIFS('02_核算项'!$AC$2:$AC$6232,'02_核算项'!$B$2:$B$6232,$A177,'02_核算项'!$M$2:$M$6232,"BC")</f>
        <v>2.0706461160000003</v>
      </c>
      <c r="N177" s="4">
        <f>SUMIFS('02_核算项'!$AC$2:$AC$6232,'02_核算项'!$B$2:$B$6232,$A177,'02_核算项'!$M$2:$M$6232,"OC")</f>
        <v>0.0</v>
      </c>
      <c r="O177" s="4">
        <f>SUMIFS('02_核算项'!$AC$2:$AC$6232,'02_核算项'!$B$2:$B$6232,$A177,'02_核算项'!$M$2:$M$6232,"NH3")</f>
        <v>24.49744</v>
      </c>
      <c r="P177" s="4">
        <f>SUMIFS('02_核算项'!$AD$2:$AD$6232,'02_核算项'!$B$2:$B$6232,$A177,'02_核算项'!$M$2:$M$6232,"SO2")</f>
        <v>765.238782</v>
      </c>
      <c r="Q177" s="4">
        <f>SUMIFS('02_核算项'!$AD$2:$AD$6232,'02_核算项'!$B$2:$B$6232,$A177,'02_核算项'!$M$2:$M$6232,"NOX")</f>
        <v>795.6768512000002</v>
      </c>
      <c r="R177" s="4">
        <f>SUMIFS('02_核算项'!$AD$2:$AD$6232,'02_核算项'!$B$2:$B$6232,$A177,'02_核算项'!$M$2:$M$6232,"CO")</f>
        <v>306.218</v>
      </c>
      <c r="S177" s="4">
        <f>SUMIFS('02_核算项'!$AD$2:$AD$6232,'02_核算项'!$B$2:$B$6232,$A177,'02_核算项'!$M$2:$M$6232,"VOCS")</f>
        <v>6.12436</v>
      </c>
      <c r="T177" s="4">
        <f>SUMIFS('02_核算项'!$AD$2:$AD$6232,'02_核算项'!$B$2:$B$6232,$A177,'02_核算项'!$M$2:$M$6232,"PM10")</f>
        <v>219.63639159000024</v>
      </c>
      <c r="U177" s="4">
        <f>SUMIFS('02_核算项'!$AD$2:$AD$6232,'02_核算项'!$B$2:$B$6232,$A177,'02_核算项'!$M$2:$M$6232,"PM25")</f>
        <v>56.94276819000006</v>
      </c>
      <c r="V177" s="4">
        <f>SUMIFS('02_核算项'!$AD$2:$AD$6232,'02_核算项'!$B$2:$B$6232,$A177,'02_核算项'!$M$2:$M$6232,"BC")</f>
        <v>0.11388553638000011</v>
      </c>
      <c r="W177" s="4">
        <f>SUMIFS('02_核算项'!$AD$2:$AD$6232,'02_核算项'!$B$2:$B$6232,$A177,'02_核算项'!$M$2:$M$6232,"OC")</f>
        <v>0.0</v>
      </c>
      <c r="X177" s="4">
        <f>SUMIFS('02_核算项'!$AD$2:$AD$6232,'02_核算项'!$B$2:$B$6232,$A177,'02_核算项'!$M$2:$M$6232,"NH3")</f>
        <v>24.49744</v>
      </c>
      <c r="Y177" s="2">
        <v>16</v>
      </c>
    </row>
    <row r="178" spans="1:25">
      <c r="A178" s="2" t="s">
        <v>2607</v>
      </c>
      <c r="B178" s="2" t="s">
        <v>324</v>
      </c>
      <c r="C178" s="2" t="s">
        <v>325</v>
      </c>
      <c r="D178" s="2" t="s">
        <v>50</v>
      </c>
      <c r="E178" s="2" t="s">
        <v>51</v>
      </c>
      <c r="F178" s="2" t="s">
        <v>52</v>
      </c>
      <c r="G178" s="4">
        <f>SUMIFS('02_核算项'!$AC$2:$AC$6232,'02_核算项'!$B$2:$B$6232,$A178,'02_核算项'!$M$2:$M$6232,"SO2")</f>
        <v>10701.01312</v>
      </c>
      <c r="H178" s="4">
        <f>SUMIFS('02_核算项'!$AC$2:$AC$6232,'02_核算项'!$B$2:$B$6232,$A178,'02_核算项'!$M$2:$M$6232,"NOX")</f>
        <v>4933.13968</v>
      </c>
      <c r="I178" s="4">
        <f>SUMIFS('02_核算项'!$AC$2:$AC$6232,'02_核算项'!$B$2:$B$6232,$A178,'02_核算项'!$M$2:$M$6232,"CO")</f>
        <v>1368.416</v>
      </c>
      <c r="J178" s="4">
        <f>SUMIFS('02_核算项'!$AC$2:$AC$6232,'02_核算项'!$B$2:$B$6232,$A178,'02_核算项'!$M$2:$M$6232,"VOCS")</f>
        <v>27.36832</v>
      </c>
      <c r="K178" s="4">
        <f>SUMIFS('02_核算项'!$AC$2:$AC$6232,'02_核算项'!$B$2:$B$6232,$A178,'02_核算项'!$M$2:$M$6232,"PM10")</f>
        <v>27275.780868</v>
      </c>
      <c r="L178" s="4">
        <f>SUMIFS('02_核算项'!$AC$2:$AC$6232,'02_核算项'!$B$2:$B$6232,$A178,'02_核算项'!$M$2:$M$6232,"PM25")</f>
        <v>7115.421096</v>
      </c>
      <c r="M178" s="4">
        <f>SUMIFS('02_核算项'!$AC$2:$AC$6232,'02_核算项'!$B$2:$B$6232,$A178,'02_核算项'!$M$2:$M$6232,"BC")</f>
        <v>14.230842192000003</v>
      </c>
      <c r="N178" s="4">
        <f>SUMIFS('02_核算项'!$AC$2:$AC$6232,'02_核算项'!$B$2:$B$6232,$A178,'02_核算项'!$M$2:$M$6232,"OC")</f>
        <v>0.0</v>
      </c>
      <c r="O178" s="4">
        <f>SUMIFS('02_核算项'!$AC$2:$AC$6232,'02_核算项'!$B$2:$B$6232,$A178,'02_核算项'!$M$2:$M$6232,"NH3")</f>
        <v>109.47328</v>
      </c>
      <c r="P178" s="4">
        <f>SUMIFS('02_核算项'!$AD$2:$AD$6232,'02_核算项'!$B$2:$B$6232,$A178,'02_核算项'!$M$2:$M$6232,"SO2")</f>
        <v>2140.2026239999996</v>
      </c>
      <c r="Q178" s="4">
        <f>SUMIFS('02_核算项'!$AD$2:$AD$6232,'02_核算项'!$B$2:$B$6232,$A178,'02_核算项'!$M$2:$M$6232,"NOX")</f>
        <v>1775.9302848</v>
      </c>
      <c r="R178" s="4">
        <f>SUMIFS('02_核算项'!$AD$2:$AD$6232,'02_核算项'!$B$2:$B$6232,$A178,'02_核算项'!$M$2:$M$6232,"CO")</f>
        <v>1368.416</v>
      </c>
      <c r="S178" s="4">
        <f>SUMIFS('02_核算项'!$AD$2:$AD$6232,'02_核算项'!$B$2:$B$6232,$A178,'02_核算项'!$M$2:$M$6232,"VOCS")</f>
        <v>27.36832</v>
      </c>
      <c r="T178" s="4">
        <f>SUMIFS('02_核算项'!$AD$2:$AD$6232,'02_核算项'!$B$2:$B$6232,$A178,'02_核算项'!$M$2:$M$6232,"PM10")</f>
        <v>486.22044156000044</v>
      </c>
      <c r="U178" s="4">
        <f>SUMIFS('02_核算项'!$AD$2:$AD$6232,'02_核算项'!$B$2:$B$6232,$A178,'02_核算项'!$M$2:$M$6232,"PM25")</f>
        <v>284.61684384000023</v>
      </c>
      <c r="V178" s="4">
        <f>SUMIFS('02_核算项'!$AD$2:$AD$6232,'02_核算项'!$B$2:$B$6232,$A178,'02_核算项'!$M$2:$M$6232,"BC")</f>
        <v>0.5692336876800006</v>
      </c>
      <c r="W178" s="4">
        <f>SUMIFS('02_核算项'!$AD$2:$AD$6232,'02_核算项'!$B$2:$B$6232,$A178,'02_核算项'!$M$2:$M$6232,"OC")</f>
        <v>0.0</v>
      </c>
      <c r="X178" s="4">
        <f>SUMIFS('02_核算项'!$AD$2:$AD$6232,'02_核算项'!$B$2:$B$6232,$A178,'02_核算项'!$M$2:$M$6232,"NH3")</f>
        <v>109.47328</v>
      </c>
      <c r="Y178" s="2">
        <v>15</v>
      </c>
    </row>
    <row r="179" spans="1:25">
      <c r="A179" s="2" t="s">
        <v>2617</v>
      </c>
      <c r="B179" s="2" t="s">
        <v>2618</v>
      </c>
      <c r="C179" s="2" t="s">
        <v>491</v>
      </c>
      <c r="D179" s="2" t="s">
        <v>278</v>
      </c>
      <c r="E179" s="2" t="s">
        <v>120</v>
      </c>
      <c r="F179" s="2" t="s">
        <v>798</v>
      </c>
      <c r="G179" s="4">
        <f>SUMIFS('02_核算项'!$AC$2:$AC$6232,'02_核算项'!$B$2:$B$6232,$A179,'02_核算项'!$M$2:$M$6232,"SO2")</f>
        <v>0</v>
      </c>
      <c r="H179" s="4">
        <f>SUMIFS('02_核算项'!$AC$2:$AC$6232,'02_核算项'!$B$2:$B$6232,$A179,'02_核算项'!$M$2:$M$6232,"NOX")</f>
        <v>0</v>
      </c>
      <c r="I179" s="4">
        <f>SUMIFS('02_核算项'!$AC$2:$AC$6232,'02_核算项'!$B$2:$B$6232,$A179,'02_核算项'!$M$2:$M$6232,"CO")</f>
        <v>0</v>
      </c>
      <c r="J179" s="4">
        <f>SUMIFS('02_核算项'!$AC$2:$AC$6232,'02_核算项'!$B$2:$B$6232,$A179,'02_核算项'!$M$2:$M$6232,"VOCS")</f>
        <v>0</v>
      </c>
      <c r="K179" s="4">
        <f>SUMIFS('02_核算项'!$AC$2:$AC$6232,'02_核算项'!$B$2:$B$6232,$A179,'02_核算项'!$M$2:$M$6232,"PM10")</f>
        <v>0</v>
      </c>
      <c r="L179" s="4">
        <f>SUMIFS('02_核算项'!$AC$2:$AC$6232,'02_核算项'!$B$2:$B$6232,$A179,'02_核算项'!$M$2:$M$6232,"PM25")</f>
        <v>0</v>
      </c>
      <c r="M179" s="4">
        <f>SUMIFS('02_核算项'!$AC$2:$AC$6232,'02_核算项'!$B$2:$B$6232,$A179,'02_核算项'!$M$2:$M$6232,"BC")</f>
        <v>0</v>
      </c>
      <c r="N179" s="4">
        <f>SUMIFS('02_核算项'!$AC$2:$AC$6232,'02_核算项'!$B$2:$B$6232,$A179,'02_核算项'!$M$2:$M$6232,"OC")</f>
        <v>0</v>
      </c>
      <c r="O179" s="4">
        <f>SUMIFS('02_核算项'!$AC$2:$AC$6232,'02_核算项'!$B$2:$B$6232,$A179,'02_核算项'!$M$2:$M$6232,"NH3")</f>
        <v>0</v>
      </c>
      <c r="Y179" s="2">
        <v>48</v>
      </c>
    </row>
    <row r="180" spans="1:25">
      <c r="A180" s="2" t="s">
        <v>2631</v>
      </c>
      <c r="B180" s="2" t="s">
        <v>276</v>
      </c>
      <c r="C180" s="2" t="s">
        <v>277</v>
      </c>
      <c r="D180" s="2" t="s">
        <v>278</v>
      </c>
      <c r="E180" s="2" t="s">
        <v>120</v>
      </c>
      <c r="F180" s="2" t="s">
        <v>418</v>
      </c>
      <c r="G180" s="4">
        <f>SUMIFS('02_核算项'!$AC$2:$AC$6232,'02_核算项'!$B$2:$B$6232,$A180,'02_核算项'!$M$2:$M$6232,"SO2")</f>
        <v>0</v>
      </c>
      <c r="H180" s="4">
        <f>SUMIFS('02_核算项'!$AC$2:$AC$6232,'02_核算项'!$B$2:$B$6232,$A180,'02_核算项'!$M$2:$M$6232,"NOX")</f>
        <v>0</v>
      </c>
      <c r="I180" s="4">
        <f>SUMIFS('02_核算项'!$AC$2:$AC$6232,'02_核算项'!$B$2:$B$6232,$A180,'02_核算项'!$M$2:$M$6232,"CO")</f>
        <v>0</v>
      </c>
      <c r="J180" s="4">
        <f>SUMIFS('02_核算项'!$AC$2:$AC$6232,'02_核算项'!$B$2:$B$6232,$A180,'02_核算项'!$M$2:$M$6232,"VOCS")</f>
        <v>0</v>
      </c>
      <c r="K180" s="4">
        <f>SUMIFS('02_核算项'!$AC$2:$AC$6232,'02_核算项'!$B$2:$B$6232,$A180,'02_核算项'!$M$2:$M$6232,"PM10")</f>
        <v>0</v>
      </c>
      <c r="L180" s="4">
        <f>SUMIFS('02_核算项'!$AC$2:$AC$6232,'02_核算项'!$B$2:$B$6232,$A180,'02_核算项'!$M$2:$M$6232,"PM25")</f>
        <v>0</v>
      </c>
      <c r="M180" s="4">
        <f>SUMIFS('02_核算项'!$AC$2:$AC$6232,'02_核算项'!$B$2:$B$6232,$A180,'02_核算项'!$M$2:$M$6232,"BC")</f>
        <v>0</v>
      </c>
      <c r="N180" s="4">
        <f>SUMIFS('02_核算项'!$AC$2:$AC$6232,'02_核算项'!$B$2:$B$6232,$A180,'02_核算项'!$M$2:$M$6232,"OC")</f>
        <v>0</v>
      </c>
      <c r="O180" s="4">
        <f>SUMIFS('02_核算项'!$AC$2:$AC$6232,'02_核算项'!$B$2:$B$6232,$A180,'02_核算项'!$M$2:$M$6232,"NH3")</f>
        <v>0.0</v>
      </c>
      <c r="X180" s="4">
        <f>SUMIFS('02_核算项'!$AD$2:$AD$6232,'02_核算项'!$B$2:$B$6232,$A180,'02_核算项'!$M$2:$M$6232,"NH3")</f>
        <v>0.0</v>
      </c>
      <c r="Y180" s="2">
        <v>48</v>
      </c>
    </row>
    <row r="181" spans="1:25">
      <c r="A181" s="2" t="s">
        <v>2641</v>
      </c>
      <c r="B181" s="2" t="s">
        <v>1309</v>
      </c>
      <c r="C181" s="2" t="s">
        <v>924</v>
      </c>
      <c r="D181" s="2" t="s">
        <v>278</v>
      </c>
      <c r="E181" s="2" t="s">
        <v>120</v>
      </c>
      <c r="F181" s="2" t="s">
        <v>142</v>
      </c>
      <c r="G181" s="4">
        <f>SUMIFS('02_核算项'!$AC$2:$AC$6232,'02_核算项'!$B$2:$B$6232,$A181,'02_核算项'!$M$2:$M$6232,"SO2")</f>
        <v>0.0</v>
      </c>
      <c r="H181" s="4">
        <f>SUMIFS('02_核算项'!$AC$2:$AC$6232,'02_核算项'!$B$2:$B$6232,$A181,'02_核算项'!$M$2:$M$6232,"NOX")</f>
        <v>0.652515</v>
      </c>
      <c r="I181" s="4">
        <f>SUMIFS('02_核算项'!$AC$2:$AC$6232,'02_核算项'!$B$2:$B$6232,$A181,'02_核算项'!$M$2:$M$6232,"CO")</f>
        <v>0.206895</v>
      </c>
      <c r="J181" s="4">
        <f>SUMIFS('02_核算项'!$AC$2:$AC$6232,'02_核算项'!$B$2:$B$6232,$A181,'02_核算项'!$M$2:$M$6232,"VOCS")</f>
        <v>0.003183</v>
      </c>
      <c r="K181" s="4">
        <f>SUMIFS('02_核算项'!$AC$2:$AC$6232,'02_核算项'!$B$2:$B$6232,$A181,'02_核算项'!$M$2:$M$6232,"PM10")</f>
        <v>0.0047745</v>
      </c>
      <c r="L181" s="4">
        <f>SUMIFS('02_核算项'!$AC$2:$AC$6232,'02_核算项'!$B$2:$B$6232,$A181,'02_核算项'!$M$2:$M$6232,"PM25")</f>
        <v>0.0047745</v>
      </c>
      <c r="M181" s="4">
        <f>SUMIFS('02_核算项'!$AC$2:$AC$6232,'02_核算项'!$B$2:$B$6232,$A181,'02_核算项'!$M$2:$M$6232,"BC")</f>
        <v>0.0</v>
      </c>
      <c r="N181" s="4">
        <f>SUMIFS('02_核算项'!$AC$2:$AC$6232,'02_核算项'!$B$2:$B$6232,$A181,'02_核算项'!$M$2:$M$6232,"OC")</f>
        <v>0.0</v>
      </c>
      <c r="O181" s="4">
        <f>SUMIFS('02_核算项'!$AC$2:$AC$6232,'02_核算项'!$B$2:$B$6232,$A181,'02_核算项'!$M$2:$M$6232,"NH3")</f>
        <v>0.0</v>
      </c>
      <c r="P181" s="4">
        <f>SUMIFS('02_核算项'!$AD$2:$AD$6232,'02_核算项'!$B$2:$B$6232,$A181,'02_核算项'!$M$2:$M$6232,"SO2")</f>
        <v>0.0</v>
      </c>
      <c r="Q181" s="4">
        <f>SUMIFS('02_核算项'!$AD$2:$AD$6232,'02_核算项'!$B$2:$B$6232,$A181,'02_核算项'!$M$2:$M$6232,"NOX")</f>
        <v>0.5089617</v>
      </c>
      <c r="R181" s="4">
        <f>SUMIFS('02_核算项'!$AD$2:$AD$6232,'02_核算项'!$B$2:$B$6232,$A181,'02_核算项'!$M$2:$M$6232,"CO")</f>
        <v>0.206895</v>
      </c>
      <c r="S181" s="4">
        <f>SUMIFS('02_核算项'!$AD$2:$AD$6232,'02_核算项'!$B$2:$B$6232,$A181,'02_核算项'!$M$2:$M$6232,"VOCS")</f>
        <v>0.003183</v>
      </c>
      <c r="T181" s="4">
        <f>SUMIFS('02_核算项'!$AD$2:$AD$6232,'02_核算项'!$B$2:$B$6232,$A181,'02_核算项'!$M$2:$M$6232,"PM10")</f>
        <v>0.0047745</v>
      </c>
      <c r="U181" s="4">
        <f>SUMIFS('02_核算项'!$AD$2:$AD$6232,'02_核算项'!$B$2:$B$6232,$A181,'02_核算项'!$M$2:$M$6232,"PM25")</f>
        <v>0.0047745</v>
      </c>
      <c r="V181" s="4">
        <f>SUMIFS('02_核算项'!$AD$2:$AD$6232,'02_核算项'!$B$2:$B$6232,$A181,'02_核算项'!$M$2:$M$6232,"BC")</f>
        <v>0.0</v>
      </c>
      <c r="W181" s="4">
        <f>SUMIFS('02_核算项'!$AD$2:$AD$6232,'02_核算项'!$B$2:$B$6232,$A181,'02_核算项'!$M$2:$M$6232,"OC")</f>
        <v>0.0</v>
      </c>
      <c r="X181" s="4">
        <f>SUMIFS('02_核算项'!$AD$2:$AD$6232,'02_核算项'!$B$2:$B$6232,$A181,'02_核算项'!$M$2:$M$6232,"NH3")</f>
        <v>0.0</v>
      </c>
      <c r="Y181" s="2">
        <v>96</v>
      </c>
    </row>
    <row r="182" spans="1:25">
      <c r="A182" s="2" t="s">
        <v>2659</v>
      </c>
      <c r="B182" s="2" t="s">
        <v>2660</v>
      </c>
      <c r="C182" s="2" t="s">
        <v>277</v>
      </c>
      <c r="D182" s="2" t="s">
        <v>224</v>
      </c>
      <c r="E182" s="2" t="s">
        <v>227</v>
      </c>
      <c r="F182" s="2" t="s">
        <v>142</v>
      </c>
      <c r="G182" s="4">
        <f>SUMIFS('02_核算项'!$AC$2:$AC$6232,'02_核算项'!$B$2:$B$6232,$A182,'02_核算项'!$M$2:$M$6232,"SO2")</f>
        <v>0.0</v>
      </c>
      <c r="H182" s="4">
        <f>SUMIFS('02_核算项'!$AC$2:$AC$6232,'02_核算项'!$B$2:$B$6232,$A182,'02_核算项'!$M$2:$M$6232,"NOX")</f>
        <v>697.3099599999999</v>
      </c>
      <c r="I182" s="4">
        <f>SUMIFS('02_核算项'!$AC$2:$AC$6232,'02_核算项'!$B$2:$B$6232,$A182,'02_核算项'!$M$2:$M$6232,"CO")</f>
        <v>221.09828</v>
      </c>
      <c r="J182" s="4">
        <f>SUMIFS('02_核算项'!$AC$2:$AC$6232,'02_核算项'!$B$2:$B$6232,$A182,'02_核算项'!$M$2:$M$6232,"VOCS")</f>
        <v>3.401512</v>
      </c>
      <c r="K182" s="4">
        <f>SUMIFS('02_核算项'!$AC$2:$AC$6232,'02_核算项'!$B$2:$B$6232,$A182,'02_核算项'!$M$2:$M$6232,"PM10")</f>
        <v>5.102268</v>
      </c>
      <c r="L182" s="4">
        <f>SUMIFS('02_核算项'!$AC$2:$AC$6232,'02_核算项'!$B$2:$B$6232,$A182,'02_核算项'!$M$2:$M$6232,"PM25")</f>
        <v>5.102268</v>
      </c>
      <c r="M182" s="4">
        <f>SUMIFS('02_核算项'!$AC$2:$AC$6232,'02_核算项'!$B$2:$B$6232,$A182,'02_核算项'!$M$2:$M$6232,"BC")</f>
        <v>0.0</v>
      </c>
      <c r="N182" s="4">
        <f>SUMIFS('02_核算项'!$AC$2:$AC$6232,'02_核算项'!$B$2:$B$6232,$A182,'02_核算项'!$M$2:$M$6232,"OC")</f>
        <v>0.0</v>
      </c>
      <c r="O182" s="4">
        <f>SUMIFS('02_核算项'!$AC$2:$AC$6232,'02_核算项'!$B$2:$B$6232,$A182,'02_核算项'!$M$2:$M$6232,"NH3")</f>
        <v>0.0</v>
      </c>
      <c r="P182" s="4">
        <f>SUMIFS('02_核算项'!$AD$2:$AD$6232,'02_核算项'!$B$2:$B$6232,$A182,'02_核算项'!$M$2:$M$6232,"SO2")</f>
        <v>0.0</v>
      </c>
      <c r="Q182" s="4">
        <f>SUMIFS('02_核算项'!$AD$2:$AD$6232,'02_核算项'!$B$2:$B$6232,$A182,'02_核算项'!$M$2:$M$6232,"NOX")</f>
        <v>543.9017688</v>
      </c>
      <c r="R182" s="4">
        <f>SUMIFS('02_核算项'!$AD$2:$AD$6232,'02_核算项'!$B$2:$B$6232,$A182,'02_核算项'!$M$2:$M$6232,"CO")</f>
        <v>221.09828</v>
      </c>
      <c r="S182" s="4">
        <f>SUMIFS('02_核算项'!$AD$2:$AD$6232,'02_核算项'!$B$2:$B$6232,$A182,'02_核算项'!$M$2:$M$6232,"VOCS")</f>
        <v>3.401512</v>
      </c>
      <c r="T182" s="4">
        <f>SUMIFS('02_核算项'!$AD$2:$AD$6232,'02_核算项'!$B$2:$B$6232,$A182,'02_核算项'!$M$2:$M$6232,"PM10")</f>
        <v>5.102268</v>
      </c>
      <c r="U182" s="4">
        <f>SUMIFS('02_核算项'!$AD$2:$AD$6232,'02_核算项'!$B$2:$B$6232,$A182,'02_核算项'!$M$2:$M$6232,"PM25")</f>
        <v>5.102268</v>
      </c>
      <c r="V182" s="4">
        <f>SUMIFS('02_核算项'!$AD$2:$AD$6232,'02_核算项'!$B$2:$B$6232,$A182,'02_核算项'!$M$2:$M$6232,"BC")</f>
        <v>0.0</v>
      </c>
      <c r="W182" s="4">
        <f>SUMIFS('02_核算项'!$AD$2:$AD$6232,'02_核算项'!$B$2:$B$6232,$A182,'02_核算项'!$M$2:$M$6232,"OC")</f>
        <v>0.0</v>
      </c>
      <c r="X182" s="4">
        <f>SUMIFS('02_核算项'!$AD$2:$AD$6232,'02_核算项'!$B$2:$B$6232,$A182,'02_核算项'!$M$2:$M$6232,"NH3")</f>
        <v>0.0</v>
      </c>
      <c r="Y182" s="2">
        <v>32</v>
      </c>
    </row>
    <row r="183" spans="1:25">
      <c r="A183" s="2" t="s">
        <v>2670</v>
      </c>
      <c r="B183" s="2" t="s">
        <v>2671</v>
      </c>
      <c r="C183" s="2" t="s">
        <v>223</v>
      </c>
      <c r="D183" s="2" t="s">
        <v>278</v>
      </c>
      <c r="E183" s="2" t="s">
        <v>120</v>
      </c>
      <c r="F183" s="2" t="s">
        <v>142</v>
      </c>
      <c r="G183" s="4">
        <f>SUMIFS('02_核算项'!$AC$2:$AC$6232,'02_核算项'!$B$2:$B$6232,$A183,'02_核算项'!$M$2:$M$6232,"SO2")</f>
        <v>0</v>
      </c>
      <c r="H183" s="4">
        <f>SUMIFS('02_核算项'!$AC$2:$AC$6232,'02_核算项'!$B$2:$B$6232,$A183,'02_核算项'!$M$2:$M$6232,"NOX")</f>
        <v>0</v>
      </c>
      <c r="I183" s="4">
        <f>SUMIFS('02_核算项'!$AC$2:$AC$6232,'02_核算项'!$B$2:$B$6232,$A183,'02_核算项'!$M$2:$M$6232,"CO")</f>
        <v>0</v>
      </c>
      <c r="J183" s="4">
        <f>SUMIFS('02_核算项'!$AC$2:$AC$6232,'02_核算项'!$B$2:$B$6232,$A183,'02_核算项'!$M$2:$M$6232,"VOCS")</f>
        <v>0</v>
      </c>
      <c r="K183" s="4">
        <f>SUMIFS('02_核算项'!$AC$2:$AC$6232,'02_核算项'!$B$2:$B$6232,$A183,'02_核算项'!$M$2:$M$6232,"PM10")</f>
        <v>0</v>
      </c>
      <c r="L183" s="4">
        <f>SUMIFS('02_核算项'!$AC$2:$AC$6232,'02_核算项'!$B$2:$B$6232,$A183,'02_核算项'!$M$2:$M$6232,"PM25")</f>
        <v>0</v>
      </c>
      <c r="M183" s="4">
        <f>SUMIFS('02_核算项'!$AC$2:$AC$6232,'02_核算项'!$B$2:$B$6232,$A183,'02_核算项'!$M$2:$M$6232,"BC")</f>
        <v>0</v>
      </c>
      <c r="N183" s="4">
        <f>SUMIFS('02_核算项'!$AC$2:$AC$6232,'02_核算项'!$B$2:$B$6232,$A183,'02_核算项'!$M$2:$M$6232,"OC")</f>
        <v>0</v>
      </c>
      <c r="O183" s="4">
        <f>SUMIFS('02_核算项'!$AC$2:$AC$6232,'02_核算项'!$B$2:$B$6232,$A183,'02_核算项'!$M$2:$M$6232,"NH3")</f>
        <v>0.0</v>
      </c>
      <c r="X183" s="4">
        <f>SUMIFS('02_核算项'!$AD$2:$AD$6232,'02_核算项'!$B$2:$B$6232,$A183,'02_核算项'!$M$2:$M$6232,"NH3")</f>
        <v>0.0</v>
      </c>
      <c r="Y183" s="2">
        <v>45</v>
      </c>
    </row>
    <row r="184" spans="1:25">
      <c r="A184" s="2" t="s">
        <v>2682</v>
      </c>
      <c r="B184" s="2" t="s">
        <v>1204</v>
      </c>
      <c r="C184" s="2" t="s">
        <v>277</v>
      </c>
      <c r="D184" s="2" t="s">
        <v>278</v>
      </c>
      <c r="E184" s="2" t="s">
        <v>120</v>
      </c>
      <c r="F184" s="2" t="s">
        <v>279</v>
      </c>
      <c r="G184" s="4">
        <f>SUMIFS('02_核算项'!$AC$2:$AC$6232,'02_核算项'!$B$2:$B$6232,$A184,'02_核算项'!$M$2:$M$6232,"SO2")</f>
        <v>0</v>
      </c>
      <c r="H184" s="4">
        <f>SUMIFS('02_核算项'!$AC$2:$AC$6232,'02_核算项'!$B$2:$B$6232,$A184,'02_核算项'!$M$2:$M$6232,"NOX")</f>
        <v>0</v>
      </c>
      <c r="I184" s="4">
        <f>SUMIFS('02_核算项'!$AC$2:$AC$6232,'02_核算项'!$B$2:$B$6232,$A184,'02_核算项'!$M$2:$M$6232,"CO")</f>
        <v>0</v>
      </c>
      <c r="J184" s="4">
        <f>SUMIFS('02_核算项'!$AC$2:$AC$6232,'02_核算项'!$B$2:$B$6232,$A184,'02_核算项'!$M$2:$M$6232,"VOCS")</f>
        <v>0</v>
      </c>
      <c r="K184" s="4">
        <f>SUMIFS('02_核算项'!$AC$2:$AC$6232,'02_核算项'!$B$2:$B$6232,$A184,'02_核算项'!$M$2:$M$6232,"PM10")</f>
        <v>0</v>
      </c>
      <c r="L184" s="4">
        <f>SUMIFS('02_核算项'!$AC$2:$AC$6232,'02_核算项'!$B$2:$B$6232,$A184,'02_核算项'!$M$2:$M$6232,"PM25")</f>
        <v>0</v>
      </c>
      <c r="M184" s="4">
        <f>SUMIFS('02_核算项'!$AC$2:$AC$6232,'02_核算项'!$B$2:$B$6232,$A184,'02_核算项'!$M$2:$M$6232,"BC")</f>
        <v>0</v>
      </c>
      <c r="N184" s="4">
        <f>SUMIFS('02_核算项'!$AC$2:$AC$6232,'02_核算项'!$B$2:$B$6232,$A184,'02_核算项'!$M$2:$M$6232,"OC")</f>
        <v>0</v>
      </c>
      <c r="O184" s="4">
        <f>SUMIFS('02_核算项'!$AC$2:$AC$6232,'02_核算项'!$B$2:$B$6232,$A184,'02_核算项'!$M$2:$M$6232,"NH3")</f>
        <v>0.0</v>
      </c>
      <c r="X184" s="4">
        <f>SUMIFS('02_核算项'!$AD$2:$AD$6232,'02_核算项'!$B$2:$B$6232,$A184,'02_核算项'!$M$2:$M$6232,"NH3")</f>
        <v>0.0</v>
      </c>
      <c r="Y184" s="2">
        <v>58</v>
      </c>
    </row>
    <row r="185" spans="1:25">
      <c r="A185" s="2" t="s">
        <v>2692</v>
      </c>
      <c r="B185" s="2" t="s">
        <v>490</v>
      </c>
      <c r="C185" s="2" t="s">
        <v>491</v>
      </c>
      <c r="D185" s="2" t="s">
        <v>224</v>
      </c>
      <c r="E185" s="2" t="s">
        <v>225</v>
      </c>
      <c r="F185" s="2" t="s">
        <v>52</v>
      </c>
      <c r="G185" s="4">
        <f>SUMIFS('02_核算项'!$AC$2:$AC$6232,'02_核算项'!$B$2:$B$6232,$A185,'02_核算项'!$M$2:$M$6232,"SO2")</f>
        <v>0.0</v>
      </c>
      <c r="H185" s="4">
        <f>SUMIFS('02_核算项'!$AC$2:$AC$6232,'02_核算项'!$B$2:$B$6232,$A185,'02_核算项'!$M$2:$M$6232,"NOX")</f>
        <v>574.0</v>
      </c>
      <c r="I185" s="4">
        <f>SUMIFS('02_核算项'!$AC$2:$AC$6232,'02_核算项'!$B$2:$B$6232,$A185,'02_核算项'!$M$2:$M$6232,"CO")</f>
        <v>182.0</v>
      </c>
      <c r="J185" s="4">
        <f>SUMIFS('02_核算项'!$AC$2:$AC$6232,'02_核算项'!$B$2:$B$6232,$A185,'02_核算项'!$M$2:$M$6232,"VOCS")</f>
        <v>2.8</v>
      </c>
      <c r="K185" s="4">
        <f>SUMIFS('02_核算项'!$AC$2:$AC$6232,'02_核算项'!$B$2:$B$6232,$A185,'02_核算项'!$M$2:$M$6232,"PM10")</f>
        <v>4.2</v>
      </c>
      <c r="L185" s="4">
        <f>SUMIFS('02_核算项'!$AC$2:$AC$6232,'02_核算项'!$B$2:$B$6232,$A185,'02_核算项'!$M$2:$M$6232,"PM25")</f>
        <v>4.2</v>
      </c>
      <c r="M185" s="4">
        <f>SUMIFS('02_核算项'!$AC$2:$AC$6232,'02_核算项'!$B$2:$B$6232,$A185,'02_核算项'!$M$2:$M$6232,"BC")</f>
        <v>0.0</v>
      </c>
      <c r="N185" s="4">
        <f>SUMIFS('02_核算项'!$AC$2:$AC$6232,'02_核算项'!$B$2:$B$6232,$A185,'02_核算项'!$M$2:$M$6232,"OC")</f>
        <v>0.0</v>
      </c>
      <c r="O185" s="4">
        <f>SUMIFS('02_核算项'!$AC$2:$AC$6232,'02_核算项'!$B$2:$B$6232,$A185,'02_核算项'!$M$2:$M$6232,"NH3")</f>
        <v>0.0</v>
      </c>
      <c r="P185" s="4">
        <f>SUMIFS('02_核算项'!$AD$2:$AD$6232,'02_核算项'!$B$2:$B$6232,$A185,'02_核算项'!$M$2:$M$6232,"SO2")</f>
        <v>0.0</v>
      </c>
      <c r="Q185" s="4">
        <f>SUMIFS('02_核算项'!$AD$2:$AD$6232,'02_核算项'!$B$2:$B$6232,$A185,'02_核算项'!$M$2:$M$6232,"NOX")</f>
        <v>447.72</v>
      </c>
      <c r="R185" s="4">
        <f>SUMIFS('02_核算项'!$AD$2:$AD$6232,'02_核算项'!$B$2:$B$6232,$A185,'02_核算项'!$M$2:$M$6232,"CO")</f>
        <v>182.0</v>
      </c>
      <c r="S185" s="4">
        <f>SUMIFS('02_核算项'!$AD$2:$AD$6232,'02_核算项'!$B$2:$B$6232,$A185,'02_核算项'!$M$2:$M$6232,"VOCS")</f>
        <v>2.8</v>
      </c>
      <c r="T185" s="4">
        <f>SUMIFS('02_核算项'!$AD$2:$AD$6232,'02_核算项'!$B$2:$B$6232,$A185,'02_核算项'!$M$2:$M$6232,"PM10")</f>
        <v>4.2</v>
      </c>
      <c r="U185" s="4">
        <f>SUMIFS('02_核算项'!$AD$2:$AD$6232,'02_核算项'!$B$2:$B$6232,$A185,'02_核算项'!$M$2:$M$6232,"PM25")</f>
        <v>4.2</v>
      </c>
      <c r="V185" s="4">
        <f>SUMIFS('02_核算项'!$AD$2:$AD$6232,'02_核算项'!$B$2:$B$6232,$A185,'02_核算项'!$M$2:$M$6232,"BC")</f>
        <v>0.0</v>
      </c>
      <c r="W185" s="4">
        <f>SUMIFS('02_核算项'!$AD$2:$AD$6232,'02_核算项'!$B$2:$B$6232,$A185,'02_核算项'!$M$2:$M$6232,"OC")</f>
        <v>0.0</v>
      </c>
      <c r="X185" s="4">
        <f>SUMIFS('02_核算项'!$AD$2:$AD$6232,'02_核算项'!$B$2:$B$6232,$A185,'02_核算项'!$M$2:$M$6232,"NH3")</f>
        <v>0.0</v>
      </c>
      <c r="Y185" s="2">
        <v>32</v>
      </c>
    </row>
    <row r="186" spans="1:25">
      <c r="A186" s="2" t="s">
        <v>2702</v>
      </c>
      <c r="B186" s="2" t="s">
        <v>1093</v>
      </c>
      <c r="C186" s="2" t="s">
        <v>491</v>
      </c>
      <c r="D186" s="2" t="s">
        <v>278</v>
      </c>
      <c r="E186" s="2" t="s">
        <v>227</v>
      </c>
      <c r="F186" s="2" t="s">
        <v>2703</v>
      </c>
      <c r="G186" s="4">
        <f>SUMIFS('02_核算项'!$AC$2:$AC$6232,'02_核算项'!$B$2:$B$6232,$A186,'02_核算项'!$M$2:$M$6232,"SO2")</f>
        <v>0.0</v>
      </c>
      <c r="H186" s="4">
        <f>SUMIFS('02_核算项'!$AC$2:$AC$6232,'02_核算项'!$B$2:$B$6232,$A186,'02_核算项'!$M$2:$M$6232,"NOX")</f>
        <v>0.0</v>
      </c>
      <c r="I186" s="4">
        <f>SUMIFS('02_核算项'!$AC$2:$AC$6232,'02_核算项'!$B$2:$B$6232,$A186,'02_核算项'!$M$2:$M$6232,"CO")</f>
        <v>0.0</v>
      </c>
      <c r="J186" s="4">
        <f>SUMIFS('02_核算项'!$AC$2:$AC$6232,'02_核算项'!$B$2:$B$6232,$A186,'02_核算项'!$M$2:$M$6232,"VOCS")</f>
        <v>0.0</v>
      </c>
      <c r="K186" s="4">
        <f>SUMIFS('02_核算项'!$AC$2:$AC$6232,'02_核算项'!$B$2:$B$6232,$A186,'02_核算项'!$M$2:$M$6232,"PM10")</f>
        <v>0.0</v>
      </c>
      <c r="L186" s="4">
        <f>SUMIFS('02_核算项'!$AC$2:$AC$6232,'02_核算项'!$B$2:$B$6232,$A186,'02_核算项'!$M$2:$M$6232,"PM25")</f>
        <v>0.0</v>
      </c>
      <c r="M186" s="4">
        <f>SUMIFS('02_核算项'!$AC$2:$AC$6232,'02_核算项'!$B$2:$B$6232,$A186,'02_核算项'!$M$2:$M$6232,"BC")</f>
        <v>0.0</v>
      </c>
      <c r="N186" s="4">
        <f>SUMIFS('02_核算项'!$AC$2:$AC$6232,'02_核算项'!$B$2:$B$6232,$A186,'02_核算项'!$M$2:$M$6232,"OC")</f>
        <v>0.0</v>
      </c>
      <c r="O186" s="4">
        <f>SUMIFS('02_核算项'!$AC$2:$AC$6232,'02_核算项'!$B$2:$B$6232,$A186,'02_核算项'!$M$2:$M$6232,"NH3")</f>
        <v>0.0</v>
      </c>
      <c r="P186" s="4">
        <f>SUMIFS('02_核算项'!$AD$2:$AD$6232,'02_核算项'!$B$2:$B$6232,$A186,'02_核算项'!$M$2:$M$6232,"SO2")</f>
        <v>0.0</v>
      </c>
      <c r="Q186" s="4">
        <f>SUMIFS('02_核算项'!$AD$2:$AD$6232,'02_核算项'!$B$2:$B$6232,$A186,'02_核算项'!$M$2:$M$6232,"NOX")</f>
        <v>0.0</v>
      </c>
      <c r="R186" s="4">
        <f>SUMIFS('02_核算项'!$AD$2:$AD$6232,'02_核算项'!$B$2:$B$6232,$A186,'02_核算项'!$M$2:$M$6232,"CO")</f>
        <v>0.0</v>
      </c>
      <c r="S186" s="4">
        <f>SUMIFS('02_核算项'!$AD$2:$AD$6232,'02_核算项'!$B$2:$B$6232,$A186,'02_核算项'!$M$2:$M$6232,"VOCS")</f>
        <v>0.0</v>
      </c>
      <c r="T186" s="4">
        <f>SUMIFS('02_核算项'!$AD$2:$AD$6232,'02_核算项'!$B$2:$B$6232,$A186,'02_核算项'!$M$2:$M$6232,"PM10")</f>
        <v>0.0</v>
      </c>
      <c r="U186" s="4">
        <f>SUMIFS('02_核算项'!$AD$2:$AD$6232,'02_核算项'!$B$2:$B$6232,$A186,'02_核算项'!$M$2:$M$6232,"PM25")</f>
        <v>0.0</v>
      </c>
      <c r="V186" s="4">
        <f>SUMIFS('02_核算项'!$AD$2:$AD$6232,'02_核算项'!$B$2:$B$6232,$A186,'02_核算项'!$M$2:$M$6232,"BC")</f>
        <v>0.0</v>
      </c>
      <c r="W186" s="4">
        <f>SUMIFS('02_核算项'!$AD$2:$AD$6232,'02_核算项'!$B$2:$B$6232,$A186,'02_核算项'!$M$2:$M$6232,"OC")</f>
        <v>0.0</v>
      </c>
      <c r="X186" s="4">
        <f>SUMIFS('02_核算项'!$AD$2:$AD$6232,'02_核算项'!$B$2:$B$6232,$A186,'02_核算项'!$M$2:$M$6232,"NH3")</f>
        <v>0.0</v>
      </c>
      <c r="Y186" s="2">
        <v>48</v>
      </c>
    </row>
    <row r="187" spans="1:25">
      <c r="A187" s="2" t="s">
        <v>2713</v>
      </c>
      <c r="B187" s="2" t="s">
        <v>1884</v>
      </c>
      <c r="C187" s="2" t="s">
        <v>1707</v>
      </c>
      <c r="D187" s="2" t="s">
        <v>278</v>
      </c>
      <c r="E187" s="2" t="s">
        <v>120</v>
      </c>
      <c r="F187" s="2" t="s">
        <v>297</v>
      </c>
      <c r="G187" s="4">
        <f>SUMIFS('02_核算项'!$AC$2:$AC$6232,'02_核算项'!$B$2:$B$6232,$A187,'02_核算项'!$M$2:$M$6232,"SO2")</f>
        <v>0</v>
      </c>
      <c r="H187" s="4">
        <f>SUMIFS('02_核算项'!$AC$2:$AC$6232,'02_核算项'!$B$2:$B$6232,$A187,'02_核算项'!$M$2:$M$6232,"NOX")</f>
        <v>0</v>
      </c>
      <c r="I187" s="4">
        <f>SUMIFS('02_核算项'!$AC$2:$AC$6232,'02_核算项'!$B$2:$B$6232,$A187,'02_核算项'!$M$2:$M$6232,"CO")</f>
        <v>0</v>
      </c>
      <c r="J187" s="4">
        <f>SUMIFS('02_核算项'!$AC$2:$AC$6232,'02_核算项'!$B$2:$B$6232,$A187,'02_核算项'!$M$2:$M$6232,"VOCS")</f>
        <v>0</v>
      </c>
      <c r="K187" s="4">
        <f>SUMIFS('02_核算项'!$AC$2:$AC$6232,'02_核算项'!$B$2:$B$6232,$A187,'02_核算项'!$M$2:$M$6232,"PM10")</f>
        <v>0</v>
      </c>
      <c r="L187" s="4">
        <f>SUMIFS('02_核算项'!$AC$2:$AC$6232,'02_核算项'!$B$2:$B$6232,$A187,'02_核算项'!$M$2:$M$6232,"PM25")</f>
        <v>0</v>
      </c>
      <c r="M187" s="4">
        <f>SUMIFS('02_核算项'!$AC$2:$AC$6232,'02_核算项'!$B$2:$B$6232,$A187,'02_核算项'!$M$2:$M$6232,"BC")</f>
        <v>0</v>
      </c>
      <c r="N187" s="4">
        <f>SUMIFS('02_核算项'!$AC$2:$AC$6232,'02_核算项'!$B$2:$B$6232,$A187,'02_核算项'!$M$2:$M$6232,"OC")</f>
        <v>0</v>
      </c>
      <c r="O187" s="4">
        <f>SUMIFS('02_核算项'!$AC$2:$AC$6232,'02_核算项'!$B$2:$B$6232,$A187,'02_核算项'!$M$2:$M$6232,"NH3")</f>
        <v>0.0</v>
      </c>
      <c r="X187" s="4">
        <f>SUMIFS('02_核算项'!$AD$2:$AD$6232,'02_核算项'!$B$2:$B$6232,$A187,'02_核算项'!$M$2:$M$6232,"NH3")</f>
        <v>0.0</v>
      </c>
      <c r="Y187" s="2">
        <v>49</v>
      </c>
    </row>
    <row r="188" spans="1:25">
      <c r="A188" s="2" t="s">
        <v>2723</v>
      </c>
      <c r="B188" s="2" t="s">
        <v>1596</v>
      </c>
      <c r="C188" s="2" t="s">
        <v>924</v>
      </c>
      <c r="D188" s="2" t="s">
        <v>278</v>
      </c>
      <c r="E188" s="2" t="s">
        <v>120</v>
      </c>
      <c r="F188" s="2" t="s">
        <v>690</v>
      </c>
      <c r="G188" s="4">
        <f>SUMIFS('02_核算项'!$AC$2:$AC$6232,'02_核算项'!$B$2:$B$6232,$A188,'02_核算项'!$M$2:$M$6232,"SO2")</f>
        <v>0.0</v>
      </c>
      <c r="H188" s="4">
        <f>SUMIFS('02_核算项'!$AC$2:$AC$6232,'02_核算项'!$B$2:$B$6232,$A188,'02_核算项'!$M$2:$M$6232,"NOX")</f>
        <v>0.6785499999999999</v>
      </c>
      <c r="I188" s="4">
        <f>SUMIFS('02_核算项'!$AC$2:$AC$6232,'02_核算项'!$B$2:$B$6232,$A188,'02_核算项'!$M$2:$M$6232,"CO")</f>
        <v>0.21515</v>
      </c>
      <c r="J188" s="4">
        <f>SUMIFS('02_核算项'!$AC$2:$AC$6232,'02_核算项'!$B$2:$B$6232,$A188,'02_核算项'!$M$2:$M$6232,"VOCS")</f>
        <v>0.00331</v>
      </c>
      <c r="K188" s="4">
        <f>SUMIFS('02_核算项'!$AC$2:$AC$6232,'02_核算项'!$B$2:$B$6232,$A188,'02_核算项'!$M$2:$M$6232,"PM10")</f>
        <v>0.004965</v>
      </c>
      <c r="L188" s="4">
        <f>SUMIFS('02_核算项'!$AC$2:$AC$6232,'02_核算项'!$B$2:$B$6232,$A188,'02_核算项'!$M$2:$M$6232,"PM25")</f>
        <v>0.004965</v>
      </c>
      <c r="M188" s="4">
        <f>SUMIFS('02_核算项'!$AC$2:$AC$6232,'02_核算项'!$B$2:$B$6232,$A188,'02_核算项'!$M$2:$M$6232,"BC")</f>
        <v>0.0</v>
      </c>
      <c r="N188" s="4">
        <f>SUMIFS('02_核算项'!$AC$2:$AC$6232,'02_核算项'!$B$2:$B$6232,$A188,'02_核算项'!$M$2:$M$6232,"OC")</f>
        <v>0.0</v>
      </c>
      <c r="O188" s="4">
        <f>SUMIFS('02_核算项'!$AC$2:$AC$6232,'02_核算项'!$B$2:$B$6232,$A188,'02_核算项'!$M$2:$M$6232,"NH3")</f>
        <v>0.0</v>
      </c>
      <c r="P188" s="4">
        <f>SUMIFS('02_核算项'!$AD$2:$AD$6232,'02_核算项'!$B$2:$B$6232,$A188,'02_核算项'!$M$2:$M$6232,"SO2")</f>
        <v>0.0</v>
      </c>
      <c r="Q188" s="4">
        <f>SUMIFS('02_核算项'!$AD$2:$AD$6232,'02_核算项'!$B$2:$B$6232,$A188,'02_核算项'!$M$2:$M$6232,"NOX")</f>
        <v>0.5292689999999999</v>
      </c>
      <c r="R188" s="4">
        <f>SUMIFS('02_核算项'!$AD$2:$AD$6232,'02_核算项'!$B$2:$B$6232,$A188,'02_核算项'!$M$2:$M$6232,"CO")</f>
        <v>0.21515</v>
      </c>
      <c r="S188" s="4">
        <f>SUMIFS('02_核算项'!$AD$2:$AD$6232,'02_核算项'!$B$2:$B$6232,$A188,'02_核算项'!$M$2:$M$6232,"VOCS")</f>
        <v>0.00331</v>
      </c>
      <c r="T188" s="4">
        <f>SUMIFS('02_核算项'!$AD$2:$AD$6232,'02_核算项'!$B$2:$B$6232,$A188,'02_核算项'!$M$2:$M$6232,"PM10")</f>
        <v>0.004965</v>
      </c>
      <c r="U188" s="4">
        <f>SUMIFS('02_核算项'!$AD$2:$AD$6232,'02_核算项'!$B$2:$B$6232,$A188,'02_核算项'!$M$2:$M$6232,"PM25")</f>
        <v>0.004965</v>
      </c>
      <c r="V188" s="4">
        <f>SUMIFS('02_核算项'!$AD$2:$AD$6232,'02_核算项'!$B$2:$B$6232,$A188,'02_核算项'!$M$2:$M$6232,"BC")</f>
        <v>0.0</v>
      </c>
      <c r="W188" s="4">
        <f>SUMIFS('02_核算项'!$AD$2:$AD$6232,'02_核算项'!$B$2:$B$6232,$A188,'02_核算项'!$M$2:$M$6232,"OC")</f>
        <v>0.0</v>
      </c>
      <c r="X188" s="4">
        <f>SUMIFS('02_核算项'!$AD$2:$AD$6232,'02_核算项'!$B$2:$B$6232,$A188,'02_核算项'!$M$2:$M$6232,"NH3")</f>
        <v>0.0</v>
      </c>
      <c r="Y188" s="2">
        <v>96</v>
      </c>
    </row>
    <row r="189" spans="1:25">
      <c r="A189" s="2" t="s">
        <v>2741</v>
      </c>
      <c r="B189" s="2" t="s">
        <v>2330</v>
      </c>
      <c r="C189" s="2" t="s">
        <v>277</v>
      </c>
      <c r="D189" s="2" t="s">
        <v>224</v>
      </c>
      <c r="E189" s="2" t="s">
        <v>51</v>
      </c>
      <c r="F189" s="2" t="s">
        <v>142</v>
      </c>
      <c r="G189" s="4">
        <f>SUMIFS('02_核算项'!$AC$2:$AC$6232,'02_核算项'!$B$2:$B$6232,$A189,'02_核算项'!$M$2:$M$6232,"SO2")</f>
        <v>9245.999223887</v>
      </c>
      <c r="H189" s="4">
        <f>SUMIFS('02_核算项'!$AC$2:$AC$6232,'02_核算项'!$B$2:$B$6232,$A189,'02_核算项'!$M$2:$M$6232,"NOX")</f>
        <v>6118.552938309999</v>
      </c>
      <c r="I189" s="4">
        <f>SUMIFS('02_核算项'!$AC$2:$AC$6232,'02_核算项'!$B$2:$B$6232,$A189,'02_核算项'!$M$2:$M$6232,"CO")</f>
        <v>1696.9892296</v>
      </c>
      <c r="J189" s="4">
        <f>SUMIFS('02_核算项'!$AC$2:$AC$6232,'02_核算项'!$B$2:$B$6232,$A189,'02_核算项'!$M$2:$M$6232,"VOCS")</f>
        <v>33.96021582</v>
      </c>
      <c r="K189" s="4">
        <f>SUMIFS('02_核算项'!$AC$2:$AC$6232,'02_核算项'!$B$2:$B$6232,$A189,'02_核算项'!$M$2:$M$6232,"PM10")</f>
        <v>25846.6198810085</v>
      </c>
      <c r="L189" s="4">
        <f>SUMIFS('02_核算项'!$AC$2:$AC$6232,'02_核算项'!$B$2:$B$6232,$A189,'02_核算项'!$M$2:$M$6232,"PM25")</f>
        <v>6742.660479436999</v>
      </c>
      <c r="M189" s="4">
        <f>SUMIFS('02_核算项'!$AC$2:$AC$6232,'02_核算项'!$B$2:$B$6232,$A189,'02_核算项'!$M$2:$M$6232,"BC")</f>
        <v>13.486879272873999</v>
      </c>
      <c r="N189" s="4">
        <f>SUMIFS('02_核算项'!$AC$2:$AC$6232,'02_核算项'!$B$2:$B$6232,$A189,'02_核算项'!$M$2:$M$6232,"OC")</f>
        <v>0.00692584</v>
      </c>
      <c r="O189" s="4">
        <f>SUMIFS('02_核算项'!$AC$2:$AC$6232,'02_核算项'!$B$2:$B$6232,$A189,'02_核算项'!$M$2:$M$6232,"NH3")</f>
        <v>135.75082736000002</v>
      </c>
      <c r="P189" s="4">
        <f>SUMIFS('02_核算项'!$AD$2:$AD$6232,'02_核算项'!$B$2:$B$6232,$A189,'02_核算项'!$M$2:$M$6232,"SO2")</f>
        <v>1849.1998447773997</v>
      </c>
      <c r="Q189" s="4">
        <f>SUMIFS('02_核算项'!$AD$2:$AD$6232,'02_核算项'!$B$2:$B$6232,$A189,'02_核算项'!$M$2:$M$6232,"NOX")</f>
        <v>2202.6790577916</v>
      </c>
      <c r="R189" s="4">
        <f>SUMIFS('02_核算项'!$AD$2:$AD$6232,'02_核算项'!$B$2:$B$6232,$A189,'02_核算项'!$M$2:$M$6232,"CO")</f>
        <v>1696.9892296</v>
      </c>
      <c r="S189" s="4">
        <f>SUMIFS('02_核算项'!$AD$2:$AD$6232,'02_核算项'!$B$2:$B$6232,$A189,'02_核算项'!$M$2:$M$6232,"VOCS")</f>
        <v>33.96021582</v>
      </c>
      <c r="T189" s="4">
        <f>SUMIFS('02_核算项'!$AD$2:$AD$6232,'02_核算项'!$B$2:$B$6232,$A189,'02_核算项'!$M$2:$M$6232,"PM10")</f>
        <v>460.7460131931954</v>
      </c>
      <c r="U189" s="4">
        <f>SUMIFS('02_核算项'!$AD$2:$AD$6232,'02_核算项'!$B$2:$B$6232,$A189,'02_核算项'!$M$2:$M$6232,"PM25")</f>
        <v>269.7064191774802</v>
      </c>
      <c r="V189" s="4">
        <f>SUMIFS('02_核算项'!$AD$2:$AD$6232,'02_核算项'!$B$2:$B$6232,$A189,'02_核算项'!$M$2:$M$6232,"BC")</f>
        <v>0.5394751709149604</v>
      </c>
      <c r="W189" s="4">
        <f>SUMIFS('02_核算项'!$AD$2:$AD$6232,'02_核算项'!$B$2:$B$6232,$A189,'02_核算项'!$M$2:$M$6232,"OC")</f>
        <v>0.00027703360000000025</v>
      </c>
      <c r="X189" s="4">
        <f>SUMIFS('02_核算项'!$AD$2:$AD$6232,'02_核算项'!$B$2:$B$6232,$A189,'02_核算项'!$M$2:$M$6232,"NH3")</f>
        <v>135.75082736000002</v>
      </c>
      <c r="Y189" s="2">
        <v>31</v>
      </c>
    </row>
    <row r="190" spans="1:25">
      <c r="A190" s="2" t="s">
        <v>2759</v>
      </c>
      <c r="B190" s="2" t="s">
        <v>2760</v>
      </c>
      <c r="C190" s="2" t="s">
        <v>1754</v>
      </c>
      <c r="D190" s="2" t="s">
        <v>50</v>
      </c>
      <c r="E190" s="2" t="s">
        <v>51</v>
      </c>
      <c r="F190" s="2" t="s">
        <v>52</v>
      </c>
      <c r="G190" s="4">
        <f>SUMIFS('02_核算项'!$AC$2:$AC$6232,'02_核算项'!$B$2:$B$6232,$A190,'02_核算项'!$M$2:$M$6232,"SO2")</f>
        <v>5292.09864</v>
      </c>
      <c r="H190" s="4">
        <f>SUMIFS('02_核算项'!$AC$2:$AC$6232,'02_核算项'!$B$2:$B$6232,$A190,'02_核算项'!$M$2:$M$6232,"NOX")</f>
        <v>2499.55524</v>
      </c>
      <c r="I190" s="4">
        <f>SUMIFS('02_核算项'!$AC$2:$AC$6232,'02_核算项'!$B$2:$B$6232,$A190,'02_核算项'!$M$2:$M$6232,"CO")</f>
        <v>610.392</v>
      </c>
      <c r="J190" s="4">
        <f>SUMIFS('02_核算项'!$AC$2:$AC$6232,'02_核算项'!$B$2:$B$6232,$A190,'02_核算项'!$M$2:$M$6232,"VOCS")</f>
        <v>12.20784</v>
      </c>
      <c r="K190" s="4">
        <f>SUMIFS('02_核算项'!$AC$2:$AC$6232,'02_核算项'!$B$2:$B$6232,$A190,'02_核算项'!$M$2:$M$6232,"PM10")</f>
        <v>15793.893</v>
      </c>
      <c r="L190" s="4">
        <f>SUMIFS('02_核算项'!$AC$2:$AC$6232,'02_核算项'!$B$2:$B$6232,$A190,'02_核算项'!$M$2:$M$6232,"PM25")</f>
        <v>4120.146</v>
      </c>
      <c r="M190" s="4">
        <f>SUMIFS('02_核算项'!$AC$2:$AC$6232,'02_核算项'!$B$2:$B$6232,$A190,'02_核算项'!$M$2:$M$6232,"BC")</f>
        <v>8.240292</v>
      </c>
      <c r="N190" s="4">
        <f>SUMIFS('02_核算项'!$AC$2:$AC$6232,'02_核算项'!$B$2:$B$6232,$A190,'02_核算项'!$M$2:$M$6232,"OC")</f>
        <v>0.0</v>
      </c>
      <c r="O190" s="4">
        <f>SUMIFS('02_核算项'!$AC$2:$AC$6232,'02_核算项'!$B$2:$B$6232,$A190,'02_核算项'!$M$2:$M$6232,"NH3")</f>
        <v>48.83136</v>
      </c>
      <c r="P190" s="4">
        <f>SUMIFS('02_核算项'!$AD$2:$AD$6232,'02_核算项'!$B$2:$B$6232,$A190,'02_核算项'!$M$2:$M$6232,"SO2")</f>
        <v>1058.4197279999998</v>
      </c>
      <c r="Q190" s="4">
        <f>SUMIFS('02_核算项'!$AD$2:$AD$6232,'02_核算项'!$B$2:$B$6232,$A190,'02_核算项'!$M$2:$M$6232,"NOX")</f>
        <v>899.8398864000001</v>
      </c>
      <c r="R190" s="4">
        <f>SUMIFS('02_核算项'!$AD$2:$AD$6232,'02_核算项'!$B$2:$B$6232,$A190,'02_核算项'!$M$2:$M$6232,"CO")</f>
        <v>610.392</v>
      </c>
      <c r="S190" s="4">
        <f>SUMIFS('02_核算项'!$AD$2:$AD$6232,'02_核算项'!$B$2:$B$6232,$A190,'02_核算项'!$M$2:$M$6232,"VOCS")</f>
        <v>12.20784</v>
      </c>
      <c r="T190" s="4">
        <f>SUMIFS('02_核算项'!$AD$2:$AD$6232,'02_核算项'!$B$2:$B$6232,$A190,'02_核算项'!$M$2:$M$6232,"PM10")</f>
        <v>281.54331000000025</v>
      </c>
      <c r="U190" s="4">
        <f>SUMIFS('02_核算项'!$AD$2:$AD$6232,'02_核算项'!$B$2:$B$6232,$A190,'02_核算项'!$M$2:$M$6232,"PM25")</f>
        <v>164.80584000000013</v>
      </c>
      <c r="V190" s="4">
        <f>SUMIFS('02_核算项'!$AD$2:$AD$6232,'02_核算项'!$B$2:$B$6232,$A190,'02_核算项'!$M$2:$M$6232,"BC")</f>
        <v>0.3296116800000003</v>
      </c>
      <c r="W190" s="4">
        <f>SUMIFS('02_核算项'!$AD$2:$AD$6232,'02_核算项'!$B$2:$B$6232,$A190,'02_核算项'!$M$2:$M$6232,"OC")</f>
        <v>0.0</v>
      </c>
      <c r="X190" s="4">
        <f>SUMIFS('02_核算项'!$AD$2:$AD$6232,'02_核算项'!$B$2:$B$6232,$A190,'02_核算项'!$M$2:$M$6232,"NH3")</f>
        <v>48.83136</v>
      </c>
      <c r="Y190" s="2">
        <v>16</v>
      </c>
    </row>
    <row r="191" spans="1:25">
      <c r="A191" s="2" t="s">
        <v>2770</v>
      </c>
      <c r="B191" s="2" t="s">
        <v>2771</v>
      </c>
      <c r="C191" s="2" t="s">
        <v>760</v>
      </c>
      <c r="D191" s="2" t="s">
        <v>278</v>
      </c>
      <c r="E191" s="2" t="s">
        <v>120</v>
      </c>
      <c r="F191" s="2" t="s">
        <v>52</v>
      </c>
      <c r="G191" s="4">
        <f>SUMIFS('02_核算项'!$AC$2:$AC$6232,'02_核算项'!$B$2:$B$6232,$A191,'02_核算项'!$M$2:$M$6232,"SO2")</f>
        <v>0</v>
      </c>
      <c r="H191" s="4">
        <f>SUMIFS('02_核算项'!$AC$2:$AC$6232,'02_核算项'!$B$2:$B$6232,$A191,'02_核算项'!$M$2:$M$6232,"NOX")</f>
        <v>0</v>
      </c>
      <c r="I191" s="4">
        <f>SUMIFS('02_核算项'!$AC$2:$AC$6232,'02_核算项'!$B$2:$B$6232,$A191,'02_核算项'!$M$2:$M$6232,"CO")</f>
        <v>0</v>
      </c>
      <c r="J191" s="4">
        <f>SUMIFS('02_核算项'!$AC$2:$AC$6232,'02_核算项'!$B$2:$B$6232,$A191,'02_核算项'!$M$2:$M$6232,"VOCS")</f>
        <v>0</v>
      </c>
      <c r="K191" s="4">
        <f>SUMIFS('02_核算项'!$AC$2:$AC$6232,'02_核算项'!$B$2:$B$6232,$A191,'02_核算项'!$M$2:$M$6232,"PM10")</f>
        <v>0</v>
      </c>
      <c r="L191" s="4">
        <f>SUMIFS('02_核算项'!$AC$2:$AC$6232,'02_核算项'!$B$2:$B$6232,$A191,'02_核算项'!$M$2:$M$6232,"PM25")</f>
        <v>0</v>
      </c>
      <c r="M191" s="4">
        <f>SUMIFS('02_核算项'!$AC$2:$AC$6232,'02_核算项'!$B$2:$B$6232,$A191,'02_核算项'!$M$2:$M$6232,"BC")</f>
        <v>0</v>
      </c>
      <c r="N191" s="4">
        <f>SUMIFS('02_核算项'!$AC$2:$AC$6232,'02_核算项'!$B$2:$B$6232,$A191,'02_核算项'!$M$2:$M$6232,"OC")</f>
        <v>0</v>
      </c>
      <c r="O191" s="4">
        <f>SUMIFS('02_核算项'!$AC$2:$AC$6232,'02_核算项'!$B$2:$B$6232,$A191,'02_核算项'!$M$2:$M$6232,"NH3")</f>
        <v>0</v>
      </c>
      <c r="Y191" s="2">
        <v>32</v>
      </c>
    </row>
    <row r="192" spans="1:25">
      <c r="A192" s="2" t="s">
        <v>2781</v>
      </c>
      <c r="B192" s="2" t="s">
        <v>2782</v>
      </c>
      <c r="C192" s="2" t="s">
        <v>526</v>
      </c>
      <c r="D192" s="2" t="s">
        <v>224</v>
      </c>
      <c r="E192" s="2" t="s">
        <v>225</v>
      </c>
      <c r="F192" s="2" t="s">
        <v>142</v>
      </c>
      <c r="G192" s="4">
        <f>SUMIFS('02_核算项'!$AC$2:$AC$6232,'02_核算项'!$B$2:$B$6232,$A192,'02_核算项'!$M$2:$M$6232,"SO2")</f>
        <v>0.0</v>
      </c>
      <c r="H192" s="4">
        <f>SUMIFS('02_核算项'!$AC$2:$AC$6232,'02_核算项'!$B$2:$B$6232,$A192,'02_核算项'!$M$2:$M$6232,"NOX")</f>
        <v>320.01484</v>
      </c>
      <c r="I192" s="4">
        <f>SUMIFS('02_核算项'!$AC$2:$AC$6232,'02_核算项'!$B$2:$B$6232,$A192,'02_核算项'!$M$2:$M$6232,"CO")</f>
        <v>101.46812</v>
      </c>
      <c r="J192" s="4">
        <f>SUMIFS('02_核算项'!$AC$2:$AC$6232,'02_核算项'!$B$2:$B$6232,$A192,'02_核算项'!$M$2:$M$6232,"VOCS")</f>
        <v>1.561048</v>
      </c>
      <c r="K192" s="4">
        <f>SUMIFS('02_核算项'!$AC$2:$AC$6232,'02_核算项'!$B$2:$B$6232,$A192,'02_核算项'!$M$2:$M$6232,"PM10")</f>
        <v>2.341572</v>
      </c>
      <c r="L192" s="4">
        <f>SUMIFS('02_核算项'!$AC$2:$AC$6232,'02_核算项'!$B$2:$B$6232,$A192,'02_核算项'!$M$2:$M$6232,"PM25")</f>
        <v>2.341572</v>
      </c>
      <c r="M192" s="4">
        <f>SUMIFS('02_核算项'!$AC$2:$AC$6232,'02_核算项'!$B$2:$B$6232,$A192,'02_核算项'!$M$2:$M$6232,"BC")</f>
        <v>0.0</v>
      </c>
      <c r="N192" s="4">
        <f>SUMIFS('02_核算项'!$AC$2:$AC$6232,'02_核算项'!$B$2:$B$6232,$A192,'02_核算项'!$M$2:$M$6232,"OC")</f>
        <v>0.0</v>
      </c>
      <c r="O192" s="4">
        <f>SUMIFS('02_核算项'!$AC$2:$AC$6232,'02_核算项'!$B$2:$B$6232,$A192,'02_核算项'!$M$2:$M$6232,"NH3")</f>
        <v>0.0</v>
      </c>
      <c r="P192" s="4">
        <f>SUMIFS('02_核算项'!$AD$2:$AD$6232,'02_核算项'!$B$2:$B$6232,$A192,'02_核算项'!$M$2:$M$6232,"SO2")</f>
        <v>0.0</v>
      </c>
      <c r="Q192" s="4">
        <f>SUMIFS('02_核算项'!$AD$2:$AD$6232,'02_核算项'!$B$2:$B$6232,$A192,'02_核算项'!$M$2:$M$6232,"NOX")</f>
        <v>249.6115752</v>
      </c>
      <c r="R192" s="4">
        <f>SUMIFS('02_核算项'!$AD$2:$AD$6232,'02_核算项'!$B$2:$B$6232,$A192,'02_核算项'!$M$2:$M$6232,"CO")</f>
        <v>101.46812</v>
      </c>
      <c r="S192" s="4">
        <f>SUMIFS('02_核算项'!$AD$2:$AD$6232,'02_核算项'!$B$2:$B$6232,$A192,'02_核算项'!$M$2:$M$6232,"VOCS")</f>
        <v>1.561048</v>
      </c>
      <c r="T192" s="4">
        <f>SUMIFS('02_核算项'!$AD$2:$AD$6232,'02_核算项'!$B$2:$B$6232,$A192,'02_核算项'!$M$2:$M$6232,"PM10")</f>
        <v>2.341572</v>
      </c>
      <c r="U192" s="4">
        <f>SUMIFS('02_核算项'!$AD$2:$AD$6232,'02_核算项'!$B$2:$B$6232,$A192,'02_核算项'!$M$2:$M$6232,"PM25")</f>
        <v>2.341572</v>
      </c>
      <c r="V192" s="4">
        <f>SUMIFS('02_核算项'!$AD$2:$AD$6232,'02_核算项'!$B$2:$B$6232,$A192,'02_核算项'!$M$2:$M$6232,"BC")</f>
        <v>0.0</v>
      </c>
      <c r="W192" s="4">
        <f>SUMIFS('02_核算项'!$AD$2:$AD$6232,'02_核算项'!$B$2:$B$6232,$A192,'02_核算项'!$M$2:$M$6232,"OC")</f>
        <v>0.0</v>
      </c>
      <c r="X192" s="4">
        <f>SUMIFS('02_核算项'!$AD$2:$AD$6232,'02_核算项'!$B$2:$B$6232,$A192,'02_核算项'!$M$2:$M$6232,"NH3")</f>
        <v>0.0</v>
      </c>
      <c r="Y192" s="2">
        <v>32</v>
      </c>
    </row>
    <row r="193" spans="1:25">
      <c r="A193" s="2" t="s">
        <v>2792</v>
      </c>
      <c r="B193" s="2" t="s">
        <v>2793</v>
      </c>
      <c r="C193" s="2" t="s">
        <v>911</v>
      </c>
      <c r="D193" s="2" t="s">
        <v>50</v>
      </c>
      <c r="E193" s="2" t="s">
        <v>51</v>
      </c>
      <c r="F193" s="2" t="s">
        <v>418</v>
      </c>
      <c r="G193" s="4">
        <f>SUMIFS('02_核算项'!$AC$2:$AC$6232,'02_核算项'!$B$2:$B$6232,$A193,'02_核算项'!$M$2:$M$6232,"SO2")</f>
        <v>35205.3</v>
      </c>
      <c r="H193" s="4">
        <f>SUMIFS('02_核算项'!$AC$2:$AC$6232,'02_核算项'!$B$2:$B$6232,$A193,'02_核算项'!$M$2:$M$6232,"NOX")</f>
        <v>16590.21</v>
      </c>
      <c r="I193" s="4">
        <f>SUMIFS('02_核算项'!$AC$2:$AC$6232,'02_核算项'!$B$2:$B$6232,$A193,'02_核算项'!$M$2:$M$6232,"CO")</f>
        <v>4602.0</v>
      </c>
      <c r="J193" s="4">
        <f>SUMIFS('02_核算项'!$AC$2:$AC$6232,'02_核算项'!$B$2:$B$6232,$A193,'02_核算项'!$M$2:$M$6232,"VOCS")</f>
        <v>92.04</v>
      </c>
      <c r="K193" s="4">
        <f>SUMIFS('02_核算项'!$AC$2:$AC$6232,'02_核算项'!$B$2:$B$6232,$A193,'02_核算项'!$M$2:$M$6232,"PM10")</f>
        <v>69580.51425000002</v>
      </c>
      <c r="L193" s="4">
        <f>SUMIFS('02_核算项'!$AC$2:$AC$6232,'02_核算项'!$B$2:$B$6232,$A193,'02_核算项'!$M$2:$M$6232,"PM25")</f>
        <v>18151.438500000004</v>
      </c>
      <c r="M193" s="4">
        <f>SUMIFS('02_核算项'!$AC$2:$AC$6232,'02_核算项'!$B$2:$B$6232,$A193,'02_核算项'!$M$2:$M$6232,"BC")</f>
        <v>36.30287700000001</v>
      </c>
      <c r="N193" s="4">
        <f>SUMIFS('02_核算项'!$AC$2:$AC$6232,'02_核算项'!$B$2:$B$6232,$A193,'02_核算项'!$M$2:$M$6232,"OC")</f>
        <v>0.0</v>
      </c>
      <c r="O193" s="4">
        <f>SUMIFS('02_核算项'!$AC$2:$AC$6232,'02_核算项'!$B$2:$B$6232,$A193,'02_核算项'!$M$2:$M$6232,"NH3")</f>
        <v>368.16</v>
      </c>
      <c r="P193" s="4">
        <f>SUMIFS('02_核算项'!$AD$2:$AD$6232,'02_核算项'!$B$2:$B$6232,$A193,'02_核算项'!$M$2:$M$6232,"SO2")</f>
        <v>7041.059999999999</v>
      </c>
      <c r="Q193" s="4">
        <f>SUMIFS('02_核算项'!$AD$2:$AD$6232,'02_核算项'!$B$2:$B$6232,$A193,'02_核算项'!$M$2:$M$6232,"NOX")</f>
        <v>5972.4756</v>
      </c>
      <c r="R193" s="4">
        <f>SUMIFS('02_核算项'!$AD$2:$AD$6232,'02_核算项'!$B$2:$B$6232,$A193,'02_核算项'!$M$2:$M$6232,"CO")</f>
        <v>4602.0</v>
      </c>
      <c r="S193" s="4">
        <f>SUMIFS('02_核算项'!$AD$2:$AD$6232,'02_核算项'!$B$2:$B$6232,$A193,'02_核算项'!$M$2:$M$6232,"VOCS")</f>
        <v>92.04</v>
      </c>
      <c r="T193" s="4">
        <f>SUMIFS('02_核算项'!$AD$2:$AD$6232,'02_核算项'!$B$2:$B$6232,$A193,'02_核算项'!$M$2:$M$6232,"PM10")</f>
        <v>1240.3482975000015</v>
      </c>
      <c r="U193" s="4">
        <f>SUMIFS('02_核算项'!$AD$2:$AD$6232,'02_核算项'!$B$2:$B$6232,$A193,'02_核算项'!$M$2:$M$6232,"PM25")</f>
        <v>726.0575400000008</v>
      </c>
      <c r="V193" s="4">
        <f>SUMIFS('02_核算项'!$AD$2:$AD$6232,'02_核算项'!$B$2:$B$6232,$A193,'02_核算项'!$M$2:$M$6232,"BC")</f>
        <v>1.4521150800000016</v>
      </c>
      <c r="W193" s="4">
        <f>SUMIFS('02_核算项'!$AD$2:$AD$6232,'02_核算项'!$B$2:$B$6232,$A193,'02_核算项'!$M$2:$M$6232,"OC")</f>
        <v>0.0</v>
      </c>
      <c r="X193" s="4">
        <f>SUMIFS('02_核算项'!$AD$2:$AD$6232,'02_核算项'!$B$2:$B$6232,$A193,'02_核算项'!$M$2:$M$6232,"NH3")</f>
        <v>368.16</v>
      </c>
      <c r="Y193" s="2">
        <v>16</v>
      </c>
    </row>
    <row r="194" spans="1:25">
      <c r="A194" s="2" t="s">
        <v>2806</v>
      </c>
      <c r="B194" s="2" t="s">
        <v>559</v>
      </c>
      <c r="C194" s="2" t="s">
        <v>277</v>
      </c>
      <c r="D194" s="2" t="s">
        <v>278</v>
      </c>
      <c r="E194" s="2" t="s">
        <v>120</v>
      </c>
      <c r="F194" s="2" t="s">
        <v>52</v>
      </c>
      <c r="G194" s="4">
        <f>SUMIFS('02_核算项'!$AC$2:$AC$6232,'02_核算项'!$B$2:$B$6232,$A194,'02_核算项'!$M$2:$M$6232,"SO2")</f>
        <v>0.916794</v>
      </c>
      <c r="H194" s="4">
        <f>SUMIFS('02_核算项'!$AC$2:$AC$6232,'02_核算项'!$B$2:$B$6232,$A194,'02_核算项'!$M$2:$M$6232,"NOX")</f>
        <v>2.2614252</v>
      </c>
      <c r="I194" s="4">
        <f>SUMIFS('02_核算项'!$AC$2:$AC$6232,'02_核算项'!$B$2:$B$6232,$A194,'02_核算项'!$M$2:$M$6232,"CO")</f>
        <v>0.1833588</v>
      </c>
      <c r="J194" s="4">
        <f>SUMIFS('02_核算项'!$AC$2:$AC$6232,'02_核算项'!$B$2:$B$6232,$A194,'02_核算项'!$M$2:$M$6232,"VOCS")</f>
        <v>0.03972774</v>
      </c>
      <c r="K194" s="4">
        <f>SUMIFS('02_核算项'!$AC$2:$AC$6232,'02_核算项'!$B$2:$B$6232,$A194,'02_核算项'!$M$2:$M$6232,"PM10")</f>
        <v>0.152799</v>
      </c>
      <c r="L194" s="4">
        <f>SUMIFS('02_核算项'!$AC$2:$AC$6232,'02_核算项'!$B$2:$B$6232,$A194,'02_核算项'!$M$2:$M$6232,"PM25")</f>
        <v>0.152799</v>
      </c>
      <c r="M194" s="4">
        <f>SUMIFS('02_核算项'!$AC$2:$AC$6232,'02_核算项'!$B$2:$B$6232,$A194,'02_核算项'!$M$2:$M$6232,"BC")</f>
        <v>0.00305598</v>
      </c>
      <c r="N194" s="4">
        <f>SUMIFS('02_核算项'!$AC$2:$AC$6232,'02_核算项'!$B$2:$B$6232,$A194,'02_核算项'!$M$2:$M$6232,"OC")</f>
        <v>0.01222392</v>
      </c>
      <c r="O194" s="4">
        <f>SUMIFS('02_核算项'!$AC$2:$AC$6232,'02_核算项'!$B$2:$B$6232,$A194,'02_核算项'!$M$2:$M$6232,"NH3")</f>
        <v>0</v>
      </c>
      <c r="P194" s="4">
        <f>SUMIFS('02_核算项'!$AD$2:$AD$6232,'02_核算项'!$B$2:$B$6232,$A194,'02_核算项'!$M$2:$M$6232,"SO2")</f>
        <v>0.18335879999999996</v>
      </c>
      <c r="Q194" s="4">
        <f>SUMIFS('02_核算项'!$AD$2:$AD$6232,'02_核算项'!$B$2:$B$6232,$A194,'02_核算项'!$M$2:$M$6232,"NOX")</f>
        <v>1.58299764</v>
      </c>
      <c r="R194" s="4">
        <f>SUMIFS('02_核算项'!$AD$2:$AD$6232,'02_核算项'!$B$2:$B$6232,$A194,'02_核算项'!$M$2:$M$6232,"CO")</f>
        <v>0.1833588</v>
      </c>
      <c r="S194" s="4">
        <f>SUMIFS('02_核算项'!$AD$2:$AD$6232,'02_核算项'!$B$2:$B$6232,$A194,'02_核算项'!$M$2:$M$6232,"VOCS")</f>
        <v>0.03972774</v>
      </c>
      <c r="T194" s="4">
        <f>SUMIFS('02_核算项'!$AD$2:$AD$6232,'02_核算项'!$B$2:$B$6232,$A194,'02_核算项'!$M$2:$M$6232,"PM10")</f>
        <v>0.008403945000000006</v>
      </c>
      <c r="U194" s="4">
        <f>SUMIFS('02_核算项'!$AD$2:$AD$6232,'02_核算项'!$B$2:$B$6232,$A194,'02_核算项'!$M$2:$M$6232,"PM25")</f>
        <v>0.008403945000000006</v>
      </c>
      <c r="V194" s="4">
        <f>SUMIFS('02_核算项'!$AD$2:$AD$6232,'02_核算项'!$B$2:$B$6232,$A194,'02_核算项'!$M$2:$M$6232,"BC")</f>
        <v>0.00016807890000000014</v>
      </c>
      <c r="W194" s="4">
        <f>SUMIFS('02_核算项'!$AD$2:$AD$6232,'02_核算项'!$B$2:$B$6232,$A194,'02_核算项'!$M$2:$M$6232,"OC")</f>
        <v>0.0006723156000000006</v>
      </c>
      <c r="Y194" s="2">
        <v>46</v>
      </c>
    </row>
    <row r="195" spans="1:25">
      <c r="A195" s="2" t="s">
        <v>2824</v>
      </c>
      <c r="B195" s="2" t="s">
        <v>2825</v>
      </c>
      <c r="C195" s="2" t="s">
        <v>760</v>
      </c>
      <c r="D195" s="2" t="s">
        <v>50</v>
      </c>
      <c r="E195" s="2" t="s">
        <v>51</v>
      </c>
      <c r="F195" s="2" t="s">
        <v>142</v>
      </c>
      <c r="G195" s="4">
        <f>SUMIFS('02_核算项'!$AC$2:$AC$6232,'02_核算项'!$B$2:$B$6232,$A195,'02_核算项'!$M$2:$M$6232,"SO2")</f>
        <v>7772.492983200001</v>
      </c>
      <c r="H195" s="4">
        <f>SUMIFS('02_核算项'!$AC$2:$AC$6232,'02_核算项'!$B$2:$B$6232,$A195,'02_核算项'!$M$2:$M$6232,"NOX")</f>
        <v>4994.623387600001</v>
      </c>
      <c r="I195" s="4">
        <f>SUMIFS('02_核算项'!$AC$2:$AC$6232,'02_核算项'!$B$2:$B$6232,$A195,'02_核算项'!$M$2:$M$6232,"CO")</f>
        <v>1385.47112</v>
      </c>
      <c r="J195" s="4">
        <f>SUMIFS('02_核算项'!$AC$2:$AC$6232,'02_核算项'!$B$2:$B$6232,$A195,'02_核算项'!$M$2:$M$6232,"VOCS")</f>
        <v>27.7094224</v>
      </c>
      <c r="K195" s="4">
        <f>SUMIFS('02_核算项'!$AC$2:$AC$6232,'02_核算项'!$B$2:$B$6232,$A195,'02_核算项'!$M$2:$M$6232,"PM10")</f>
        <v>20565.046603763203</v>
      </c>
      <c r="L195" s="4">
        <f>SUMIFS('02_核算项'!$AC$2:$AC$6232,'02_核算项'!$B$2:$B$6232,$A195,'02_核算项'!$M$2:$M$6232,"PM25")</f>
        <v>4963.976766425601</v>
      </c>
      <c r="M195" s="4">
        <f>SUMIFS('02_核算项'!$AC$2:$AC$6232,'02_核算项'!$B$2:$B$6232,$A195,'02_核算项'!$M$2:$M$6232,"BC")</f>
        <v>9.927953532851202</v>
      </c>
      <c r="N195" s="4">
        <f>SUMIFS('02_核算项'!$AC$2:$AC$6232,'02_核算项'!$B$2:$B$6232,$A195,'02_核算项'!$M$2:$M$6232,"OC")</f>
        <v>0.0</v>
      </c>
      <c r="O195" s="4">
        <f>SUMIFS('02_核算项'!$AC$2:$AC$6232,'02_核算项'!$B$2:$B$6232,$A195,'02_核算项'!$M$2:$M$6232,"NH3")</f>
        <v>0.0</v>
      </c>
      <c r="P195" s="4">
        <f>SUMIFS('02_核算项'!$AD$2:$AD$6232,'02_核算项'!$B$2:$B$6232,$A195,'02_核算项'!$M$2:$M$6232,"SO2")</f>
        <v>7772.492983200001</v>
      </c>
      <c r="Q195" s="4">
        <f>SUMIFS('02_核算项'!$AD$2:$AD$6232,'02_核算项'!$B$2:$B$6232,$A195,'02_核算项'!$M$2:$M$6232,"NOX")</f>
        <v>3895.8062423280007</v>
      </c>
      <c r="R195" s="4">
        <f>SUMIFS('02_核算项'!$AD$2:$AD$6232,'02_核算项'!$B$2:$B$6232,$A195,'02_核算项'!$M$2:$M$6232,"CO")</f>
        <v>1385.47112</v>
      </c>
      <c r="S195" s="4">
        <f>SUMIFS('02_核算项'!$AD$2:$AD$6232,'02_核算项'!$B$2:$B$6232,$A195,'02_核算项'!$M$2:$M$6232,"VOCS")</f>
        <v>27.7094224</v>
      </c>
      <c r="T195" s="4">
        <f>SUMIFS('02_核算项'!$AD$2:$AD$6232,'02_核算项'!$B$2:$B$6232,$A195,'02_核算项'!$M$2:$M$6232,"PM10")</f>
        <v>20565.046603763203</v>
      </c>
      <c r="U195" s="4">
        <f>SUMIFS('02_核算项'!$AD$2:$AD$6232,'02_核算项'!$B$2:$B$6232,$A195,'02_核算项'!$M$2:$M$6232,"PM25")</f>
        <v>4963.976766425601</v>
      </c>
      <c r="V195" s="4">
        <f>SUMIFS('02_核算项'!$AD$2:$AD$6232,'02_核算项'!$B$2:$B$6232,$A195,'02_核算项'!$M$2:$M$6232,"BC")</f>
        <v>9.927953532851202</v>
      </c>
      <c r="W195" s="4">
        <f>SUMIFS('02_核算项'!$AD$2:$AD$6232,'02_核算项'!$B$2:$B$6232,$A195,'02_核算项'!$M$2:$M$6232,"OC")</f>
        <v>0.0</v>
      </c>
      <c r="X195" s="4">
        <f>SUMIFS('02_核算项'!$AD$2:$AD$6232,'02_核算项'!$B$2:$B$6232,$A195,'02_核算项'!$M$2:$M$6232,"NH3")</f>
        <v>0.0</v>
      </c>
      <c r="Y195" s="2">
        <v>41</v>
      </c>
    </row>
    <row r="196" spans="1:25">
      <c r="A196" s="2" t="s">
        <v>2835</v>
      </c>
      <c r="B196" s="2" t="s">
        <v>1137</v>
      </c>
      <c r="C196" s="2" t="s">
        <v>526</v>
      </c>
      <c r="D196" s="2" t="s">
        <v>278</v>
      </c>
      <c r="E196" s="2" t="s">
        <v>120</v>
      </c>
      <c r="F196" s="2" t="s">
        <v>52</v>
      </c>
      <c r="G196" s="4">
        <f>SUMIFS('02_核算项'!$AC$2:$AC$6232,'02_核算项'!$B$2:$B$6232,$A196,'02_核算项'!$M$2:$M$6232,"SO2")</f>
        <v>0</v>
      </c>
      <c r="H196" s="4">
        <f>SUMIFS('02_核算项'!$AC$2:$AC$6232,'02_核算项'!$B$2:$B$6232,$A196,'02_核算项'!$M$2:$M$6232,"NOX")</f>
        <v>0</v>
      </c>
      <c r="I196" s="4">
        <f>SUMIFS('02_核算项'!$AC$2:$AC$6232,'02_核算项'!$B$2:$B$6232,$A196,'02_核算项'!$M$2:$M$6232,"CO")</f>
        <v>0</v>
      </c>
      <c r="J196" s="4">
        <f>SUMIFS('02_核算项'!$AC$2:$AC$6232,'02_核算项'!$B$2:$B$6232,$A196,'02_核算项'!$M$2:$M$6232,"VOCS")</f>
        <v>0</v>
      </c>
      <c r="K196" s="4">
        <f>SUMIFS('02_核算项'!$AC$2:$AC$6232,'02_核算项'!$B$2:$B$6232,$A196,'02_核算项'!$M$2:$M$6232,"PM10")</f>
        <v>0</v>
      </c>
      <c r="L196" s="4">
        <f>SUMIFS('02_核算项'!$AC$2:$AC$6232,'02_核算项'!$B$2:$B$6232,$A196,'02_核算项'!$M$2:$M$6232,"PM25")</f>
        <v>0</v>
      </c>
      <c r="M196" s="4">
        <f>SUMIFS('02_核算项'!$AC$2:$AC$6232,'02_核算项'!$B$2:$B$6232,$A196,'02_核算项'!$M$2:$M$6232,"BC")</f>
        <v>0</v>
      </c>
      <c r="N196" s="4">
        <f>SUMIFS('02_核算项'!$AC$2:$AC$6232,'02_核算项'!$B$2:$B$6232,$A196,'02_核算项'!$M$2:$M$6232,"OC")</f>
        <v>0</v>
      </c>
      <c r="O196" s="4">
        <f>SUMIFS('02_核算项'!$AC$2:$AC$6232,'02_核算项'!$B$2:$B$6232,$A196,'02_核算项'!$M$2:$M$6232,"NH3")</f>
        <v>0.0</v>
      </c>
      <c r="X196" s="4">
        <f>SUMIFS('02_核算项'!$AD$2:$AD$6232,'02_核算项'!$B$2:$B$6232,$A196,'02_核算项'!$M$2:$M$6232,"NH3")</f>
        <v>0.0</v>
      </c>
      <c r="Y196" s="2">
        <v>48</v>
      </c>
    </row>
    <row r="197" spans="1:25">
      <c r="A197" s="2" t="s">
        <v>2845</v>
      </c>
      <c r="B197" s="2" t="s">
        <v>2846</v>
      </c>
      <c r="C197" s="2" t="s">
        <v>984</v>
      </c>
      <c r="D197" s="2" t="s">
        <v>50</v>
      </c>
      <c r="E197" s="2" t="s">
        <v>51</v>
      </c>
      <c r="F197" s="2" t="s">
        <v>297</v>
      </c>
      <c r="G197" s="4">
        <f>SUMIFS('02_核算项'!$AC$2:$AC$6232,'02_核算项'!$B$2:$B$6232,$A197,'02_核算项'!$M$2:$M$6232,"SO2")</f>
        <v>10267.870698</v>
      </c>
      <c r="H197" s="4">
        <f>SUMIFS('02_核算项'!$AC$2:$AC$6232,'02_核算项'!$B$2:$B$6232,$A197,'02_核算项'!$M$2:$M$6232,"NOX")</f>
        <v>9677.300357200002</v>
      </c>
      <c r="I197" s="4">
        <f>SUMIFS('02_核算项'!$AC$2:$AC$6232,'02_核算项'!$B$2:$B$6232,$A197,'02_核算项'!$M$2:$M$6232,"CO")</f>
        <v>2684.41064</v>
      </c>
      <c r="J197" s="4">
        <f>SUMIFS('02_核算项'!$AC$2:$AC$6232,'02_核算项'!$B$2:$B$6232,$A197,'02_核算项'!$M$2:$M$6232,"VOCS")</f>
        <v>53.6882128</v>
      </c>
      <c r="K197" s="4">
        <f>SUMIFS('02_核算项'!$AC$2:$AC$6232,'02_核算项'!$B$2:$B$6232,$A197,'02_核算项'!$M$2:$M$6232,"PM10")</f>
        <v>33062.54364756</v>
      </c>
      <c r="L197" s="4">
        <f>SUMIFS('02_核算项'!$AC$2:$AC$6232,'02_核算项'!$B$2:$B$6232,$A197,'02_核算项'!$M$2:$M$6232,"PM25")</f>
        <v>8625.01138632</v>
      </c>
      <c r="M197" s="4">
        <f>SUMIFS('02_核算项'!$AC$2:$AC$6232,'02_核算项'!$B$2:$B$6232,$A197,'02_核算项'!$M$2:$M$6232,"BC")</f>
        <v>17.250022772639998</v>
      </c>
      <c r="N197" s="4">
        <f>SUMIFS('02_核算项'!$AC$2:$AC$6232,'02_核算项'!$B$2:$B$6232,$A197,'02_核算项'!$M$2:$M$6232,"OC")</f>
        <v>0.0</v>
      </c>
      <c r="O197" s="4">
        <f>SUMIFS('02_核算项'!$AC$2:$AC$6232,'02_核算项'!$B$2:$B$6232,$A197,'02_核算项'!$M$2:$M$6232,"NH3")</f>
        <v>0.0</v>
      </c>
      <c r="P197" s="4">
        <f>SUMIFS('02_核算项'!$AD$2:$AD$6232,'02_核算项'!$B$2:$B$6232,$A197,'02_核算项'!$M$2:$M$6232,"SO2")</f>
        <v>10267.870698</v>
      </c>
      <c r="Q197" s="4">
        <f>SUMIFS('02_核算项'!$AD$2:$AD$6232,'02_核算项'!$B$2:$B$6232,$A197,'02_核算项'!$M$2:$M$6232,"NOX")</f>
        <v>7548.294278616001</v>
      </c>
      <c r="R197" s="4">
        <f>SUMIFS('02_核算项'!$AD$2:$AD$6232,'02_核算项'!$B$2:$B$6232,$A197,'02_核算项'!$M$2:$M$6232,"CO")</f>
        <v>2684.41064</v>
      </c>
      <c r="S197" s="4">
        <f>SUMIFS('02_核算项'!$AD$2:$AD$6232,'02_核算项'!$B$2:$B$6232,$A197,'02_核算项'!$M$2:$M$6232,"VOCS")</f>
        <v>53.6882128</v>
      </c>
      <c r="T197" s="4">
        <f>SUMIFS('02_核算项'!$AD$2:$AD$6232,'02_核算项'!$B$2:$B$6232,$A197,'02_核算项'!$M$2:$M$6232,"PM10")</f>
        <v>33062.54364756</v>
      </c>
      <c r="U197" s="4">
        <f>SUMIFS('02_核算项'!$AD$2:$AD$6232,'02_核算项'!$B$2:$B$6232,$A197,'02_核算项'!$M$2:$M$6232,"PM25")</f>
        <v>8625.01138632</v>
      </c>
      <c r="V197" s="4">
        <f>SUMIFS('02_核算项'!$AD$2:$AD$6232,'02_核算项'!$B$2:$B$6232,$A197,'02_核算项'!$M$2:$M$6232,"BC")</f>
        <v>17.250022772639998</v>
      </c>
      <c r="W197" s="4">
        <f>SUMIFS('02_核算项'!$AD$2:$AD$6232,'02_核算项'!$B$2:$B$6232,$A197,'02_核算项'!$M$2:$M$6232,"OC")</f>
        <v>0.0</v>
      </c>
      <c r="X197" s="4">
        <f>SUMIFS('02_核算项'!$AD$2:$AD$6232,'02_核算项'!$B$2:$B$6232,$A197,'02_核算项'!$M$2:$M$6232,"NH3")</f>
        <v>0.0</v>
      </c>
      <c r="Y197" s="2">
        <v>32</v>
      </c>
    </row>
    <row r="198" spans="1:25">
      <c r="A198" s="2" t="s">
        <v>2856</v>
      </c>
      <c r="B198" s="2" t="s">
        <v>2857</v>
      </c>
      <c r="C198" s="2" t="s">
        <v>514</v>
      </c>
      <c r="D198" s="2" t="s">
        <v>119</v>
      </c>
      <c r="E198" s="2" t="s">
        <v>51</v>
      </c>
      <c r="F198" s="2" t="s">
        <v>52</v>
      </c>
      <c r="G198" s="4">
        <f>SUMIFS('02_核算项'!$AC$2:$AC$6232,'02_核算项'!$B$2:$B$6232,$A198,'02_核算项'!$M$2:$M$6232,"SO2")</f>
        <v>653.0771</v>
      </c>
      <c r="H198" s="4">
        <f>SUMIFS('02_核算项'!$AC$2:$AC$6232,'02_核算项'!$B$2:$B$6232,$A198,'02_核算项'!$M$2:$M$6232,"NOX")</f>
        <v>496.7625</v>
      </c>
      <c r="I198" s="4">
        <f>SUMIFS('02_核算项'!$AC$2:$AC$6232,'02_核算项'!$B$2:$B$6232,$A198,'02_核算项'!$M$2:$M$6232,"CO")</f>
        <v>132.47</v>
      </c>
      <c r="J198" s="4">
        <f>SUMIFS('02_核算项'!$AC$2:$AC$6232,'02_核算项'!$B$2:$B$6232,$A198,'02_核算项'!$M$2:$M$6232,"VOCS")</f>
        <v>11.9223</v>
      </c>
      <c r="K198" s="4">
        <f>SUMIFS('02_核算项'!$AC$2:$AC$6232,'02_核算项'!$B$2:$B$6232,$A198,'02_核算项'!$M$2:$M$6232,"PM10")</f>
        <v>3070.999022</v>
      </c>
      <c r="L198" s="4">
        <f>SUMIFS('02_核算项'!$AC$2:$AC$6232,'02_核算项'!$B$2:$B$6232,$A198,'02_核算项'!$M$2:$M$6232,"PM25")</f>
        <v>741.2756260000002</v>
      </c>
      <c r="M198" s="4">
        <f>SUMIFS('02_核算项'!$AC$2:$AC$6232,'02_核算项'!$B$2:$B$6232,$A198,'02_核算项'!$M$2:$M$6232,"BC")</f>
        <v>1.4825512520000004</v>
      </c>
      <c r="N198" s="4">
        <f>SUMIFS('02_核算项'!$AC$2:$AC$6232,'02_核算项'!$B$2:$B$6232,$A198,'02_核算项'!$M$2:$M$6232,"OC")</f>
        <v>0.0</v>
      </c>
      <c r="O198" s="4">
        <f>SUMIFS('02_核算项'!$AC$2:$AC$6232,'02_核算项'!$B$2:$B$6232,$A198,'02_核算项'!$M$2:$M$6232,"NH3")</f>
        <v>0.0</v>
      </c>
      <c r="P198" s="4">
        <f>SUMIFS('02_核算项'!$AD$2:$AD$6232,'02_核算项'!$B$2:$B$6232,$A198,'02_核算项'!$M$2:$M$6232,"SO2")</f>
        <v>653.0771</v>
      </c>
      <c r="Q198" s="4">
        <f>SUMIFS('02_核算项'!$AD$2:$AD$6232,'02_核算项'!$B$2:$B$6232,$A198,'02_核算项'!$M$2:$M$6232,"NOX")</f>
        <v>387.47475000000003</v>
      </c>
      <c r="R198" s="4">
        <f>SUMIFS('02_核算项'!$AD$2:$AD$6232,'02_核算项'!$B$2:$B$6232,$A198,'02_核算项'!$M$2:$M$6232,"CO")</f>
        <v>132.47</v>
      </c>
      <c r="S198" s="4">
        <f>SUMIFS('02_核算项'!$AD$2:$AD$6232,'02_核算项'!$B$2:$B$6232,$A198,'02_核算项'!$M$2:$M$6232,"VOCS")</f>
        <v>11.9223</v>
      </c>
      <c r="T198" s="4">
        <f>SUMIFS('02_核算项'!$AD$2:$AD$6232,'02_核算项'!$B$2:$B$6232,$A198,'02_核算项'!$M$2:$M$6232,"PM10")</f>
        <v>3070.999022</v>
      </c>
      <c r="U198" s="4">
        <f>SUMIFS('02_核算项'!$AD$2:$AD$6232,'02_核算项'!$B$2:$B$6232,$A198,'02_核算项'!$M$2:$M$6232,"PM25")</f>
        <v>741.2756260000002</v>
      </c>
      <c r="V198" s="4">
        <f>SUMIFS('02_核算项'!$AD$2:$AD$6232,'02_核算项'!$B$2:$B$6232,$A198,'02_核算项'!$M$2:$M$6232,"BC")</f>
        <v>1.4825512520000004</v>
      </c>
      <c r="W198" s="4">
        <f>SUMIFS('02_核算项'!$AD$2:$AD$6232,'02_核算项'!$B$2:$B$6232,$A198,'02_核算项'!$M$2:$M$6232,"OC")</f>
        <v>0.0</v>
      </c>
      <c r="X198" s="4">
        <f>SUMIFS('02_核算项'!$AD$2:$AD$6232,'02_核算项'!$B$2:$B$6232,$A198,'02_核算项'!$M$2:$M$6232,"NH3")</f>
        <v>0.0</v>
      </c>
      <c r="Y198" s="2">
        <v>32</v>
      </c>
    </row>
    <row r="199" spans="1:25">
      <c r="A199" s="2" t="s">
        <v>2867</v>
      </c>
      <c r="B199" s="2" t="s">
        <v>2868</v>
      </c>
      <c r="C199" s="2" t="s">
        <v>49</v>
      </c>
      <c r="D199" s="2" t="s">
        <v>119</v>
      </c>
      <c r="E199" s="2" t="s">
        <v>51</v>
      </c>
      <c r="F199" s="2" t="s">
        <v>52</v>
      </c>
      <c r="G199" s="4">
        <f>SUMIFS('02_核算项'!$AC$2:$AC$6232,'02_核算项'!$B$2:$B$6232,$A199,'02_核算项'!$M$2:$M$6232,"SO2")</f>
        <v>261.6451708</v>
      </c>
      <c r="H199" s="4">
        <f>SUMIFS('02_核算项'!$AC$2:$AC$6232,'02_核算项'!$B$2:$B$6232,$A199,'02_核算项'!$M$2:$M$6232,"NOX")</f>
        <v>143.2155</v>
      </c>
      <c r="I199" s="4">
        <f>SUMIFS('02_核算项'!$AC$2:$AC$6232,'02_核算项'!$B$2:$B$6232,$A199,'02_核算项'!$M$2:$M$6232,"CO")</f>
        <v>38.1908</v>
      </c>
      <c r="J199" s="4">
        <f>SUMIFS('02_核算项'!$AC$2:$AC$6232,'02_核算项'!$B$2:$B$6232,$A199,'02_核算项'!$M$2:$M$6232,"VOCS")</f>
        <v>3.437172</v>
      </c>
      <c r="K199" s="4">
        <f>SUMIFS('02_核算项'!$AC$2:$AC$6232,'02_核算项'!$B$2:$B$6232,$A199,'02_核算项'!$M$2:$M$6232,"PM10")</f>
        <v>654.020505264</v>
      </c>
      <c r="L199" s="4">
        <f>SUMIFS('02_核算项'!$AC$2:$AC$6232,'02_核算项'!$B$2:$B$6232,$A199,'02_核算项'!$M$2:$M$6232,"PM25")</f>
        <v>157.86701851200002</v>
      </c>
      <c r="M199" s="4">
        <f>SUMIFS('02_核算项'!$AC$2:$AC$6232,'02_核算项'!$B$2:$B$6232,$A199,'02_核算项'!$M$2:$M$6232,"BC")</f>
        <v>0.3157340370240001</v>
      </c>
      <c r="N199" s="4">
        <f>SUMIFS('02_核算项'!$AC$2:$AC$6232,'02_核算项'!$B$2:$B$6232,$A199,'02_核算项'!$M$2:$M$6232,"OC")</f>
        <v>0.0</v>
      </c>
      <c r="O199" s="4">
        <f>SUMIFS('02_核算项'!$AC$2:$AC$6232,'02_核算项'!$B$2:$B$6232,$A199,'02_核算项'!$M$2:$M$6232,"NH3")</f>
        <v>0.0</v>
      </c>
      <c r="P199" s="4">
        <f>SUMIFS('02_核算项'!$AD$2:$AD$6232,'02_核算项'!$B$2:$B$6232,$A199,'02_核算项'!$M$2:$M$6232,"SO2")</f>
        <v>261.6451708</v>
      </c>
      <c r="Q199" s="4">
        <f>SUMIFS('02_核算项'!$AD$2:$AD$6232,'02_核算项'!$B$2:$B$6232,$A199,'02_核算项'!$M$2:$M$6232,"NOX")</f>
        <v>111.70809</v>
      </c>
      <c r="R199" s="4">
        <f>SUMIFS('02_核算项'!$AD$2:$AD$6232,'02_核算项'!$B$2:$B$6232,$A199,'02_核算项'!$M$2:$M$6232,"CO")</f>
        <v>38.1908</v>
      </c>
      <c r="S199" s="4">
        <f>SUMIFS('02_核算项'!$AD$2:$AD$6232,'02_核算项'!$B$2:$B$6232,$A199,'02_核算项'!$M$2:$M$6232,"VOCS")</f>
        <v>3.437172</v>
      </c>
      <c r="T199" s="4">
        <f>SUMIFS('02_核算项'!$AD$2:$AD$6232,'02_核算项'!$B$2:$B$6232,$A199,'02_核算项'!$M$2:$M$6232,"PM10")</f>
        <v>654.020505264</v>
      </c>
      <c r="U199" s="4">
        <f>SUMIFS('02_核算项'!$AD$2:$AD$6232,'02_核算项'!$B$2:$B$6232,$A199,'02_核算项'!$M$2:$M$6232,"PM25")</f>
        <v>157.86701851200002</v>
      </c>
      <c r="V199" s="4">
        <f>SUMIFS('02_核算项'!$AD$2:$AD$6232,'02_核算项'!$B$2:$B$6232,$A199,'02_核算项'!$M$2:$M$6232,"BC")</f>
        <v>0.3157340370240001</v>
      </c>
      <c r="W199" s="4">
        <f>SUMIFS('02_核算项'!$AD$2:$AD$6232,'02_核算项'!$B$2:$B$6232,$A199,'02_核算项'!$M$2:$M$6232,"OC")</f>
        <v>0.0</v>
      </c>
      <c r="X199" s="4">
        <f>SUMIFS('02_核算项'!$AD$2:$AD$6232,'02_核算项'!$B$2:$B$6232,$A199,'02_核算项'!$M$2:$M$6232,"NH3")</f>
        <v>0.0</v>
      </c>
      <c r="Y199" s="2">
        <v>41</v>
      </c>
    </row>
    <row r="200" spans="1:25">
      <c r="A200" s="2" t="s">
        <v>2881</v>
      </c>
      <c r="B200" s="2" t="s">
        <v>2825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SUMIFS('02_核算项'!$AC$2:$AC$6232,'02_核算项'!$B$2:$B$6232,$A200,'02_核算项'!$M$2:$M$6232,"SO2")</f>
        <v>1699.9046351</v>
      </c>
      <c r="H200" s="4">
        <f>SUMIFS('02_核算项'!$AC$2:$AC$6232,'02_核算项'!$B$2:$B$6232,$A200,'02_核算项'!$M$2:$M$6232,"NOX")</f>
        <v>1342.5476336999998</v>
      </c>
      <c r="I200" s="4">
        <f>SUMIFS('02_核算项'!$AC$2:$AC$6232,'02_核算项'!$B$2:$B$6232,$A200,'02_核算项'!$M$2:$M$6232,"CO")</f>
        <v>327.85046</v>
      </c>
      <c r="J200" s="4">
        <f>SUMIFS('02_核算项'!$AC$2:$AC$6232,'02_核算项'!$B$2:$B$6232,$A200,'02_核算项'!$M$2:$M$6232,"VOCS")</f>
        <v>6.5570092</v>
      </c>
      <c r="K200" s="4">
        <f>SUMIFS('02_核算项'!$AC$2:$AC$6232,'02_核算项'!$B$2:$B$6232,$A200,'02_核算项'!$M$2:$M$6232,"PM10")</f>
        <v>4363.256859992801</v>
      </c>
      <c r="L200" s="4">
        <f>SUMIFS('02_核算项'!$AC$2:$AC$6232,'02_核算项'!$B$2:$B$6232,$A200,'02_核算项'!$M$2:$M$6232,"PM25")</f>
        <v>1053.1999317224002</v>
      </c>
      <c r="M200" s="4">
        <f>SUMIFS('02_核算项'!$AC$2:$AC$6232,'02_核算项'!$B$2:$B$6232,$A200,'02_核算项'!$M$2:$M$6232,"BC")</f>
        <v>2.1063998634448007</v>
      </c>
      <c r="N200" s="4">
        <f>SUMIFS('02_核算项'!$AC$2:$AC$6232,'02_核算项'!$B$2:$B$6232,$A200,'02_核算项'!$M$2:$M$6232,"OC")</f>
        <v>0.0</v>
      </c>
      <c r="O200" s="4">
        <f>SUMIFS('02_核算项'!$AC$2:$AC$6232,'02_核算项'!$B$2:$B$6232,$A200,'02_核算项'!$M$2:$M$6232,"NH3")</f>
        <v>0.0</v>
      </c>
      <c r="P200" s="4">
        <f>SUMIFS('02_核算项'!$AD$2:$AD$6232,'02_核算项'!$B$2:$B$6232,$A200,'02_核算项'!$M$2:$M$6232,"SO2")</f>
        <v>1699.9046351</v>
      </c>
      <c r="Q200" s="4">
        <f>SUMIFS('02_核算项'!$AD$2:$AD$6232,'02_核算项'!$B$2:$B$6232,$A200,'02_核算项'!$M$2:$M$6232,"NOX")</f>
        <v>1047.187154286</v>
      </c>
      <c r="R200" s="4">
        <f>SUMIFS('02_核算项'!$AD$2:$AD$6232,'02_核算项'!$B$2:$B$6232,$A200,'02_核算项'!$M$2:$M$6232,"CO")</f>
        <v>327.85046</v>
      </c>
      <c r="S200" s="4">
        <f>SUMIFS('02_核算项'!$AD$2:$AD$6232,'02_核算项'!$B$2:$B$6232,$A200,'02_核算项'!$M$2:$M$6232,"VOCS")</f>
        <v>6.5570092</v>
      </c>
      <c r="T200" s="4">
        <f>SUMIFS('02_核算项'!$AD$2:$AD$6232,'02_核算项'!$B$2:$B$6232,$A200,'02_核算项'!$M$2:$M$6232,"PM10")</f>
        <v>4363.256859992801</v>
      </c>
      <c r="U200" s="4">
        <f>SUMIFS('02_核算项'!$AD$2:$AD$6232,'02_核算项'!$B$2:$B$6232,$A200,'02_核算项'!$M$2:$M$6232,"PM25")</f>
        <v>1053.1999317224002</v>
      </c>
      <c r="V200" s="4">
        <f>SUMIFS('02_核算项'!$AD$2:$AD$6232,'02_核算项'!$B$2:$B$6232,$A200,'02_核算项'!$M$2:$M$6232,"BC")</f>
        <v>2.1063998634448007</v>
      </c>
      <c r="W200" s="4">
        <f>SUMIFS('02_核算项'!$AD$2:$AD$6232,'02_核算项'!$B$2:$B$6232,$A200,'02_核算项'!$M$2:$M$6232,"OC")</f>
        <v>0.0</v>
      </c>
      <c r="X200" s="4">
        <f>SUMIFS('02_核算项'!$AD$2:$AD$6232,'02_核算项'!$B$2:$B$6232,$A200,'02_核算项'!$M$2:$M$6232,"NH3")</f>
        <v>0.0</v>
      </c>
      <c r="Y200" s="2">
        <v>41</v>
      </c>
    </row>
    <row r="201" spans="1:25">
      <c r="A201" s="2" t="s">
        <v>2891</v>
      </c>
      <c r="B201" s="2" t="s">
        <v>2825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SUMIFS('02_核算项'!$AC$2:$AC$6232,'02_核算项'!$B$2:$B$6232,$A201,'02_核算项'!$M$2:$M$6232,"SO2")</f>
        <v>1803.2585881999998</v>
      </c>
      <c r="H201" s="4">
        <f>SUMIFS('02_核算项'!$AC$2:$AC$6232,'02_核算项'!$B$2:$B$6232,$A201,'02_核算项'!$M$2:$M$6232,"NOX")</f>
        <v>1424.1743333999998</v>
      </c>
      <c r="I201" s="4">
        <f>SUMIFS('02_核算项'!$AC$2:$AC$6232,'02_核算项'!$B$2:$B$6232,$A201,'02_核算项'!$M$2:$M$6232,"CO")</f>
        <v>347.78372</v>
      </c>
      <c r="J201" s="4">
        <f>SUMIFS('02_核算项'!$AC$2:$AC$6232,'02_核算项'!$B$2:$B$6232,$A201,'02_核算项'!$M$2:$M$6232,"VOCS")</f>
        <v>6.9556744</v>
      </c>
      <c r="K201" s="4">
        <f>SUMIFS('02_核算项'!$AC$2:$AC$6232,'02_核算项'!$B$2:$B$6232,$A201,'02_核算项'!$M$2:$M$6232,"PM10")</f>
        <v>4724.5583681072</v>
      </c>
      <c r="L201" s="4">
        <f>SUMIFS('02_核算项'!$AC$2:$AC$6232,'02_核算项'!$B$2:$B$6232,$A201,'02_核算项'!$M$2:$M$6232,"PM25")</f>
        <v>1140.4106405776001</v>
      </c>
      <c r="M201" s="4">
        <f>SUMIFS('02_核算项'!$AC$2:$AC$6232,'02_核算项'!$B$2:$B$6232,$A201,'02_核算项'!$M$2:$M$6232,"BC")</f>
        <v>2.280821281155201</v>
      </c>
      <c r="N201" s="4">
        <f>SUMIFS('02_核算项'!$AC$2:$AC$6232,'02_核算项'!$B$2:$B$6232,$A201,'02_核算项'!$M$2:$M$6232,"OC")</f>
        <v>0.0</v>
      </c>
      <c r="O201" s="4">
        <f>SUMIFS('02_核算项'!$AC$2:$AC$6232,'02_核算项'!$B$2:$B$6232,$A201,'02_核算项'!$M$2:$M$6232,"NH3")</f>
        <v>0.0</v>
      </c>
      <c r="P201" s="4">
        <f>SUMIFS('02_核算项'!$AD$2:$AD$6232,'02_核算项'!$B$2:$B$6232,$A201,'02_核算项'!$M$2:$M$6232,"SO2")</f>
        <v>1803.2585881999998</v>
      </c>
      <c r="Q201" s="4">
        <f>SUMIFS('02_核算项'!$AD$2:$AD$6232,'02_核算项'!$B$2:$B$6232,$A201,'02_核算项'!$M$2:$M$6232,"NOX")</f>
        <v>1110.855980052</v>
      </c>
      <c r="R201" s="4">
        <f>SUMIFS('02_核算项'!$AD$2:$AD$6232,'02_核算项'!$B$2:$B$6232,$A201,'02_核算项'!$M$2:$M$6232,"CO")</f>
        <v>347.78372</v>
      </c>
      <c r="S201" s="4">
        <f>SUMIFS('02_核算项'!$AD$2:$AD$6232,'02_核算项'!$B$2:$B$6232,$A201,'02_核算项'!$M$2:$M$6232,"VOCS")</f>
        <v>6.9556744</v>
      </c>
      <c r="T201" s="4">
        <f>SUMIFS('02_核算项'!$AD$2:$AD$6232,'02_核算项'!$B$2:$B$6232,$A201,'02_核算项'!$M$2:$M$6232,"PM10")</f>
        <v>4724.5583681072</v>
      </c>
      <c r="U201" s="4">
        <f>SUMIFS('02_核算项'!$AD$2:$AD$6232,'02_核算项'!$B$2:$B$6232,$A201,'02_核算项'!$M$2:$M$6232,"PM25")</f>
        <v>1140.4106405776001</v>
      </c>
      <c r="V201" s="4">
        <f>SUMIFS('02_核算项'!$AD$2:$AD$6232,'02_核算项'!$B$2:$B$6232,$A201,'02_核算项'!$M$2:$M$6232,"BC")</f>
        <v>2.280821281155201</v>
      </c>
      <c r="W201" s="4">
        <f>SUMIFS('02_核算项'!$AD$2:$AD$6232,'02_核算项'!$B$2:$B$6232,$A201,'02_核算项'!$M$2:$M$6232,"OC")</f>
        <v>0.0</v>
      </c>
      <c r="X201" s="4">
        <f>SUMIFS('02_核算项'!$AD$2:$AD$6232,'02_核算项'!$B$2:$B$6232,$A201,'02_核算项'!$M$2:$M$6232,"NH3")</f>
        <v>0.0</v>
      </c>
      <c r="Y201" s="2">
        <v>41</v>
      </c>
    </row>
    <row r="202" spans="1:25">
      <c r="A202" s="2" t="s">
        <v>2901</v>
      </c>
      <c r="B202" s="2" t="s">
        <v>2902</v>
      </c>
      <c r="C202" s="2" t="s">
        <v>526</v>
      </c>
      <c r="D202" s="2" t="s">
        <v>119</v>
      </c>
      <c r="E202" s="2" t="s">
        <v>227</v>
      </c>
      <c r="F202" s="2" t="s">
        <v>912</v>
      </c>
      <c r="G202" s="4">
        <f>SUMIFS('02_核算项'!$AC$2:$AC$6232,'02_核算项'!$B$2:$B$6232,$A202,'02_核算项'!$M$2:$M$6232,"SO2")</f>
        <v>0.0</v>
      </c>
      <c r="H202" s="4">
        <f>SUMIFS('02_核算项'!$AC$2:$AC$6232,'02_核算项'!$B$2:$B$6232,$A202,'02_核算项'!$M$2:$M$6232,"NOX")</f>
        <v>74.913437</v>
      </c>
      <c r="I202" s="4">
        <f>SUMIFS('02_核算项'!$AC$2:$AC$6232,'02_核算项'!$B$2:$B$6232,$A202,'02_核算项'!$M$2:$M$6232,"CO")</f>
        <v>23.753041</v>
      </c>
      <c r="J202" s="4">
        <f>SUMIFS('02_核算项'!$AC$2:$AC$6232,'02_核算项'!$B$2:$B$6232,$A202,'02_核算项'!$M$2:$M$6232,"VOCS")</f>
        <v>0.3654314</v>
      </c>
      <c r="K202" s="4">
        <f>SUMIFS('02_核算项'!$AC$2:$AC$6232,'02_核算项'!$B$2:$B$6232,$A202,'02_核算项'!$M$2:$M$6232,"PM10")</f>
        <v>0.5481471</v>
      </c>
      <c r="L202" s="4">
        <f>SUMIFS('02_核算项'!$AC$2:$AC$6232,'02_核算项'!$B$2:$B$6232,$A202,'02_核算项'!$M$2:$M$6232,"PM25")</f>
        <v>0.5481471</v>
      </c>
      <c r="M202" s="4">
        <f>SUMIFS('02_核算项'!$AC$2:$AC$6232,'02_核算项'!$B$2:$B$6232,$A202,'02_核算项'!$M$2:$M$6232,"BC")</f>
        <v>0.0</v>
      </c>
      <c r="N202" s="4">
        <f>SUMIFS('02_核算项'!$AC$2:$AC$6232,'02_核算项'!$B$2:$B$6232,$A202,'02_核算项'!$M$2:$M$6232,"OC")</f>
        <v>0.0</v>
      </c>
      <c r="O202" s="4">
        <f>SUMIFS('02_核算项'!$AC$2:$AC$6232,'02_核算项'!$B$2:$B$6232,$A202,'02_核算项'!$M$2:$M$6232,"NH3")</f>
        <v>0.0</v>
      </c>
      <c r="P202" s="4">
        <f>SUMIFS('02_核算项'!$AD$2:$AD$6232,'02_核算项'!$B$2:$B$6232,$A202,'02_核算项'!$M$2:$M$6232,"SO2")</f>
        <v>0.0</v>
      </c>
      <c r="Q202" s="4">
        <f>SUMIFS('02_核算项'!$AD$2:$AD$6232,'02_核算项'!$B$2:$B$6232,$A202,'02_核算项'!$M$2:$M$6232,"NOX")</f>
        <v>58.432480860000005</v>
      </c>
      <c r="R202" s="4">
        <f>SUMIFS('02_核算项'!$AD$2:$AD$6232,'02_核算项'!$B$2:$B$6232,$A202,'02_核算项'!$M$2:$M$6232,"CO")</f>
        <v>23.753041</v>
      </c>
      <c r="S202" s="4">
        <f>SUMIFS('02_核算项'!$AD$2:$AD$6232,'02_核算项'!$B$2:$B$6232,$A202,'02_核算项'!$M$2:$M$6232,"VOCS")</f>
        <v>0.3654314</v>
      </c>
      <c r="T202" s="4">
        <f>SUMIFS('02_核算项'!$AD$2:$AD$6232,'02_核算项'!$B$2:$B$6232,$A202,'02_核算项'!$M$2:$M$6232,"PM10")</f>
        <v>0.5481471</v>
      </c>
      <c r="U202" s="4">
        <f>SUMIFS('02_核算项'!$AD$2:$AD$6232,'02_核算项'!$B$2:$B$6232,$A202,'02_核算项'!$M$2:$M$6232,"PM25")</f>
        <v>0.5481471</v>
      </c>
      <c r="V202" s="4">
        <f>SUMIFS('02_核算项'!$AD$2:$AD$6232,'02_核算项'!$B$2:$B$6232,$A202,'02_核算项'!$M$2:$M$6232,"BC")</f>
        <v>0.0</v>
      </c>
      <c r="W202" s="4">
        <f>SUMIFS('02_核算项'!$AD$2:$AD$6232,'02_核算项'!$B$2:$B$6232,$A202,'02_核算项'!$M$2:$M$6232,"OC")</f>
        <v>0.0</v>
      </c>
      <c r="X202" s="4">
        <f>SUMIFS('02_核算项'!$AD$2:$AD$6232,'02_核算项'!$B$2:$B$6232,$A202,'02_核算项'!$M$2:$M$6232,"NH3")</f>
        <v>0.0</v>
      </c>
      <c r="Y202" s="2">
        <v>32</v>
      </c>
    </row>
    <row r="203" spans="1:25">
      <c r="A203" s="2" t="s">
        <v>2912</v>
      </c>
      <c r="B203" s="2" t="s">
        <v>672</v>
      </c>
      <c r="C203" s="2" t="s">
        <v>296</v>
      </c>
      <c r="D203" s="2" t="s">
        <v>278</v>
      </c>
      <c r="E203" s="2" t="s">
        <v>120</v>
      </c>
      <c r="F203" s="2" t="s">
        <v>418</v>
      </c>
      <c r="G203" s="4">
        <f>SUMIFS('02_核算项'!$AC$2:$AC$6232,'02_核算项'!$B$2:$B$6232,$A203,'02_核算项'!$M$2:$M$6232,"SO2")</f>
        <v>0</v>
      </c>
      <c r="H203" s="4">
        <f>SUMIFS('02_核算项'!$AC$2:$AC$6232,'02_核算项'!$B$2:$B$6232,$A203,'02_核算项'!$M$2:$M$6232,"NOX")</f>
        <v>0</v>
      </c>
      <c r="I203" s="4">
        <f>SUMIFS('02_核算项'!$AC$2:$AC$6232,'02_核算项'!$B$2:$B$6232,$A203,'02_核算项'!$M$2:$M$6232,"CO")</f>
        <v>0</v>
      </c>
      <c r="J203" s="4">
        <f>SUMIFS('02_核算项'!$AC$2:$AC$6232,'02_核算项'!$B$2:$B$6232,$A203,'02_核算项'!$M$2:$M$6232,"VOCS")</f>
        <v>0</v>
      </c>
      <c r="K203" s="4">
        <f>SUMIFS('02_核算项'!$AC$2:$AC$6232,'02_核算项'!$B$2:$B$6232,$A203,'02_核算项'!$M$2:$M$6232,"PM10")</f>
        <v>0</v>
      </c>
      <c r="L203" s="4">
        <f>SUMIFS('02_核算项'!$AC$2:$AC$6232,'02_核算项'!$B$2:$B$6232,$A203,'02_核算项'!$M$2:$M$6232,"PM25")</f>
        <v>0</v>
      </c>
      <c r="M203" s="4">
        <f>SUMIFS('02_核算项'!$AC$2:$AC$6232,'02_核算项'!$B$2:$B$6232,$A203,'02_核算项'!$M$2:$M$6232,"BC")</f>
        <v>0</v>
      </c>
      <c r="N203" s="4">
        <f>SUMIFS('02_核算项'!$AC$2:$AC$6232,'02_核算项'!$B$2:$B$6232,$A203,'02_核算项'!$M$2:$M$6232,"OC")</f>
        <v>0</v>
      </c>
      <c r="O203" s="4">
        <f>SUMIFS('02_核算项'!$AC$2:$AC$6232,'02_核算项'!$B$2:$B$6232,$A203,'02_核算项'!$M$2:$M$6232,"NH3")</f>
        <v>0.0</v>
      </c>
      <c r="X203" s="4">
        <f>SUMIFS('02_核算项'!$AD$2:$AD$6232,'02_核算项'!$B$2:$B$6232,$A203,'02_核算项'!$M$2:$M$6232,"NH3")</f>
        <v>0.0</v>
      </c>
      <c r="Y203" s="2">
        <v>44</v>
      </c>
    </row>
    <row r="204" spans="1:25">
      <c r="A204" s="2" t="s">
        <v>2922</v>
      </c>
      <c r="B204" s="2" t="s">
        <v>937</v>
      </c>
      <c r="C204" s="2" t="s">
        <v>277</v>
      </c>
      <c r="D204" s="2" t="s">
        <v>278</v>
      </c>
      <c r="E204" s="2" t="s">
        <v>120</v>
      </c>
      <c r="F204" s="2" t="s">
        <v>2474</v>
      </c>
      <c r="G204" s="4">
        <f>SUMIFS('02_核算项'!$AC$2:$AC$6232,'02_核算项'!$B$2:$B$6232,$A204,'02_核算项'!$M$2:$M$6232,"SO2")</f>
        <v>0</v>
      </c>
      <c r="H204" s="4">
        <f>SUMIFS('02_核算项'!$AC$2:$AC$6232,'02_核算项'!$B$2:$B$6232,$A204,'02_核算项'!$M$2:$M$6232,"NOX")</f>
        <v>0</v>
      </c>
      <c r="I204" s="4">
        <f>SUMIFS('02_核算项'!$AC$2:$AC$6232,'02_核算项'!$B$2:$B$6232,$A204,'02_核算项'!$M$2:$M$6232,"CO")</f>
        <v>0</v>
      </c>
      <c r="J204" s="4">
        <f>SUMIFS('02_核算项'!$AC$2:$AC$6232,'02_核算项'!$B$2:$B$6232,$A204,'02_核算项'!$M$2:$M$6232,"VOCS")</f>
        <v>0</v>
      </c>
      <c r="K204" s="4">
        <f>SUMIFS('02_核算项'!$AC$2:$AC$6232,'02_核算项'!$B$2:$B$6232,$A204,'02_核算项'!$M$2:$M$6232,"PM10")</f>
        <v>0</v>
      </c>
      <c r="L204" s="4">
        <f>SUMIFS('02_核算项'!$AC$2:$AC$6232,'02_核算项'!$B$2:$B$6232,$A204,'02_核算项'!$M$2:$M$6232,"PM25")</f>
        <v>0</v>
      </c>
      <c r="M204" s="4">
        <f>SUMIFS('02_核算项'!$AC$2:$AC$6232,'02_核算项'!$B$2:$B$6232,$A204,'02_核算项'!$M$2:$M$6232,"BC")</f>
        <v>0</v>
      </c>
      <c r="N204" s="4">
        <f>SUMIFS('02_核算项'!$AC$2:$AC$6232,'02_核算项'!$B$2:$B$6232,$A204,'02_核算项'!$M$2:$M$6232,"OC")</f>
        <v>0</v>
      </c>
      <c r="O204" s="4">
        <f>SUMIFS('02_核算项'!$AC$2:$AC$6232,'02_核算项'!$B$2:$B$6232,$A204,'02_核算项'!$M$2:$M$6232,"NH3")</f>
        <v>0</v>
      </c>
      <c r="Y204" s="2">
        <v>40</v>
      </c>
    </row>
    <row r="205" spans="1:25">
      <c r="A205" s="2" t="s">
        <v>2932</v>
      </c>
      <c r="B205" s="2" t="s">
        <v>1647</v>
      </c>
      <c r="C205" s="2" t="s">
        <v>1541</v>
      </c>
      <c r="D205" s="2" t="s">
        <v>50</v>
      </c>
      <c r="E205" s="2" t="s">
        <v>51</v>
      </c>
      <c r="F205" s="2" t="s">
        <v>297</v>
      </c>
      <c r="G205" s="4">
        <f>SUMIFS('02_核算项'!$AC$2:$AC$6232,'02_核算项'!$B$2:$B$6232,$A205,'02_核算项'!$M$2:$M$6232,"SO2")</f>
        <v>15191.379859999997</v>
      </c>
      <c r="H205" s="4">
        <f>SUMIFS('02_核算项'!$AC$2:$AC$6232,'02_核算项'!$B$2:$B$6232,$A205,'02_核算项'!$M$2:$M$6232,"NOX")</f>
        <v>15714.46898</v>
      </c>
      <c r="I205" s="4">
        <f>SUMIFS('02_核算项'!$AC$2:$AC$6232,'02_核算项'!$B$2:$B$6232,$A205,'02_核算项'!$M$2:$M$6232,"CO")</f>
        <v>4359.076</v>
      </c>
      <c r="J205" s="4">
        <f>SUMIFS('02_核算项'!$AC$2:$AC$6232,'02_核算项'!$B$2:$B$6232,$A205,'02_核算项'!$M$2:$M$6232,"VOCS")</f>
        <v>87.18152</v>
      </c>
      <c r="K205" s="4">
        <f>SUMIFS('02_核算项'!$AC$2:$AC$6232,'02_核算项'!$B$2:$B$6232,$A205,'02_核算项'!$M$2:$M$6232,"PM10")</f>
        <v>40078.43451299999</v>
      </c>
      <c r="L205" s="4">
        <f>SUMIFS('02_核算项'!$AC$2:$AC$6232,'02_核算项'!$B$2:$B$6232,$A205,'02_核算项'!$M$2:$M$6232,"PM25")</f>
        <v>10455.243785999997</v>
      </c>
      <c r="M205" s="4">
        <f>SUMIFS('02_核算项'!$AC$2:$AC$6232,'02_核算项'!$B$2:$B$6232,$A205,'02_核算项'!$M$2:$M$6232,"BC")</f>
        <v>20.910487571999997</v>
      </c>
      <c r="N205" s="4">
        <f>SUMIFS('02_核算项'!$AC$2:$AC$6232,'02_核算项'!$B$2:$B$6232,$A205,'02_核算项'!$M$2:$M$6232,"OC")</f>
        <v>0.0</v>
      </c>
      <c r="O205" s="4">
        <f>SUMIFS('02_核算项'!$AC$2:$AC$6232,'02_核算项'!$B$2:$B$6232,$A205,'02_核算项'!$M$2:$M$6232,"NH3")</f>
        <v>0.0</v>
      </c>
      <c r="P205" s="4">
        <f>SUMIFS('02_核算项'!$AD$2:$AD$6232,'02_核算项'!$B$2:$B$6232,$A205,'02_核算项'!$M$2:$M$6232,"SO2")</f>
        <v>9114.827915999998</v>
      </c>
      <c r="Q205" s="4">
        <f>SUMIFS('02_核算项'!$AD$2:$AD$6232,'02_核算项'!$B$2:$B$6232,$A205,'02_核算项'!$M$2:$M$6232,"NOX")</f>
        <v>12257.2858044</v>
      </c>
      <c r="R205" s="4">
        <f>SUMIFS('02_核算项'!$AD$2:$AD$6232,'02_核算项'!$B$2:$B$6232,$A205,'02_核算项'!$M$2:$M$6232,"CO")</f>
        <v>4359.076</v>
      </c>
      <c r="S205" s="4">
        <f>SUMIFS('02_核算项'!$AD$2:$AD$6232,'02_核算项'!$B$2:$B$6232,$A205,'02_核算项'!$M$2:$M$6232,"VOCS")</f>
        <v>87.18152</v>
      </c>
      <c r="T205" s="4">
        <f>SUMIFS('02_核算项'!$AD$2:$AD$6232,'02_核算项'!$B$2:$B$6232,$A205,'02_核算项'!$M$2:$M$6232,"PM10")</f>
        <v>18232.202622152996</v>
      </c>
      <c r="U205" s="4">
        <f>SUMIFS('02_核算项'!$AD$2:$AD$6232,'02_核算项'!$B$2:$B$6232,$A205,'02_核算项'!$M$2:$M$6232,"PM25")</f>
        <v>5227.621892999999</v>
      </c>
      <c r="V205" s="4">
        <f>SUMIFS('02_核算项'!$AD$2:$AD$6232,'02_核算项'!$B$2:$B$6232,$A205,'02_核算项'!$M$2:$M$6232,"BC")</f>
        <v>10.455243785999999</v>
      </c>
      <c r="W205" s="4">
        <f>SUMIFS('02_核算项'!$AD$2:$AD$6232,'02_核算项'!$B$2:$B$6232,$A205,'02_核算项'!$M$2:$M$6232,"OC")</f>
        <v>0.0</v>
      </c>
      <c r="X205" s="4">
        <f>SUMIFS('02_核算项'!$AD$2:$AD$6232,'02_核算项'!$B$2:$B$6232,$A205,'02_核算项'!$M$2:$M$6232,"NH3")</f>
        <v>0.0</v>
      </c>
      <c r="Y205" s="2">
        <v>29</v>
      </c>
    </row>
    <row r="206" spans="1:25">
      <c r="A206" s="2" t="s">
        <v>2942</v>
      </c>
      <c r="B206" s="2" t="s">
        <v>2846</v>
      </c>
      <c r="C206" s="2" t="s">
        <v>984</v>
      </c>
      <c r="D206" s="2" t="s">
        <v>50</v>
      </c>
      <c r="E206" s="2" t="s">
        <v>51</v>
      </c>
      <c r="F206" s="2" t="s">
        <v>560</v>
      </c>
      <c r="G206" s="4">
        <f>SUMIFS('02_核算项'!$AC$2:$AC$6232,'02_核算项'!$B$2:$B$6232,$A206,'02_核算项'!$M$2:$M$6232,"SO2")</f>
        <v>19721.0518155</v>
      </c>
      <c r="H206" s="4">
        <f>SUMIFS('02_核算项'!$AC$2:$AC$6232,'02_核算项'!$B$2:$B$6232,$A206,'02_核算项'!$M$2:$M$6232,"NOX")</f>
        <v>18586.7690967</v>
      </c>
      <c r="I206" s="4">
        <f>SUMIFS('02_核算项'!$AC$2:$AC$6232,'02_核算项'!$B$2:$B$6232,$A206,'02_核算项'!$M$2:$M$6232,"CO")</f>
        <v>5155.83054</v>
      </c>
      <c r="J206" s="4">
        <f>SUMIFS('02_核算项'!$AC$2:$AC$6232,'02_核算项'!$B$2:$B$6232,$A206,'02_核算项'!$M$2:$M$6232,"VOCS")</f>
        <v>103.1166108</v>
      </c>
      <c r="K206" s="4">
        <f>SUMIFS('02_核算项'!$AC$2:$AC$6232,'02_核算项'!$B$2:$B$6232,$A206,'02_核算项'!$M$2:$M$6232,"PM10")</f>
        <v>63501.78684591</v>
      </c>
      <c r="L206" s="4">
        <f>SUMIFS('02_核算项'!$AC$2:$AC$6232,'02_核算项'!$B$2:$B$6232,$A206,'02_核算项'!$M$2:$M$6232,"PM25")</f>
        <v>16565.68352502</v>
      </c>
      <c r="M206" s="4">
        <f>SUMIFS('02_核算项'!$AC$2:$AC$6232,'02_核算项'!$B$2:$B$6232,$A206,'02_核算项'!$M$2:$M$6232,"BC")</f>
        <v>33.13136705004</v>
      </c>
      <c r="N206" s="4">
        <f>SUMIFS('02_核算项'!$AC$2:$AC$6232,'02_核算项'!$B$2:$B$6232,$A206,'02_核算项'!$M$2:$M$6232,"OC")</f>
        <v>0.0</v>
      </c>
      <c r="O206" s="4">
        <f>SUMIFS('02_核算项'!$AC$2:$AC$6232,'02_核算项'!$B$2:$B$6232,$A206,'02_核算项'!$M$2:$M$6232,"NH3")</f>
        <v>0.0</v>
      </c>
      <c r="P206" s="4">
        <f>SUMIFS('02_核算项'!$AD$2:$AD$6232,'02_核算项'!$B$2:$B$6232,$A206,'02_核算项'!$M$2:$M$6232,"SO2")</f>
        <v>19721.0518155</v>
      </c>
      <c r="Q206" s="4">
        <f>SUMIFS('02_核算项'!$AD$2:$AD$6232,'02_核算项'!$B$2:$B$6232,$A206,'02_核算项'!$M$2:$M$6232,"NOX")</f>
        <v>14497.679895426001</v>
      </c>
      <c r="R206" s="4">
        <f>SUMIFS('02_核算项'!$AD$2:$AD$6232,'02_核算项'!$B$2:$B$6232,$A206,'02_核算项'!$M$2:$M$6232,"CO")</f>
        <v>5155.83054</v>
      </c>
      <c r="S206" s="4">
        <f>SUMIFS('02_核算项'!$AD$2:$AD$6232,'02_核算项'!$B$2:$B$6232,$A206,'02_核算项'!$M$2:$M$6232,"VOCS")</f>
        <v>103.1166108</v>
      </c>
      <c r="T206" s="4">
        <f>SUMIFS('02_核算项'!$AD$2:$AD$6232,'02_核算项'!$B$2:$B$6232,$A206,'02_核算项'!$M$2:$M$6232,"PM10")</f>
        <v>63501.78684591</v>
      </c>
      <c r="U206" s="4">
        <f>SUMIFS('02_核算项'!$AD$2:$AD$6232,'02_核算项'!$B$2:$B$6232,$A206,'02_核算项'!$M$2:$M$6232,"PM25")</f>
        <v>16565.68352502</v>
      </c>
      <c r="V206" s="4">
        <f>SUMIFS('02_核算项'!$AD$2:$AD$6232,'02_核算项'!$B$2:$B$6232,$A206,'02_核算项'!$M$2:$M$6232,"BC")</f>
        <v>33.13136705004</v>
      </c>
      <c r="W206" s="4">
        <f>SUMIFS('02_核算项'!$AD$2:$AD$6232,'02_核算项'!$B$2:$B$6232,$A206,'02_核算项'!$M$2:$M$6232,"OC")</f>
        <v>0.0</v>
      </c>
      <c r="X206" s="4">
        <f>SUMIFS('02_核算项'!$AD$2:$AD$6232,'02_核算项'!$B$2:$B$6232,$A206,'02_核算项'!$M$2:$M$6232,"NH3")</f>
        <v>0.0</v>
      </c>
      <c r="Y206" s="2">
        <v>32</v>
      </c>
    </row>
    <row r="207" spans="1:25">
      <c r="A207" s="2" t="s">
        <v>2952</v>
      </c>
      <c r="B207" s="2" t="s">
        <v>2953</v>
      </c>
      <c r="C207" s="2" t="s">
        <v>277</v>
      </c>
      <c r="D207" s="2" t="s">
        <v>50</v>
      </c>
      <c r="E207" s="2" t="s">
        <v>225</v>
      </c>
      <c r="F207" s="2" t="s">
        <v>142</v>
      </c>
      <c r="G207" s="4">
        <f>SUMIFS('02_核算项'!$AC$2:$AC$6232,'02_核算项'!$B$2:$B$6232,$A207,'02_核算项'!$M$2:$M$6232,"SO2")</f>
        <v>0.0</v>
      </c>
      <c r="H207" s="4">
        <f>SUMIFS('02_核算项'!$AC$2:$AC$6232,'02_核算项'!$B$2:$B$6232,$A207,'02_核算项'!$M$2:$M$6232,"NOX")</f>
        <v>898.2006119999999</v>
      </c>
      <c r="I207" s="4">
        <f>SUMIFS('02_核算项'!$AC$2:$AC$6232,'02_核算项'!$B$2:$B$6232,$A207,'02_核算项'!$M$2:$M$6232,"CO")</f>
        <v>284.795316</v>
      </c>
      <c r="J207" s="4">
        <f>SUMIFS('02_核算项'!$AC$2:$AC$6232,'02_核算项'!$B$2:$B$6232,$A207,'02_核算项'!$M$2:$M$6232,"VOCS")</f>
        <v>4.381466400000001</v>
      </c>
      <c r="K207" s="4">
        <f>SUMIFS('02_核算项'!$AC$2:$AC$6232,'02_核算项'!$B$2:$B$6232,$A207,'02_核算项'!$M$2:$M$6232,"PM10")</f>
        <v>6.572199599999999</v>
      </c>
      <c r="L207" s="4">
        <f>SUMIFS('02_核算项'!$AC$2:$AC$6232,'02_核算项'!$B$2:$B$6232,$A207,'02_核算项'!$M$2:$M$6232,"PM25")</f>
        <v>6.572199599999999</v>
      </c>
      <c r="M207" s="4">
        <f>SUMIFS('02_核算项'!$AC$2:$AC$6232,'02_核算项'!$B$2:$B$6232,$A207,'02_核算项'!$M$2:$M$6232,"BC")</f>
        <v>0.0</v>
      </c>
      <c r="N207" s="4">
        <f>SUMIFS('02_核算项'!$AC$2:$AC$6232,'02_核算项'!$B$2:$B$6232,$A207,'02_核算项'!$M$2:$M$6232,"OC")</f>
        <v>0.0</v>
      </c>
      <c r="O207" s="4">
        <f>SUMIFS('02_核算项'!$AC$2:$AC$6232,'02_核算项'!$B$2:$B$6232,$A207,'02_核算项'!$M$2:$M$6232,"NH3")</f>
        <v>0</v>
      </c>
      <c r="P207" s="4">
        <f>SUMIFS('02_核算项'!$AD$2:$AD$6232,'02_核算项'!$B$2:$B$6232,$A207,'02_核算项'!$M$2:$M$6232,"SO2")</f>
        <v>0.0</v>
      </c>
      <c r="Q207" s="4">
        <f>SUMIFS('02_核算项'!$AD$2:$AD$6232,'02_核算项'!$B$2:$B$6232,$A207,'02_核算项'!$M$2:$M$6232,"NOX")</f>
        <v>323.35222031999996</v>
      </c>
      <c r="R207" s="4">
        <f>SUMIFS('02_核算项'!$AD$2:$AD$6232,'02_核算项'!$B$2:$B$6232,$A207,'02_核算项'!$M$2:$M$6232,"CO")</f>
        <v>284.795316</v>
      </c>
      <c r="S207" s="4">
        <f>SUMIFS('02_核算项'!$AD$2:$AD$6232,'02_核算项'!$B$2:$B$6232,$A207,'02_核算项'!$M$2:$M$6232,"VOCS")</f>
        <v>4.381466400000001</v>
      </c>
      <c r="T207" s="4">
        <f>SUMIFS('02_核算项'!$AD$2:$AD$6232,'02_核算项'!$B$2:$B$6232,$A207,'02_核算项'!$M$2:$M$6232,"PM10")</f>
        <v>2.8260458280000003</v>
      </c>
      <c r="U207" s="4">
        <f>SUMIFS('02_核算项'!$AD$2:$AD$6232,'02_核算项'!$B$2:$B$6232,$A207,'02_核算项'!$M$2:$M$6232,"PM25")</f>
        <v>2.8260458280000003</v>
      </c>
      <c r="V207" s="4">
        <f>SUMIFS('02_核算项'!$AD$2:$AD$6232,'02_核算项'!$B$2:$B$6232,$A207,'02_核算项'!$M$2:$M$6232,"BC")</f>
        <v>0.0</v>
      </c>
      <c r="W207" s="4">
        <f>SUMIFS('02_核算项'!$AD$2:$AD$6232,'02_核算项'!$B$2:$B$6232,$A207,'02_核算项'!$M$2:$M$6232,"OC")</f>
        <v>0.0</v>
      </c>
      <c r="Y207" s="2">
        <v>29</v>
      </c>
    </row>
    <row r="208" spans="1:25">
      <c r="A208" s="2" t="s">
        <v>2963</v>
      </c>
      <c r="B208" s="2" t="s">
        <v>2846</v>
      </c>
      <c r="C208" s="2" t="s">
        <v>984</v>
      </c>
      <c r="D208" s="2" t="s">
        <v>50</v>
      </c>
      <c r="E208" s="2" t="s">
        <v>51</v>
      </c>
      <c r="F208" s="2" t="s">
        <v>52</v>
      </c>
      <c r="G208" s="4">
        <f>SUMIFS('02_核算项'!$AC$2:$AC$6232,'02_核算项'!$B$2:$B$6232,$A208,'02_核算项'!$M$2:$M$6232,"SO2")</f>
        <v>10151.32662</v>
      </c>
      <c r="H208" s="4">
        <f>SUMIFS('02_核算项'!$AC$2:$AC$6232,'02_核算项'!$B$2:$B$6232,$A208,'02_核算项'!$M$2:$M$6232,"NOX")</f>
        <v>9567.459468</v>
      </c>
      <c r="I208" s="4">
        <f>SUMIFS('02_核算项'!$AC$2:$AC$6232,'02_核算项'!$B$2:$B$6232,$A208,'02_核算项'!$M$2:$M$6232,"CO")</f>
        <v>2653.9416</v>
      </c>
      <c r="J208" s="4">
        <f>SUMIFS('02_核算项'!$AC$2:$AC$6232,'02_核算项'!$B$2:$B$6232,$A208,'02_核算项'!$M$2:$M$6232,"VOCS")</f>
        <v>53.078832</v>
      </c>
      <c r="K208" s="4">
        <f>SUMIFS('02_核算项'!$AC$2:$AC$6232,'02_核算项'!$B$2:$B$6232,$A208,'02_核算项'!$M$2:$M$6232,"PM10")</f>
        <v>32687.2717164</v>
      </c>
      <c r="L208" s="4">
        <f>SUMIFS('02_核算项'!$AC$2:$AC$6232,'02_核算项'!$B$2:$B$6232,$A208,'02_核算项'!$M$2:$M$6232,"PM25")</f>
        <v>8527.114360799998</v>
      </c>
      <c r="M208" s="4">
        <f>SUMIFS('02_核算项'!$AC$2:$AC$6232,'02_核算项'!$B$2:$B$6232,$A208,'02_核算项'!$M$2:$M$6232,"BC")</f>
        <v>17.0542287216</v>
      </c>
      <c r="N208" s="4">
        <f>SUMIFS('02_核算项'!$AC$2:$AC$6232,'02_核算项'!$B$2:$B$6232,$A208,'02_核算项'!$M$2:$M$6232,"OC")</f>
        <v>0.0</v>
      </c>
      <c r="O208" s="4">
        <f>SUMIFS('02_核算项'!$AC$2:$AC$6232,'02_核算项'!$B$2:$B$6232,$A208,'02_核算项'!$M$2:$M$6232,"NH3")</f>
        <v>0.0</v>
      </c>
      <c r="P208" s="4">
        <f>SUMIFS('02_核算项'!$AD$2:$AD$6232,'02_核算项'!$B$2:$B$6232,$A208,'02_核算项'!$M$2:$M$6232,"SO2")</f>
        <v>10151.32662</v>
      </c>
      <c r="Q208" s="4">
        <f>SUMIFS('02_核算项'!$AD$2:$AD$6232,'02_核算项'!$B$2:$B$6232,$A208,'02_核算项'!$M$2:$M$6232,"NOX")</f>
        <v>7462.618385039999</v>
      </c>
      <c r="R208" s="4">
        <f>SUMIFS('02_核算项'!$AD$2:$AD$6232,'02_核算项'!$B$2:$B$6232,$A208,'02_核算项'!$M$2:$M$6232,"CO")</f>
        <v>2653.9416</v>
      </c>
      <c r="S208" s="4">
        <f>SUMIFS('02_核算项'!$AD$2:$AD$6232,'02_核算项'!$B$2:$B$6232,$A208,'02_核算项'!$M$2:$M$6232,"VOCS")</f>
        <v>53.078832</v>
      </c>
      <c r="T208" s="4">
        <f>SUMIFS('02_核算项'!$AD$2:$AD$6232,'02_核算项'!$B$2:$B$6232,$A208,'02_核算项'!$M$2:$M$6232,"PM10")</f>
        <v>32687.2717164</v>
      </c>
      <c r="U208" s="4">
        <f>SUMIFS('02_核算项'!$AD$2:$AD$6232,'02_核算项'!$B$2:$B$6232,$A208,'02_核算项'!$M$2:$M$6232,"PM25")</f>
        <v>8527.114360799998</v>
      </c>
      <c r="V208" s="4">
        <f>SUMIFS('02_核算项'!$AD$2:$AD$6232,'02_核算项'!$B$2:$B$6232,$A208,'02_核算项'!$M$2:$M$6232,"BC")</f>
        <v>17.0542287216</v>
      </c>
      <c r="W208" s="4">
        <f>SUMIFS('02_核算项'!$AD$2:$AD$6232,'02_核算项'!$B$2:$B$6232,$A208,'02_核算项'!$M$2:$M$6232,"OC")</f>
        <v>0.0</v>
      </c>
      <c r="X208" s="4">
        <f>SUMIFS('02_核算项'!$AD$2:$AD$6232,'02_核算项'!$B$2:$B$6232,$A208,'02_核算项'!$M$2:$M$6232,"NH3")</f>
        <v>0.0</v>
      </c>
      <c r="Y208" s="2">
        <v>32</v>
      </c>
    </row>
    <row r="209" spans="1:25">
      <c r="A209" s="2" t="s">
        <v>2973</v>
      </c>
      <c r="B209" s="2" t="s">
        <v>525</v>
      </c>
      <c r="C209" s="2" t="s">
        <v>526</v>
      </c>
      <c r="D209" s="2" t="s">
        <v>278</v>
      </c>
      <c r="E209" s="2" t="s">
        <v>120</v>
      </c>
      <c r="F209" s="2" t="s">
        <v>297</v>
      </c>
      <c r="G209" s="4">
        <f>SUMIFS('02_核算项'!$AC$2:$AC$6232,'02_核算项'!$B$2:$B$6232,$A209,'02_核算项'!$M$2:$M$6232,"SO2")</f>
        <v>0.0</v>
      </c>
      <c r="H209" s="4">
        <f>SUMIFS('02_核算项'!$AC$2:$AC$6232,'02_核算项'!$B$2:$B$6232,$A209,'02_核算项'!$M$2:$M$6232,"NOX")</f>
        <v>0.53505</v>
      </c>
      <c r="I209" s="4">
        <f>SUMIFS('02_核算项'!$AC$2:$AC$6232,'02_核算项'!$B$2:$B$6232,$A209,'02_核算项'!$M$2:$M$6232,"CO")</f>
        <v>0.16965</v>
      </c>
      <c r="J209" s="4">
        <f>SUMIFS('02_核算项'!$AC$2:$AC$6232,'02_核算项'!$B$2:$B$6232,$A209,'02_核算项'!$M$2:$M$6232,"VOCS")</f>
        <v>0.00261</v>
      </c>
      <c r="K209" s="4">
        <f>SUMIFS('02_核算项'!$AC$2:$AC$6232,'02_核算项'!$B$2:$B$6232,$A209,'02_核算项'!$M$2:$M$6232,"PM10")</f>
        <v>0.003915</v>
      </c>
      <c r="L209" s="4">
        <f>SUMIFS('02_核算项'!$AC$2:$AC$6232,'02_核算项'!$B$2:$B$6232,$A209,'02_核算项'!$M$2:$M$6232,"PM25")</f>
        <v>0.003915</v>
      </c>
      <c r="M209" s="4">
        <f>SUMIFS('02_核算项'!$AC$2:$AC$6232,'02_核算项'!$B$2:$B$6232,$A209,'02_核算项'!$M$2:$M$6232,"BC")</f>
        <v>0.0</v>
      </c>
      <c r="N209" s="4">
        <f>SUMIFS('02_核算项'!$AC$2:$AC$6232,'02_核算项'!$B$2:$B$6232,$A209,'02_核算项'!$M$2:$M$6232,"OC")</f>
        <v>0.0</v>
      </c>
      <c r="O209" s="4">
        <f>SUMIFS('02_核算项'!$AC$2:$AC$6232,'02_核算项'!$B$2:$B$6232,$A209,'02_核算项'!$M$2:$M$6232,"NH3")</f>
        <v>0</v>
      </c>
      <c r="P209" s="4">
        <f>SUMIFS('02_核算项'!$AD$2:$AD$6232,'02_核算项'!$B$2:$B$6232,$A209,'02_核算项'!$M$2:$M$6232,"SO2")</f>
        <v>0.0</v>
      </c>
      <c r="Q209" s="4">
        <f>SUMIFS('02_核算项'!$AD$2:$AD$6232,'02_核算项'!$B$2:$B$6232,$A209,'02_核算项'!$M$2:$M$6232,"NOX")</f>
        <v>0.53505</v>
      </c>
      <c r="R209" s="4">
        <f>SUMIFS('02_核算项'!$AD$2:$AD$6232,'02_核算项'!$B$2:$B$6232,$A209,'02_核算项'!$M$2:$M$6232,"CO")</f>
        <v>0.16965</v>
      </c>
      <c r="S209" s="4">
        <f>SUMIFS('02_核算项'!$AD$2:$AD$6232,'02_核算项'!$B$2:$B$6232,$A209,'02_核算项'!$M$2:$M$6232,"VOCS")</f>
        <v>0.00261</v>
      </c>
      <c r="T209" s="4">
        <f>SUMIFS('02_核算项'!$AD$2:$AD$6232,'02_核算项'!$B$2:$B$6232,$A209,'02_核算项'!$M$2:$M$6232,"PM10")</f>
        <v>0.0002153250000000002</v>
      </c>
      <c r="U209" s="4">
        <f>SUMIFS('02_核算项'!$AD$2:$AD$6232,'02_核算项'!$B$2:$B$6232,$A209,'02_核算项'!$M$2:$M$6232,"PM25")</f>
        <v>0.0002153250000000002</v>
      </c>
      <c r="V209" s="4">
        <f>SUMIFS('02_核算项'!$AD$2:$AD$6232,'02_核算项'!$B$2:$B$6232,$A209,'02_核算项'!$M$2:$M$6232,"BC")</f>
        <v>0.0</v>
      </c>
      <c r="W209" s="4">
        <f>SUMIFS('02_核算项'!$AD$2:$AD$6232,'02_核算项'!$B$2:$B$6232,$A209,'02_核算项'!$M$2:$M$6232,"OC")</f>
        <v>0.0</v>
      </c>
      <c r="Y209" s="2">
        <v>90</v>
      </c>
    </row>
    <row r="210" spans="1:25">
      <c r="A210" s="2" t="s">
        <v>2991</v>
      </c>
      <c r="B210" s="2" t="s">
        <v>2992</v>
      </c>
      <c r="C210" s="2" t="s">
        <v>223</v>
      </c>
      <c r="D210" s="2" t="s">
        <v>224</v>
      </c>
      <c r="E210" s="2" t="s">
        <v>225</v>
      </c>
      <c r="F210" s="2" t="s">
        <v>142</v>
      </c>
      <c r="G210" s="4">
        <f>SUMIFS('02_核算项'!$AC$2:$AC$6232,'02_核算项'!$B$2:$B$6232,$A210,'02_核算项'!$M$2:$M$6232,"SO2")</f>
        <v>0.0</v>
      </c>
      <c r="H210" s="4">
        <f>SUMIFS('02_核算项'!$AC$2:$AC$6232,'02_核算项'!$B$2:$B$6232,$A210,'02_核算项'!$M$2:$M$6232,"NOX")</f>
        <v>23.28512999999999</v>
      </c>
      <c r="I210" s="4">
        <f>SUMIFS('02_核算项'!$AC$2:$AC$6232,'02_核算项'!$B$2:$B$6232,$A210,'02_核算项'!$M$2:$M$6232,"CO")</f>
        <v>7.383089999999999</v>
      </c>
      <c r="J210" s="4">
        <f>SUMIFS('02_核算项'!$AC$2:$AC$6232,'02_核算项'!$B$2:$B$6232,$A210,'02_核算项'!$M$2:$M$6232,"VOCS")</f>
        <v>0.11358599999999998</v>
      </c>
      <c r="K210" s="4">
        <f>SUMIFS('02_核算项'!$AC$2:$AC$6232,'02_核算项'!$B$2:$B$6232,$A210,'02_核算项'!$M$2:$M$6232,"PM10")</f>
        <v>0.17037899999999997</v>
      </c>
      <c r="L210" s="4">
        <f>SUMIFS('02_核算项'!$AC$2:$AC$6232,'02_核算项'!$B$2:$B$6232,$A210,'02_核算项'!$M$2:$M$6232,"PM25")</f>
        <v>0.17037899999999997</v>
      </c>
      <c r="M210" s="4">
        <f>SUMIFS('02_核算项'!$AC$2:$AC$6232,'02_核算项'!$B$2:$B$6232,$A210,'02_核算项'!$M$2:$M$6232,"BC")</f>
        <v>0.0</v>
      </c>
      <c r="N210" s="4">
        <f>SUMIFS('02_核算项'!$AC$2:$AC$6232,'02_核算项'!$B$2:$B$6232,$A210,'02_核算项'!$M$2:$M$6232,"OC")</f>
        <v>0.0</v>
      </c>
      <c r="O210" s="4">
        <f>SUMIFS('02_核算项'!$AC$2:$AC$6232,'02_核算项'!$B$2:$B$6232,$A210,'02_核算项'!$M$2:$M$6232,"NH3")</f>
        <v>0.0</v>
      </c>
      <c r="P210" s="4">
        <f>SUMIFS('02_核算项'!$AD$2:$AD$6232,'02_核算项'!$B$2:$B$6232,$A210,'02_核算项'!$M$2:$M$6232,"SO2")</f>
        <v>0.0</v>
      </c>
      <c r="Q210" s="4">
        <f>SUMIFS('02_核算项'!$AD$2:$AD$6232,'02_核算项'!$B$2:$B$6232,$A210,'02_核算项'!$M$2:$M$6232,"NOX")</f>
        <v>18.162401399999993</v>
      </c>
      <c r="R210" s="4">
        <f>SUMIFS('02_核算项'!$AD$2:$AD$6232,'02_核算项'!$B$2:$B$6232,$A210,'02_核算项'!$M$2:$M$6232,"CO")</f>
        <v>7.383089999999999</v>
      </c>
      <c r="S210" s="4">
        <f>SUMIFS('02_核算项'!$AD$2:$AD$6232,'02_核算项'!$B$2:$B$6232,$A210,'02_核算项'!$M$2:$M$6232,"VOCS")</f>
        <v>0.11358599999999998</v>
      </c>
      <c r="T210" s="4">
        <f>SUMIFS('02_核算项'!$AD$2:$AD$6232,'02_核算项'!$B$2:$B$6232,$A210,'02_核算项'!$M$2:$M$6232,"PM10")</f>
        <v>0.17037899999999997</v>
      </c>
      <c r="U210" s="4">
        <f>SUMIFS('02_核算项'!$AD$2:$AD$6232,'02_核算项'!$B$2:$B$6232,$A210,'02_核算项'!$M$2:$M$6232,"PM25")</f>
        <v>0.17037899999999997</v>
      </c>
      <c r="V210" s="4">
        <f>SUMIFS('02_核算项'!$AD$2:$AD$6232,'02_核算项'!$B$2:$B$6232,$A210,'02_核算项'!$M$2:$M$6232,"BC")</f>
        <v>0.0</v>
      </c>
      <c r="W210" s="4">
        <f>SUMIFS('02_核算项'!$AD$2:$AD$6232,'02_核算项'!$B$2:$B$6232,$A210,'02_核算项'!$M$2:$M$6232,"OC")</f>
        <v>0.0</v>
      </c>
      <c r="X210" s="4">
        <f>SUMIFS('02_核算项'!$AD$2:$AD$6232,'02_核算项'!$B$2:$B$6232,$A210,'02_核算项'!$M$2:$M$6232,"NH3")</f>
        <v>0.0</v>
      </c>
      <c r="Y210" s="2">
        <v>32</v>
      </c>
    </row>
    <row r="211" spans="1:25">
      <c r="A211" s="2" t="s">
        <v>3002</v>
      </c>
      <c r="B211" s="2" t="s">
        <v>3003</v>
      </c>
      <c r="C211" s="2" t="s">
        <v>296</v>
      </c>
      <c r="D211" s="2" t="s">
        <v>50</v>
      </c>
      <c r="E211" s="2" t="s">
        <v>51</v>
      </c>
      <c r="F211" s="2" t="s">
        <v>297</v>
      </c>
      <c r="G211" s="4">
        <f>SUMIFS('02_核算项'!$AC$2:$AC$6232,'02_核算项'!$B$2:$B$6232,$A211,'02_核算项'!$M$2:$M$6232,"SO2")</f>
        <v>7727.537339999999</v>
      </c>
      <c r="H211" s="4">
        <f>SUMIFS('02_核算项'!$AC$2:$AC$6232,'02_核算项'!$B$2:$B$6232,$A211,'02_核算项'!$M$2:$M$6232,"NOX")</f>
        <v>5372.76222</v>
      </c>
      <c r="I211" s="4">
        <f>SUMIFS('02_核算项'!$AC$2:$AC$6232,'02_核算项'!$B$2:$B$6232,$A211,'02_核算项'!$M$2:$M$6232,"CO")</f>
        <v>1490.364</v>
      </c>
      <c r="J211" s="4">
        <f>SUMIFS('02_核算项'!$AC$2:$AC$6232,'02_核算项'!$B$2:$B$6232,$A211,'02_核算项'!$M$2:$M$6232,"VOCS")</f>
        <v>29.80728</v>
      </c>
      <c r="K211" s="4">
        <f>SUMIFS('02_核算项'!$AC$2:$AC$6232,'02_核算项'!$B$2:$B$6232,$A211,'02_核算项'!$M$2:$M$6232,"PM10")</f>
        <v>20734.1302635</v>
      </c>
      <c r="L211" s="4">
        <f>SUMIFS('02_核算项'!$AC$2:$AC$6232,'02_核算项'!$B$2:$B$6232,$A211,'02_核算项'!$M$2:$M$6232,"PM25")</f>
        <v>5408.903547</v>
      </c>
      <c r="M211" s="4">
        <f>SUMIFS('02_核算项'!$AC$2:$AC$6232,'02_核算项'!$B$2:$B$6232,$A211,'02_核算项'!$M$2:$M$6232,"BC")</f>
        <v>10.817807094</v>
      </c>
      <c r="N211" s="4">
        <f>SUMIFS('02_核算项'!$AC$2:$AC$6232,'02_核算项'!$B$2:$B$6232,$A211,'02_核算项'!$M$2:$M$6232,"OC")</f>
        <v>0.0</v>
      </c>
      <c r="O211" s="4">
        <f>SUMIFS('02_核算项'!$AC$2:$AC$6232,'02_核算项'!$B$2:$B$6232,$A211,'02_核算项'!$M$2:$M$6232,"NH3")</f>
        <v>119.22912</v>
      </c>
      <c r="P211" s="4">
        <f>SUMIFS('02_核算项'!$AD$2:$AD$6232,'02_核算项'!$B$2:$B$6232,$A211,'02_核算项'!$M$2:$M$6232,"SO2")</f>
        <v>1545.5074679999993</v>
      </c>
      <c r="Q211" s="4">
        <f>SUMIFS('02_核算项'!$AD$2:$AD$6232,'02_核算项'!$B$2:$B$6232,$A211,'02_核算项'!$M$2:$M$6232,"NOX")</f>
        <v>1934.1943991999997</v>
      </c>
      <c r="R211" s="4">
        <f>SUMIFS('02_核算项'!$AD$2:$AD$6232,'02_核算项'!$B$2:$B$6232,$A211,'02_核算项'!$M$2:$M$6232,"CO")</f>
        <v>1490.364</v>
      </c>
      <c r="S211" s="4">
        <f>SUMIFS('02_核算项'!$AD$2:$AD$6232,'02_核算项'!$B$2:$B$6232,$A211,'02_核算项'!$M$2:$M$6232,"VOCS")</f>
        <v>29.80728</v>
      </c>
      <c r="T211" s="4">
        <f>SUMIFS('02_核算项'!$AD$2:$AD$6232,'02_核算项'!$B$2:$B$6232,$A211,'02_核算项'!$M$2:$M$6232,"PM10")</f>
        <v>369.6084090450003</v>
      </c>
      <c r="U211" s="4">
        <f>SUMIFS('02_核算项'!$AD$2:$AD$6232,'02_核算项'!$B$2:$B$6232,$A211,'02_核算项'!$M$2:$M$6232,"PM25")</f>
        <v>216.3561418800002</v>
      </c>
      <c r="V211" s="4">
        <f>SUMIFS('02_核算项'!$AD$2:$AD$6232,'02_核算项'!$B$2:$B$6232,$A211,'02_核算项'!$M$2:$M$6232,"BC")</f>
        <v>0.4327122837600004</v>
      </c>
      <c r="W211" s="4">
        <f>SUMIFS('02_核算项'!$AD$2:$AD$6232,'02_核算项'!$B$2:$B$6232,$A211,'02_核算项'!$M$2:$M$6232,"OC")</f>
        <v>0.0</v>
      </c>
      <c r="X211" s="4">
        <f>SUMIFS('02_核算项'!$AD$2:$AD$6232,'02_核算项'!$B$2:$B$6232,$A211,'02_核算项'!$M$2:$M$6232,"NH3")</f>
        <v>119.22912</v>
      </c>
      <c r="Y211" s="2">
        <v>15</v>
      </c>
    </row>
    <row r="212" spans="1:25">
      <c r="A212" s="2" t="s">
        <v>3013</v>
      </c>
      <c r="B212" s="2" t="s">
        <v>3014</v>
      </c>
      <c r="C212" s="2" t="s">
        <v>277</v>
      </c>
      <c r="D212" s="2" t="s">
        <v>278</v>
      </c>
      <c r="E212" s="2" t="s">
        <v>225</v>
      </c>
      <c r="F212" s="2" t="s">
        <v>52</v>
      </c>
      <c r="G212" s="4">
        <f>SUMIFS('02_核算项'!$AC$2:$AC$6232,'02_核算项'!$B$2:$B$6232,$A212,'02_核算项'!$M$2:$M$6232,"SO2")</f>
        <v>0.0</v>
      </c>
      <c r="H212" s="4">
        <f>SUMIFS('02_核算项'!$AC$2:$AC$6232,'02_核算项'!$B$2:$B$6232,$A212,'02_核算项'!$M$2:$M$6232,"NOX")</f>
        <v>41.0</v>
      </c>
      <c r="I212" s="4">
        <f>SUMIFS('02_核算项'!$AC$2:$AC$6232,'02_核算项'!$B$2:$B$6232,$A212,'02_核算项'!$M$2:$M$6232,"CO")</f>
        <v>13.0</v>
      </c>
      <c r="J212" s="4">
        <f>SUMIFS('02_核算项'!$AC$2:$AC$6232,'02_核算项'!$B$2:$B$6232,$A212,'02_核算项'!$M$2:$M$6232,"VOCS")</f>
        <v>0.2</v>
      </c>
      <c r="K212" s="4">
        <f>SUMIFS('02_核算项'!$AC$2:$AC$6232,'02_核算项'!$B$2:$B$6232,$A212,'02_核算项'!$M$2:$M$6232,"PM10")</f>
        <v>0.3</v>
      </c>
      <c r="L212" s="4">
        <f>SUMIFS('02_核算项'!$AC$2:$AC$6232,'02_核算项'!$B$2:$B$6232,$A212,'02_核算项'!$M$2:$M$6232,"PM25")</f>
        <v>0.3</v>
      </c>
      <c r="M212" s="4">
        <f>SUMIFS('02_核算项'!$AC$2:$AC$6232,'02_核算项'!$B$2:$B$6232,$A212,'02_核算项'!$M$2:$M$6232,"BC")</f>
        <v>0.0</v>
      </c>
      <c r="N212" s="4">
        <f>SUMIFS('02_核算项'!$AC$2:$AC$6232,'02_核算项'!$B$2:$B$6232,$A212,'02_核算项'!$M$2:$M$6232,"OC")</f>
        <v>0.0</v>
      </c>
      <c r="O212" s="4">
        <f>SUMIFS('02_核算项'!$AC$2:$AC$6232,'02_核算项'!$B$2:$B$6232,$A212,'02_核算项'!$M$2:$M$6232,"NH3")</f>
        <v>0</v>
      </c>
      <c r="P212" s="4">
        <f>SUMIFS('02_核算项'!$AD$2:$AD$6232,'02_核算项'!$B$2:$B$6232,$A212,'02_核算项'!$M$2:$M$6232,"SO2")</f>
        <v>0.0</v>
      </c>
      <c r="Q212" s="4">
        <f>SUMIFS('02_核算项'!$AD$2:$AD$6232,'02_核算项'!$B$2:$B$6232,$A212,'02_核算项'!$M$2:$M$6232,"NOX")</f>
        <v>14.76</v>
      </c>
      <c r="R212" s="4">
        <f>SUMIFS('02_核算项'!$AD$2:$AD$6232,'02_核算项'!$B$2:$B$6232,$A212,'02_核算项'!$M$2:$M$6232,"CO")</f>
        <v>13.0</v>
      </c>
      <c r="S212" s="4">
        <f>SUMIFS('02_核算项'!$AD$2:$AD$6232,'02_核算项'!$B$2:$B$6232,$A212,'02_核算项'!$M$2:$M$6232,"VOCS")</f>
        <v>0.2</v>
      </c>
      <c r="T212" s="4">
        <f>SUMIFS('02_核算项'!$AD$2:$AD$6232,'02_核算项'!$B$2:$B$6232,$A212,'02_核算项'!$M$2:$M$6232,"PM10")</f>
        <v>0.129</v>
      </c>
      <c r="U212" s="4">
        <f>SUMIFS('02_核算项'!$AD$2:$AD$6232,'02_核算项'!$B$2:$B$6232,$A212,'02_核算项'!$M$2:$M$6232,"PM25")</f>
        <v>0.129</v>
      </c>
      <c r="V212" s="4">
        <f>SUMIFS('02_核算项'!$AD$2:$AD$6232,'02_核算项'!$B$2:$B$6232,$A212,'02_核算项'!$M$2:$M$6232,"BC")</f>
        <v>0.0</v>
      </c>
      <c r="W212" s="4">
        <f>SUMIFS('02_核算项'!$AD$2:$AD$6232,'02_核算项'!$B$2:$B$6232,$A212,'02_核算项'!$M$2:$M$6232,"OC")</f>
        <v>0.0</v>
      </c>
      <c r="Y212" s="2">
        <v>29</v>
      </c>
    </row>
    <row r="213" spans="1:25">
      <c r="A213" s="2" t="s">
        <v>3024</v>
      </c>
      <c r="B213" s="2" t="s">
        <v>1215</v>
      </c>
      <c r="C213" s="2" t="s">
        <v>526</v>
      </c>
      <c r="D213" s="2" t="s">
        <v>119</v>
      </c>
      <c r="E213" s="2" t="s">
        <v>227</v>
      </c>
      <c r="F213" s="2" t="s">
        <v>52</v>
      </c>
      <c r="G213" s="4">
        <f>SUMIFS('02_核算项'!$AC$2:$AC$6232,'02_核算项'!$B$2:$B$6232,$A213,'02_核算项'!$M$2:$M$6232,"SO2")</f>
        <v>0.0</v>
      </c>
      <c r="H213" s="4">
        <f>SUMIFS('02_核算项'!$AC$2:$AC$6232,'02_核算项'!$B$2:$B$6232,$A213,'02_核算项'!$M$2:$M$6232,"NOX")</f>
        <v>33.743</v>
      </c>
      <c r="I213" s="4">
        <f>SUMIFS('02_核算项'!$AC$2:$AC$6232,'02_核算项'!$B$2:$B$6232,$A213,'02_核算项'!$M$2:$M$6232,"CO")</f>
        <v>10.699</v>
      </c>
      <c r="J213" s="4">
        <f>SUMIFS('02_核算项'!$AC$2:$AC$6232,'02_核算项'!$B$2:$B$6232,$A213,'02_核算项'!$M$2:$M$6232,"VOCS")</f>
        <v>0.1646</v>
      </c>
      <c r="K213" s="4">
        <f>SUMIFS('02_核算项'!$AC$2:$AC$6232,'02_核算项'!$B$2:$B$6232,$A213,'02_核算项'!$M$2:$M$6232,"PM10")</f>
        <v>0.2469</v>
      </c>
      <c r="L213" s="4">
        <f>SUMIFS('02_核算项'!$AC$2:$AC$6232,'02_核算项'!$B$2:$B$6232,$A213,'02_核算项'!$M$2:$M$6232,"PM25")</f>
        <v>0.2469</v>
      </c>
      <c r="M213" s="4">
        <f>SUMIFS('02_核算项'!$AC$2:$AC$6232,'02_核算项'!$B$2:$B$6232,$A213,'02_核算项'!$M$2:$M$6232,"BC")</f>
        <v>0.0</v>
      </c>
      <c r="N213" s="4">
        <f>SUMIFS('02_核算项'!$AC$2:$AC$6232,'02_核算项'!$B$2:$B$6232,$A213,'02_核算项'!$M$2:$M$6232,"OC")</f>
        <v>0.0</v>
      </c>
      <c r="O213" s="4">
        <f>SUMIFS('02_核算项'!$AC$2:$AC$6232,'02_核算项'!$B$2:$B$6232,$A213,'02_核算项'!$M$2:$M$6232,"NH3")</f>
        <v>0</v>
      </c>
      <c r="P213" s="4">
        <f>SUMIFS('02_核算项'!$AD$2:$AD$6232,'02_核算项'!$B$2:$B$6232,$A213,'02_核算项'!$M$2:$M$6232,"SO2")</f>
        <v>0.0</v>
      </c>
      <c r="Q213" s="4">
        <f>SUMIFS('02_核算项'!$AD$2:$AD$6232,'02_核算项'!$B$2:$B$6232,$A213,'02_核算项'!$M$2:$M$6232,"NOX")</f>
        <v>12.14748</v>
      </c>
      <c r="R213" s="4">
        <f>SUMIFS('02_核算项'!$AD$2:$AD$6232,'02_核算项'!$B$2:$B$6232,$A213,'02_核算项'!$M$2:$M$6232,"CO")</f>
        <v>10.699</v>
      </c>
      <c r="S213" s="4">
        <f>SUMIFS('02_核算项'!$AD$2:$AD$6232,'02_核算项'!$B$2:$B$6232,$A213,'02_核算项'!$M$2:$M$6232,"VOCS")</f>
        <v>0.1646</v>
      </c>
      <c r="T213" s="4">
        <f>SUMIFS('02_核算项'!$AD$2:$AD$6232,'02_核算项'!$B$2:$B$6232,$A213,'02_核算项'!$M$2:$M$6232,"PM10")</f>
        <v>0.00987600000000001</v>
      </c>
      <c r="U213" s="4">
        <f>SUMIFS('02_核算项'!$AD$2:$AD$6232,'02_核算项'!$B$2:$B$6232,$A213,'02_核算项'!$M$2:$M$6232,"PM25")</f>
        <v>0.00987600000000001</v>
      </c>
      <c r="V213" s="4">
        <f>SUMIFS('02_核算项'!$AD$2:$AD$6232,'02_核算项'!$B$2:$B$6232,$A213,'02_核算项'!$M$2:$M$6232,"BC")</f>
        <v>0.0</v>
      </c>
      <c r="W213" s="4">
        <f>SUMIFS('02_核算项'!$AD$2:$AD$6232,'02_核算项'!$B$2:$B$6232,$A213,'02_核算项'!$M$2:$M$6232,"OC")</f>
        <v>0.0</v>
      </c>
      <c r="Y213" s="2">
        <v>16</v>
      </c>
    </row>
    <row r="214" spans="1:25">
      <c r="A214" s="2" t="s">
        <v>3034</v>
      </c>
      <c r="B214" s="2" t="s">
        <v>3035</v>
      </c>
      <c r="C214" s="2" t="s">
        <v>984</v>
      </c>
      <c r="D214" s="2" t="s">
        <v>50</v>
      </c>
      <c r="E214" s="2" t="s">
        <v>227</v>
      </c>
      <c r="F214" s="2" t="s">
        <v>52</v>
      </c>
      <c r="G214" s="4">
        <f>SUMIFS('02_核算项'!$AC$2:$AC$6232,'02_核算项'!$B$2:$B$6232,$A214,'02_核算项'!$M$2:$M$6232,"SO2")</f>
        <v>0.0</v>
      </c>
      <c r="H214" s="4">
        <f>SUMIFS('02_核算项'!$AC$2:$AC$6232,'02_核算项'!$B$2:$B$6232,$A214,'02_核算项'!$M$2:$M$6232,"NOX")</f>
        <v>859.1984599999998</v>
      </c>
      <c r="I214" s="4">
        <f>SUMIFS('02_核算项'!$AC$2:$AC$6232,'02_核算项'!$B$2:$B$6232,$A214,'02_核算项'!$M$2:$M$6232,"CO")</f>
        <v>272.42878</v>
      </c>
      <c r="J214" s="4">
        <f>SUMIFS('02_核算项'!$AC$2:$AC$6232,'02_核算项'!$B$2:$B$6232,$A214,'02_核算项'!$M$2:$M$6232,"VOCS")</f>
        <v>4.191212</v>
      </c>
      <c r="K214" s="4">
        <f>SUMIFS('02_核算项'!$AC$2:$AC$6232,'02_核算项'!$B$2:$B$6232,$A214,'02_核算项'!$M$2:$M$6232,"PM10")</f>
        <v>6.286818</v>
      </c>
      <c r="L214" s="4">
        <f>SUMIFS('02_核算项'!$AC$2:$AC$6232,'02_核算项'!$B$2:$B$6232,$A214,'02_核算项'!$M$2:$M$6232,"PM25")</f>
        <v>6.286818</v>
      </c>
      <c r="M214" s="4">
        <f>SUMIFS('02_核算项'!$AC$2:$AC$6232,'02_核算项'!$B$2:$B$6232,$A214,'02_核算项'!$M$2:$M$6232,"BC")</f>
        <v>0.0</v>
      </c>
      <c r="N214" s="4">
        <f>SUMIFS('02_核算项'!$AC$2:$AC$6232,'02_核算项'!$B$2:$B$6232,$A214,'02_核算项'!$M$2:$M$6232,"OC")</f>
        <v>0.0</v>
      </c>
      <c r="O214" s="4">
        <f>SUMIFS('02_核算项'!$AC$2:$AC$6232,'02_核算项'!$B$2:$B$6232,$A214,'02_核算项'!$M$2:$M$6232,"NH3")</f>
        <v>0.0</v>
      </c>
      <c r="P214" s="4">
        <f>SUMIFS('02_核算项'!$AD$2:$AD$6232,'02_核算项'!$B$2:$B$6232,$A214,'02_核算项'!$M$2:$M$6232,"SO2")</f>
        <v>0.0</v>
      </c>
      <c r="Q214" s="4">
        <f>SUMIFS('02_核算项'!$AD$2:$AD$6232,'02_核算项'!$B$2:$B$6232,$A214,'02_核算项'!$M$2:$M$6232,"NOX")</f>
        <v>670.1747987999998</v>
      </c>
      <c r="R214" s="4">
        <f>SUMIFS('02_核算项'!$AD$2:$AD$6232,'02_核算项'!$B$2:$B$6232,$A214,'02_核算项'!$M$2:$M$6232,"CO")</f>
        <v>272.42878</v>
      </c>
      <c r="S214" s="4">
        <f>SUMIFS('02_核算项'!$AD$2:$AD$6232,'02_核算项'!$B$2:$B$6232,$A214,'02_核算项'!$M$2:$M$6232,"VOCS")</f>
        <v>4.191212</v>
      </c>
      <c r="T214" s="4">
        <f>SUMIFS('02_核算项'!$AD$2:$AD$6232,'02_核算项'!$B$2:$B$6232,$A214,'02_核算项'!$M$2:$M$6232,"PM10")</f>
        <v>6.286818</v>
      </c>
      <c r="U214" s="4">
        <f>SUMIFS('02_核算项'!$AD$2:$AD$6232,'02_核算项'!$B$2:$B$6232,$A214,'02_核算项'!$M$2:$M$6232,"PM25")</f>
        <v>6.286818</v>
      </c>
      <c r="V214" s="4">
        <f>SUMIFS('02_核算项'!$AD$2:$AD$6232,'02_核算项'!$B$2:$B$6232,$A214,'02_核算项'!$M$2:$M$6232,"BC")</f>
        <v>0.0</v>
      </c>
      <c r="W214" s="4">
        <f>SUMIFS('02_核算项'!$AD$2:$AD$6232,'02_核算项'!$B$2:$B$6232,$A214,'02_核算项'!$M$2:$M$6232,"OC")</f>
        <v>0.0</v>
      </c>
      <c r="X214" s="4">
        <f>SUMIFS('02_核算项'!$AD$2:$AD$6232,'02_核算项'!$B$2:$B$6232,$A214,'02_核算项'!$M$2:$M$6232,"NH3")</f>
        <v>0.0</v>
      </c>
      <c r="Y214" s="2">
        <v>32</v>
      </c>
    </row>
    <row r="215" spans="1:25">
      <c r="A215" s="2" t="s">
        <v>3045</v>
      </c>
      <c r="B215" s="2" t="s">
        <v>3046</v>
      </c>
      <c r="C215" s="2" t="s">
        <v>296</v>
      </c>
      <c r="D215" s="2" t="s">
        <v>50</v>
      </c>
      <c r="E215" s="2" t="s">
        <v>51</v>
      </c>
      <c r="F215" s="2" t="s">
        <v>52</v>
      </c>
      <c r="G215" s="4">
        <f>SUMIFS('02_核算项'!$AC$2:$AC$6232,'02_核算项'!$B$2:$B$6232,$A215,'02_核算项'!$M$2:$M$6232,"SO2")</f>
        <v>17501.278388</v>
      </c>
      <c r="H215" s="4">
        <f>SUMIFS('02_核算项'!$AC$2:$AC$6232,'02_核算项'!$B$2:$B$6232,$A215,'02_核算项'!$M$2:$M$6232,"NOX")</f>
        <v>18556.502526099997</v>
      </c>
      <c r="I215" s="4">
        <f>SUMIFS('02_核算项'!$AC$2:$AC$6232,'02_核算项'!$B$2:$B$6232,$A215,'02_核算项'!$M$2:$M$6232,"CO")</f>
        <v>5147.43482</v>
      </c>
      <c r="J215" s="4">
        <f>SUMIFS('02_核算项'!$AC$2:$AC$6232,'02_核算项'!$B$2:$B$6232,$A215,'02_核算项'!$M$2:$M$6232,"VOCS")</f>
        <v>102.9486964</v>
      </c>
      <c r="K215" s="4">
        <f>SUMIFS('02_核算项'!$AC$2:$AC$6232,'02_核算项'!$B$2:$B$6232,$A215,'02_核算项'!$M$2:$M$6232,"PM10")</f>
        <v>32231.949984135</v>
      </c>
      <c r="L215" s="4">
        <f>SUMIFS('02_核算项'!$AC$2:$AC$6232,'02_核算项'!$B$2:$B$6232,$A215,'02_核算项'!$M$2:$M$6232,"PM25")</f>
        <v>8408.334778469998</v>
      </c>
      <c r="M215" s="4">
        <f>SUMIFS('02_核算项'!$AC$2:$AC$6232,'02_核算项'!$B$2:$B$6232,$A215,'02_核算项'!$M$2:$M$6232,"BC")</f>
        <v>16.816669556939996</v>
      </c>
      <c r="N215" s="4">
        <f>SUMIFS('02_核算项'!$AC$2:$AC$6232,'02_核算项'!$B$2:$B$6232,$A215,'02_核算项'!$M$2:$M$6232,"OC")</f>
        <v>0.0</v>
      </c>
      <c r="O215" s="4">
        <f>SUMIFS('02_核算项'!$AC$2:$AC$6232,'02_核算项'!$B$2:$B$6232,$A215,'02_核算项'!$M$2:$M$6232,"NH3")</f>
        <v>411.7947856</v>
      </c>
      <c r="P215" s="4">
        <f>SUMIFS('02_核算项'!$AD$2:$AD$6232,'02_核算项'!$B$2:$B$6232,$A215,'02_核算项'!$M$2:$M$6232,"SO2")</f>
        <v>3500.2556775999988</v>
      </c>
      <c r="Q215" s="4">
        <f>SUMIFS('02_核算项'!$AD$2:$AD$6232,'02_核算项'!$B$2:$B$6232,$A215,'02_核算项'!$M$2:$M$6232,"NOX")</f>
        <v>6680.340909395999</v>
      </c>
      <c r="R215" s="4">
        <f>SUMIFS('02_核算项'!$AD$2:$AD$6232,'02_核算项'!$B$2:$B$6232,$A215,'02_核算项'!$M$2:$M$6232,"CO")</f>
        <v>5147.43482</v>
      </c>
      <c r="S215" s="4">
        <f>SUMIFS('02_核算项'!$AD$2:$AD$6232,'02_核算项'!$B$2:$B$6232,$A215,'02_核算项'!$M$2:$M$6232,"VOCS")</f>
        <v>102.9486964</v>
      </c>
      <c r="T215" s="4">
        <f>SUMIFS('02_核算项'!$AD$2:$AD$6232,'02_核算项'!$B$2:$B$6232,$A215,'02_核算项'!$M$2:$M$6232,"PM10")</f>
        <v>1065.0557386061998</v>
      </c>
      <c r="U215" s="4">
        <f>SUMIFS('02_核算项'!$AD$2:$AD$6232,'02_核算项'!$B$2:$B$6232,$A215,'02_核算项'!$M$2:$M$6232,"PM25")</f>
        <v>588.5834344928994</v>
      </c>
      <c r="V215" s="4">
        <f>SUMIFS('02_核算项'!$AD$2:$AD$6232,'02_核算项'!$B$2:$B$6232,$A215,'02_核算项'!$M$2:$M$6232,"BC")</f>
        <v>1.1771668689857988</v>
      </c>
      <c r="W215" s="4">
        <f>SUMIFS('02_核算项'!$AD$2:$AD$6232,'02_核算项'!$B$2:$B$6232,$A215,'02_核算项'!$M$2:$M$6232,"OC")</f>
        <v>0.0</v>
      </c>
      <c r="X215" s="4">
        <f>SUMIFS('02_核算项'!$AD$2:$AD$6232,'02_核算项'!$B$2:$B$6232,$A215,'02_核算项'!$M$2:$M$6232,"NH3")</f>
        <v>411.7947856</v>
      </c>
      <c r="Y215" s="2">
        <v>15</v>
      </c>
    </row>
    <row r="216" spans="1:25">
      <c r="A216" s="2" t="s">
        <v>3062</v>
      </c>
      <c r="B216" s="2" t="s">
        <v>3063</v>
      </c>
      <c r="C216" s="2" t="s">
        <v>760</v>
      </c>
      <c r="D216" s="2" t="s">
        <v>278</v>
      </c>
      <c r="E216" s="2" t="s">
        <v>120</v>
      </c>
      <c r="F216" s="2" t="s">
        <v>52</v>
      </c>
      <c r="G216" s="4">
        <f>SUMIFS('02_核算项'!$AC$2:$AC$6232,'02_核算项'!$B$2:$B$6232,$A216,'02_核算项'!$M$2:$M$6232,"SO2")</f>
        <v>0</v>
      </c>
      <c r="H216" s="4">
        <f>SUMIFS('02_核算项'!$AC$2:$AC$6232,'02_核算项'!$B$2:$B$6232,$A216,'02_核算项'!$M$2:$M$6232,"NOX")</f>
        <v>0</v>
      </c>
      <c r="I216" s="4">
        <f>SUMIFS('02_核算项'!$AC$2:$AC$6232,'02_核算项'!$B$2:$B$6232,$A216,'02_核算项'!$M$2:$M$6232,"CO")</f>
        <v>0</v>
      </c>
      <c r="J216" s="4">
        <f>SUMIFS('02_核算项'!$AC$2:$AC$6232,'02_核算项'!$B$2:$B$6232,$A216,'02_核算项'!$M$2:$M$6232,"VOCS")</f>
        <v>0</v>
      </c>
      <c r="K216" s="4">
        <f>SUMIFS('02_核算项'!$AC$2:$AC$6232,'02_核算项'!$B$2:$B$6232,$A216,'02_核算项'!$M$2:$M$6232,"PM10")</f>
        <v>0</v>
      </c>
      <c r="L216" s="4">
        <f>SUMIFS('02_核算项'!$AC$2:$AC$6232,'02_核算项'!$B$2:$B$6232,$A216,'02_核算项'!$M$2:$M$6232,"PM25")</f>
        <v>0</v>
      </c>
      <c r="M216" s="4">
        <f>SUMIFS('02_核算项'!$AC$2:$AC$6232,'02_核算项'!$B$2:$B$6232,$A216,'02_核算项'!$M$2:$M$6232,"BC")</f>
        <v>0</v>
      </c>
      <c r="N216" s="4">
        <f>SUMIFS('02_核算项'!$AC$2:$AC$6232,'02_核算项'!$B$2:$B$6232,$A216,'02_核算项'!$M$2:$M$6232,"OC")</f>
        <v>0</v>
      </c>
      <c r="O216" s="4">
        <f>SUMIFS('02_核算项'!$AC$2:$AC$6232,'02_核算项'!$B$2:$B$6232,$A216,'02_核算项'!$M$2:$M$6232,"NH3")</f>
        <v>0</v>
      </c>
      <c r="Y216" s="2">
        <v>32</v>
      </c>
    </row>
    <row r="217" spans="1:25">
      <c r="A217" s="2" t="s">
        <v>3076</v>
      </c>
      <c r="B217" s="2" t="s">
        <v>3077</v>
      </c>
      <c r="C217" s="2" t="s">
        <v>514</v>
      </c>
      <c r="D217" s="2" t="s">
        <v>50</v>
      </c>
      <c r="E217" s="2" t="s">
        <v>51</v>
      </c>
      <c r="F217" s="2" t="s">
        <v>142</v>
      </c>
      <c r="G217" s="4">
        <f>SUMIFS('02_核算项'!$AC$2:$AC$6232,'02_核算项'!$B$2:$B$6232,$A217,'02_核算项'!$M$2:$M$6232,"SO2")</f>
        <v>23058.085660000004</v>
      </c>
      <c r="H217" s="4">
        <f>SUMIFS('02_核算项'!$AC$2:$AC$6232,'02_核算项'!$B$2:$B$6232,$A217,'02_核算项'!$M$2:$M$6232,"NOX")</f>
        <v>18451.58686</v>
      </c>
      <c r="I217" s="4">
        <f>SUMIFS('02_核算项'!$AC$2:$AC$6232,'02_核算项'!$B$2:$B$6232,$A217,'02_核算项'!$M$2:$M$6232,"CO")</f>
        <v>5118.332</v>
      </c>
      <c r="J217" s="4">
        <f>SUMIFS('02_核算项'!$AC$2:$AC$6232,'02_核算项'!$B$2:$B$6232,$A217,'02_核算项'!$M$2:$M$6232,"VOCS")</f>
        <v>102.36664</v>
      </c>
      <c r="K217" s="4">
        <f>SUMIFS('02_核算项'!$AC$2:$AC$6232,'02_核算项'!$B$2:$B$6232,$A217,'02_核算项'!$M$2:$M$6232,"PM10")</f>
        <v>52003.532703</v>
      </c>
      <c r="L217" s="4">
        <f>SUMIFS('02_核算项'!$AC$2:$AC$6232,'02_核算项'!$B$2:$B$6232,$A217,'02_核算项'!$M$2:$M$6232,"PM25")</f>
        <v>13566.138965999999</v>
      </c>
      <c r="M217" s="4">
        <f>SUMIFS('02_核算项'!$AC$2:$AC$6232,'02_核算项'!$B$2:$B$6232,$A217,'02_核算项'!$M$2:$M$6232,"BC")</f>
        <v>27.132277931999997</v>
      </c>
      <c r="N217" s="4">
        <f>SUMIFS('02_核算项'!$AC$2:$AC$6232,'02_核算项'!$B$2:$B$6232,$A217,'02_核算项'!$M$2:$M$6232,"OC")</f>
        <v>0.0</v>
      </c>
      <c r="O217" s="4">
        <f>SUMIFS('02_核算项'!$AC$2:$AC$6232,'02_核算项'!$B$2:$B$6232,$A217,'02_核算项'!$M$2:$M$6232,"NH3")</f>
        <v>0.0</v>
      </c>
      <c r="P217" s="4">
        <f>SUMIFS('02_核算项'!$AD$2:$AD$6232,'02_核算项'!$B$2:$B$6232,$A217,'02_核算项'!$M$2:$M$6232,"SO2")</f>
        <v>23058.085660000004</v>
      </c>
      <c r="Q217" s="4">
        <f>SUMIFS('02_核算项'!$AD$2:$AD$6232,'02_核算项'!$B$2:$B$6232,$A217,'02_核算项'!$M$2:$M$6232,"NOX")</f>
        <v>14392.2377508</v>
      </c>
      <c r="R217" s="4">
        <f>SUMIFS('02_核算项'!$AD$2:$AD$6232,'02_核算项'!$B$2:$B$6232,$A217,'02_核算项'!$M$2:$M$6232,"CO")</f>
        <v>5118.332</v>
      </c>
      <c r="S217" s="4">
        <f>SUMIFS('02_核算项'!$AD$2:$AD$6232,'02_核算项'!$B$2:$B$6232,$A217,'02_核算项'!$M$2:$M$6232,"VOCS")</f>
        <v>102.36664</v>
      </c>
      <c r="T217" s="4">
        <f>SUMIFS('02_核算项'!$AD$2:$AD$6232,'02_核算项'!$B$2:$B$6232,$A217,'02_核算项'!$M$2:$M$6232,"PM10")</f>
        <v>52003.532703</v>
      </c>
      <c r="U217" s="4">
        <f>SUMIFS('02_核算项'!$AD$2:$AD$6232,'02_核算项'!$B$2:$B$6232,$A217,'02_核算项'!$M$2:$M$6232,"PM25")</f>
        <v>13566.138965999999</v>
      </c>
      <c r="V217" s="4">
        <f>SUMIFS('02_核算项'!$AD$2:$AD$6232,'02_核算项'!$B$2:$B$6232,$A217,'02_核算项'!$M$2:$M$6232,"BC")</f>
        <v>27.132277931999997</v>
      </c>
      <c r="W217" s="4">
        <f>SUMIFS('02_核算项'!$AD$2:$AD$6232,'02_核算项'!$B$2:$B$6232,$A217,'02_核算项'!$M$2:$M$6232,"OC")</f>
        <v>0.0</v>
      </c>
      <c r="X217" s="4">
        <f>SUMIFS('02_核算项'!$AD$2:$AD$6232,'02_核算项'!$B$2:$B$6232,$A217,'02_核算项'!$M$2:$M$6232,"NH3")</f>
        <v>0.0</v>
      </c>
      <c r="Y217" s="2">
        <v>32</v>
      </c>
    </row>
    <row r="218" spans="1:25">
      <c r="A218" s="2" t="s">
        <v>3087</v>
      </c>
      <c r="B218" s="2" t="s">
        <v>3088</v>
      </c>
      <c r="C218" s="2" t="s">
        <v>118</v>
      </c>
      <c r="D218" s="2" t="s">
        <v>50</v>
      </c>
      <c r="E218" s="2" t="s">
        <v>51</v>
      </c>
      <c r="F218" s="2" t="s">
        <v>52</v>
      </c>
      <c r="G218" s="4">
        <f>SUMIFS('02_核算项'!$AC$2:$AC$6232,'02_核算项'!$B$2:$B$6232,$A218,'02_核算项'!$M$2:$M$6232,"SO2")</f>
        <v>16157.13456</v>
      </c>
      <c r="H218" s="4">
        <f>SUMIFS('02_核算项'!$AC$2:$AC$6232,'02_核算项'!$B$2:$B$6232,$A218,'02_核算项'!$M$2:$M$6232,"NOX")</f>
        <v>6718.16264</v>
      </c>
      <c r="I218" s="4">
        <f>SUMIFS('02_核算项'!$AC$2:$AC$6232,'02_核算项'!$B$2:$B$6232,$A218,'02_核算项'!$M$2:$M$6232,"CO")</f>
        <v>1863.568</v>
      </c>
      <c r="J218" s="4">
        <f>SUMIFS('02_核算项'!$AC$2:$AC$6232,'02_核算项'!$B$2:$B$6232,$A218,'02_核算项'!$M$2:$M$6232,"VOCS")</f>
        <v>37.27136</v>
      </c>
      <c r="K218" s="4">
        <f>SUMIFS('02_核算项'!$AC$2:$AC$6232,'02_核算项'!$B$2:$B$6232,$A218,'02_核算项'!$M$2:$M$6232,"PM10")</f>
        <v>31182.151560000002</v>
      </c>
      <c r="L218" s="4">
        <f>SUMIFS('02_核算项'!$AC$2:$AC$6232,'02_核算项'!$B$2:$B$6232,$A218,'02_核算项'!$M$2:$M$6232,"PM25")</f>
        <v>8134.47432</v>
      </c>
      <c r="M218" s="4">
        <f>SUMIFS('02_核算项'!$AC$2:$AC$6232,'02_核算项'!$B$2:$B$6232,$A218,'02_核算项'!$M$2:$M$6232,"BC")</f>
        <v>16.26894864</v>
      </c>
      <c r="N218" s="4">
        <f>SUMIFS('02_核算项'!$AC$2:$AC$6232,'02_核算项'!$B$2:$B$6232,$A218,'02_核算项'!$M$2:$M$6232,"OC")</f>
        <v>0.0</v>
      </c>
      <c r="O218" s="4">
        <f>SUMIFS('02_核算项'!$AC$2:$AC$6232,'02_核算项'!$B$2:$B$6232,$A218,'02_核算项'!$M$2:$M$6232,"NH3")</f>
        <v>0.0</v>
      </c>
      <c r="P218" s="4">
        <f>SUMIFS('02_核算项'!$AD$2:$AD$6232,'02_核算项'!$B$2:$B$6232,$A218,'02_核算项'!$M$2:$M$6232,"SO2")</f>
        <v>16157.13456</v>
      </c>
      <c r="Q218" s="4">
        <f>SUMIFS('02_核算项'!$AD$2:$AD$6232,'02_核算项'!$B$2:$B$6232,$A218,'02_核算项'!$M$2:$M$6232,"NOX")</f>
        <v>5240.1668592</v>
      </c>
      <c r="R218" s="4">
        <f>SUMIFS('02_核算项'!$AD$2:$AD$6232,'02_核算项'!$B$2:$B$6232,$A218,'02_核算项'!$M$2:$M$6232,"CO")</f>
        <v>1863.568</v>
      </c>
      <c r="S218" s="4">
        <f>SUMIFS('02_核算项'!$AD$2:$AD$6232,'02_核算项'!$B$2:$B$6232,$A218,'02_核算项'!$M$2:$M$6232,"VOCS")</f>
        <v>37.27136</v>
      </c>
      <c r="T218" s="4">
        <f>SUMIFS('02_核算项'!$AD$2:$AD$6232,'02_核算项'!$B$2:$B$6232,$A218,'02_核算项'!$M$2:$M$6232,"PM10")</f>
        <v>31182.151560000002</v>
      </c>
      <c r="U218" s="4">
        <f>SUMIFS('02_核算项'!$AD$2:$AD$6232,'02_核算项'!$B$2:$B$6232,$A218,'02_核算项'!$M$2:$M$6232,"PM25")</f>
        <v>8134.47432</v>
      </c>
      <c r="V218" s="4">
        <f>SUMIFS('02_核算项'!$AD$2:$AD$6232,'02_核算项'!$B$2:$B$6232,$A218,'02_核算项'!$M$2:$M$6232,"BC")</f>
        <v>16.26894864</v>
      </c>
      <c r="W218" s="4">
        <f>SUMIFS('02_核算项'!$AD$2:$AD$6232,'02_核算项'!$B$2:$B$6232,$A218,'02_核算项'!$M$2:$M$6232,"OC")</f>
        <v>0.0</v>
      </c>
      <c r="X218" s="4">
        <f>SUMIFS('02_核算项'!$AD$2:$AD$6232,'02_核算项'!$B$2:$B$6232,$A218,'02_核算项'!$M$2:$M$6232,"NH3")</f>
        <v>0.0</v>
      </c>
      <c r="Y218" s="2">
        <v>41</v>
      </c>
    </row>
    <row r="219" spans="1:25">
      <c r="A219" s="2" t="s">
        <v>3098</v>
      </c>
      <c r="B219" s="2" t="s">
        <v>1913</v>
      </c>
      <c r="C219" s="2" t="s">
        <v>491</v>
      </c>
      <c r="D219" s="2" t="s">
        <v>278</v>
      </c>
      <c r="E219" s="2" t="s">
        <v>120</v>
      </c>
      <c r="F219" s="2" t="s">
        <v>52</v>
      </c>
      <c r="G219" s="4">
        <f>SUMIFS('02_核算项'!$AC$2:$AC$6232,'02_核算项'!$B$2:$B$6232,$A219,'02_核算项'!$M$2:$M$6232,"SO2")</f>
        <v>0</v>
      </c>
      <c r="H219" s="4">
        <f>SUMIFS('02_核算项'!$AC$2:$AC$6232,'02_核算项'!$B$2:$B$6232,$A219,'02_核算项'!$M$2:$M$6232,"NOX")</f>
        <v>0</v>
      </c>
      <c r="I219" s="4">
        <f>SUMIFS('02_核算项'!$AC$2:$AC$6232,'02_核算项'!$B$2:$B$6232,$A219,'02_核算项'!$M$2:$M$6232,"CO")</f>
        <v>0</v>
      </c>
      <c r="J219" s="4">
        <f>SUMIFS('02_核算项'!$AC$2:$AC$6232,'02_核算项'!$B$2:$B$6232,$A219,'02_核算项'!$M$2:$M$6232,"VOCS")</f>
        <v>0</v>
      </c>
      <c r="K219" s="4">
        <f>SUMIFS('02_核算项'!$AC$2:$AC$6232,'02_核算项'!$B$2:$B$6232,$A219,'02_核算项'!$M$2:$M$6232,"PM10")</f>
        <v>0</v>
      </c>
      <c r="L219" s="4">
        <f>SUMIFS('02_核算项'!$AC$2:$AC$6232,'02_核算项'!$B$2:$B$6232,$A219,'02_核算项'!$M$2:$M$6232,"PM25")</f>
        <v>0</v>
      </c>
      <c r="M219" s="4">
        <f>SUMIFS('02_核算项'!$AC$2:$AC$6232,'02_核算项'!$B$2:$B$6232,$A219,'02_核算项'!$M$2:$M$6232,"BC")</f>
        <v>0</v>
      </c>
      <c r="N219" s="4">
        <f>SUMIFS('02_核算项'!$AC$2:$AC$6232,'02_核算项'!$B$2:$B$6232,$A219,'02_核算项'!$M$2:$M$6232,"OC")</f>
        <v>0</v>
      </c>
      <c r="O219" s="4">
        <f>SUMIFS('02_核算项'!$AC$2:$AC$6232,'02_核算项'!$B$2:$B$6232,$A219,'02_核算项'!$M$2:$M$6232,"NH3")</f>
        <v>0</v>
      </c>
      <c r="Y219" s="2">
        <v>48</v>
      </c>
    </row>
    <row r="220" spans="1:25">
      <c r="A220" s="2" t="s">
        <v>3108</v>
      </c>
      <c r="B220" s="2" t="s">
        <v>1949</v>
      </c>
      <c r="C220" s="2" t="s">
        <v>514</v>
      </c>
      <c r="D220" s="2" t="s">
        <v>278</v>
      </c>
      <c r="E220" s="2" t="s">
        <v>120</v>
      </c>
      <c r="F220" s="2" t="s">
        <v>297</v>
      </c>
      <c r="G220" s="4">
        <f>SUMIFS('02_核算项'!$AC$2:$AC$6232,'02_核算项'!$B$2:$B$6232,$A220,'02_核算项'!$M$2:$M$6232,"SO2")</f>
        <v>0</v>
      </c>
      <c r="H220" s="4">
        <f>SUMIFS('02_核算项'!$AC$2:$AC$6232,'02_核算项'!$B$2:$B$6232,$A220,'02_核算项'!$M$2:$M$6232,"NOX")</f>
        <v>0</v>
      </c>
      <c r="I220" s="4">
        <f>SUMIFS('02_核算项'!$AC$2:$AC$6232,'02_核算项'!$B$2:$B$6232,$A220,'02_核算项'!$M$2:$M$6232,"CO")</f>
        <v>0</v>
      </c>
      <c r="J220" s="4">
        <f>SUMIFS('02_核算项'!$AC$2:$AC$6232,'02_核算项'!$B$2:$B$6232,$A220,'02_核算项'!$M$2:$M$6232,"VOCS")</f>
        <v>0</v>
      </c>
      <c r="K220" s="4">
        <f>SUMIFS('02_核算项'!$AC$2:$AC$6232,'02_核算项'!$B$2:$B$6232,$A220,'02_核算项'!$M$2:$M$6232,"PM10")</f>
        <v>0</v>
      </c>
      <c r="L220" s="4">
        <f>SUMIFS('02_核算项'!$AC$2:$AC$6232,'02_核算项'!$B$2:$B$6232,$A220,'02_核算项'!$M$2:$M$6232,"PM25")</f>
        <v>0</v>
      </c>
      <c r="M220" s="4">
        <f>SUMIFS('02_核算项'!$AC$2:$AC$6232,'02_核算项'!$B$2:$B$6232,$A220,'02_核算项'!$M$2:$M$6232,"BC")</f>
        <v>0</v>
      </c>
      <c r="N220" s="4">
        <f>SUMIFS('02_核算项'!$AC$2:$AC$6232,'02_核算项'!$B$2:$B$6232,$A220,'02_核算项'!$M$2:$M$6232,"OC")</f>
        <v>0</v>
      </c>
      <c r="O220" s="4">
        <f>SUMIFS('02_核算项'!$AC$2:$AC$6232,'02_核算项'!$B$2:$B$6232,$A220,'02_核算项'!$M$2:$M$6232,"NH3")</f>
        <v>0.0</v>
      </c>
      <c r="X220" s="4">
        <f>SUMIFS('02_核算项'!$AD$2:$AD$6232,'02_核算项'!$B$2:$B$6232,$A220,'02_核算项'!$M$2:$M$6232,"NH3")</f>
        <v>0.0</v>
      </c>
      <c r="Y220" s="2">
        <v>48</v>
      </c>
    </row>
    <row r="221" spans="1:25">
      <c r="A221" s="2" t="s">
        <v>3118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418</v>
      </c>
      <c r="G221" s="4">
        <f>SUMIFS('02_核算项'!$AC$2:$AC$6232,'02_核算项'!$B$2:$B$6232,$A221,'02_核算项'!$M$2:$M$6232,"SO2")</f>
        <v>13836.321352</v>
      </c>
      <c r="H221" s="4">
        <f>SUMIFS('02_核算项'!$AC$2:$AC$6232,'02_核算项'!$B$2:$B$6232,$A221,'02_核算项'!$M$2:$M$6232,"NOX")</f>
        <v>8383.1829368</v>
      </c>
      <c r="I221" s="4">
        <f>SUMIFS('02_核算项'!$AC$2:$AC$6232,'02_核算项'!$B$2:$B$6232,$A221,'02_核算项'!$M$2:$M$6232,"CO")</f>
        <v>2325.43216</v>
      </c>
      <c r="J221" s="4">
        <f>SUMIFS('02_核算项'!$AC$2:$AC$6232,'02_核算项'!$B$2:$B$6232,$A221,'02_核算项'!$M$2:$M$6232,"VOCS")</f>
        <v>46.5086432</v>
      </c>
      <c r="K221" s="4">
        <f>SUMIFS('02_核算项'!$AC$2:$AC$6232,'02_核算项'!$B$2:$B$6232,$A221,'02_核算项'!$M$2:$M$6232,"PM10")</f>
        <v>28280.161855800005</v>
      </c>
      <c r="L221" s="4">
        <f>SUMIFS('02_核算项'!$AC$2:$AC$6232,'02_核算项'!$B$2:$B$6232,$A221,'02_核算项'!$M$2:$M$6232,"PM25")</f>
        <v>7377.433527599999</v>
      </c>
      <c r="M221" s="4">
        <f>SUMIFS('02_核算项'!$AC$2:$AC$6232,'02_核算项'!$B$2:$B$6232,$A221,'02_核算项'!$M$2:$M$6232,"BC")</f>
        <v>14.7548670552</v>
      </c>
      <c r="N221" s="4">
        <f>SUMIFS('02_核算项'!$AC$2:$AC$6232,'02_核算项'!$B$2:$B$6232,$A221,'02_核算项'!$M$2:$M$6232,"OC")</f>
        <v>0.0</v>
      </c>
      <c r="O221" s="4">
        <f>SUMIFS('02_核算项'!$AC$2:$AC$6232,'02_核算项'!$B$2:$B$6232,$A221,'02_核算项'!$M$2:$M$6232,"NH3")</f>
        <v>0.0</v>
      </c>
      <c r="P221" s="4">
        <f>SUMIFS('02_核算项'!$AD$2:$AD$6232,'02_核算项'!$B$2:$B$6232,$A221,'02_核算项'!$M$2:$M$6232,"SO2")</f>
        <v>13836.321352</v>
      </c>
      <c r="Q221" s="4">
        <f>SUMIFS('02_核算项'!$AD$2:$AD$6232,'02_核算项'!$B$2:$B$6232,$A221,'02_核算项'!$M$2:$M$6232,"NOX")</f>
        <v>6538.882690704</v>
      </c>
      <c r="R221" s="4">
        <f>SUMIFS('02_核算项'!$AD$2:$AD$6232,'02_核算项'!$B$2:$B$6232,$A221,'02_核算项'!$M$2:$M$6232,"CO")</f>
        <v>2325.43216</v>
      </c>
      <c r="S221" s="4">
        <f>SUMIFS('02_核算项'!$AD$2:$AD$6232,'02_核算项'!$B$2:$B$6232,$A221,'02_核算项'!$M$2:$M$6232,"VOCS")</f>
        <v>46.5086432</v>
      </c>
      <c r="T221" s="4">
        <f>SUMIFS('02_核算项'!$AD$2:$AD$6232,'02_核算项'!$B$2:$B$6232,$A221,'02_核算项'!$M$2:$M$6232,"PM10")</f>
        <v>28280.161855800005</v>
      </c>
      <c r="U221" s="4">
        <f>SUMIFS('02_核算项'!$AD$2:$AD$6232,'02_核算项'!$B$2:$B$6232,$A221,'02_核算项'!$M$2:$M$6232,"PM25")</f>
        <v>7377.433527599999</v>
      </c>
      <c r="V221" s="4">
        <f>SUMIFS('02_核算项'!$AD$2:$AD$6232,'02_核算项'!$B$2:$B$6232,$A221,'02_核算项'!$M$2:$M$6232,"BC")</f>
        <v>14.7548670552</v>
      </c>
      <c r="W221" s="4">
        <f>SUMIFS('02_核算项'!$AD$2:$AD$6232,'02_核算项'!$B$2:$B$6232,$A221,'02_核算项'!$M$2:$M$6232,"OC")</f>
        <v>0.0</v>
      </c>
      <c r="X221" s="4">
        <f>SUMIFS('02_核算项'!$AD$2:$AD$6232,'02_核算项'!$B$2:$B$6232,$A221,'02_核算项'!$M$2:$M$6232,"NH3")</f>
        <v>0.0</v>
      </c>
      <c r="Y221" s="2">
        <v>41</v>
      </c>
    </row>
    <row r="222" spans="1:25">
      <c r="A222" s="2" t="s">
        <v>3128</v>
      </c>
      <c r="B222" s="2" t="s">
        <v>644</v>
      </c>
      <c r="C222" s="2" t="s">
        <v>325</v>
      </c>
      <c r="D222" s="2" t="s">
        <v>278</v>
      </c>
      <c r="E222" s="2" t="s">
        <v>120</v>
      </c>
      <c r="F222" s="2" t="s">
        <v>297</v>
      </c>
      <c r="G222" s="4">
        <f>SUMIFS('02_核算项'!$AC$2:$AC$6232,'02_核算项'!$B$2:$B$6232,$A222,'02_核算项'!$M$2:$M$6232,"SO2")</f>
        <v>0.0</v>
      </c>
      <c r="H222" s="4">
        <f>SUMIFS('02_核算项'!$AC$2:$AC$6232,'02_核算项'!$B$2:$B$6232,$A222,'02_核算项'!$M$2:$M$6232,"NOX")</f>
        <v>0.0</v>
      </c>
      <c r="I222" s="4">
        <f>SUMIFS('02_核算项'!$AC$2:$AC$6232,'02_核算项'!$B$2:$B$6232,$A222,'02_核算项'!$M$2:$M$6232,"CO")</f>
        <v>0.0</v>
      </c>
      <c r="J222" s="4">
        <f>SUMIFS('02_核算项'!$AC$2:$AC$6232,'02_核算项'!$B$2:$B$6232,$A222,'02_核算项'!$M$2:$M$6232,"VOCS")</f>
        <v>0.0</v>
      </c>
      <c r="K222" s="4">
        <f>SUMIFS('02_核算项'!$AC$2:$AC$6232,'02_核算项'!$B$2:$B$6232,$A222,'02_核算项'!$M$2:$M$6232,"PM10")</f>
        <v>0.0</v>
      </c>
      <c r="L222" s="4">
        <f>SUMIFS('02_核算项'!$AC$2:$AC$6232,'02_核算项'!$B$2:$B$6232,$A222,'02_核算项'!$M$2:$M$6232,"PM25")</f>
        <v>0.0</v>
      </c>
      <c r="M222" s="4">
        <f>SUMIFS('02_核算项'!$AC$2:$AC$6232,'02_核算项'!$B$2:$B$6232,$A222,'02_核算项'!$M$2:$M$6232,"BC")</f>
        <v>0.0</v>
      </c>
      <c r="N222" s="4">
        <f>SUMIFS('02_核算项'!$AC$2:$AC$6232,'02_核算项'!$B$2:$B$6232,$A222,'02_核算项'!$M$2:$M$6232,"OC")</f>
        <v>0.0</v>
      </c>
      <c r="O222" s="4">
        <f>SUMIFS('02_核算项'!$AC$2:$AC$6232,'02_核算项'!$B$2:$B$6232,$A222,'02_核算项'!$M$2:$M$6232,"NH3")</f>
        <v>0</v>
      </c>
      <c r="P222" s="4">
        <f>SUMIFS('02_核算项'!$AD$2:$AD$6232,'02_核算项'!$B$2:$B$6232,$A222,'02_核算项'!$M$2:$M$6232,"SO2")</f>
        <v>0.0</v>
      </c>
      <c r="Q222" s="4">
        <f>SUMIFS('02_核算项'!$AD$2:$AD$6232,'02_核算项'!$B$2:$B$6232,$A222,'02_核算项'!$M$2:$M$6232,"NOX")</f>
        <v>0.0</v>
      </c>
      <c r="R222" s="4">
        <f>SUMIFS('02_核算项'!$AD$2:$AD$6232,'02_核算项'!$B$2:$B$6232,$A222,'02_核算项'!$M$2:$M$6232,"CO")</f>
        <v>0.0</v>
      </c>
      <c r="S222" s="4">
        <f>SUMIFS('02_核算项'!$AD$2:$AD$6232,'02_核算项'!$B$2:$B$6232,$A222,'02_核算项'!$M$2:$M$6232,"VOCS")</f>
        <v>0.0</v>
      </c>
      <c r="T222" s="4">
        <f>SUMIFS('02_核算项'!$AD$2:$AD$6232,'02_核算项'!$B$2:$B$6232,$A222,'02_核算项'!$M$2:$M$6232,"PM10")</f>
        <v>0.0</v>
      </c>
      <c r="U222" s="4">
        <f>SUMIFS('02_核算项'!$AD$2:$AD$6232,'02_核算项'!$B$2:$B$6232,$A222,'02_核算项'!$M$2:$M$6232,"PM25")</f>
        <v>0.0</v>
      </c>
      <c r="V222" s="4">
        <f>SUMIFS('02_核算项'!$AD$2:$AD$6232,'02_核算项'!$B$2:$B$6232,$A222,'02_核算项'!$M$2:$M$6232,"BC")</f>
        <v>0.0</v>
      </c>
      <c r="W222" s="4">
        <f>SUMIFS('02_核算项'!$AD$2:$AD$6232,'02_核算项'!$B$2:$B$6232,$A222,'02_核算项'!$M$2:$M$6232,"OC")</f>
        <v>0.0</v>
      </c>
      <c r="Y222" s="2">
        <v>57</v>
      </c>
    </row>
    <row r="223" spans="1:25">
      <c r="A223" s="2" t="s">
        <v>3138</v>
      </c>
      <c r="B223" s="2" t="s">
        <v>3139</v>
      </c>
      <c r="C223" s="2" t="s">
        <v>924</v>
      </c>
      <c r="D223" s="2" t="s">
        <v>119</v>
      </c>
      <c r="E223" s="2" t="s">
        <v>227</v>
      </c>
      <c r="F223" s="2" t="s">
        <v>52</v>
      </c>
      <c r="G223" s="4">
        <f>SUMIFS('02_核算项'!$AC$2:$AC$6232,'02_核算项'!$B$2:$B$6232,$A223,'02_核算项'!$M$2:$M$6232,"SO2")</f>
        <v>0.0</v>
      </c>
      <c r="H223" s="4">
        <f>SUMIFS('02_核算项'!$AC$2:$AC$6232,'02_核算项'!$B$2:$B$6232,$A223,'02_核算项'!$M$2:$M$6232,"NOX")</f>
        <v>0.9019999999999999</v>
      </c>
      <c r="I223" s="4">
        <f>SUMIFS('02_核算项'!$AC$2:$AC$6232,'02_核算项'!$B$2:$B$6232,$A223,'02_核算项'!$M$2:$M$6232,"CO")</f>
        <v>0.286</v>
      </c>
      <c r="J223" s="4">
        <f>SUMIFS('02_核算项'!$AC$2:$AC$6232,'02_核算项'!$B$2:$B$6232,$A223,'02_核算项'!$M$2:$M$6232,"VOCS")</f>
        <v>0.0044</v>
      </c>
      <c r="K223" s="4">
        <f>SUMIFS('02_核算项'!$AC$2:$AC$6232,'02_核算项'!$B$2:$B$6232,$A223,'02_核算项'!$M$2:$M$6232,"PM10")</f>
        <v>0.0066</v>
      </c>
      <c r="L223" s="4">
        <f>SUMIFS('02_核算项'!$AC$2:$AC$6232,'02_核算项'!$B$2:$B$6232,$A223,'02_核算项'!$M$2:$M$6232,"PM25")</f>
        <v>0.0066</v>
      </c>
      <c r="M223" s="4">
        <f>SUMIFS('02_核算项'!$AC$2:$AC$6232,'02_核算项'!$B$2:$B$6232,$A223,'02_核算项'!$M$2:$M$6232,"BC")</f>
        <v>0.0</v>
      </c>
      <c r="N223" s="4">
        <f>SUMIFS('02_核算项'!$AC$2:$AC$6232,'02_核算项'!$B$2:$B$6232,$A223,'02_核算项'!$M$2:$M$6232,"OC")</f>
        <v>0.0</v>
      </c>
      <c r="O223" s="4">
        <f>SUMIFS('02_核算项'!$AC$2:$AC$6232,'02_核算项'!$B$2:$B$6232,$A223,'02_核算项'!$M$2:$M$6232,"NH3")</f>
        <v>0.0</v>
      </c>
      <c r="P223" s="4">
        <f>SUMIFS('02_核算项'!$AD$2:$AD$6232,'02_核算项'!$B$2:$B$6232,$A223,'02_核算项'!$M$2:$M$6232,"SO2")</f>
        <v>0.0</v>
      </c>
      <c r="Q223" s="4">
        <f>SUMIFS('02_核算项'!$AD$2:$AD$6232,'02_核算项'!$B$2:$B$6232,$A223,'02_核算项'!$M$2:$M$6232,"NOX")</f>
        <v>0.70356</v>
      </c>
      <c r="R223" s="4">
        <f>SUMIFS('02_核算项'!$AD$2:$AD$6232,'02_核算项'!$B$2:$B$6232,$A223,'02_核算项'!$M$2:$M$6232,"CO")</f>
        <v>0.286</v>
      </c>
      <c r="S223" s="4">
        <f>SUMIFS('02_核算项'!$AD$2:$AD$6232,'02_核算项'!$B$2:$B$6232,$A223,'02_核算项'!$M$2:$M$6232,"VOCS")</f>
        <v>0.0044</v>
      </c>
      <c r="T223" s="4">
        <f>SUMIFS('02_核算项'!$AD$2:$AD$6232,'02_核算项'!$B$2:$B$6232,$A223,'02_核算项'!$M$2:$M$6232,"PM10")</f>
        <v>0.0066</v>
      </c>
      <c r="U223" s="4">
        <f>SUMIFS('02_核算项'!$AD$2:$AD$6232,'02_核算项'!$B$2:$B$6232,$A223,'02_核算项'!$M$2:$M$6232,"PM25")</f>
        <v>0.0066</v>
      </c>
      <c r="V223" s="4">
        <f>SUMIFS('02_核算项'!$AD$2:$AD$6232,'02_核算项'!$B$2:$B$6232,$A223,'02_核算项'!$M$2:$M$6232,"BC")</f>
        <v>0.0</v>
      </c>
      <c r="W223" s="4">
        <f>SUMIFS('02_核算项'!$AD$2:$AD$6232,'02_核算项'!$B$2:$B$6232,$A223,'02_核算项'!$M$2:$M$6232,"OC")</f>
        <v>0.0</v>
      </c>
      <c r="X223" s="4">
        <f>SUMIFS('02_核算项'!$AD$2:$AD$6232,'02_核算项'!$B$2:$B$6232,$A223,'02_核算项'!$M$2:$M$6232,"NH3")</f>
        <v>0.0</v>
      </c>
      <c r="Y223" s="2">
        <v>32</v>
      </c>
    </row>
    <row r="224" spans="1:25">
      <c r="A224" s="2" t="s">
        <v>3149</v>
      </c>
      <c r="B224" s="2" t="s">
        <v>1596</v>
      </c>
      <c r="C224" s="2" t="s">
        <v>924</v>
      </c>
      <c r="D224" s="2" t="s">
        <v>278</v>
      </c>
      <c r="E224" s="2" t="s">
        <v>120</v>
      </c>
      <c r="F224" s="2" t="s">
        <v>52</v>
      </c>
      <c r="G224" s="4">
        <f>SUMIFS('02_核算项'!$AC$2:$AC$6232,'02_核算项'!$B$2:$B$6232,$A224,'02_核算项'!$M$2:$M$6232,"SO2")</f>
        <v>0.0</v>
      </c>
      <c r="H224" s="4">
        <f>SUMIFS('02_核算项'!$AC$2:$AC$6232,'02_核算项'!$B$2:$B$6232,$A224,'02_核算项'!$M$2:$M$6232,"NOX")</f>
        <v>0.41988099999999995</v>
      </c>
      <c r="I224" s="4">
        <f>SUMIFS('02_核算项'!$AC$2:$AC$6232,'02_核算项'!$B$2:$B$6232,$A224,'02_核算项'!$M$2:$M$6232,"CO")</f>
        <v>0.133133</v>
      </c>
      <c r="J224" s="4">
        <f>SUMIFS('02_核算项'!$AC$2:$AC$6232,'02_核算项'!$B$2:$B$6232,$A224,'02_核算项'!$M$2:$M$6232,"VOCS")</f>
        <v>0.0020482</v>
      </c>
      <c r="K224" s="4">
        <f>SUMIFS('02_核算项'!$AC$2:$AC$6232,'02_核算项'!$B$2:$B$6232,$A224,'02_核算项'!$M$2:$M$6232,"PM10")</f>
        <v>0.0030722999999999996</v>
      </c>
      <c r="L224" s="4">
        <f>SUMIFS('02_核算项'!$AC$2:$AC$6232,'02_核算项'!$B$2:$B$6232,$A224,'02_核算项'!$M$2:$M$6232,"PM25")</f>
        <v>0.0030722999999999996</v>
      </c>
      <c r="M224" s="4">
        <f>SUMIFS('02_核算项'!$AC$2:$AC$6232,'02_核算项'!$B$2:$B$6232,$A224,'02_核算项'!$M$2:$M$6232,"BC")</f>
        <v>0.0</v>
      </c>
      <c r="N224" s="4">
        <f>SUMIFS('02_核算项'!$AC$2:$AC$6232,'02_核算项'!$B$2:$B$6232,$A224,'02_核算项'!$M$2:$M$6232,"OC")</f>
        <v>0.0</v>
      </c>
      <c r="O224" s="4">
        <f>SUMIFS('02_核算项'!$AC$2:$AC$6232,'02_核算项'!$B$2:$B$6232,$A224,'02_核算项'!$M$2:$M$6232,"NH3")</f>
        <v>0.0</v>
      </c>
      <c r="P224" s="4">
        <f>SUMIFS('02_核算项'!$AD$2:$AD$6232,'02_核算项'!$B$2:$B$6232,$A224,'02_核算项'!$M$2:$M$6232,"SO2")</f>
        <v>0.0</v>
      </c>
      <c r="Q224" s="4">
        <f>SUMIFS('02_核算项'!$AD$2:$AD$6232,'02_核算项'!$B$2:$B$6232,$A224,'02_核算项'!$M$2:$M$6232,"NOX")</f>
        <v>0.32750717999999995</v>
      </c>
      <c r="R224" s="4">
        <f>SUMIFS('02_核算项'!$AD$2:$AD$6232,'02_核算项'!$B$2:$B$6232,$A224,'02_核算项'!$M$2:$M$6232,"CO")</f>
        <v>0.133133</v>
      </c>
      <c r="S224" s="4">
        <f>SUMIFS('02_核算项'!$AD$2:$AD$6232,'02_核算项'!$B$2:$B$6232,$A224,'02_核算项'!$M$2:$M$6232,"VOCS")</f>
        <v>0.0020482</v>
      </c>
      <c r="T224" s="4">
        <f>SUMIFS('02_核算项'!$AD$2:$AD$6232,'02_核算项'!$B$2:$B$6232,$A224,'02_核算项'!$M$2:$M$6232,"PM10")</f>
        <v>0.0030722999999999996</v>
      </c>
      <c r="U224" s="4">
        <f>SUMIFS('02_核算项'!$AD$2:$AD$6232,'02_核算项'!$B$2:$B$6232,$A224,'02_核算项'!$M$2:$M$6232,"PM25")</f>
        <v>0.0030722999999999996</v>
      </c>
      <c r="V224" s="4">
        <f>SUMIFS('02_核算项'!$AD$2:$AD$6232,'02_核算项'!$B$2:$B$6232,$A224,'02_核算项'!$M$2:$M$6232,"BC")</f>
        <v>0.0</v>
      </c>
      <c r="W224" s="4">
        <f>SUMIFS('02_核算项'!$AD$2:$AD$6232,'02_核算项'!$B$2:$B$6232,$A224,'02_核算项'!$M$2:$M$6232,"OC")</f>
        <v>0.0</v>
      </c>
      <c r="X224" s="4">
        <f>SUMIFS('02_核算项'!$AD$2:$AD$6232,'02_核算项'!$B$2:$B$6232,$A224,'02_核算项'!$M$2:$M$6232,"NH3")</f>
        <v>0.0</v>
      </c>
      <c r="Y224" s="2">
        <v>96</v>
      </c>
    </row>
    <row r="225" spans="1:25">
      <c r="A225" s="2" t="s">
        <v>3167</v>
      </c>
      <c r="B225" s="2" t="s">
        <v>644</v>
      </c>
      <c r="C225" s="2" t="s">
        <v>325</v>
      </c>
      <c r="D225" s="2" t="s">
        <v>278</v>
      </c>
      <c r="E225" s="2" t="s">
        <v>120</v>
      </c>
      <c r="F225" s="2" t="s">
        <v>52</v>
      </c>
      <c r="G225" s="4">
        <f>SUMIFS('02_核算项'!$AC$2:$AC$6232,'02_核算项'!$B$2:$B$6232,$A225,'02_核算项'!$M$2:$M$6232,"SO2")</f>
        <v>0.0</v>
      </c>
      <c r="H225" s="4">
        <f>SUMIFS('02_核算项'!$AC$2:$AC$6232,'02_核算项'!$B$2:$B$6232,$A225,'02_核算项'!$M$2:$M$6232,"NOX")</f>
        <v>0.0</v>
      </c>
      <c r="I225" s="4">
        <f>SUMIFS('02_核算项'!$AC$2:$AC$6232,'02_核算项'!$B$2:$B$6232,$A225,'02_核算项'!$M$2:$M$6232,"CO")</f>
        <v>0.0</v>
      </c>
      <c r="J225" s="4">
        <f>SUMIFS('02_核算项'!$AC$2:$AC$6232,'02_核算项'!$B$2:$B$6232,$A225,'02_核算项'!$M$2:$M$6232,"VOCS")</f>
        <v>0.0</v>
      </c>
      <c r="K225" s="4">
        <f>SUMIFS('02_核算项'!$AC$2:$AC$6232,'02_核算项'!$B$2:$B$6232,$A225,'02_核算项'!$M$2:$M$6232,"PM10")</f>
        <v>0.0</v>
      </c>
      <c r="L225" s="4">
        <f>SUMIFS('02_核算项'!$AC$2:$AC$6232,'02_核算项'!$B$2:$B$6232,$A225,'02_核算项'!$M$2:$M$6232,"PM25")</f>
        <v>0.0</v>
      </c>
      <c r="M225" s="4">
        <f>SUMIFS('02_核算项'!$AC$2:$AC$6232,'02_核算项'!$B$2:$B$6232,$A225,'02_核算项'!$M$2:$M$6232,"BC")</f>
        <v>0.0</v>
      </c>
      <c r="N225" s="4">
        <f>SUMIFS('02_核算项'!$AC$2:$AC$6232,'02_核算项'!$B$2:$B$6232,$A225,'02_核算项'!$M$2:$M$6232,"OC")</f>
        <v>0.0</v>
      </c>
      <c r="O225" s="4">
        <f>SUMIFS('02_核算项'!$AC$2:$AC$6232,'02_核算项'!$B$2:$B$6232,$A225,'02_核算项'!$M$2:$M$6232,"NH3")</f>
        <v>0</v>
      </c>
      <c r="P225" s="4">
        <f>SUMIFS('02_核算项'!$AD$2:$AD$6232,'02_核算项'!$B$2:$B$6232,$A225,'02_核算项'!$M$2:$M$6232,"SO2")</f>
        <v>0.0</v>
      </c>
      <c r="Q225" s="4">
        <f>SUMIFS('02_核算项'!$AD$2:$AD$6232,'02_核算项'!$B$2:$B$6232,$A225,'02_核算项'!$M$2:$M$6232,"NOX")</f>
        <v>0.0</v>
      </c>
      <c r="R225" s="4">
        <f>SUMIFS('02_核算项'!$AD$2:$AD$6232,'02_核算项'!$B$2:$B$6232,$A225,'02_核算项'!$M$2:$M$6232,"CO")</f>
        <v>0.0</v>
      </c>
      <c r="S225" s="4">
        <f>SUMIFS('02_核算项'!$AD$2:$AD$6232,'02_核算项'!$B$2:$B$6232,$A225,'02_核算项'!$M$2:$M$6232,"VOCS")</f>
        <v>0.0</v>
      </c>
      <c r="T225" s="4">
        <f>SUMIFS('02_核算项'!$AD$2:$AD$6232,'02_核算项'!$B$2:$B$6232,$A225,'02_核算项'!$M$2:$M$6232,"PM10")</f>
        <v>0.0</v>
      </c>
      <c r="U225" s="4">
        <f>SUMIFS('02_核算项'!$AD$2:$AD$6232,'02_核算项'!$B$2:$B$6232,$A225,'02_核算项'!$M$2:$M$6232,"PM25")</f>
        <v>0.0</v>
      </c>
      <c r="V225" s="4">
        <f>SUMIFS('02_核算项'!$AD$2:$AD$6232,'02_核算项'!$B$2:$B$6232,$A225,'02_核算项'!$M$2:$M$6232,"BC")</f>
        <v>0.0</v>
      </c>
      <c r="W225" s="4">
        <f>SUMIFS('02_核算项'!$AD$2:$AD$6232,'02_核算项'!$B$2:$B$6232,$A225,'02_核算项'!$M$2:$M$6232,"OC")</f>
        <v>0.0</v>
      </c>
      <c r="Y225" s="2">
        <v>58</v>
      </c>
    </row>
    <row r="226" spans="1:25">
      <c r="A226" s="2" t="s">
        <v>3177</v>
      </c>
      <c r="B226" s="2" t="s">
        <v>3178</v>
      </c>
      <c r="C226" s="2" t="s">
        <v>296</v>
      </c>
      <c r="D226" s="2" t="s">
        <v>278</v>
      </c>
      <c r="E226" s="2" t="s">
        <v>120</v>
      </c>
      <c r="F226" s="2" t="s">
        <v>142</v>
      </c>
      <c r="G226" s="4">
        <f>SUMIFS('02_核算项'!$AC$2:$AC$6232,'02_核算项'!$B$2:$B$6232,$A226,'02_核算项'!$M$2:$M$6232,"SO2")</f>
        <v>0</v>
      </c>
      <c r="H226" s="4">
        <f>SUMIFS('02_核算项'!$AC$2:$AC$6232,'02_核算项'!$B$2:$B$6232,$A226,'02_核算项'!$M$2:$M$6232,"NOX")</f>
        <v>0</v>
      </c>
      <c r="I226" s="4">
        <f>SUMIFS('02_核算项'!$AC$2:$AC$6232,'02_核算项'!$B$2:$B$6232,$A226,'02_核算项'!$M$2:$M$6232,"CO")</f>
        <v>0</v>
      </c>
      <c r="J226" s="4">
        <f>SUMIFS('02_核算项'!$AC$2:$AC$6232,'02_核算项'!$B$2:$B$6232,$A226,'02_核算项'!$M$2:$M$6232,"VOCS")</f>
        <v>0</v>
      </c>
      <c r="K226" s="4">
        <f>SUMIFS('02_核算项'!$AC$2:$AC$6232,'02_核算项'!$B$2:$B$6232,$A226,'02_核算项'!$M$2:$M$6232,"PM10")</f>
        <v>0</v>
      </c>
      <c r="L226" s="4">
        <f>SUMIFS('02_核算项'!$AC$2:$AC$6232,'02_核算项'!$B$2:$B$6232,$A226,'02_核算项'!$M$2:$M$6232,"PM25")</f>
        <v>0</v>
      </c>
      <c r="M226" s="4">
        <f>SUMIFS('02_核算项'!$AC$2:$AC$6232,'02_核算项'!$B$2:$B$6232,$A226,'02_核算项'!$M$2:$M$6232,"BC")</f>
        <v>0</v>
      </c>
      <c r="N226" s="4">
        <f>SUMIFS('02_核算项'!$AC$2:$AC$6232,'02_核算项'!$B$2:$B$6232,$A226,'02_核算项'!$M$2:$M$6232,"OC")</f>
        <v>0</v>
      </c>
      <c r="O226" s="4">
        <f>SUMIFS('02_核算项'!$AC$2:$AC$6232,'02_核算项'!$B$2:$B$6232,$A226,'02_核算项'!$M$2:$M$6232,"NH3")</f>
        <v>0</v>
      </c>
      <c r="Y226" s="2">
        <v>32</v>
      </c>
    </row>
    <row r="227" spans="1:25">
      <c r="A227" s="2" t="s">
        <v>3188</v>
      </c>
      <c r="B227" s="2" t="s">
        <v>2618</v>
      </c>
      <c r="C227" s="2" t="s">
        <v>491</v>
      </c>
      <c r="D227" s="2" t="s">
        <v>278</v>
      </c>
      <c r="E227" s="2" t="s">
        <v>120</v>
      </c>
      <c r="F227" s="2" t="s">
        <v>142</v>
      </c>
      <c r="G227" s="4">
        <f>SUMIFS('02_核算项'!$AC$2:$AC$6232,'02_核算项'!$B$2:$B$6232,$A227,'02_核算项'!$M$2:$M$6232,"SO2")</f>
        <v>0</v>
      </c>
      <c r="H227" s="4">
        <f>SUMIFS('02_核算项'!$AC$2:$AC$6232,'02_核算项'!$B$2:$B$6232,$A227,'02_核算项'!$M$2:$M$6232,"NOX")</f>
        <v>0</v>
      </c>
      <c r="I227" s="4">
        <f>SUMIFS('02_核算项'!$AC$2:$AC$6232,'02_核算项'!$B$2:$B$6232,$A227,'02_核算项'!$M$2:$M$6232,"CO")</f>
        <v>0</v>
      </c>
      <c r="J227" s="4">
        <f>SUMIFS('02_核算项'!$AC$2:$AC$6232,'02_核算项'!$B$2:$B$6232,$A227,'02_核算项'!$M$2:$M$6232,"VOCS")</f>
        <v>0</v>
      </c>
      <c r="K227" s="4">
        <f>SUMIFS('02_核算项'!$AC$2:$AC$6232,'02_核算项'!$B$2:$B$6232,$A227,'02_核算项'!$M$2:$M$6232,"PM10")</f>
        <v>0</v>
      </c>
      <c r="L227" s="4">
        <f>SUMIFS('02_核算项'!$AC$2:$AC$6232,'02_核算项'!$B$2:$B$6232,$A227,'02_核算项'!$M$2:$M$6232,"PM25")</f>
        <v>0</v>
      </c>
      <c r="M227" s="4">
        <f>SUMIFS('02_核算项'!$AC$2:$AC$6232,'02_核算项'!$B$2:$B$6232,$A227,'02_核算项'!$M$2:$M$6232,"BC")</f>
        <v>0</v>
      </c>
      <c r="N227" s="4">
        <f>SUMIFS('02_核算项'!$AC$2:$AC$6232,'02_核算项'!$B$2:$B$6232,$A227,'02_核算项'!$M$2:$M$6232,"OC")</f>
        <v>0</v>
      </c>
      <c r="O227" s="4">
        <f>SUMIFS('02_核算项'!$AC$2:$AC$6232,'02_核算项'!$B$2:$B$6232,$A227,'02_核算项'!$M$2:$M$6232,"NH3")</f>
        <v>0</v>
      </c>
      <c r="Y227" s="2">
        <v>48</v>
      </c>
    </row>
    <row r="228" spans="1:25">
      <c r="A228" s="2" t="s">
        <v>3198</v>
      </c>
      <c r="B228" s="2" t="s">
        <v>3199</v>
      </c>
      <c r="C228" s="2" t="s">
        <v>526</v>
      </c>
      <c r="D228" s="2" t="s">
        <v>278</v>
      </c>
      <c r="E228" s="2" t="s">
        <v>120</v>
      </c>
      <c r="F228" s="2" t="s">
        <v>52</v>
      </c>
      <c r="G228" s="4">
        <f>SUMIFS('02_核算项'!$AC$2:$AC$6232,'02_核算项'!$B$2:$B$6232,$A228,'02_核算项'!$M$2:$M$6232,"SO2")</f>
        <v>0</v>
      </c>
      <c r="H228" s="4">
        <f>SUMIFS('02_核算项'!$AC$2:$AC$6232,'02_核算项'!$B$2:$B$6232,$A228,'02_核算项'!$M$2:$M$6232,"NOX")</f>
        <v>0</v>
      </c>
      <c r="I228" s="4">
        <f>SUMIFS('02_核算项'!$AC$2:$AC$6232,'02_核算项'!$B$2:$B$6232,$A228,'02_核算项'!$M$2:$M$6232,"CO")</f>
        <v>0</v>
      </c>
      <c r="J228" s="4">
        <f>SUMIFS('02_核算项'!$AC$2:$AC$6232,'02_核算项'!$B$2:$B$6232,$A228,'02_核算项'!$M$2:$M$6232,"VOCS")</f>
        <v>0</v>
      </c>
      <c r="K228" s="4">
        <f>SUMIFS('02_核算项'!$AC$2:$AC$6232,'02_核算项'!$B$2:$B$6232,$A228,'02_核算项'!$M$2:$M$6232,"PM10")</f>
        <v>0</v>
      </c>
      <c r="L228" s="4">
        <f>SUMIFS('02_核算项'!$AC$2:$AC$6232,'02_核算项'!$B$2:$B$6232,$A228,'02_核算项'!$M$2:$M$6232,"PM25")</f>
        <v>0</v>
      </c>
      <c r="M228" s="4">
        <f>SUMIFS('02_核算项'!$AC$2:$AC$6232,'02_核算项'!$B$2:$B$6232,$A228,'02_核算项'!$M$2:$M$6232,"BC")</f>
        <v>0</v>
      </c>
      <c r="N228" s="4">
        <f>SUMIFS('02_核算项'!$AC$2:$AC$6232,'02_核算项'!$B$2:$B$6232,$A228,'02_核算项'!$M$2:$M$6232,"OC")</f>
        <v>0</v>
      </c>
      <c r="O228" s="4">
        <f>SUMIFS('02_核算项'!$AC$2:$AC$6232,'02_核算项'!$B$2:$B$6232,$A228,'02_核算项'!$M$2:$M$6232,"NH3")</f>
        <v>0.0</v>
      </c>
      <c r="X228" s="4">
        <f>SUMIFS('02_核算项'!$AD$2:$AD$6232,'02_核算项'!$B$2:$B$6232,$A228,'02_核算项'!$M$2:$M$6232,"NH3")</f>
        <v>0.0</v>
      </c>
      <c r="Y228" s="2">
        <v>49</v>
      </c>
    </row>
    <row r="229" spans="1:25">
      <c r="A229" s="2" t="s">
        <v>3209</v>
      </c>
      <c r="B229" s="2" t="s">
        <v>3210</v>
      </c>
      <c r="C229" s="2" t="s">
        <v>491</v>
      </c>
      <c r="D229" s="2" t="s">
        <v>119</v>
      </c>
      <c r="E229" s="2" t="s">
        <v>227</v>
      </c>
      <c r="F229" s="2" t="s">
        <v>52</v>
      </c>
      <c r="G229" s="4">
        <f>SUMIFS('02_核算项'!$AC$2:$AC$6232,'02_核算项'!$B$2:$B$6232,$A229,'02_核算项'!$M$2:$M$6232,"SO2")</f>
        <v>0.0</v>
      </c>
      <c r="H229" s="4">
        <f>SUMIFS('02_核算项'!$AC$2:$AC$6232,'02_核算项'!$B$2:$B$6232,$A229,'02_核算项'!$M$2:$M$6232,"NOX")</f>
        <v>26.423966999999998</v>
      </c>
      <c r="I229" s="4">
        <f>SUMIFS('02_核算项'!$AC$2:$AC$6232,'02_核算项'!$B$2:$B$6232,$A229,'02_核算项'!$M$2:$M$6232,"CO")</f>
        <v>8.378331</v>
      </c>
      <c r="J229" s="4">
        <f>SUMIFS('02_核算项'!$AC$2:$AC$6232,'02_核算项'!$B$2:$B$6232,$A229,'02_核算项'!$M$2:$M$6232,"VOCS")</f>
        <v>0.1288974</v>
      </c>
      <c r="K229" s="4">
        <f>SUMIFS('02_核算项'!$AC$2:$AC$6232,'02_核算项'!$B$2:$B$6232,$A229,'02_核算项'!$M$2:$M$6232,"PM10")</f>
        <v>0.1933461</v>
      </c>
      <c r="L229" s="4">
        <f>SUMIFS('02_核算项'!$AC$2:$AC$6232,'02_核算项'!$B$2:$B$6232,$A229,'02_核算项'!$M$2:$M$6232,"PM25")</f>
        <v>0.1933461</v>
      </c>
      <c r="M229" s="4">
        <f>SUMIFS('02_核算项'!$AC$2:$AC$6232,'02_核算项'!$B$2:$B$6232,$A229,'02_核算项'!$M$2:$M$6232,"BC")</f>
        <v>0.0</v>
      </c>
      <c r="N229" s="4">
        <f>SUMIFS('02_核算项'!$AC$2:$AC$6232,'02_核算项'!$B$2:$B$6232,$A229,'02_核算项'!$M$2:$M$6232,"OC")</f>
        <v>0.0</v>
      </c>
      <c r="O229" s="4">
        <f>SUMIFS('02_核算项'!$AC$2:$AC$6232,'02_核算项'!$B$2:$B$6232,$A229,'02_核算项'!$M$2:$M$6232,"NH3")</f>
        <v>0.0</v>
      </c>
      <c r="P229" s="4">
        <f>SUMIFS('02_核算项'!$AD$2:$AD$6232,'02_核算项'!$B$2:$B$6232,$A229,'02_核算项'!$M$2:$M$6232,"SO2")</f>
        <v>0.0</v>
      </c>
      <c r="Q229" s="4">
        <f>SUMIFS('02_核算项'!$AD$2:$AD$6232,'02_核算项'!$B$2:$B$6232,$A229,'02_核算项'!$M$2:$M$6232,"NOX")</f>
        <v>26.423966999999998</v>
      </c>
      <c r="R229" s="4">
        <f>SUMIFS('02_核算项'!$AD$2:$AD$6232,'02_核算项'!$B$2:$B$6232,$A229,'02_核算项'!$M$2:$M$6232,"CO")</f>
        <v>8.378331</v>
      </c>
      <c r="S229" s="4">
        <f>SUMIFS('02_核算项'!$AD$2:$AD$6232,'02_核算项'!$B$2:$B$6232,$A229,'02_核算项'!$M$2:$M$6232,"VOCS")</f>
        <v>0.1288974</v>
      </c>
      <c r="T229" s="4">
        <f>SUMIFS('02_核算项'!$AD$2:$AD$6232,'02_核算项'!$B$2:$B$6232,$A229,'02_核算项'!$M$2:$M$6232,"PM10")</f>
        <v>0.1933461</v>
      </c>
      <c r="U229" s="4">
        <f>SUMIFS('02_核算项'!$AD$2:$AD$6232,'02_核算项'!$B$2:$B$6232,$A229,'02_核算项'!$M$2:$M$6232,"PM25")</f>
        <v>0.1933461</v>
      </c>
      <c r="V229" s="4">
        <f>SUMIFS('02_核算项'!$AD$2:$AD$6232,'02_核算项'!$B$2:$B$6232,$A229,'02_核算项'!$M$2:$M$6232,"BC")</f>
        <v>0.0</v>
      </c>
      <c r="W229" s="4">
        <f>SUMIFS('02_核算项'!$AD$2:$AD$6232,'02_核算项'!$B$2:$B$6232,$A229,'02_核算项'!$M$2:$M$6232,"OC")</f>
        <v>0.0</v>
      </c>
      <c r="X229" s="4">
        <f>SUMIFS('02_核算项'!$AD$2:$AD$6232,'02_核算项'!$B$2:$B$6232,$A229,'02_核算项'!$M$2:$M$6232,"NH3")</f>
        <v>0.0</v>
      </c>
      <c r="Y229" s="2">
        <v>33</v>
      </c>
    </row>
    <row r="230" spans="1:25">
      <c r="A230" s="2" t="s">
        <v>3220</v>
      </c>
      <c r="B230" s="2" t="s">
        <v>1363</v>
      </c>
      <c r="C230" s="2" t="s">
        <v>277</v>
      </c>
      <c r="D230" s="2" t="s">
        <v>278</v>
      </c>
      <c r="E230" s="2" t="s">
        <v>120</v>
      </c>
      <c r="F230" s="2" t="s">
        <v>1019</v>
      </c>
      <c r="G230" s="4">
        <f>SUMIFS('02_核算项'!$AC$2:$AC$6232,'02_核算项'!$B$2:$B$6232,$A230,'02_核算项'!$M$2:$M$6232,"SO2")</f>
        <v>0</v>
      </c>
      <c r="H230" s="4">
        <f>SUMIFS('02_核算项'!$AC$2:$AC$6232,'02_核算项'!$B$2:$B$6232,$A230,'02_核算项'!$M$2:$M$6232,"NOX")</f>
        <v>0</v>
      </c>
      <c r="I230" s="4">
        <f>SUMIFS('02_核算项'!$AC$2:$AC$6232,'02_核算项'!$B$2:$B$6232,$A230,'02_核算项'!$M$2:$M$6232,"CO")</f>
        <v>0</v>
      </c>
      <c r="J230" s="4">
        <f>SUMIFS('02_核算项'!$AC$2:$AC$6232,'02_核算项'!$B$2:$B$6232,$A230,'02_核算项'!$M$2:$M$6232,"VOCS")</f>
        <v>0</v>
      </c>
      <c r="K230" s="4">
        <f>SUMIFS('02_核算项'!$AC$2:$AC$6232,'02_核算项'!$B$2:$B$6232,$A230,'02_核算项'!$M$2:$M$6232,"PM10")</f>
        <v>0</v>
      </c>
      <c r="L230" s="4">
        <f>SUMIFS('02_核算项'!$AC$2:$AC$6232,'02_核算项'!$B$2:$B$6232,$A230,'02_核算项'!$M$2:$M$6232,"PM25")</f>
        <v>0</v>
      </c>
      <c r="M230" s="4">
        <f>SUMIFS('02_核算项'!$AC$2:$AC$6232,'02_核算项'!$B$2:$B$6232,$A230,'02_核算项'!$M$2:$M$6232,"BC")</f>
        <v>0</v>
      </c>
      <c r="N230" s="4">
        <f>SUMIFS('02_核算项'!$AC$2:$AC$6232,'02_核算项'!$B$2:$B$6232,$A230,'02_核算项'!$M$2:$M$6232,"OC")</f>
        <v>0</v>
      </c>
      <c r="O230" s="4">
        <f>SUMIFS('02_核算项'!$AC$2:$AC$6232,'02_核算项'!$B$2:$B$6232,$A230,'02_核算项'!$M$2:$M$6232,"NH3")</f>
        <v>0.0</v>
      </c>
      <c r="X230" s="4">
        <f>SUMIFS('02_核算项'!$AD$2:$AD$6232,'02_核算项'!$B$2:$B$6232,$A230,'02_核算项'!$M$2:$M$6232,"NH3")</f>
        <v>0.0</v>
      </c>
      <c r="Y230" s="2">
        <v>49</v>
      </c>
    </row>
    <row r="231" spans="1:25">
      <c r="A231" s="2" t="s">
        <v>3230</v>
      </c>
      <c r="B231" s="2" t="s">
        <v>879</v>
      </c>
      <c r="C231" s="2" t="s">
        <v>223</v>
      </c>
      <c r="D231" s="2" t="s">
        <v>278</v>
      </c>
      <c r="E231" s="2" t="s">
        <v>120</v>
      </c>
      <c r="F231" s="2" t="s">
        <v>142</v>
      </c>
      <c r="G231" s="4">
        <f>SUMIFS('02_核算项'!$AC$2:$AC$6232,'02_核算项'!$B$2:$B$6232,$A231,'02_核算项'!$M$2:$M$6232,"SO2")</f>
        <v>0</v>
      </c>
      <c r="H231" s="4">
        <f>SUMIFS('02_核算项'!$AC$2:$AC$6232,'02_核算项'!$B$2:$B$6232,$A231,'02_核算项'!$M$2:$M$6232,"NOX")</f>
        <v>0</v>
      </c>
      <c r="I231" s="4">
        <f>SUMIFS('02_核算项'!$AC$2:$AC$6232,'02_核算项'!$B$2:$B$6232,$A231,'02_核算项'!$M$2:$M$6232,"CO")</f>
        <v>0</v>
      </c>
      <c r="J231" s="4">
        <f>SUMIFS('02_核算项'!$AC$2:$AC$6232,'02_核算项'!$B$2:$B$6232,$A231,'02_核算项'!$M$2:$M$6232,"VOCS")</f>
        <v>0</v>
      </c>
      <c r="K231" s="4">
        <f>SUMIFS('02_核算项'!$AC$2:$AC$6232,'02_核算项'!$B$2:$B$6232,$A231,'02_核算项'!$M$2:$M$6232,"PM10")</f>
        <v>0</v>
      </c>
      <c r="L231" s="4">
        <f>SUMIFS('02_核算项'!$AC$2:$AC$6232,'02_核算项'!$B$2:$B$6232,$A231,'02_核算项'!$M$2:$M$6232,"PM25")</f>
        <v>0</v>
      </c>
      <c r="M231" s="4">
        <f>SUMIFS('02_核算项'!$AC$2:$AC$6232,'02_核算项'!$B$2:$B$6232,$A231,'02_核算项'!$M$2:$M$6232,"BC")</f>
        <v>0</v>
      </c>
      <c r="N231" s="4">
        <f>SUMIFS('02_核算项'!$AC$2:$AC$6232,'02_核算项'!$B$2:$B$6232,$A231,'02_核算项'!$M$2:$M$6232,"OC")</f>
        <v>0</v>
      </c>
      <c r="O231" s="4">
        <f>SUMIFS('02_核算项'!$AC$2:$AC$6232,'02_核算项'!$B$2:$B$6232,$A231,'02_核算项'!$M$2:$M$6232,"NH3")</f>
        <v>0.0</v>
      </c>
      <c r="X231" s="4">
        <f>SUMIFS('02_核算项'!$AD$2:$AD$6232,'02_核算项'!$B$2:$B$6232,$A231,'02_核算项'!$M$2:$M$6232,"NH3")</f>
        <v>0.0</v>
      </c>
      <c r="Y231" s="2">
        <v>58</v>
      </c>
    </row>
    <row r="232" spans="1:25">
      <c r="A232" s="2" t="s">
        <v>3240</v>
      </c>
      <c r="B232" s="2" t="s">
        <v>661</v>
      </c>
      <c r="C232" s="2" t="s">
        <v>254</v>
      </c>
      <c r="D232" s="2" t="s">
        <v>224</v>
      </c>
      <c r="E232" s="2" t="s">
        <v>225</v>
      </c>
      <c r="F232" s="2" t="s">
        <v>560</v>
      </c>
      <c r="G232" s="4">
        <f>SUMIFS('02_核算项'!$AC$2:$AC$6232,'02_核算项'!$B$2:$B$6232,$A232,'02_核算项'!$M$2:$M$6232,"SO2")</f>
        <v>0.0</v>
      </c>
      <c r="H232" s="4">
        <f>SUMIFS('02_核算项'!$AC$2:$AC$6232,'02_核算项'!$B$2:$B$6232,$A232,'02_核算项'!$M$2:$M$6232,"NOX")</f>
        <v>1229.320794</v>
      </c>
      <c r="I232" s="4">
        <f>SUMIFS('02_核算项'!$AC$2:$AC$6232,'02_核算项'!$B$2:$B$6232,$A232,'02_核算项'!$M$2:$M$6232,"CO")</f>
        <v>389.784642</v>
      </c>
      <c r="J232" s="4">
        <f>SUMIFS('02_核算项'!$AC$2:$AC$6232,'02_核算项'!$B$2:$B$6232,$A232,'02_核算项'!$M$2:$M$6232,"VOCS")</f>
        <v>5.9966868</v>
      </c>
      <c r="K232" s="4">
        <f>SUMIFS('02_核算项'!$AC$2:$AC$6232,'02_核算项'!$B$2:$B$6232,$A232,'02_核算项'!$M$2:$M$6232,"PM10")</f>
        <v>8.995030199999999</v>
      </c>
      <c r="L232" s="4">
        <f>SUMIFS('02_核算项'!$AC$2:$AC$6232,'02_核算项'!$B$2:$B$6232,$A232,'02_核算项'!$M$2:$M$6232,"PM25")</f>
        <v>8.995030199999999</v>
      </c>
      <c r="M232" s="4">
        <f>SUMIFS('02_核算项'!$AC$2:$AC$6232,'02_核算项'!$B$2:$B$6232,$A232,'02_核算项'!$M$2:$M$6232,"BC")</f>
        <v>0.0</v>
      </c>
      <c r="N232" s="4">
        <f>SUMIFS('02_核算项'!$AC$2:$AC$6232,'02_核算项'!$B$2:$B$6232,$A232,'02_核算项'!$M$2:$M$6232,"OC")</f>
        <v>0.0</v>
      </c>
      <c r="O232" s="4">
        <f>SUMIFS('02_核算项'!$AC$2:$AC$6232,'02_核算项'!$B$2:$B$6232,$A232,'02_核算项'!$M$2:$M$6232,"NH3")</f>
        <v>0.0</v>
      </c>
      <c r="P232" s="4">
        <f>SUMIFS('02_核算项'!$AD$2:$AD$6232,'02_核算项'!$B$2:$B$6232,$A232,'02_核算项'!$M$2:$M$6232,"SO2")</f>
        <v>0.0</v>
      </c>
      <c r="Q232" s="4">
        <f>SUMIFS('02_核算项'!$AD$2:$AD$6232,'02_核算项'!$B$2:$B$6232,$A232,'02_核算项'!$M$2:$M$6232,"NOX")</f>
        <v>958.87021932</v>
      </c>
      <c r="R232" s="4">
        <f>SUMIFS('02_核算项'!$AD$2:$AD$6232,'02_核算项'!$B$2:$B$6232,$A232,'02_核算项'!$M$2:$M$6232,"CO")</f>
        <v>389.784642</v>
      </c>
      <c r="S232" s="4">
        <f>SUMIFS('02_核算项'!$AD$2:$AD$6232,'02_核算项'!$B$2:$B$6232,$A232,'02_核算项'!$M$2:$M$6232,"VOCS")</f>
        <v>5.9966868</v>
      </c>
      <c r="T232" s="4">
        <f>SUMIFS('02_核算项'!$AD$2:$AD$6232,'02_核算项'!$B$2:$B$6232,$A232,'02_核算项'!$M$2:$M$6232,"PM10")</f>
        <v>8.995030199999999</v>
      </c>
      <c r="U232" s="4">
        <f>SUMIFS('02_核算项'!$AD$2:$AD$6232,'02_核算项'!$B$2:$B$6232,$A232,'02_核算项'!$M$2:$M$6232,"PM25")</f>
        <v>8.995030199999999</v>
      </c>
      <c r="V232" s="4">
        <f>SUMIFS('02_核算项'!$AD$2:$AD$6232,'02_核算项'!$B$2:$B$6232,$A232,'02_核算项'!$M$2:$M$6232,"BC")</f>
        <v>0.0</v>
      </c>
      <c r="W232" s="4">
        <f>SUMIFS('02_核算项'!$AD$2:$AD$6232,'02_核算项'!$B$2:$B$6232,$A232,'02_核算项'!$M$2:$M$6232,"OC")</f>
        <v>0.0</v>
      </c>
      <c r="X232" s="4">
        <f>SUMIFS('02_核算项'!$AD$2:$AD$6232,'02_核算项'!$B$2:$B$6232,$A232,'02_核算项'!$M$2:$M$6232,"NH3")</f>
        <v>0.0</v>
      </c>
      <c r="Y232" s="2">
        <v>32</v>
      </c>
    </row>
    <row r="233" spans="1:25">
      <c r="A233" s="2" t="s">
        <v>3250</v>
      </c>
      <c r="B233" s="2" t="s">
        <v>2793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SUMIFS('02_核算项'!$AC$2:$AC$6232,'02_核算项'!$B$2:$B$6232,$A233,'02_核算项'!$M$2:$M$6232,"SO2")</f>
        <v>23187.08744</v>
      </c>
      <c r="H233" s="4">
        <f>SUMIFS('02_核算项'!$AC$2:$AC$6232,'02_核算项'!$B$2:$B$6232,$A233,'02_核算项'!$M$2:$M$6232,"NOX")</f>
        <v>11175.06019</v>
      </c>
      <c r="I233" s="4">
        <f>SUMIFS('02_核算项'!$AC$2:$AC$6232,'02_核算项'!$B$2:$B$6232,$A233,'02_核算项'!$M$2:$M$6232,"CO")</f>
        <v>3099.878</v>
      </c>
      <c r="J233" s="4">
        <f>SUMIFS('02_核算项'!$AC$2:$AC$6232,'02_核算项'!$B$2:$B$6232,$A233,'02_核算项'!$M$2:$M$6232,"VOCS")</f>
        <v>61.99756</v>
      </c>
      <c r="K233" s="4">
        <f>SUMIFS('02_核算项'!$AC$2:$AC$6232,'02_核算项'!$B$2:$B$6232,$A233,'02_核算项'!$M$2:$M$6232,"PM10")</f>
        <v>45077.65090649999</v>
      </c>
      <c r="L233" s="4">
        <f>SUMIFS('02_核算项'!$AC$2:$AC$6232,'02_核算项'!$B$2:$B$6232,$A233,'02_核算项'!$M$2:$M$6232,"PM25")</f>
        <v>11759.387192999999</v>
      </c>
      <c r="M233" s="4">
        <f>SUMIFS('02_核算项'!$AC$2:$AC$6232,'02_核算项'!$B$2:$B$6232,$A233,'02_核算项'!$M$2:$M$6232,"BC")</f>
        <v>23.518774385999997</v>
      </c>
      <c r="N233" s="4">
        <f>SUMIFS('02_核算项'!$AC$2:$AC$6232,'02_核算项'!$B$2:$B$6232,$A233,'02_核算项'!$M$2:$M$6232,"OC")</f>
        <v>0.0</v>
      </c>
      <c r="O233" s="4">
        <f>SUMIFS('02_核算项'!$AC$2:$AC$6232,'02_核算项'!$B$2:$B$6232,$A233,'02_核算项'!$M$2:$M$6232,"NH3")</f>
        <v>247.99024</v>
      </c>
      <c r="P233" s="4">
        <f>SUMIFS('02_核算项'!$AD$2:$AD$6232,'02_核算项'!$B$2:$B$6232,$A233,'02_核算项'!$M$2:$M$6232,"SO2")</f>
        <v>4637.417487999999</v>
      </c>
      <c r="Q233" s="4">
        <f>SUMIFS('02_核算项'!$AD$2:$AD$6232,'02_核算项'!$B$2:$B$6232,$A233,'02_核算项'!$M$2:$M$6232,"NOX")</f>
        <v>4023.0216683999997</v>
      </c>
      <c r="R233" s="4">
        <f>SUMIFS('02_核算项'!$AD$2:$AD$6232,'02_核算项'!$B$2:$B$6232,$A233,'02_核算项'!$M$2:$M$6232,"CO")</f>
        <v>3099.878</v>
      </c>
      <c r="S233" s="4">
        <f>SUMIFS('02_核算项'!$AD$2:$AD$6232,'02_核算项'!$B$2:$B$6232,$A233,'02_核算项'!$M$2:$M$6232,"VOCS")</f>
        <v>61.99756</v>
      </c>
      <c r="T233" s="4">
        <f>SUMIFS('02_核算项'!$AD$2:$AD$6232,'02_核算项'!$B$2:$B$6232,$A233,'02_核算项'!$M$2:$M$6232,"PM10")</f>
        <v>803.5581248550006</v>
      </c>
      <c r="U233" s="4">
        <f>SUMIFS('02_核算项'!$AD$2:$AD$6232,'02_核算项'!$B$2:$B$6232,$A233,'02_核算项'!$M$2:$M$6232,"PM25")</f>
        <v>470.37548772000036</v>
      </c>
      <c r="V233" s="4">
        <f>SUMIFS('02_核算项'!$AD$2:$AD$6232,'02_核算项'!$B$2:$B$6232,$A233,'02_核算项'!$M$2:$M$6232,"BC")</f>
        <v>0.9407509754400007</v>
      </c>
      <c r="W233" s="4">
        <f>SUMIFS('02_核算项'!$AD$2:$AD$6232,'02_核算项'!$B$2:$B$6232,$A233,'02_核算项'!$M$2:$M$6232,"OC")</f>
        <v>0.0</v>
      </c>
      <c r="X233" s="4">
        <f>SUMIFS('02_核算项'!$AD$2:$AD$6232,'02_核算项'!$B$2:$B$6232,$A233,'02_核算项'!$M$2:$M$6232,"NH3")</f>
        <v>247.99024</v>
      </c>
      <c r="Y233" s="2">
        <v>16</v>
      </c>
    </row>
    <row r="234" spans="1:25">
      <c r="A234" s="2" t="s">
        <v>3260</v>
      </c>
      <c r="B234" s="2" t="s">
        <v>2760</v>
      </c>
      <c r="C234" s="2" t="s">
        <v>1754</v>
      </c>
      <c r="D234" s="2" t="s">
        <v>50</v>
      </c>
      <c r="E234" s="2" t="s">
        <v>51</v>
      </c>
      <c r="F234" s="2" t="s">
        <v>52</v>
      </c>
      <c r="G234" s="4">
        <f>SUMIFS('02_核算项'!$AC$2:$AC$6232,'02_核算项'!$B$2:$B$6232,$A234,'02_核算项'!$M$2:$M$6232,"SO2")</f>
        <v>6477.47838</v>
      </c>
      <c r="H234" s="4">
        <f>SUMIFS('02_核算项'!$AC$2:$AC$6232,'02_核算项'!$B$2:$B$6232,$A234,'02_核算项'!$M$2:$M$6232,"NOX")</f>
        <v>3059.43183</v>
      </c>
      <c r="I234" s="4">
        <f>SUMIFS('02_核算项'!$AC$2:$AC$6232,'02_核算项'!$B$2:$B$6232,$A234,'02_核算项'!$M$2:$M$6232,"CO")</f>
        <v>747.114</v>
      </c>
      <c r="J234" s="4">
        <f>SUMIFS('02_核算项'!$AC$2:$AC$6232,'02_核算项'!$B$2:$B$6232,$A234,'02_核算项'!$M$2:$M$6232,"VOCS")</f>
        <v>14.94228</v>
      </c>
      <c r="K234" s="4">
        <f>SUMIFS('02_核算项'!$AC$2:$AC$6232,'02_核算项'!$B$2:$B$6232,$A234,'02_核算项'!$M$2:$M$6232,"PM10")</f>
        <v>19331.57475</v>
      </c>
      <c r="L234" s="4">
        <f>SUMIFS('02_核算项'!$AC$2:$AC$6232,'02_核算项'!$B$2:$B$6232,$A234,'02_核算项'!$M$2:$M$6232,"PM25")</f>
        <v>5043.0195</v>
      </c>
      <c r="M234" s="4">
        <f>SUMIFS('02_核算项'!$AC$2:$AC$6232,'02_核算项'!$B$2:$B$6232,$A234,'02_核算项'!$M$2:$M$6232,"BC")</f>
        <v>10.086039</v>
      </c>
      <c r="N234" s="4">
        <f>SUMIFS('02_核算项'!$AC$2:$AC$6232,'02_核算项'!$B$2:$B$6232,$A234,'02_核算项'!$M$2:$M$6232,"OC")</f>
        <v>0.0</v>
      </c>
      <c r="O234" s="4">
        <f>SUMIFS('02_核算项'!$AC$2:$AC$6232,'02_核算项'!$B$2:$B$6232,$A234,'02_核算项'!$M$2:$M$6232,"NH3")</f>
        <v>59.76912</v>
      </c>
      <c r="P234" s="4">
        <f>SUMIFS('02_核算项'!$AD$2:$AD$6232,'02_核算项'!$B$2:$B$6232,$A234,'02_核算项'!$M$2:$M$6232,"SO2")</f>
        <v>1295.4956759999995</v>
      </c>
      <c r="Q234" s="4">
        <f>SUMIFS('02_核算项'!$AD$2:$AD$6232,'02_核算项'!$B$2:$B$6232,$A234,'02_核算项'!$M$2:$M$6232,"NOX")</f>
        <v>1101.3954588</v>
      </c>
      <c r="R234" s="4">
        <f>SUMIFS('02_核算项'!$AD$2:$AD$6232,'02_核算项'!$B$2:$B$6232,$A234,'02_核算项'!$M$2:$M$6232,"CO")</f>
        <v>747.114</v>
      </c>
      <c r="S234" s="4">
        <f>SUMIFS('02_核算项'!$AD$2:$AD$6232,'02_核算项'!$B$2:$B$6232,$A234,'02_核算项'!$M$2:$M$6232,"VOCS")</f>
        <v>14.94228</v>
      </c>
      <c r="T234" s="4">
        <f>SUMIFS('02_核算项'!$AD$2:$AD$6232,'02_核算项'!$B$2:$B$6232,$A234,'02_核算项'!$M$2:$M$6232,"PM10")</f>
        <v>344.60633250000035</v>
      </c>
      <c r="U234" s="4">
        <f>SUMIFS('02_核算项'!$AD$2:$AD$6232,'02_核算项'!$B$2:$B$6232,$A234,'02_核算项'!$M$2:$M$6232,"PM25")</f>
        <v>201.7207800000002</v>
      </c>
      <c r="V234" s="4">
        <f>SUMIFS('02_核算项'!$AD$2:$AD$6232,'02_核算项'!$B$2:$B$6232,$A234,'02_核算项'!$M$2:$M$6232,"BC")</f>
        <v>0.40344156000000037</v>
      </c>
      <c r="W234" s="4">
        <f>SUMIFS('02_核算项'!$AD$2:$AD$6232,'02_核算项'!$B$2:$B$6232,$A234,'02_核算项'!$M$2:$M$6232,"OC")</f>
        <v>0.0</v>
      </c>
      <c r="X234" s="4">
        <f>SUMIFS('02_核算项'!$AD$2:$AD$6232,'02_核算项'!$B$2:$B$6232,$A234,'02_核算项'!$M$2:$M$6232,"NH3")</f>
        <v>59.76912</v>
      </c>
      <c r="Y234" s="2">
        <v>16</v>
      </c>
    </row>
    <row r="235" spans="1:25">
      <c r="A235" s="2" t="s">
        <v>3270</v>
      </c>
      <c r="B235" s="2" t="s">
        <v>3210</v>
      </c>
      <c r="C235" s="2" t="s">
        <v>491</v>
      </c>
      <c r="D235" s="2" t="s">
        <v>119</v>
      </c>
      <c r="E235" s="2" t="s">
        <v>227</v>
      </c>
      <c r="F235" s="2" t="s">
        <v>52</v>
      </c>
      <c r="G235" s="4">
        <f>SUMIFS('02_核算项'!$AC$2:$AC$6232,'02_核算项'!$B$2:$B$6232,$A235,'02_核算项'!$M$2:$M$6232,"SO2")</f>
        <v>0.0</v>
      </c>
      <c r="H235" s="4">
        <f>SUMIFS('02_核算项'!$AC$2:$AC$6232,'02_核算项'!$B$2:$B$6232,$A235,'02_核算项'!$M$2:$M$6232,"NOX")</f>
        <v>42.03812</v>
      </c>
      <c r="I235" s="4">
        <f>SUMIFS('02_核算项'!$AC$2:$AC$6232,'02_核算项'!$B$2:$B$6232,$A235,'02_核算项'!$M$2:$M$6232,"CO")</f>
        <v>13.32916</v>
      </c>
      <c r="J235" s="4">
        <f>SUMIFS('02_核算项'!$AC$2:$AC$6232,'02_核算项'!$B$2:$B$6232,$A235,'02_核算项'!$M$2:$M$6232,"VOCS")</f>
        <v>0.205064</v>
      </c>
      <c r="K235" s="4">
        <f>SUMIFS('02_核算项'!$AC$2:$AC$6232,'02_核算项'!$B$2:$B$6232,$A235,'02_核算项'!$M$2:$M$6232,"PM10")</f>
        <v>0.307596</v>
      </c>
      <c r="L235" s="4">
        <f>SUMIFS('02_核算项'!$AC$2:$AC$6232,'02_核算项'!$B$2:$B$6232,$A235,'02_核算项'!$M$2:$M$6232,"PM25")</f>
        <v>0.307596</v>
      </c>
      <c r="M235" s="4">
        <f>SUMIFS('02_核算项'!$AC$2:$AC$6232,'02_核算项'!$B$2:$B$6232,$A235,'02_核算项'!$M$2:$M$6232,"BC")</f>
        <v>0.0</v>
      </c>
      <c r="N235" s="4">
        <f>SUMIFS('02_核算项'!$AC$2:$AC$6232,'02_核算项'!$B$2:$B$6232,$A235,'02_核算项'!$M$2:$M$6232,"OC")</f>
        <v>0.0</v>
      </c>
      <c r="O235" s="4">
        <f>SUMIFS('02_核算项'!$AC$2:$AC$6232,'02_核算项'!$B$2:$B$6232,$A235,'02_核算项'!$M$2:$M$6232,"NH3")</f>
        <v>0.0</v>
      </c>
      <c r="P235" s="4">
        <f>SUMIFS('02_核算项'!$AD$2:$AD$6232,'02_核算项'!$B$2:$B$6232,$A235,'02_核算项'!$M$2:$M$6232,"SO2")</f>
        <v>0.0</v>
      </c>
      <c r="Q235" s="4">
        <f>SUMIFS('02_核算项'!$AD$2:$AD$6232,'02_核算项'!$B$2:$B$6232,$A235,'02_核算项'!$M$2:$M$6232,"NOX")</f>
        <v>42.03812</v>
      </c>
      <c r="R235" s="4">
        <f>SUMIFS('02_核算项'!$AD$2:$AD$6232,'02_核算项'!$B$2:$B$6232,$A235,'02_核算项'!$M$2:$M$6232,"CO")</f>
        <v>13.32916</v>
      </c>
      <c r="S235" s="4">
        <f>SUMIFS('02_核算项'!$AD$2:$AD$6232,'02_核算项'!$B$2:$B$6232,$A235,'02_核算项'!$M$2:$M$6232,"VOCS")</f>
        <v>0.205064</v>
      </c>
      <c r="T235" s="4">
        <f>SUMIFS('02_核算项'!$AD$2:$AD$6232,'02_核算项'!$B$2:$B$6232,$A235,'02_核算项'!$M$2:$M$6232,"PM10")</f>
        <v>0.307596</v>
      </c>
      <c r="U235" s="4">
        <f>SUMIFS('02_核算项'!$AD$2:$AD$6232,'02_核算项'!$B$2:$B$6232,$A235,'02_核算项'!$M$2:$M$6232,"PM25")</f>
        <v>0.307596</v>
      </c>
      <c r="V235" s="4">
        <f>SUMIFS('02_核算项'!$AD$2:$AD$6232,'02_核算项'!$B$2:$B$6232,$A235,'02_核算项'!$M$2:$M$6232,"BC")</f>
        <v>0.0</v>
      </c>
      <c r="W235" s="4">
        <f>SUMIFS('02_核算项'!$AD$2:$AD$6232,'02_核算项'!$B$2:$B$6232,$A235,'02_核算项'!$M$2:$M$6232,"OC")</f>
        <v>0.0</v>
      </c>
      <c r="X235" s="4">
        <f>SUMIFS('02_核算项'!$AD$2:$AD$6232,'02_核算项'!$B$2:$B$6232,$A235,'02_核算项'!$M$2:$M$6232,"NH3")</f>
        <v>0.0</v>
      </c>
      <c r="Y235" s="2">
        <v>33</v>
      </c>
    </row>
    <row r="236" spans="1:25">
      <c r="A236" s="2" t="s">
        <v>3280</v>
      </c>
      <c r="B236" s="2" t="s">
        <v>3281</v>
      </c>
      <c r="C236" s="2" t="s">
        <v>526</v>
      </c>
      <c r="D236" s="2" t="s">
        <v>224</v>
      </c>
      <c r="E236" s="2" t="s">
        <v>51</v>
      </c>
      <c r="F236" s="2" t="s">
        <v>52</v>
      </c>
      <c r="G236" s="4">
        <f>SUMIFS('02_核算项'!$AC$2:$AC$6232,'02_核算项'!$B$2:$B$6232,$A236,'02_核算项'!$M$2:$M$6232,"SO2")</f>
        <v>3751.20096</v>
      </c>
      <c r="H236" s="4">
        <f>SUMIFS('02_核算项'!$AC$2:$AC$6232,'02_核算项'!$B$2:$B$6232,$A236,'02_核算项'!$M$2:$M$6232,"NOX")</f>
        <v>3764.99214</v>
      </c>
      <c r="I236" s="4">
        <f>SUMIFS('02_核算项'!$AC$2:$AC$6232,'02_核算项'!$B$2:$B$6232,$A236,'02_核算项'!$M$2:$M$6232,"CO")</f>
        <v>919.412</v>
      </c>
      <c r="J236" s="4">
        <f>SUMIFS('02_核算项'!$AC$2:$AC$6232,'02_核算项'!$B$2:$B$6232,$A236,'02_核算项'!$M$2:$M$6232,"VOCS")</f>
        <v>18.38824</v>
      </c>
      <c r="K236" s="4">
        <f>SUMIFS('02_核算项'!$AC$2:$AC$6232,'02_核算项'!$B$2:$B$6232,$A236,'02_核算项'!$M$2:$M$6232,"PM10")</f>
        <v>19671.923034400003</v>
      </c>
      <c r="L236" s="4">
        <f>SUMIFS('02_核算项'!$AC$2:$AC$6232,'02_核算项'!$B$2:$B$6232,$A236,'02_核算项'!$M$2:$M$6232,"PM25")</f>
        <v>4748.395215200001</v>
      </c>
      <c r="M236" s="4">
        <f>SUMIFS('02_核算项'!$AC$2:$AC$6232,'02_核算项'!$B$2:$B$6232,$A236,'02_核算项'!$M$2:$M$6232,"BC")</f>
        <v>9.4967904304</v>
      </c>
      <c r="N236" s="4">
        <f>SUMIFS('02_核算项'!$AC$2:$AC$6232,'02_核算项'!$B$2:$B$6232,$A236,'02_核算项'!$M$2:$M$6232,"OC")</f>
        <v>0.0</v>
      </c>
      <c r="O236" s="4">
        <f>SUMIFS('02_核算项'!$AC$2:$AC$6232,'02_核算项'!$B$2:$B$6232,$A236,'02_核算项'!$M$2:$M$6232,"NH3")</f>
        <v>73.55296</v>
      </c>
      <c r="P236" s="4">
        <f>SUMIFS('02_核算项'!$AD$2:$AD$6232,'02_核算项'!$B$2:$B$6232,$A236,'02_核算项'!$M$2:$M$6232,"SO2")</f>
        <v>1875.60048</v>
      </c>
      <c r="Q236" s="4">
        <f>SUMIFS('02_核算项'!$AD$2:$AD$6232,'02_核算项'!$B$2:$B$6232,$A236,'02_核算项'!$M$2:$M$6232,"NOX")</f>
        <v>1355.3971703999998</v>
      </c>
      <c r="R236" s="4">
        <f>SUMIFS('02_核算项'!$AD$2:$AD$6232,'02_核算项'!$B$2:$B$6232,$A236,'02_核算项'!$M$2:$M$6232,"CO")</f>
        <v>919.412</v>
      </c>
      <c r="S236" s="4">
        <f>SUMIFS('02_核算项'!$AD$2:$AD$6232,'02_核算项'!$B$2:$B$6232,$A236,'02_核算项'!$M$2:$M$6232,"VOCS")</f>
        <v>18.38824</v>
      </c>
      <c r="T236" s="4">
        <f>SUMIFS('02_核算项'!$AD$2:$AD$6232,'02_核算项'!$B$2:$B$6232,$A236,'02_核算项'!$M$2:$M$6232,"PM10")</f>
        <v>630.8582214480002</v>
      </c>
      <c r="U236" s="4">
        <f>SUMIFS('02_核算项'!$AD$2:$AD$6232,'02_核算项'!$B$2:$B$6232,$A236,'02_核算项'!$M$2:$M$6232,"PM25")</f>
        <v>332.38766506399986</v>
      </c>
      <c r="V236" s="4">
        <f>SUMIFS('02_核算项'!$AD$2:$AD$6232,'02_核算项'!$B$2:$B$6232,$A236,'02_核算项'!$M$2:$M$6232,"BC")</f>
        <v>0.6647753301279996</v>
      </c>
      <c r="W236" s="4">
        <f>SUMIFS('02_核算项'!$AD$2:$AD$6232,'02_核算项'!$B$2:$B$6232,$A236,'02_核算项'!$M$2:$M$6232,"OC")</f>
        <v>0.0</v>
      </c>
      <c r="X236" s="4">
        <f>SUMIFS('02_核算项'!$AD$2:$AD$6232,'02_核算项'!$B$2:$B$6232,$A236,'02_核算项'!$M$2:$M$6232,"NH3")</f>
        <v>73.55296</v>
      </c>
      <c r="Y236" s="2">
        <v>15</v>
      </c>
    </row>
    <row r="237" spans="1:25">
      <c r="A237" s="2" t="s">
        <v>3295</v>
      </c>
      <c r="B237" s="2" t="s">
        <v>3296</v>
      </c>
      <c r="C237" s="2" t="s">
        <v>924</v>
      </c>
      <c r="D237" s="2" t="s">
        <v>50</v>
      </c>
      <c r="E237" s="2" t="s">
        <v>225</v>
      </c>
      <c r="F237" s="2" t="s">
        <v>52</v>
      </c>
      <c r="G237" s="4">
        <f>SUMIFS('02_核算项'!$AC$2:$AC$6232,'02_核算项'!$B$2:$B$6232,$A237,'02_核算项'!$M$2:$M$6232,"SO2")</f>
        <v>0.0</v>
      </c>
      <c r="H237" s="4">
        <f>SUMIFS('02_核算项'!$AC$2:$AC$6232,'02_核算项'!$B$2:$B$6232,$A237,'02_核算项'!$M$2:$M$6232,"NOX")</f>
        <v>825.5437739999999</v>
      </c>
      <c r="I237" s="4">
        <f>SUMIFS('02_核算项'!$AC$2:$AC$6232,'02_核算项'!$B$2:$B$6232,$A237,'02_核算项'!$M$2:$M$6232,"CO")</f>
        <v>261.757782</v>
      </c>
      <c r="J237" s="4">
        <f>SUMIFS('02_核算项'!$AC$2:$AC$6232,'02_核算项'!$B$2:$B$6232,$A237,'02_核算项'!$M$2:$M$6232,"VOCS")</f>
        <v>4.0270428</v>
      </c>
      <c r="K237" s="4">
        <f>SUMIFS('02_核算项'!$AC$2:$AC$6232,'02_核算项'!$B$2:$B$6232,$A237,'02_核算项'!$M$2:$M$6232,"PM10")</f>
        <v>6.0405642</v>
      </c>
      <c r="L237" s="4">
        <f>SUMIFS('02_核算项'!$AC$2:$AC$6232,'02_核算项'!$B$2:$B$6232,$A237,'02_核算项'!$M$2:$M$6232,"PM25")</f>
        <v>6.0405642</v>
      </c>
      <c r="M237" s="4">
        <f>SUMIFS('02_核算项'!$AC$2:$AC$6232,'02_核算项'!$B$2:$B$6232,$A237,'02_核算项'!$M$2:$M$6232,"BC")</f>
        <v>0.0</v>
      </c>
      <c r="N237" s="4">
        <f>SUMIFS('02_核算项'!$AC$2:$AC$6232,'02_核算项'!$B$2:$B$6232,$A237,'02_核算项'!$M$2:$M$6232,"OC")</f>
        <v>0.0</v>
      </c>
      <c r="O237" s="4">
        <f>SUMIFS('02_核算项'!$AC$2:$AC$6232,'02_核算项'!$B$2:$B$6232,$A237,'02_核算项'!$M$2:$M$6232,"NH3")</f>
        <v>0.0</v>
      </c>
      <c r="P237" s="4">
        <f>SUMIFS('02_核算项'!$AD$2:$AD$6232,'02_核算项'!$B$2:$B$6232,$A237,'02_核算项'!$M$2:$M$6232,"SO2")</f>
        <v>0.0</v>
      </c>
      <c r="Q237" s="4">
        <f>SUMIFS('02_核算项'!$AD$2:$AD$6232,'02_核算项'!$B$2:$B$6232,$A237,'02_核算项'!$M$2:$M$6232,"NOX")</f>
        <v>643.92414372</v>
      </c>
      <c r="R237" s="4">
        <f>SUMIFS('02_核算项'!$AD$2:$AD$6232,'02_核算项'!$B$2:$B$6232,$A237,'02_核算项'!$M$2:$M$6232,"CO")</f>
        <v>261.757782</v>
      </c>
      <c r="S237" s="4">
        <f>SUMIFS('02_核算项'!$AD$2:$AD$6232,'02_核算项'!$B$2:$B$6232,$A237,'02_核算项'!$M$2:$M$6232,"VOCS")</f>
        <v>4.0270428</v>
      </c>
      <c r="T237" s="4">
        <f>SUMIFS('02_核算项'!$AD$2:$AD$6232,'02_核算项'!$B$2:$B$6232,$A237,'02_核算项'!$M$2:$M$6232,"PM10")</f>
        <v>6.0405642</v>
      </c>
      <c r="U237" s="4">
        <f>SUMIFS('02_核算项'!$AD$2:$AD$6232,'02_核算项'!$B$2:$B$6232,$A237,'02_核算项'!$M$2:$M$6232,"PM25")</f>
        <v>6.0405642</v>
      </c>
      <c r="V237" s="4">
        <f>SUMIFS('02_核算项'!$AD$2:$AD$6232,'02_核算项'!$B$2:$B$6232,$A237,'02_核算项'!$M$2:$M$6232,"BC")</f>
        <v>0.0</v>
      </c>
      <c r="W237" s="4">
        <f>SUMIFS('02_核算项'!$AD$2:$AD$6232,'02_核算项'!$B$2:$B$6232,$A237,'02_核算项'!$M$2:$M$6232,"OC")</f>
        <v>0.0</v>
      </c>
      <c r="X237" s="4">
        <f>SUMIFS('02_核算项'!$AD$2:$AD$6232,'02_核算项'!$B$2:$B$6232,$A237,'02_核算项'!$M$2:$M$6232,"NH3")</f>
        <v>0.0</v>
      </c>
      <c r="Y237" s="2">
        <v>32</v>
      </c>
    </row>
    <row r="238" spans="1:25">
      <c r="A238" s="2" t="s">
        <v>3306</v>
      </c>
      <c r="B238" s="2" t="s">
        <v>1237</v>
      </c>
      <c r="C238" s="2" t="s">
        <v>277</v>
      </c>
      <c r="D238" s="2" t="s">
        <v>278</v>
      </c>
      <c r="E238" s="2" t="s">
        <v>225</v>
      </c>
      <c r="F238" s="2" t="s">
        <v>560</v>
      </c>
      <c r="G238" s="4">
        <f>SUMIFS('02_核算项'!$AC$2:$AC$6232,'02_核算项'!$B$2:$B$6232,$A238,'02_核算项'!$M$2:$M$6232,"SO2")</f>
        <v>0.0</v>
      </c>
      <c r="H238" s="4">
        <f>SUMIFS('02_核算项'!$AC$2:$AC$6232,'02_核算项'!$B$2:$B$6232,$A238,'02_核算项'!$M$2:$M$6232,"NOX")</f>
        <v>5.73129</v>
      </c>
      <c r="I238" s="4">
        <f>SUMIFS('02_核算项'!$AC$2:$AC$6232,'02_核算项'!$B$2:$B$6232,$A238,'02_核算项'!$M$2:$M$6232,"CO")</f>
        <v>5.51902</v>
      </c>
      <c r="J238" s="4">
        <f>SUMIFS('02_核算项'!$AC$2:$AC$6232,'02_核算项'!$B$2:$B$6232,$A238,'02_核算项'!$M$2:$M$6232,"VOCS")</f>
        <v>0.084908</v>
      </c>
      <c r="K238" s="4">
        <f>SUMIFS('02_核算项'!$AC$2:$AC$6232,'02_核算项'!$B$2:$B$6232,$A238,'02_核算项'!$M$2:$M$6232,"PM10")</f>
        <v>0.127362</v>
      </c>
      <c r="L238" s="4">
        <f>SUMIFS('02_核算项'!$AC$2:$AC$6232,'02_核算项'!$B$2:$B$6232,$A238,'02_核算项'!$M$2:$M$6232,"PM25")</f>
        <v>0.127362</v>
      </c>
      <c r="M238" s="4">
        <f>SUMIFS('02_核算项'!$AC$2:$AC$6232,'02_核算项'!$B$2:$B$6232,$A238,'02_核算项'!$M$2:$M$6232,"BC")</f>
        <v>0.0</v>
      </c>
      <c r="N238" s="4">
        <f>SUMIFS('02_核算项'!$AC$2:$AC$6232,'02_核算项'!$B$2:$B$6232,$A238,'02_核算项'!$M$2:$M$6232,"OC")</f>
        <v>0.0</v>
      </c>
      <c r="O238" s="4">
        <f>SUMIFS('02_核算项'!$AC$2:$AC$6232,'02_核算项'!$B$2:$B$6232,$A238,'02_核算项'!$M$2:$M$6232,"NH3")</f>
        <v>0.0</v>
      </c>
      <c r="P238" s="4">
        <f>SUMIFS('02_核算项'!$AD$2:$AD$6232,'02_核算项'!$B$2:$B$6232,$A238,'02_核算项'!$M$2:$M$6232,"SO2")</f>
        <v>0.0</v>
      </c>
      <c r="Q238" s="4">
        <f>SUMIFS('02_核算项'!$AD$2:$AD$6232,'02_核算项'!$B$2:$B$6232,$A238,'02_核算项'!$M$2:$M$6232,"NOX")</f>
        <v>4.4704062</v>
      </c>
      <c r="R238" s="4">
        <f>SUMIFS('02_核算项'!$AD$2:$AD$6232,'02_核算项'!$B$2:$B$6232,$A238,'02_核算项'!$M$2:$M$6232,"CO")</f>
        <v>5.51902</v>
      </c>
      <c r="S238" s="4">
        <f>SUMIFS('02_核算项'!$AD$2:$AD$6232,'02_核算项'!$B$2:$B$6232,$A238,'02_核算项'!$M$2:$M$6232,"VOCS")</f>
        <v>0.084908</v>
      </c>
      <c r="T238" s="4">
        <f>SUMIFS('02_核算项'!$AD$2:$AD$6232,'02_核算项'!$B$2:$B$6232,$A238,'02_核算项'!$M$2:$M$6232,"PM10")</f>
        <v>0.127362</v>
      </c>
      <c r="U238" s="4">
        <f>SUMIFS('02_核算项'!$AD$2:$AD$6232,'02_核算项'!$B$2:$B$6232,$A238,'02_核算项'!$M$2:$M$6232,"PM25")</f>
        <v>0.127362</v>
      </c>
      <c r="V238" s="4">
        <f>SUMIFS('02_核算项'!$AD$2:$AD$6232,'02_核算项'!$B$2:$B$6232,$A238,'02_核算项'!$M$2:$M$6232,"BC")</f>
        <v>0.0</v>
      </c>
      <c r="W238" s="4">
        <f>SUMIFS('02_核算项'!$AD$2:$AD$6232,'02_核算项'!$B$2:$B$6232,$A238,'02_核算项'!$M$2:$M$6232,"OC")</f>
        <v>0.0</v>
      </c>
      <c r="X238" s="4">
        <f>SUMIFS('02_核算项'!$AD$2:$AD$6232,'02_核算项'!$B$2:$B$6232,$A238,'02_核算项'!$M$2:$M$6232,"NH3")</f>
        <v>0.0</v>
      </c>
      <c r="Y238" s="2">
        <v>32</v>
      </c>
    </row>
    <row r="239" spans="1:25">
      <c r="A239" s="2" t="s">
        <v>3316</v>
      </c>
      <c r="B239" s="2" t="s">
        <v>689</v>
      </c>
      <c r="C239" s="2" t="s">
        <v>277</v>
      </c>
      <c r="D239" s="2" t="s">
        <v>278</v>
      </c>
      <c r="E239" s="2" t="s">
        <v>227</v>
      </c>
      <c r="F239" s="2" t="s">
        <v>1585</v>
      </c>
      <c r="G239" s="4">
        <f>SUMIFS('02_核算项'!$AC$2:$AC$6232,'02_核算项'!$B$2:$B$6232,$A239,'02_核算项'!$M$2:$M$6232,"SO2")</f>
        <v>0</v>
      </c>
      <c r="H239" s="4">
        <f>SUMIFS('02_核算项'!$AC$2:$AC$6232,'02_核算项'!$B$2:$B$6232,$A239,'02_核算项'!$M$2:$M$6232,"NOX")</f>
        <v>0</v>
      </c>
      <c r="I239" s="4">
        <f>SUMIFS('02_核算项'!$AC$2:$AC$6232,'02_核算项'!$B$2:$B$6232,$A239,'02_核算项'!$M$2:$M$6232,"CO")</f>
        <v>0</v>
      </c>
      <c r="J239" s="4">
        <f>SUMIFS('02_核算项'!$AC$2:$AC$6232,'02_核算项'!$B$2:$B$6232,$A239,'02_核算项'!$M$2:$M$6232,"VOCS")</f>
        <v>0</v>
      </c>
      <c r="K239" s="4">
        <f>SUMIFS('02_核算项'!$AC$2:$AC$6232,'02_核算项'!$B$2:$B$6232,$A239,'02_核算项'!$M$2:$M$6232,"PM10")</f>
        <v>0</v>
      </c>
      <c r="L239" s="4">
        <f>SUMIFS('02_核算项'!$AC$2:$AC$6232,'02_核算项'!$B$2:$B$6232,$A239,'02_核算项'!$M$2:$M$6232,"PM25")</f>
        <v>0</v>
      </c>
      <c r="M239" s="4">
        <f>SUMIFS('02_核算项'!$AC$2:$AC$6232,'02_核算项'!$B$2:$B$6232,$A239,'02_核算项'!$M$2:$M$6232,"BC")</f>
        <v>0</v>
      </c>
      <c r="N239" s="4">
        <f>SUMIFS('02_核算项'!$AC$2:$AC$6232,'02_核算项'!$B$2:$B$6232,$A239,'02_核算项'!$M$2:$M$6232,"OC")</f>
        <v>0</v>
      </c>
      <c r="O239" s="4">
        <f>SUMIFS('02_核算项'!$AC$2:$AC$6232,'02_核算项'!$B$2:$B$6232,$A239,'02_核算项'!$M$2:$M$6232,"NH3")</f>
        <v>0.0</v>
      </c>
      <c r="X239" s="4">
        <f>SUMIFS('02_核算项'!$AD$2:$AD$6232,'02_核算项'!$B$2:$B$6232,$A239,'02_核算项'!$M$2:$M$6232,"NH3")</f>
        <v>0.0</v>
      </c>
      <c r="Y239" s="2">
        <v>48</v>
      </c>
    </row>
    <row r="240" spans="1:25">
      <c r="A240" s="2" t="s">
        <v>3326</v>
      </c>
      <c r="B240" s="2" t="s">
        <v>1062</v>
      </c>
      <c r="C240" s="2" t="s">
        <v>984</v>
      </c>
      <c r="D240" s="2" t="s">
        <v>50</v>
      </c>
      <c r="E240" s="2" t="s">
        <v>227</v>
      </c>
      <c r="F240" s="2" t="s">
        <v>297</v>
      </c>
      <c r="G240" s="4">
        <f>SUMIFS('02_核算项'!$AC$2:$AC$6232,'02_核算项'!$B$2:$B$6232,$A240,'02_核算项'!$M$2:$M$6232,"SO2")</f>
        <v>0.0</v>
      </c>
      <c r="H240" s="4">
        <f>SUMIFS('02_核算项'!$AC$2:$AC$6232,'02_核算项'!$B$2:$B$6232,$A240,'02_核算项'!$M$2:$M$6232,"NOX")</f>
        <v>3.4694199999999995</v>
      </c>
      <c r="I240" s="4">
        <f>SUMIFS('02_核算项'!$AC$2:$AC$6232,'02_核算项'!$B$2:$B$6232,$A240,'02_核算项'!$M$2:$M$6232,"CO")</f>
        <v>1.10006</v>
      </c>
      <c r="J240" s="4">
        <f>SUMIFS('02_核算项'!$AC$2:$AC$6232,'02_核算项'!$B$2:$B$6232,$A240,'02_核算项'!$M$2:$M$6232,"VOCS")</f>
        <v>0.016924</v>
      </c>
      <c r="K240" s="4">
        <f>SUMIFS('02_核算项'!$AC$2:$AC$6232,'02_核算项'!$B$2:$B$6232,$A240,'02_核算项'!$M$2:$M$6232,"PM10")</f>
        <v>0.025386</v>
      </c>
      <c r="L240" s="4">
        <f>SUMIFS('02_核算项'!$AC$2:$AC$6232,'02_核算项'!$B$2:$B$6232,$A240,'02_核算项'!$M$2:$M$6232,"PM25")</f>
        <v>0.025386</v>
      </c>
      <c r="M240" s="4">
        <f>SUMIFS('02_核算项'!$AC$2:$AC$6232,'02_核算项'!$B$2:$B$6232,$A240,'02_核算项'!$M$2:$M$6232,"BC")</f>
        <v>0.0</v>
      </c>
      <c r="N240" s="4">
        <f>SUMIFS('02_核算项'!$AC$2:$AC$6232,'02_核算项'!$B$2:$B$6232,$A240,'02_核算项'!$M$2:$M$6232,"OC")</f>
        <v>0.0</v>
      </c>
      <c r="O240" s="4">
        <f>SUMIFS('02_核算项'!$AC$2:$AC$6232,'02_核算项'!$B$2:$B$6232,$A240,'02_核算项'!$M$2:$M$6232,"NH3")</f>
        <v>0.0</v>
      </c>
      <c r="P240" s="4">
        <f>SUMIFS('02_核算项'!$AD$2:$AD$6232,'02_核算项'!$B$2:$B$6232,$A240,'02_核算项'!$M$2:$M$6232,"SO2")</f>
        <v>0.0</v>
      </c>
      <c r="Q240" s="4">
        <f>SUMIFS('02_核算项'!$AD$2:$AD$6232,'02_核算项'!$B$2:$B$6232,$A240,'02_核算项'!$M$2:$M$6232,"NOX")</f>
        <v>2.7061475999999995</v>
      </c>
      <c r="R240" s="4">
        <f>SUMIFS('02_核算项'!$AD$2:$AD$6232,'02_核算项'!$B$2:$B$6232,$A240,'02_核算项'!$M$2:$M$6232,"CO")</f>
        <v>1.10006</v>
      </c>
      <c r="S240" s="4">
        <f>SUMIFS('02_核算项'!$AD$2:$AD$6232,'02_核算项'!$B$2:$B$6232,$A240,'02_核算项'!$M$2:$M$6232,"VOCS")</f>
        <v>0.016924</v>
      </c>
      <c r="T240" s="4">
        <f>SUMIFS('02_核算项'!$AD$2:$AD$6232,'02_核算项'!$B$2:$B$6232,$A240,'02_核算项'!$M$2:$M$6232,"PM10")</f>
        <v>0.025386</v>
      </c>
      <c r="U240" s="4">
        <f>SUMIFS('02_核算项'!$AD$2:$AD$6232,'02_核算项'!$B$2:$B$6232,$A240,'02_核算项'!$M$2:$M$6232,"PM25")</f>
        <v>0.025386</v>
      </c>
      <c r="V240" s="4">
        <f>SUMIFS('02_核算项'!$AD$2:$AD$6232,'02_核算项'!$B$2:$B$6232,$A240,'02_核算项'!$M$2:$M$6232,"BC")</f>
        <v>0.0</v>
      </c>
      <c r="W240" s="4">
        <f>SUMIFS('02_核算项'!$AD$2:$AD$6232,'02_核算项'!$B$2:$B$6232,$A240,'02_核算项'!$M$2:$M$6232,"OC")</f>
        <v>0.0</v>
      </c>
      <c r="X240" s="4">
        <f>SUMIFS('02_核算项'!$AD$2:$AD$6232,'02_核算项'!$B$2:$B$6232,$A240,'02_核算项'!$M$2:$M$6232,"NH3")</f>
        <v>0.0</v>
      </c>
      <c r="Y240" s="2">
        <v>32</v>
      </c>
    </row>
    <row r="241" spans="1:25">
      <c r="A241" s="2" t="s">
        <v>3336</v>
      </c>
      <c r="B241" s="2" t="s">
        <v>1563</v>
      </c>
      <c r="C241" s="2" t="s">
        <v>447</v>
      </c>
      <c r="D241" s="2" t="s">
        <v>119</v>
      </c>
      <c r="E241" s="2" t="s">
        <v>51</v>
      </c>
      <c r="F241" s="2" t="s">
        <v>297</v>
      </c>
      <c r="G241" s="4">
        <f>SUMIFS('02_核算项'!$AC$2:$AC$6232,'02_核算项'!$B$2:$B$6232,$A241,'02_核算项'!$M$2:$M$6232,"SO2")</f>
        <v>283.60607</v>
      </c>
      <c r="H241" s="4">
        <f>SUMIFS('02_核算项'!$AC$2:$AC$6232,'02_核算项'!$B$2:$B$6232,$A241,'02_核算项'!$M$2:$M$6232,"NOX")</f>
        <v>290.9775</v>
      </c>
      <c r="I241" s="4">
        <f>SUMIFS('02_核算项'!$AC$2:$AC$6232,'02_核算项'!$B$2:$B$6232,$A241,'02_核算项'!$M$2:$M$6232,"CO")</f>
        <v>77.594</v>
      </c>
      <c r="J241" s="4">
        <f>SUMIFS('02_核算项'!$AC$2:$AC$6232,'02_核算项'!$B$2:$B$6232,$A241,'02_核算项'!$M$2:$M$6232,"VOCS")</f>
        <v>6.98346</v>
      </c>
      <c r="K241" s="4">
        <f>SUMIFS('02_核算项'!$AC$2:$AC$6232,'02_核算项'!$B$2:$B$6232,$A241,'02_核算项'!$M$2:$M$6232,"PM10")</f>
        <v>970.2974512000001</v>
      </c>
      <c r="L241" s="4">
        <f>SUMIFS('02_核算项'!$AC$2:$AC$6232,'02_核算项'!$B$2:$B$6232,$A241,'02_核算项'!$M$2:$M$6232,"PM25")</f>
        <v>234.20972960000006</v>
      </c>
      <c r="M241" s="4">
        <f>SUMIFS('02_核算项'!$AC$2:$AC$6232,'02_核算项'!$B$2:$B$6232,$A241,'02_核算项'!$M$2:$M$6232,"BC")</f>
        <v>0.4684194592000001</v>
      </c>
      <c r="N241" s="4">
        <f>SUMIFS('02_核算项'!$AC$2:$AC$6232,'02_核算项'!$B$2:$B$6232,$A241,'02_核算项'!$M$2:$M$6232,"OC")</f>
        <v>0.0</v>
      </c>
      <c r="O241" s="4">
        <f>SUMIFS('02_核算项'!$AC$2:$AC$6232,'02_核算项'!$B$2:$B$6232,$A241,'02_核算项'!$M$2:$M$6232,"NH3")</f>
        <v>0.0</v>
      </c>
      <c r="P241" s="4">
        <f>SUMIFS('02_核算项'!$AD$2:$AD$6232,'02_核算项'!$B$2:$B$6232,$A241,'02_核算项'!$M$2:$M$6232,"SO2")</f>
        <v>283.60607</v>
      </c>
      <c r="Q241" s="4">
        <f>SUMIFS('02_核算项'!$AD$2:$AD$6232,'02_核算项'!$B$2:$B$6232,$A241,'02_核算项'!$M$2:$M$6232,"NOX")</f>
        <v>226.96245000000002</v>
      </c>
      <c r="R241" s="4">
        <f>SUMIFS('02_核算项'!$AD$2:$AD$6232,'02_核算项'!$B$2:$B$6232,$A241,'02_核算项'!$M$2:$M$6232,"CO")</f>
        <v>77.594</v>
      </c>
      <c r="S241" s="4">
        <f>SUMIFS('02_核算项'!$AD$2:$AD$6232,'02_核算项'!$B$2:$B$6232,$A241,'02_核算项'!$M$2:$M$6232,"VOCS")</f>
        <v>6.98346</v>
      </c>
      <c r="T241" s="4">
        <f>SUMIFS('02_核算项'!$AD$2:$AD$6232,'02_核算项'!$B$2:$B$6232,$A241,'02_核算项'!$M$2:$M$6232,"PM10")</f>
        <v>970.2974512000001</v>
      </c>
      <c r="U241" s="4">
        <f>SUMIFS('02_核算项'!$AD$2:$AD$6232,'02_核算项'!$B$2:$B$6232,$A241,'02_核算项'!$M$2:$M$6232,"PM25")</f>
        <v>234.20972960000006</v>
      </c>
      <c r="V241" s="4">
        <f>SUMIFS('02_核算项'!$AD$2:$AD$6232,'02_核算项'!$B$2:$B$6232,$A241,'02_核算项'!$M$2:$M$6232,"BC")</f>
        <v>0.4684194592000001</v>
      </c>
      <c r="W241" s="4">
        <f>SUMIFS('02_核算项'!$AD$2:$AD$6232,'02_核算项'!$B$2:$B$6232,$A241,'02_核算项'!$M$2:$M$6232,"OC")</f>
        <v>0.0</v>
      </c>
      <c r="X241" s="4">
        <f>SUMIFS('02_核算项'!$AD$2:$AD$6232,'02_核算项'!$B$2:$B$6232,$A241,'02_核算项'!$M$2:$M$6232,"NH3")</f>
        <v>0.0</v>
      </c>
      <c r="Y241" s="2">
        <v>32</v>
      </c>
    </row>
    <row r="242" spans="1:25">
      <c r="A242" s="2" t="s">
        <v>3346</v>
      </c>
      <c r="B242" s="2" t="s">
        <v>324</v>
      </c>
      <c r="C242" s="2" t="s">
        <v>325</v>
      </c>
      <c r="D242" s="2" t="s">
        <v>50</v>
      </c>
      <c r="E242" s="2" t="s">
        <v>51</v>
      </c>
      <c r="F242" s="2" t="s">
        <v>297</v>
      </c>
      <c r="G242" s="4">
        <f>SUMIFS('02_核算项'!$AC$2:$AC$6232,'02_核算项'!$B$2:$B$6232,$A242,'02_核算项'!$M$2:$M$6232,"SO2")</f>
        <v>8855.109259999997</v>
      </c>
      <c r="H242" s="4">
        <f>SUMIFS('02_核算项'!$AC$2:$AC$6232,'02_核算项'!$B$2:$B$6232,$A242,'02_核算项'!$M$2:$M$6232,"NOX")</f>
        <v>3995.32777</v>
      </c>
      <c r="I242" s="4">
        <f>SUMIFS('02_核算项'!$AC$2:$AC$6232,'02_核算项'!$B$2:$B$6232,$A242,'02_核算项'!$M$2:$M$6232,"CO")</f>
        <v>1108.274</v>
      </c>
      <c r="J242" s="4">
        <f>SUMIFS('02_核算项'!$AC$2:$AC$6232,'02_核算项'!$B$2:$B$6232,$A242,'02_核算项'!$M$2:$M$6232,"VOCS")</f>
        <v>22.16548</v>
      </c>
      <c r="K242" s="4">
        <f>SUMIFS('02_核算项'!$AC$2:$AC$6232,'02_核算项'!$B$2:$B$6232,$A242,'02_核算项'!$M$2:$M$6232,"PM10")</f>
        <v>22597.152723000003</v>
      </c>
      <c r="L242" s="4">
        <f>SUMIFS('02_核算项'!$AC$2:$AC$6232,'02_核算项'!$B$2:$B$6232,$A242,'02_核算项'!$M$2:$M$6232,"PM25")</f>
        <v>5894.909406</v>
      </c>
      <c r="M242" s="4">
        <f>SUMIFS('02_核算项'!$AC$2:$AC$6232,'02_核算项'!$B$2:$B$6232,$A242,'02_核算项'!$M$2:$M$6232,"BC")</f>
        <v>11.789818811999998</v>
      </c>
      <c r="N242" s="4">
        <f>SUMIFS('02_核算项'!$AC$2:$AC$6232,'02_核算项'!$B$2:$B$6232,$A242,'02_核算项'!$M$2:$M$6232,"OC")</f>
        <v>0.0</v>
      </c>
      <c r="O242" s="4">
        <f>SUMIFS('02_核算项'!$AC$2:$AC$6232,'02_核算项'!$B$2:$B$6232,$A242,'02_核算项'!$M$2:$M$6232,"NH3")</f>
        <v>88.66192</v>
      </c>
      <c r="P242" s="4">
        <f>SUMIFS('02_核算项'!$AD$2:$AD$6232,'02_核算项'!$B$2:$B$6232,$A242,'02_核算项'!$M$2:$M$6232,"SO2")</f>
        <v>1771.0218519999992</v>
      </c>
      <c r="Q242" s="4">
        <f>SUMIFS('02_核算项'!$AD$2:$AD$6232,'02_核算项'!$B$2:$B$6232,$A242,'02_核算项'!$M$2:$M$6232,"NOX")</f>
        <v>1438.3179971999998</v>
      </c>
      <c r="R242" s="4">
        <f>SUMIFS('02_核算项'!$AD$2:$AD$6232,'02_核算项'!$B$2:$B$6232,$A242,'02_核算项'!$M$2:$M$6232,"CO")</f>
        <v>1108.274</v>
      </c>
      <c r="S242" s="4">
        <f>SUMIFS('02_核算项'!$AD$2:$AD$6232,'02_核算项'!$B$2:$B$6232,$A242,'02_核算项'!$M$2:$M$6232,"VOCS")</f>
        <v>22.16548</v>
      </c>
      <c r="T242" s="4">
        <f>SUMIFS('02_核算项'!$AD$2:$AD$6232,'02_核算项'!$B$2:$B$6232,$A242,'02_核算项'!$M$2:$M$6232,"PM10")</f>
        <v>402.8188094100004</v>
      </c>
      <c r="U242" s="4">
        <f>SUMIFS('02_核算项'!$AD$2:$AD$6232,'02_核算项'!$B$2:$B$6232,$A242,'02_核算项'!$M$2:$M$6232,"PM25")</f>
        <v>235.7963762400002</v>
      </c>
      <c r="V242" s="4">
        <f>SUMIFS('02_核算项'!$AD$2:$AD$6232,'02_核算项'!$B$2:$B$6232,$A242,'02_核算项'!$M$2:$M$6232,"BC")</f>
        <v>0.4715927524800004</v>
      </c>
      <c r="W242" s="4">
        <f>SUMIFS('02_核算项'!$AD$2:$AD$6232,'02_核算项'!$B$2:$B$6232,$A242,'02_核算项'!$M$2:$M$6232,"OC")</f>
        <v>0.0</v>
      </c>
      <c r="X242" s="4">
        <f>SUMIFS('02_核算项'!$AD$2:$AD$6232,'02_核算项'!$B$2:$B$6232,$A242,'02_核算项'!$M$2:$M$6232,"NH3")</f>
        <v>88.66192</v>
      </c>
      <c r="Y242" s="2">
        <v>15</v>
      </c>
    </row>
    <row r="243" spans="1:25">
      <c r="A243" s="2" t="s">
        <v>3356</v>
      </c>
      <c r="B243" s="2" t="s">
        <v>1159</v>
      </c>
      <c r="C243" s="2" t="s">
        <v>924</v>
      </c>
      <c r="D243" s="2" t="s">
        <v>50</v>
      </c>
      <c r="E243" s="2" t="s">
        <v>225</v>
      </c>
      <c r="F243" s="2" t="s">
        <v>142</v>
      </c>
      <c r="G243" s="4">
        <f>SUMIFS('02_核算项'!$AC$2:$AC$6232,'02_核算项'!$B$2:$B$6232,$A243,'02_核算项'!$M$2:$M$6232,"SO2")</f>
        <v>0.0</v>
      </c>
      <c r="H243" s="4">
        <f>SUMIFS('02_核算项'!$AC$2:$AC$6232,'02_核算项'!$B$2:$B$6232,$A243,'02_核算项'!$M$2:$M$6232,"NOX")</f>
        <v>389.38897199999997</v>
      </c>
      <c r="I243" s="4">
        <f>SUMIFS('02_核算项'!$AC$2:$AC$6232,'02_核算项'!$B$2:$B$6232,$A243,'02_核算项'!$M$2:$M$6232,"CO")</f>
        <v>123.464796</v>
      </c>
      <c r="J243" s="4">
        <f>SUMIFS('02_核算项'!$AC$2:$AC$6232,'02_核算项'!$B$2:$B$6232,$A243,'02_核算项'!$M$2:$M$6232,"VOCS")</f>
        <v>1.8994584</v>
      </c>
      <c r="K243" s="4">
        <f>SUMIFS('02_核算项'!$AC$2:$AC$6232,'02_核算项'!$B$2:$B$6232,$A243,'02_核算项'!$M$2:$M$6232,"PM10")</f>
        <v>2.8491876</v>
      </c>
      <c r="L243" s="4">
        <f>SUMIFS('02_核算项'!$AC$2:$AC$6232,'02_核算项'!$B$2:$B$6232,$A243,'02_核算项'!$M$2:$M$6232,"PM25")</f>
        <v>2.8491876</v>
      </c>
      <c r="M243" s="4">
        <f>SUMIFS('02_核算项'!$AC$2:$AC$6232,'02_核算项'!$B$2:$B$6232,$A243,'02_核算项'!$M$2:$M$6232,"BC")</f>
        <v>0.0</v>
      </c>
      <c r="N243" s="4">
        <f>SUMIFS('02_核算项'!$AC$2:$AC$6232,'02_核算项'!$B$2:$B$6232,$A243,'02_核算项'!$M$2:$M$6232,"OC")</f>
        <v>0.0</v>
      </c>
      <c r="O243" s="4">
        <f>SUMIFS('02_核算项'!$AC$2:$AC$6232,'02_核算项'!$B$2:$B$6232,$A243,'02_核算项'!$M$2:$M$6232,"NH3")</f>
        <v>0.0</v>
      </c>
      <c r="P243" s="4">
        <f>SUMIFS('02_核算项'!$AD$2:$AD$6232,'02_核算项'!$B$2:$B$6232,$A243,'02_核算项'!$M$2:$M$6232,"SO2")</f>
        <v>0.0</v>
      </c>
      <c r="Q243" s="4">
        <f>SUMIFS('02_核算项'!$AD$2:$AD$6232,'02_核算项'!$B$2:$B$6232,$A243,'02_核算项'!$M$2:$M$6232,"NOX")</f>
        <v>303.72339816</v>
      </c>
      <c r="R243" s="4">
        <f>SUMIFS('02_核算项'!$AD$2:$AD$6232,'02_核算项'!$B$2:$B$6232,$A243,'02_核算项'!$M$2:$M$6232,"CO")</f>
        <v>123.464796</v>
      </c>
      <c r="S243" s="4">
        <f>SUMIFS('02_核算项'!$AD$2:$AD$6232,'02_核算项'!$B$2:$B$6232,$A243,'02_核算项'!$M$2:$M$6232,"VOCS")</f>
        <v>1.8994584</v>
      </c>
      <c r="T243" s="4">
        <f>SUMIFS('02_核算项'!$AD$2:$AD$6232,'02_核算项'!$B$2:$B$6232,$A243,'02_核算项'!$M$2:$M$6232,"PM10")</f>
        <v>2.8491876</v>
      </c>
      <c r="U243" s="4">
        <f>SUMIFS('02_核算项'!$AD$2:$AD$6232,'02_核算项'!$B$2:$B$6232,$A243,'02_核算项'!$M$2:$M$6232,"PM25")</f>
        <v>2.8491876</v>
      </c>
      <c r="V243" s="4">
        <f>SUMIFS('02_核算项'!$AD$2:$AD$6232,'02_核算项'!$B$2:$B$6232,$A243,'02_核算项'!$M$2:$M$6232,"BC")</f>
        <v>0.0</v>
      </c>
      <c r="W243" s="4">
        <f>SUMIFS('02_核算项'!$AD$2:$AD$6232,'02_核算项'!$B$2:$B$6232,$A243,'02_核算项'!$M$2:$M$6232,"OC")</f>
        <v>0.0</v>
      </c>
      <c r="X243" s="4">
        <f>SUMIFS('02_核算项'!$AD$2:$AD$6232,'02_核算项'!$B$2:$B$6232,$A243,'02_核算项'!$M$2:$M$6232,"NH3")</f>
        <v>0.0</v>
      </c>
      <c r="Y243" s="2">
        <v>41</v>
      </c>
    </row>
    <row r="244" spans="1:25">
      <c r="A244" s="2" t="s">
        <v>3366</v>
      </c>
      <c r="B244" s="2" t="s">
        <v>776</v>
      </c>
      <c r="C244" s="2" t="s">
        <v>526</v>
      </c>
      <c r="D244" s="2" t="s">
        <v>278</v>
      </c>
      <c r="E244" s="2" t="s">
        <v>120</v>
      </c>
      <c r="F244" s="2" t="s">
        <v>142</v>
      </c>
      <c r="G244" s="4">
        <f>SUMIFS('02_核算项'!$AC$2:$AC$6232,'02_核算项'!$B$2:$B$6232,$A244,'02_核算项'!$M$2:$M$6232,"SO2")</f>
        <v>0</v>
      </c>
      <c r="H244" s="4">
        <f>SUMIFS('02_核算项'!$AC$2:$AC$6232,'02_核算项'!$B$2:$B$6232,$A244,'02_核算项'!$M$2:$M$6232,"NOX")</f>
        <v>0</v>
      </c>
      <c r="I244" s="4">
        <f>SUMIFS('02_核算项'!$AC$2:$AC$6232,'02_核算项'!$B$2:$B$6232,$A244,'02_核算项'!$M$2:$M$6232,"CO")</f>
        <v>0</v>
      </c>
      <c r="J244" s="4">
        <f>SUMIFS('02_核算项'!$AC$2:$AC$6232,'02_核算项'!$B$2:$B$6232,$A244,'02_核算项'!$M$2:$M$6232,"VOCS")</f>
        <v>0</v>
      </c>
      <c r="K244" s="4">
        <f>SUMIFS('02_核算项'!$AC$2:$AC$6232,'02_核算项'!$B$2:$B$6232,$A244,'02_核算项'!$M$2:$M$6232,"PM10")</f>
        <v>0</v>
      </c>
      <c r="L244" s="4">
        <f>SUMIFS('02_核算项'!$AC$2:$AC$6232,'02_核算项'!$B$2:$B$6232,$A244,'02_核算项'!$M$2:$M$6232,"PM25")</f>
        <v>0</v>
      </c>
      <c r="M244" s="4">
        <f>SUMIFS('02_核算项'!$AC$2:$AC$6232,'02_核算项'!$B$2:$B$6232,$A244,'02_核算项'!$M$2:$M$6232,"BC")</f>
        <v>0</v>
      </c>
      <c r="N244" s="4">
        <f>SUMIFS('02_核算项'!$AC$2:$AC$6232,'02_核算项'!$B$2:$B$6232,$A244,'02_核算项'!$M$2:$M$6232,"OC")</f>
        <v>0</v>
      </c>
      <c r="O244" s="4">
        <f>SUMIFS('02_核算项'!$AC$2:$AC$6232,'02_核算项'!$B$2:$B$6232,$A244,'02_核算项'!$M$2:$M$6232,"NH3")</f>
        <v>0</v>
      </c>
      <c r="Y244" s="2">
        <v>32</v>
      </c>
    </row>
    <row r="245" spans="1:25">
      <c r="A245" s="2" t="s">
        <v>3376</v>
      </c>
      <c r="B245" s="2" t="s">
        <v>1540</v>
      </c>
      <c r="C245" s="2" t="s">
        <v>1541</v>
      </c>
      <c r="D245" s="2" t="s">
        <v>224</v>
      </c>
      <c r="E245" s="2" t="s">
        <v>225</v>
      </c>
      <c r="F245" s="2" t="s">
        <v>52</v>
      </c>
      <c r="G245" s="4">
        <f>SUMIFS('02_核算项'!$AC$2:$AC$6232,'02_核算项'!$B$2:$B$6232,$A245,'02_核算项'!$M$2:$M$6232,"SO2")</f>
        <v>0.0</v>
      </c>
      <c r="H245" s="4">
        <f>SUMIFS('02_核算项'!$AC$2:$AC$6232,'02_核算项'!$B$2:$B$6232,$A245,'02_核算项'!$M$2:$M$6232,"NOX")</f>
        <v>68.3921</v>
      </c>
      <c r="I245" s="4">
        <f>SUMIFS('02_核算项'!$AC$2:$AC$6232,'02_核算项'!$B$2:$B$6232,$A245,'02_核算项'!$M$2:$M$6232,"CO")</f>
        <v>21.6853</v>
      </c>
      <c r="J245" s="4">
        <f>SUMIFS('02_核算项'!$AC$2:$AC$6232,'02_核算项'!$B$2:$B$6232,$A245,'02_核算项'!$M$2:$M$6232,"VOCS")</f>
        <v>0.33362</v>
      </c>
      <c r="K245" s="4">
        <f>SUMIFS('02_核算项'!$AC$2:$AC$6232,'02_核算项'!$B$2:$B$6232,$A245,'02_核算项'!$M$2:$M$6232,"PM10")</f>
        <v>0.50043</v>
      </c>
      <c r="L245" s="4">
        <f>SUMIFS('02_核算项'!$AC$2:$AC$6232,'02_核算项'!$B$2:$B$6232,$A245,'02_核算项'!$M$2:$M$6232,"PM25")</f>
        <v>0.50043</v>
      </c>
      <c r="M245" s="4">
        <f>SUMIFS('02_核算项'!$AC$2:$AC$6232,'02_核算项'!$B$2:$B$6232,$A245,'02_核算项'!$M$2:$M$6232,"BC")</f>
        <v>0.0</v>
      </c>
      <c r="N245" s="4">
        <f>SUMIFS('02_核算项'!$AC$2:$AC$6232,'02_核算项'!$B$2:$B$6232,$A245,'02_核算项'!$M$2:$M$6232,"OC")</f>
        <v>0.0</v>
      </c>
      <c r="O245" s="4">
        <f>SUMIFS('02_核算项'!$AC$2:$AC$6232,'02_核算项'!$B$2:$B$6232,$A245,'02_核算项'!$M$2:$M$6232,"NH3")</f>
        <v>0.0</v>
      </c>
      <c r="P245" s="4">
        <f>SUMIFS('02_核算项'!$AD$2:$AD$6232,'02_核算项'!$B$2:$B$6232,$A245,'02_核算项'!$M$2:$M$6232,"SO2")</f>
        <v>0.0</v>
      </c>
      <c r="Q245" s="4">
        <f>SUMIFS('02_核算项'!$AD$2:$AD$6232,'02_核算项'!$B$2:$B$6232,$A245,'02_核算项'!$M$2:$M$6232,"NOX")</f>
        <v>53.345838</v>
      </c>
      <c r="R245" s="4">
        <f>SUMIFS('02_核算项'!$AD$2:$AD$6232,'02_核算项'!$B$2:$B$6232,$A245,'02_核算项'!$M$2:$M$6232,"CO")</f>
        <v>21.6853</v>
      </c>
      <c r="S245" s="4">
        <f>SUMIFS('02_核算项'!$AD$2:$AD$6232,'02_核算项'!$B$2:$B$6232,$A245,'02_核算项'!$M$2:$M$6232,"VOCS")</f>
        <v>0.33362</v>
      </c>
      <c r="T245" s="4">
        <f>SUMIFS('02_核算项'!$AD$2:$AD$6232,'02_核算项'!$B$2:$B$6232,$A245,'02_核算项'!$M$2:$M$6232,"PM10")</f>
        <v>0.50043</v>
      </c>
      <c r="U245" s="4">
        <f>SUMIFS('02_核算项'!$AD$2:$AD$6232,'02_核算项'!$B$2:$B$6232,$A245,'02_核算项'!$M$2:$M$6232,"PM25")</f>
        <v>0.50043</v>
      </c>
      <c r="V245" s="4">
        <f>SUMIFS('02_核算项'!$AD$2:$AD$6232,'02_核算项'!$B$2:$B$6232,$A245,'02_核算项'!$M$2:$M$6232,"BC")</f>
        <v>0.0</v>
      </c>
      <c r="W245" s="4">
        <f>SUMIFS('02_核算项'!$AD$2:$AD$6232,'02_核算项'!$B$2:$B$6232,$A245,'02_核算项'!$M$2:$M$6232,"OC")</f>
        <v>0.0</v>
      </c>
      <c r="X245" s="4">
        <f>SUMIFS('02_核算项'!$AD$2:$AD$6232,'02_核算项'!$B$2:$B$6232,$A245,'02_核算项'!$M$2:$M$6232,"NH3")</f>
        <v>0.0</v>
      </c>
      <c r="Y245" s="2">
        <v>32</v>
      </c>
    </row>
    <row r="246" spans="1:25">
      <c r="A246" s="2" t="s">
        <v>3386</v>
      </c>
      <c r="B246" s="2" t="s">
        <v>824</v>
      </c>
      <c r="C246" s="2" t="s">
        <v>526</v>
      </c>
      <c r="D246" s="2" t="s">
        <v>50</v>
      </c>
      <c r="E246" s="2" t="s">
        <v>227</v>
      </c>
      <c r="F246" s="2" t="s">
        <v>297</v>
      </c>
      <c r="G246" s="4">
        <f>SUMIFS('02_核算项'!$AC$2:$AC$6232,'02_核算项'!$B$2:$B$6232,$A246,'02_核算项'!$M$2:$M$6232,"SO2")</f>
        <v>0.0</v>
      </c>
      <c r="H246" s="4">
        <f>SUMIFS('02_核算项'!$AC$2:$AC$6232,'02_核算项'!$B$2:$B$6232,$A246,'02_核算项'!$M$2:$M$6232,"NOX")</f>
        <v>24.964899999999997</v>
      </c>
      <c r="I246" s="4">
        <f>SUMIFS('02_核算项'!$AC$2:$AC$6232,'02_核算项'!$B$2:$B$6232,$A246,'02_核算项'!$M$2:$M$6232,"CO")</f>
        <v>7.9157</v>
      </c>
      <c r="J246" s="4">
        <f>SUMIFS('02_核算项'!$AC$2:$AC$6232,'02_核算项'!$B$2:$B$6232,$A246,'02_核算项'!$M$2:$M$6232,"VOCS")</f>
        <v>0.12178</v>
      </c>
      <c r="K246" s="4">
        <f>SUMIFS('02_核算项'!$AC$2:$AC$6232,'02_核算项'!$B$2:$B$6232,$A246,'02_核算项'!$M$2:$M$6232,"PM10")</f>
        <v>0.18267</v>
      </c>
      <c r="L246" s="4">
        <f>SUMIFS('02_核算项'!$AC$2:$AC$6232,'02_核算项'!$B$2:$B$6232,$A246,'02_核算项'!$M$2:$M$6232,"PM25")</f>
        <v>0.18267</v>
      </c>
      <c r="M246" s="4">
        <f>SUMIFS('02_核算项'!$AC$2:$AC$6232,'02_核算项'!$B$2:$B$6232,$A246,'02_核算项'!$M$2:$M$6232,"BC")</f>
        <v>0.0</v>
      </c>
      <c r="N246" s="4">
        <f>SUMIFS('02_核算项'!$AC$2:$AC$6232,'02_核算项'!$B$2:$B$6232,$A246,'02_核算项'!$M$2:$M$6232,"OC")</f>
        <v>0.0</v>
      </c>
      <c r="O246" s="4">
        <f>SUMIFS('02_核算项'!$AC$2:$AC$6232,'02_核算项'!$B$2:$B$6232,$A246,'02_核算项'!$M$2:$M$6232,"NH3")</f>
        <v>0.0</v>
      </c>
      <c r="P246" s="4">
        <f>SUMIFS('02_核算项'!$AD$2:$AD$6232,'02_核算项'!$B$2:$B$6232,$A246,'02_核算项'!$M$2:$M$6232,"SO2")</f>
        <v>0.0</v>
      </c>
      <c r="Q246" s="4">
        <f>SUMIFS('02_核算项'!$AD$2:$AD$6232,'02_核算项'!$B$2:$B$6232,$A246,'02_核算项'!$M$2:$M$6232,"NOX")</f>
        <v>19.472621999999998</v>
      </c>
      <c r="R246" s="4">
        <f>SUMIFS('02_核算项'!$AD$2:$AD$6232,'02_核算项'!$B$2:$B$6232,$A246,'02_核算项'!$M$2:$M$6232,"CO")</f>
        <v>7.9157</v>
      </c>
      <c r="S246" s="4">
        <f>SUMIFS('02_核算项'!$AD$2:$AD$6232,'02_核算项'!$B$2:$B$6232,$A246,'02_核算项'!$M$2:$M$6232,"VOCS")</f>
        <v>0.12178</v>
      </c>
      <c r="T246" s="4">
        <f>SUMIFS('02_核算项'!$AD$2:$AD$6232,'02_核算项'!$B$2:$B$6232,$A246,'02_核算项'!$M$2:$M$6232,"PM10")</f>
        <v>0.18267</v>
      </c>
      <c r="U246" s="4">
        <f>SUMIFS('02_核算项'!$AD$2:$AD$6232,'02_核算项'!$B$2:$B$6232,$A246,'02_核算项'!$M$2:$M$6232,"PM25")</f>
        <v>0.18267</v>
      </c>
      <c r="V246" s="4">
        <f>SUMIFS('02_核算项'!$AD$2:$AD$6232,'02_核算项'!$B$2:$B$6232,$A246,'02_核算项'!$M$2:$M$6232,"BC")</f>
        <v>0.0</v>
      </c>
      <c r="W246" s="4">
        <f>SUMIFS('02_核算项'!$AD$2:$AD$6232,'02_核算项'!$B$2:$B$6232,$A246,'02_核算项'!$M$2:$M$6232,"OC")</f>
        <v>0.0</v>
      </c>
      <c r="X246" s="4">
        <f>SUMIFS('02_核算项'!$AD$2:$AD$6232,'02_核算项'!$B$2:$B$6232,$A246,'02_核算项'!$M$2:$M$6232,"NH3")</f>
        <v>0.0</v>
      </c>
      <c r="Y246" s="2">
        <v>41</v>
      </c>
    </row>
    <row r="247" spans="1:25">
      <c r="A247" s="2" t="s">
        <v>3396</v>
      </c>
      <c r="B247" s="2" t="s">
        <v>1093</v>
      </c>
      <c r="C247" s="2" t="s">
        <v>491</v>
      </c>
      <c r="D247" s="2" t="s">
        <v>278</v>
      </c>
      <c r="E247" s="2" t="s">
        <v>227</v>
      </c>
      <c r="F247" s="2" t="s">
        <v>3397</v>
      </c>
      <c r="G247" s="4">
        <f>SUMIFS('02_核算项'!$AC$2:$AC$6232,'02_核算项'!$B$2:$B$6232,$A247,'02_核算项'!$M$2:$M$6232,"SO2")</f>
        <v>0.0</v>
      </c>
      <c r="H247" s="4">
        <f>SUMIFS('02_核算项'!$AC$2:$AC$6232,'02_核算项'!$B$2:$B$6232,$A247,'02_核算项'!$M$2:$M$6232,"NOX")</f>
        <v>0.0</v>
      </c>
      <c r="I247" s="4">
        <f>SUMIFS('02_核算项'!$AC$2:$AC$6232,'02_核算项'!$B$2:$B$6232,$A247,'02_核算项'!$M$2:$M$6232,"CO")</f>
        <v>0.0</v>
      </c>
      <c r="J247" s="4">
        <f>SUMIFS('02_核算项'!$AC$2:$AC$6232,'02_核算项'!$B$2:$B$6232,$A247,'02_核算项'!$M$2:$M$6232,"VOCS")</f>
        <v>0.0</v>
      </c>
      <c r="K247" s="4">
        <f>SUMIFS('02_核算项'!$AC$2:$AC$6232,'02_核算项'!$B$2:$B$6232,$A247,'02_核算项'!$M$2:$M$6232,"PM10")</f>
        <v>0.0</v>
      </c>
      <c r="L247" s="4">
        <f>SUMIFS('02_核算项'!$AC$2:$AC$6232,'02_核算项'!$B$2:$B$6232,$A247,'02_核算项'!$M$2:$M$6232,"PM25")</f>
        <v>0.0</v>
      </c>
      <c r="M247" s="4">
        <f>SUMIFS('02_核算项'!$AC$2:$AC$6232,'02_核算项'!$B$2:$B$6232,$A247,'02_核算项'!$M$2:$M$6232,"BC")</f>
        <v>0.0</v>
      </c>
      <c r="N247" s="4">
        <f>SUMIFS('02_核算项'!$AC$2:$AC$6232,'02_核算项'!$B$2:$B$6232,$A247,'02_核算项'!$M$2:$M$6232,"OC")</f>
        <v>0.0</v>
      </c>
      <c r="O247" s="4">
        <f>SUMIFS('02_核算项'!$AC$2:$AC$6232,'02_核算项'!$B$2:$B$6232,$A247,'02_核算项'!$M$2:$M$6232,"NH3")</f>
        <v>0.0</v>
      </c>
      <c r="P247" s="4">
        <f>SUMIFS('02_核算项'!$AD$2:$AD$6232,'02_核算项'!$B$2:$B$6232,$A247,'02_核算项'!$M$2:$M$6232,"SO2")</f>
        <v>0.0</v>
      </c>
      <c r="Q247" s="4">
        <f>SUMIFS('02_核算项'!$AD$2:$AD$6232,'02_核算项'!$B$2:$B$6232,$A247,'02_核算项'!$M$2:$M$6232,"NOX")</f>
        <v>0.0</v>
      </c>
      <c r="R247" s="4">
        <f>SUMIFS('02_核算项'!$AD$2:$AD$6232,'02_核算项'!$B$2:$B$6232,$A247,'02_核算项'!$M$2:$M$6232,"CO")</f>
        <v>0.0</v>
      </c>
      <c r="S247" s="4">
        <f>SUMIFS('02_核算项'!$AD$2:$AD$6232,'02_核算项'!$B$2:$B$6232,$A247,'02_核算项'!$M$2:$M$6232,"VOCS")</f>
        <v>0.0</v>
      </c>
      <c r="T247" s="4">
        <f>SUMIFS('02_核算项'!$AD$2:$AD$6232,'02_核算项'!$B$2:$B$6232,$A247,'02_核算项'!$M$2:$M$6232,"PM10")</f>
        <v>0.0</v>
      </c>
      <c r="U247" s="4">
        <f>SUMIFS('02_核算项'!$AD$2:$AD$6232,'02_核算项'!$B$2:$B$6232,$A247,'02_核算项'!$M$2:$M$6232,"PM25")</f>
        <v>0.0</v>
      </c>
      <c r="V247" s="4">
        <f>SUMIFS('02_核算项'!$AD$2:$AD$6232,'02_核算项'!$B$2:$B$6232,$A247,'02_核算项'!$M$2:$M$6232,"BC")</f>
        <v>0.0</v>
      </c>
      <c r="W247" s="4">
        <f>SUMIFS('02_核算项'!$AD$2:$AD$6232,'02_核算项'!$B$2:$B$6232,$A247,'02_核算项'!$M$2:$M$6232,"OC")</f>
        <v>0.0</v>
      </c>
      <c r="X247" s="4">
        <f>SUMIFS('02_核算项'!$AD$2:$AD$6232,'02_核算项'!$B$2:$B$6232,$A247,'02_核算项'!$M$2:$M$6232,"NH3")</f>
        <v>0.0</v>
      </c>
      <c r="Y247" s="2">
        <v>48</v>
      </c>
    </row>
    <row r="248" spans="1:25">
      <c r="A248" s="2" t="s">
        <v>3407</v>
      </c>
      <c r="B248" s="2" t="s">
        <v>3014</v>
      </c>
      <c r="C248" s="2" t="s">
        <v>277</v>
      </c>
      <c r="D248" s="2" t="s">
        <v>278</v>
      </c>
      <c r="E248" s="2" t="s">
        <v>225</v>
      </c>
      <c r="F248" s="2" t="s">
        <v>52</v>
      </c>
      <c r="G248" s="4">
        <f>SUMIFS('02_核算项'!$AC$2:$AC$6232,'02_核算项'!$B$2:$B$6232,$A248,'02_核算项'!$M$2:$M$6232,"SO2")</f>
        <v>0.0</v>
      </c>
      <c r="H248" s="4">
        <f>SUMIFS('02_核算项'!$AC$2:$AC$6232,'02_核算项'!$B$2:$B$6232,$A248,'02_核算项'!$M$2:$M$6232,"NOX")</f>
        <v>41.0</v>
      </c>
      <c r="I248" s="4">
        <f>SUMIFS('02_核算项'!$AC$2:$AC$6232,'02_核算项'!$B$2:$B$6232,$A248,'02_核算项'!$M$2:$M$6232,"CO")</f>
        <v>13.0</v>
      </c>
      <c r="J248" s="4">
        <f>SUMIFS('02_核算项'!$AC$2:$AC$6232,'02_核算项'!$B$2:$B$6232,$A248,'02_核算项'!$M$2:$M$6232,"VOCS")</f>
        <v>0.2</v>
      </c>
      <c r="K248" s="4">
        <f>SUMIFS('02_核算项'!$AC$2:$AC$6232,'02_核算项'!$B$2:$B$6232,$A248,'02_核算项'!$M$2:$M$6232,"PM10")</f>
        <v>0.3</v>
      </c>
      <c r="L248" s="4">
        <f>SUMIFS('02_核算项'!$AC$2:$AC$6232,'02_核算项'!$B$2:$B$6232,$A248,'02_核算项'!$M$2:$M$6232,"PM25")</f>
        <v>0.3</v>
      </c>
      <c r="M248" s="4">
        <f>SUMIFS('02_核算项'!$AC$2:$AC$6232,'02_核算项'!$B$2:$B$6232,$A248,'02_核算项'!$M$2:$M$6232,"BC")</f>
        <v>0.0</v>
      </c>
      <c r="N248" s="4">
        <f>SUMIFS('02_核算项'!$AC$2:$AC$6232,'02_核算项'!$B$2:$B$6232,$A248,'02_核算项'!$M$2:$M$6232,"OC")</f>
        <v>0.0</v>
      </c>
      <c r="O248" s="4">
        <f>SUMIFS('02_核算项'!$AC$2:$AC$6232,'02_核算项'!$B$2:$B$6232,$A248,'02_核算项'!$M$2:$M$6232,"NH3")</f>
        <v>0</v>
      </c>
      <c r="P248" s="4">
        <f>SUMIFS('02_核算项'!$AD$2:$AD$6232,'02_核算项'!$B$2:$B$6232,$A248,'02_核算项'!$M$2:$M$6232,"SO2")</f>
        <v>0.0</v>
      </c>
      <c r="Q248" s="4">
        <f>SUMIFS('02_核算项'!$AD$2:$AD$6232,'02_核算项'!$B$2:$B$6232,$A248,'02_核算项'!$M$2:$M$6232,"NOX")</f>
        <v>14.76</v>
      </c>
      <c r="R248" s="4">
        <f>SUMIFS('02_核算项'!$AD$2:$AD$6232,'02_核算项'!$B$2:$B$6232,$A248,'02_核算项'!$M$2:$M$6232,"CO")</f>
        <v>13.0</v>
      </c>
      <c r="S248" s="4">
        <f>SUMIFS('02_核算项'!$AD$2:$AD$6232,'02_核算项'!$B$2:$B$6232,$A248,'02_核算项'!$M$2:$M$6232,"VOCS")</f>
        <v>0.2</v>
      </c>
      <c r="T248" s="4">
        <f>SUMIFS('02_核算项'!$AD$2:$AD$6232,'02_核算项'!$B$2:$B$6232,$A248,'02_核算项'!$M$2:$M$6232,"PM10")</f>
        <v>0.129</v>
      </c>
      <c r="U248" s="4">
        <f>SUMIFS('02_核算项'!$AD$2:$AD$6232,'02_核算项'!$B$2:$B$6232,$A248,'02_核算项'!$M$2:$M$6232,"PM25")</f>
        <v>0.129</v>
      </c>
      <c r="V248" s="4">
        <f>SUMIFS('02_核算项'!$AD$2:$AD$6232,'02_核算项'!$B$2:$B$6232,$A248,'02_核算项'!$M$2:$M$6232,"BC")</f>
        <v>0.0</v>
      </c>
      <c r="W248" s="4">
        <f>SUMIFS('02_核算项'!$AD$2:$AD$6232,'02_核算项'!$B$2:$B$6232,$A248,'02_核算项'!$M$2:$M$6232,"OC")</f>
        <v>0.0</v>
      </c>
      <c r="Y248" s="2">
        <v>29</v>
      </c>
    </row>
    <row r="249" spans="1:25">
      <c r="A249" s="2" t="s">
        <v>3417</v>
      </c>
      <c r="B249" s="2" t="s">
        <v>1596</v>
      </c>
      <c r="C249" s="2" t="s">
        <v>924</v>
      </c>
      <c r="D249" s="2" t="s">
        <v>278</v>
      </c>
      <c r="E249" s="2" t="s">
        <v>120</v>
      </c>
      <c r="F249" s="2" t="s">
        <v>279</v>
      </c>
      <c r="G249" s="4">
        <f>SUMIFS('02_核算项'!$AC$2:$AC$6232,'02_核算项'!$B$2:$B$6232,$A249,'02_核算项'!$M$2:$M$6232,"SO2")</f>
        <v>0.0</v>
      </c>
      <c r="H249" s="4">
        <f>SUMIFS('02_核算项'!$AC$2:$AC$6232,'02_核算项'!$B$2:$B$6232,$A249,'02_核算项'!$M$2:$M$6232,"NOX")</f>
        <v>1.3658739999999998</v>
      </c>
      <c r="I249" s="4">
        <f>SUMIFS('02_核算项'!$AC$2:$AC$6232,'02_核算项'!$B$2:$B$6232,$A249,'02_核算项'!$M$2:$M$6232,"CO")</f>
        <v>0.433082</v>
      </c>
      <c r="J249" s="4">
        <f>SUMIFS('02_核算项'!$AC$2:$AC$6232,'02_核算项'!$B$2:$B$6232,$A249,'02_核算项'!$M$2:$M$6232,"VOCS")</f>
        <v>0.0066628</v>
      </c>
      <c r="K249" s="4">
        <f>SUMIFS('02_核算项'!$AC$2:$AC$6232,'02_核算项'!$B$2:$B$6232,$A249,'02_核算项'!$M$2:$M$6232,"PM10")</f>
        <v>0.009994199999999998</v>
      </c>
      <c r="L249" s="4">
        <f>SUMIFS('02_核算项'!$AC$2:$AC$6232,'02_核算项'!$B$2:$B$6232,$A249,'02_核算项'!$M$2:$M$6232,"PM25")</f>
        <v>0.009994199999999998</v>
      </c>
      <c r="M249" s="4">
        <f>SUMIFS('02_核算项'!$AC$2:$AC$6232,'02_核算项'!$B$2:$B$6232,$A249,'02_核算项'!$M$2:$M$6232,"BC")</f>
        <v>0.0</v>
      </c>
      <c r="N249" s="4">
        <f>SUMIFS('02_核算项'!$AC$2:$AC$6232,'02_核算项'!$B$2:$B$6232,$A249,'02_核算项'!$M$2:$M$6232,"OC")</f>
        <v>0.0</v>
      </c>
      <c r="O249" s="4">
        <f>SUMIFS('02_核算项'!$AC$2:$AC$6232,'02_核算项'!$B$2:$B$6232,$A249,'02_核算项'!$M$2:$M$6232,"NH3")</f>
        <v>0.0</v>
      </c>
      <c r="P249" s="4">
        <f>SUMIFS('02_核算项'!$AD$2:$AD$6232,'02_核算项'!$B$2:$B$6232,$A249,'02_核算项'!$M$2:$M$6232,"SO2")</f>
        <v>0.0</v>
      </c>
      <c r="Q249" s="4">
        <f>SUMIFS('02_核算项'!$AD$2:$AD$6232,'02_核算项'!$B$2:$B$6232,$A249,'02_核算项'!$M$2:$M$6232,"NOX")</f>
        <v>1.06538172</v>
      </c>
      <c r="R249" s="4">
        <f>SUMIFS('02_核算项'!$AD$2:$AD$6232,'02_核算项'!$B$2:$B$6232,$A249,'02_核算项'!$M$2:$M$6232,"CO")</f>
        <v>0.433082</v>
      </c>
      <c r="S249" s="4">
        <f>SUMIFS('02_核算项'!$AD$2:$AD$6232,'02_核算项'!$B$2:$B$6232,$A249,'02_核算项'!$M$2:$M$6232,"VOCS")</f>
        <v>0.0066628</v>
      </c>
      <c r="T249" s="4">
        <f>SUMIFS('02_核算项'!$AD$2:$AD$6232,'02_核算项'!$B$2:$B$6232,$A249,'02_核算项'!$M$2:$M$6232,"PM10")</f>
        <v>0.009994199999999998</v>
      </c>
      <c r="U249" s="4">
        <f>SUMIFS('02_核算项'!$AD$2:$AD$6232,'02_核算项'!$B$2:$B$6232,$A249,'02_核算项'!$M$2:$M$6232,"PM25")</f>
        <v>0.009994199999999998</v>
      </c>
      <c r="V249" s="4">
        <f>SUMIFS('02_核算项'!$AD$2:$AD$6232,'02_核算项'!$B$2:$B$6232,$A249,'02_核算项'!$M$2:$M$6232,"BC")</f>
        <v>0.0</v>
      </c>
      <c r="W249" s="4">
        <f>SUMIFS('02_核算项'!$AD$2:$AD$6232,'02_核算项'!$B$2:$B$6232,$A249,'02_核算项'!$M$2:$M$6232,"OC")</f>
        <v>0.0</v>
      </c>
      <c r="X249" s="4">
        <f>SUMIFS('02_核算项'!$AD$2:$AD$6232,'02_核算项'!$B$2:$B$6232,$A249,'02_核算项'!$M$2:$M$6232,"NH3")</f>
        <v>0.0</v>
      </c>
      <c r="Y249" s="2">
        <v>96</v>
      </c>
    </row>
    <row r="250" spans="1:25">
      <c r="A250" s="2" t="s">
        <v>3435</v>
      </c>
      <c r="B250" s="2" t="s">
        <v>141</v>
      </c>
      <c r="C250" s="2" t="s">
        <v>118</v>
      </c>
      <c r="D250" s="2" t="s">
        <v>50</v>
      </c>
      <c r="E250" s="2" t="s">
        <v>51</v>
      </c>
      <c r="F250" s="2" t="s">
        <v>297</v>
      </c>
      <c r="G250" s="4">
        <f>SUMIFS('02_核算项'!$AC$2:$AC$6232,'02_核算项'!$B$2:$B$6232,$A250,'02_核算项'!$M$2:$M$6232,"SO2")</f>
        <v>12097.06944</v>
      </c>
      <c r="H250" s="4">
        <f>SUMIFS('02_核算项'!$AC$2:$AC$6232,'02_核算项'!$B$2:$B$6232,$A250,'02_核算项'!$M$2:$M$6232,"NOX")</f>
        <v>5344.35482</v>
      </c>
      <c r="I250" s="4">
        <f>SUMIFS('02_核算项'!$AC$2:$AC$6232,'02_核算项'!$B$2:$B$6232,$A250,'02_核算项'!$M$2:$M$6232,"CO")</f>
        <v>1482.484</v>
      </c>
      <c r="J250" s="4">
        <f>SUMIFS('02_核算项'!$AC$2:$AC$6232,'02_核算项'!$B$2:$B$6232,$A250,'02_核算项'!$M$2:$M$6232,"VOCS")</f>
        <v>29.64968</v>
      </c>
      <c r="K250" s="4">
        <f>SUMIFS('02_核算项'!$AC$2:$AC$6232,'02_核算项'!$B$2:$B$6232,$A250,'02_核算项'!$M$2:$M$6232,"PM10")</f>
        <v>22363.456450499994</v>
      </c>
      <c r="L250" s="4">
        <f>SUMIFS('02_核算项'!$AC$2:$AC$6232,'02_核算项'!$B$2:$B$6232,$A250,'02_核算项'!$M$2:$M$6232,"PM25")</f>
        <v>5833.945160999999</v>
      </c>
      <c r="M250" s="4">
        <f>SUMIFS('02_核算项'!$AC$2:$AC$6232,'02_核算项'!$B$2:$B$6232,$A250,'02_核算项'!$M$2:$M$6232,"BC")</f>
        <v>11.667890321999998</v>
      </c>
      <c r="N250" s="4">
        <f>SUMIFS('02_核算项'!$AC$2:$AC$6232,'02_核算项'!$B$2:$B$6232,$A250,'02_核算项'!$M$2:$M$6232,"OC")</f>
        <v>0.0</v>
      </c>
      <c r="O250" s="4">
        <f>SUMIFS('02_核算项'!$AC$2:$AC$6232,'02_核算项'!$B$2:$B$6232,$A250,'02_核算项'!$M$2:$M$6232,"NH3")</f>
        <v>118.59872</v>
      </c>
      <c r="P250" s="4">
        <f>SUMIFS('02_核算项'!$AD$2:$AD$6232,'02_核算项'!$B$2:$B$6232,$A250,'02_核算项'!$M$2:$M$6232,"SO2")</f>
        <v>7258.241663999999</v>
      </c>
      <c r="Q250" s="4">
        <f>SUMIFS('02_核算项'!$AD$2:$AD$6232,'02_核算项'!$B$2:$B$6232,$A250,'02_核算项'!$M$2:$M$6232,"NOX")</f>
        <v>1923.9677351999999</v>
      </c>
      <c r="R250" s="4">
        <f>SUMIFS('02_核算项'!$AD$2:$AD$6232,'02_核算项'!$B$2:$B$6232,$A250,'02_核算项'!$M$2:$M$6232,"CO")</f>
        <v>1482.484</v>
      </c>
      <c r="S250" s="4">
        <f>SUMIFS('02_核算项'!$AD$2:$AD$6232,'02_核算项'!$B$2:$B$6232,$A250,'02_核算项'!$M$2:$M$6232,"VOCS")</f>
        <v>29.64968</v>
      </c>
      <c r="T250" s="4">
        <f>SUMIFS('02_核算项'!$AD$2:$AD$6232,'02_核算项'!$B$2:$B$6232,$A250,'02_核算项'!$M$2:$M$6232,"PM10")</f>
        <v>398.65291933500026</v>
      </c>
      <c r="U250" s="4">
        <f>SUMIFS('02_核算项'!$AD$2:$AD$6232,'02_核算项'!$B$2:$B$6232,$A250,'02_核算项'!$M$2:$M$6232,"PM25")</f>
        <v>233.35780644000016</v>
      </c>
      <c r="V250" s="4">
        <f>SUMIFS('02_核算项'!$AD$2:$AD$6232,'02_核算项'!$B$2:$B$6232,$A250,'02_核算项'!$M$2:$M$6232,"BC")</f>
        <v>0.46671561288000035</v>
      </c>
      <c r="W250" s="4">
        <f>SUMIFS('02_核算项'!$AD$2:$AD$6232,'02_核算项'!$B$2:$B$6232,$A250,'02_核算项'!$M$2:$M$6232,"OC")</f>
        <v>0.0</v>
      </c>
      <c r="X250" s="4">
        <f>SUMIFS('02_核算项'!$AD$2:$AD$6232,'02_核算项'!$B$2:$B$6232,$A250,'02_核算项'!$M$2:$M$6232,"NH3")</f>
        <v>118.59872</v>
      </c>
      <c r="Y250" s="2">
        <v>24</v>
      </c>
    </row>
    <row r="251" spans="1:25">
      <c r="A251" s="2" t="s">
        <v>3445</v>
      </c>
      <c r="B251" s="2" t="s">
        <v>3014</v>
      </c>
      <c r="C251" s="2" t="s">
        <v>277</v>
      </c>
      <c r="D251" s="2" t="s">
        <v>278</v>
      </c>
      <c r="E251" s="2" t="s">
        <v>225</v>
      </c>
      <c r="F251" s="2" t="s">
        <v>52</v>
      </c>
      <c r="G251" s="4">
        <f>SUMIFS('02_核算项'!$AC$2:$AC$6232,'02_核算项'!$B$2:$B$6232,$A251,'02_核算项'!$M$2:$M$6232,"SO2")</f>
        <v>0.0</v>
      </c>
      <c r="H251" s="4">
        <f>SUMIFS('02_核算项'!$AC$2:$AC$6232,'02_核算项'!$B$2:$B$6232,$A251,'02_核算项'!$M$2:$M$6232,"NOX")</f>
        <v>41.0</v>
      </c>
      <c r="I251" s="4">
        <f>SUMIFS('02_核算项'!$AC$2:$AC$6232,'02_核算项'!$B$2:$B$6232,$A251,'02_核算项'!$M$2:$M$6232,"CO")</f>
        <v>13.0</v>
      </c>
      <c r="J251" s="4">
        <f>SUMIFS('02_核算项'!$AC$2:$AC$6232,'02_核算项'!$B$2:$B$6232,$A251,'02_核算项'!$M$2:$M$6232,"VOCS")</f>
        <v>0.2</v>
      </c>
      <c r="K251" s="4">
        <f>SUMIFS('02_核算项'!$AC$2:$AC$6232,'02_核算项'!$B$2:$B$6232,$A251,'02_核算项'!$M$2:$M$6232,"PM10")</f>
        <v>0.3</v>
      </c>
      <c r="L251" s="4">
        <f>SUMIFS('02_核算项'!$AC$2:$AC$6232,'02_核算项'!$B$2:$B$6232,$A251,'02_核算项'!$M$2:$M$6232,"PM25")</f>
        <v>0.3</v>
      </c>
      <c r="M251" s="4">
        <f>SUMIFS('02_核算项'!$AC$2:$AC$6232,'02_核算项'!$B$2:$B$6232,$A251,'02_核算项'!$M$2:$M$6232,"BC")</f>
        <v>0.0</v>
      </c>
      <c r="N251" s="4">
        <f>SUMIFS('02_核算项'!$AC$2:$AC$6232,'02_核算项'!$B$2:$B$6232,$A251,'02_核算项'!$M$2:$M$6232,"OC")</f>
        <v>0.0</v>
      </c>
      <c r="O251" s="4">
        <f>SUMIFS('02_核算项'!$AC$2:$AC$6232,'02_核算项'!$B$2:$B$6232,$A251,'02_核算项'!$M$2:$M$6232,"NH3")</f>
        <v>0</v>
      </c>
      <c r="P251" s="4">
        <f>SUMIFS('02_核算项'!$AD$2:$AD$6232,'02_核算项'!$B$2:$B$6232,$A251,'02_核算项'!$M$2:$M$6232,"SO2")</f>
        <v>0.0</v>
      </c>
      <c r="Q251" s="4">
        <f>SUMIFS('02_核算项'!$AD$2:$AD$6232,'02_核算项'!$B$2:$B$6232,$A251,'02_核算项'!$M$2:$M$6232,"NOX")</f>
        <v>14.76</v>
      </c>
      <c r="R251" s="4">
        <f>SUMIFS('02_核算项'!$AD$2:$AD$6232,'02_核算项'!$B$2:$B$6232,$A251,'02_核算项'!$M$2:$M$6232,"CO")</f>
        <v>13.0</v>
      </c>
      <c r="S251" s="4">
        <f>SUMIFS('02_核算项'!$AD$2:$AD$6232,'02_核算项'!$B$2:$B$6232,$A251,'02_核算项'!$M$2:$M$6232,"VOCS")</f>
        <v>0.2</v>
      </c>
      <c r="T251" s="4">
        <f>SUMIFS('02_核算项'!$AD$2:$AD$6232,'02_核算项'!$B$2:$B$6232,$A251,'02_核算项'!$M$2:$M$6232,"PM10")</f>
        <v>0.129</v>
      </c>
      <c r="U251" s="4">
        <f>SUMIFS('02_核算项'!$AD$2:$AD$6232,'02_核算项'!$B$2:$B$6232,$A251,'02_核算项'!$M$2:$M$6232,"PM25")</f>
        <v>0.129</v>
      </c>
      <c r="V251" s="4">
        <f>SUMIFS('02_核算项'!$AD$2:$AD$6232,'02_核算项'!$B$2:$B$6232,$A251,'02_核算项'!$M$2:$M$6232,"BC")</f>
        <v>0.0</v>
      </c>
      <c r="W251" s="4">
        <f>SUMIFS('02_核算项'!$AD$2:$AD$6232,'02_核算项'!$B$2:$B$6232,$A251,'02_核算项'!$M$2:$M$6232,"OC")</f>
        <v>0.0</v>
      </c>
      <c r="Y251" s="2">
        <v>29</v>
      </c>
    </row>
    <row r="252" spans="1:25">
      <c r="A252" s="2" t="s">
        <v>3455</v>
      </c>
      <c r="B252" s="2" t="s">
        <v>467</v>
      </c>
      <c r="C252" s="2" t="s">
        <v>172</v>
      </c>
      <c r="D252" s="2" t="s">
        <v>224</v>
      </c>
      <c r="E252" s="2" t="s">
        <v>51</v>
      </c>
      <c r="F252" s="2" t="s">
        <v>142</v>
      </c>
      <c r="G252" s="4">
        <f>SUMIFS('02_核算项'!$AC$2:$AC$6232,'02_核算项'!$B$2:$B$6232,$A252,'02_核算项'!$M$2:$M$6232,"SO2")</f>
        <v>9130.607680000001</v>
      </c>
      <c r="H252" s="4">
        <f>SUMIFS('02_核算项'!$AC$2:$AC$6232,'02_核算项'!$B$2:$B$6232,$A252,'02_核算项'!$M$2:$M$6232,"NOX")</f>
        <v>4503.70413</v>
      </c>
      <c r="I252" s="4">
        <f>SUMIFS('02_核算项'!$AC$2:$AC$6232,'02_核算项'!$B$2:$B$6232,$A252,'02_核算项'!$M$2:$M$6232,"CO")</f>
        <v>1249.08446</v>
      </c>
      <c r="J252" s="4">
        <f>SUMIFS('02_核算项'!$AC$2:$AC$6232,'02_核算项'!$B$2:$B$6232,$A252,'02_核算项'!$M$2:$M$6232,"VOCS")</f>
        <v>24.998693</v>
      </c>
      <c r="K252" s="4">
        <f>SUMIFS('02_核算项'!$AC$2:$AC$6232,'02_核算项'!$B$2:$B$6232,$A252,'02_核算项'!$M$2:$M$6232,"PM10")</f>
        <v>22460.95920875</v>
      </c>
      <c r="L252" s="4">
        <f>SUMIFS('02_核算项'!$AC$2:$AC$6232,'02_核算项'!$B$2:$B$6232,$A252,'02_核算项'!$M$2:$M$6232,"PM25")</f>
        <v>5859.4339175</v>
      </c>
      <c r="M252" s="4">
        <f>SUMIFS('02_核算项'!$AC$2:$AC$6232,'02_核算项'!$B$2:$B$6232,$A252,'02_核算项'!$M$2:$M$6232,"BC")</f>
        <v>11.720164735</v>
      </c>
      <c r="N252" s="4">
        <f>SUMIFS('02_核算项'!$AC$2:$AC$6232,'02_核算项'!$B$2:$B$6232,$A252,'02_核算项'!$M$2:$M$6232,"OC")</f>
        <v>0.005764</v>
      </c>
      <c r="O252" s="4">
        <f>SUMIFS('02_核算项'!$AC$2:$AC$6232,'02_核算项'!$B$2:$B$6232,$A252,'02_核算项'!$M$2:$M$6232,"NH3")</f>
        <v>99.91984</v>
      </c>
      <c r="P252" s="4">
        <f>SUMIFS('02_核算项'!$AD$2:$AD$6232,'02_核算项'!$B$2:$B$6232,$A252,'02_核算项'!$M$2:$M$6232,"SO2")</f>
        <v>1826.1215359999997</v>
      </c>
      <c r="Q252" s="4">
        <f>SUMIFS('02_核算项'!$AD$2:$AD$6232,'02_核算项'!$B$2:$B$6232,$A252,'02_核算项'!$M$2:$M$6232,"NOX")</f>
        <v>1621.3334867999997</v>
      </c>
      <c r="R252" s="4">
        <f>SUMIFS('02_核算项'!$AD$2:$AD$6232,'02_核算项'!$B$2:$B$6232,$A252,'02_核算项'!$M$2:$M$6232,"CO")</f>
        <v>1249.08446</v>
      </c>
      <c r="S252" s="4">
        <f>SUMIFS('02_核算项'!$AD$2:$AD$6232,'02_核算项'!$B$2:$B$6232,$A252,'02_核算项'!$M$2:$M$6232,"VOCS")</f>
        <v>24.998693</v>
      </c>
      <c r="T252" s="4">
        <f>SUMIFS('02_核算项'!$AD$2:$AD$6232,'02_核算项'!$B$2:$B$6232,$A252,'02_核算项'!$M$2:$M$6232,"PM10")</f>
        <v>400.39260961250034</v>
      </c>
      <c r="U252" s="4">
        <f>SUMIFS('02_核算项'!$AD$2:$AD$6232,'02_核算项'!$B$2:$B$6232,$A252,'02_核算项'!$M$2:$M$6232,"PM25")</f>
        <v>234.3773567000002</v>
      </c>
      <c r="V252" s="4">
        <f>SUMIFS('02_核算项'!$AD$2:$AD$6232,'02_核算项'!$B$2:$B$6232,$A252,'02_核算项'!$M$2:$M$6232,"BC")</f>
        <v>0.4688065894000004</v>
      </c>
      <c r="W252" s="4">
        <f>SUMIFS('02_核算项'!$AD$2:$AD$6232,'02_核算项'!$B$2:$B$6232,$A252,'02_核算项'!$M$2:$M$6232,"OC")</f>
        <v>0.0002305600000000002</v>
      </c>
      <c r="X252" s="4">
        <f>SUMIFS('02_核算项'!$AD$2:$AD$6232,'02_核算项'!$B$2:$B$6232,$A252,'02_核算项'!$M$2:$M$6232,"NH3")</f>
        <v>99.91984</v>
      </c>
      <c r="Y252" s="2">
        <v>45</v>
      </c>
    </row>
    <row r="253" spans="1:25">
      <c r="A253" s="2" t="s">
        <v>3473</v>
      </c>
      <c r="B253" s="2" t="s">
        <v>3474</v>
      </c>
      <c r="C253" s="2" t="s">
        <v>1106</v>
      </c>
      <c r="D253" s="2" t="s">
        <v>224</v>
      </c>
      <c r="E253" s="2" t="s">
        <v>227</v>
      </c>
      <c r="F253" s="2" t="s">
        <v>560</v>
      </c>
      <c r="G253" s="4">
        <f>SUMIFS('02_核算项'!$AC$2:$AC$6232,'02_核算项'!$B$2:$B$6232,$A253,'02_核算项'!$M$2:$M$6232,"SO2")</f>
        <v>0.0</v>
      </c>
      <c r="H253" s="4">
        <f>SUMIFS('02_核算项'!$AC$2:$AC$6232,'02_核算项'!$B$2:$B$6232,$A253,'02_核算项'!$M$2:$M$6232,"NOX")</f>
        <v>1352.828128</v>
      </c>
      <c r="I253" s="4">
        <f>SUMIFS('02_核算项'!$AC$2:$AC$6232,'02_核算项'!$B$2:$B$6232,$A253,'02_核算项'!$M$2:$M$6232,"CO")</f>
        <v>428.945504</v>
      </c>
      <c r="J253" s="4">
        <f>SUMIFS('02_核算项'!$AC$2:$AC$6232,'02_核算项'!$B$2:$B$6232,$A253,'02_核算项'!$M$2:$M$6232,"VOCS")</f>
        <v>6.5991616</v>
      </c>
      <c r="K253" s="4">
        <f>SUMIFS('02_核算项'!$AC$2:$AC$6232,'02_核算项'!$B$2:$B$6232,$A253,'02_核算项'!$M$2:$M$6232,"PM10")</f>
        <v>9.8987424</v>
      </c>
      <c r="L253" s="4">
        <f>SUMIFS('02_核算项'!$AC$2:$AC$6232,'02_核算项'!$B$2:$B$6232,$A253,'02_核算项'!$M$2:$M$6232,"PM25")</f>
        <v>9.8987424</v>
      </c>
      <c r="M253" s="4">
        <f>SUMIFS('02_核算项'!$AC$2:$AC$6232,'02_核算项'!$B$2:$B$6232,$A253,'02_核算项'!$M$2:$M$6232,"BC")</f>
        <v>0.0</v>
      </c>
      <c r="N253" s="4">
        <f>SUMIFS('02_核算项'!$AC$2:$AC$6232,'02_核算项'!$B$2:$B$6232,$A253,'02_核算项'!$M$2:$M$6232,"OC")</f>
        <v>0.0</v>
      </c>
      <c r="O253" s="4">
        <f>SUMIFS('02_核算项'!$AC$2:$AC$6232,'02_核算项'!$B$2:$B$6232,$A253,'02_核算项'!$M$2:$M$6232,"NH3")</f>
        <v>0</v>
      </c>
      <c r="P253" s="4">
        <f>SUMIFS('02_核算项'!$AD$2:$AD$6232,'02_核算项'!$B$2:$B$6232,$A253,'02_核算项'!$M$2:$M$6232,"SO2")</f>
        <v>0.0</v>
      </c>
      <c r="Q253" s="4">
        <f>SUMIFS('02_核算项'!$AD$2:$AD$6232,'02_核算项'!$B$2:$B$6232,$A253,'02_核算项'!$M$2:$M$6232,"NOX")</f>
        <v>487.01812608</v>
      </c>
      <c r="R253" s="4">
        <f>SUMIFS('02_核算项'!$AD$2:$AD$6232,'02_核算项'!$B$2:$B$6232,$A253,'02_核算项'!$M$2:$M$6232,"CO")</f>
        <v>428.945504</v>
      </c>
      <c r="S253" s="4">
        <f>SUMIFS('02_核算项'!$AD$2:$AD$6232,'02_核算项'!$B$2:$B$6232,$A253,'02_核算项'!$M$2:$M$6232,"VOCS")</f>
        <v>6.5991616</v>
      </c>
      <c r="T253" s="4">
        <f>SUMIFS('02_核算项'!$AD$2:$AD$6232,'02_核算项'!$B$2:$B$6232,$A253,'02_核算项'!$M$2:$M$6232,"PM10")</f>
        <v>4.256459232</v>
      </c>
      <c r="U253" s="4">
        <f>SUMIFS('02_核算项'!$AD$2:$AD$6232,'02_核算项'!$B$2:$B$6232,$A253,'02_核算项'!$M$2:$M$6232,"PM25")</f>
        <v>4.256459232</v>
      </c>
      <c r="V253" s="4">
        <f>SUMIFS('02_核算项'!$AD$2:$AD$6232,'02_核算项'!$B$2:$B$6232,$A253,'02_核算项'!$M$2:$M$6232,"BC")</f>
        <v>0.0</v>
      </c>
      <c r="W253" s="4">
        <f>SUMIFS('02_核算项'!$AD$2:$AD$6232,'02_核算项'!$B$2:$B$6232,$A253,'02_核算项'!$M$2:$M$6232,"OC")</f>
        <v>0.0</v>
      </c>
      <c r="Y253" s="2">
        <v>29</v>
      </c>
    </row>
    <row r="254" spans="1:25">
      <c r="A254" s="2" t="s">
        <v>3484</v>
      </c>
      <c r="B254" s="2" t="s">
        <v>2902</v>
      </c>
      <c r="C254" s="2" t="s">
        <v>526</v>
      </c>
      <c r="D254" s="2" t="s">
        <v>119</v>
      </c>
      <c r="E254" s="2" t="s">
        <v>225</v>
      </c>
      <c r="F254" s="2" t="s">
        <v>142</v>
      </c>
      <c r="G254" s="4">
        <f>SUMIFS('02_核算项'!$AC$2:$AC$6232,'02_核算项'!$B$2:$B$6232,$A254,'02_核算项'!$M$2:$M$6232,"SO2")</f>
        <v>0.0</v>
      </c>
      <c r="H254" s="4">
        <f>SUMIFS('02_核算项'!$AC$2:$AC$6232,'02_核算项'!$B$2:$B$6232,$A254,'02_核算项'!$M$2:$M$6232,"NOX")</f>
        <v>2.0204799999999996</v>
      </c>
      <c r="I254" s="4">
        <f>SUMIFS('02_核算项'!$AC$2:$AC$6232,'02_核算项'!$B$2:$B$6232,$A254,'02_核算项'!$M$2:$M$6232,"CO")</f>
        <v>0.64064</v>
      </c>
      <c r="J254" s="4">
        <f>SUMIFS('02_核算项'!$AC$2:$AC$6232,'02_核算项'!$B$2:$B$6232,$A254,'02_核算项'!$M$2:$M$6232,"VOCS")</f>
        <v>0.009856</v>
      </c>
      <c r="K254" s="4">
        <f>SUMIFS('02_核算项'!$AC$2:$AC$6232,'02_核算项'!$B$2:$B$6232,$A254,'02_核算项'!$M$2:$M$6232,"PM10")</f>
        <v>0.014784</v>
      </c>
      <c r="L254" s="4">
        <f>SUMIFS('02_核算项'!$AC$2:$AC$6232,'02_核算项'!$B$2:$B$6232,$A254,'02_核算项'!$M$2:$M$6232,"PM25")</f>
        <v>0.014784</v>
      </c>
      <c r="M254" s="4">
        <f>SUMIFS('02_核算项'!$AC$2:$AC$6232,'02_核算项'!$B$2:$B$6232,$A254,'02_核算项'!$M$2:$M$6232,"BC")</f>
        <v>0.0</v>
      </c>
      <c r="N254" s="4">
        <f>SUMIFS('02_核算项'!$AC$2:$AC$6232,'02_核算项'!$B$2:$B$6232,$A254,'02_核算项'!$M$2:$M$6232,"OC")</f>
        <v>0.0</v>
      </c>
      <c r="O254" s="4">
        <f>SUMIFS('02_核算项'!$AC$2:$AC$6232,'02_核算项'!$B$2:$B$6232,$A254,'02_核算项'!$M$2:$M$6232,"NH3")</f>
        <v>0.0</v>
      </c>
      <c r="P254" s="4">
        <f>SUMIFS('02_核算项'!$AD$2:$AD$6232,'02_核算项'!$B$2:$B$6232,$A254,'02_核算项'!$M$2:$M$6232,"SO2")</f>
        <v>0.0</v>
      </c>
      <c r="Q254" s="4">
        <f>SUMIFS('02_核算项'!$AD$2:$AD$6232,'02_核算项'!$B$2:$B$6232,$A254,'02_核算项'!$M$2:$M$6232,"NOX")</f>
        <v>1.5759743999999998</v>
      </c>
      <c r="R254" s="4">
        <f>SUMIFS('02_核算项'!$AD$2:$AD$6232,'02_核算项'!$B$2:$B$6232,$A254,'02_核算项'!$M$2:$M$6232,"CO")</f>
        <v>0.64064</v>
      </c>
      <c r="S254" s="4">
        <f>SUMIFS('02_核算项'!$AD$2:$AD$6232,'02_核算项'!$B$2:$B$6232,$A254,'02_核算项'!$M$2:$M$6232,"VOCS")</f>
        <v>0.009856</v>
      </c>
      <c r="T254" s="4">
        <f>SUMIFS('02_核算项'!$AD$2:$AD$6232,'02_核算项'!$B$2:$B$6232,$A254,'02_核算项'!$M$2:$M$6232,"PM10")</f>
        <v>0.014784</v>
      </c>
      <c r="U254" s="4">
        <f>SUMIFS('02_核算项'!$AD$2:$AD$6232,'02_核算项'!$B$2:$B$6232,$A254,'02_核算项'!$M$2:$M$6232,"PM25")</f>
        <v>0.014784</v>
      </c>
      <c r="V254" s="4">
        <f>SUMIFS('02_核算项'!$AD$2:$AD$6232,'02_核算项'!$B$2:$B$6232,$A254,'02_核算项'!$M$2:$M$6232,"BC")</f>
        <v>0.0</v>
      </c>
      <c r="W254" s="4">
        <f>SUMIFS('02_核算项'!$AD$2:$AD$6232,'02_核算项'!$B$2:$B$6232,$A254,'02_核算项'!$M$2:$M$6232,"OC")</f>
        <v>0.0</v>
      </c>
      <c r="X254" s="4">
        <f>SUMIFS('02_核算项'!$AD$2:$AD$6232,'02_核算项'!$B$2:$B$6232,$A254,'02_核算项'!$M$2:$M$6232,"NH3")</f>
        <v>0.0</v>
      </c>
      <c r="Y254" s="2">
        <v>32</v>
      </c>
    </row>
    <row r="255" spans="1:25">
      <c r="A255" s="2" t="s">
        <v>3494</v>
      </c>
      <c r="B255" s="2" t="s">
        <v>1408</v>
      </c>
      <c r="C255" s="2" t="s">
        <v>984</v>
      </c>
      <c r="D255" s="2" t="s">
        <v>224</v>
      </c>
      <c r="E255" s="2" t="s">
        <v>225</v>
      </c>
      <c r="F255" s="2" t="s">
        <v>142</v>
      </c>
      <c r="G255" s="4">
        <f>SUMIFS('02_核算项'!$AC$2:$AC$6232,'02_核算项'!$B$2:$B$6232,$A255,'02_核算项'!$M$2:$M$6232,"SO2")</f>
        <v>0.0</v>
      </c>
      <c r="H255" s="4">
        <f>SUMIFS('02_核算项'!$AC$2:$AC$6232,'02_核算项'!$B$2:$B$6232,$A255,'02_核算项'!$M$2:$M$6232,"NOX")</f>
        <v>299.997</v>
      </c>
      <c r="I255" s="4">
        <f>SUMIFS('02_核算项'!$AC$2:$AC$6232,'02_核算项'!$B$2:$B$6232,$A255,'02_核算项'!$M$2:$M$6232,"CO")</f>
        <v>95.121</v>
      </c>
      <c r="J255" s="4">
        <f>SUMIFS('02_核算项'!$AC$2:$AC$6232,'02_核算项'!$B$2:$B$6232,$A255,'02_核算项'!$M$2:$M$6232,"VOCS")</f>
        <v>1.4634</v>
      </c>
      <c r="K255" s="4">
        <f>SUMIFS('02_核算项'!$AC$2:$AC$6232,'02_核算项'!$B$2:$B$6232,$A255,'02_核算项'!$M$2:$M$6232,"PM10")</f>
        <v>2.1951</v>
      </c>
      <c r="L255" s="4">
        <f>SUMIFS('02_核算项'!$AC$2:$AC$6232,'02_核算项'!$B$2:$B$6232,$A255,'02_核算项'!$M$2:$M$6232,"PM25")</f>
        <v>2.1951</v>
      </c>
      <c r="M255" s="4">
        <f>SUMIFS('02_核算项'!$AC$2:$AC$6232,'02_核算项'!$B$2:$B$6232,$A255,'02_核算项'!$M$2:$M$6232,"BC")</f>
        <v>0.0</v>
      </c>
      <c r="N255" s="4">
        <f>SUMIFS('02_核算项'!$AC$2:$AC$6232,'02_核算项'!$B$2:$B$6232,$A255,'02_核算项'!$M$2:$M$6232,"OC")</f>
        <v>0.0</v>
      </c>
      <c r="O255" s="4">
        <f>SUMIFS('02_核算项'!$AC$2:$AC$6232,'02_核算项'!$B$2:$B$6232,$A255,'02_核算项'!$M$2:$M$6232,"NH3")</f>
        <v>0.0</v>
      </c>
      <c r="P255" s="4">
        <f>SUMIFS('02_核算项'!$AD$2:$AD$6232,'02_核算项'!$B$2:$B$6232,$A255,'02_核算项'!$M$2:$M$6232,"SO2")</f>
        <v>0.0</v>
      </c>
      <c r="Q255" s="4">
        <f>SUMIFS('02_核算项'!$AD$2:$AD$6232,'02_核算项'!$B$2:$B$6232,$A255,'02_核算项'!$M$2:$M$6232,"NOX")</f>
        <v>233.99766000000002</v>
      </c>
      <c r="R255" s="4">
        <f>SUMIFS('02_核算项'!$AD$2:$AD$6232,'02_核算项'!$B$2:$B$6232,$A255,'02_核算项'!$M$2:$M$6232,"CO")</f>
        <v>95.121</v>
      </c>
      <c r="S255" s="4">
        <f>SUMIFS('02_核算项'!$AD$2:$AD$6232,'02_核算项'!$B$2:$B$6232,$A255,'02_核算项'!$M$2:$M$6232,"VOCS")</f>
        <v>1.4634</v>
      </c>
      <c r="T255" s="4">
        <f>SUMIFS('02_核算项'!$AD$2:$AD$6232,'02_核算项'!$B$2:$B$6232,$A255,'02_核算项'!$M$2:$M$6232,"PM10")</f>
        <v>2.1951</v>
      </c>
      <c r="U255" s="4">
        <f>SUMIFS('02_核算项'!$AD$2:$AD$6232,'02_核算项'!$B$2:$B$6232,$A255,'02_核算项'!$M$2:$M$6232,"PM25")</f>
        <v>2.1951</v>
      </c>
      <c r="V255" s="4">
        <f>SUMIFS('02_核算项'!$AD$2:$AD$6232,'02_核算项'!$B$2:$B$6232,$A255,'02_核算项'!$M$2:$M$6232,"BC")</f>
        <v>0.0</v>
      </c>
      <c r="W255" s="4">
        <f>SUMIFS('02_核算项'!$AD$2:$AD$6232,'02_核算项'!$B$2:$B$6232,$A255,'02_核算项'!$M$2:$M$6232,"OC")</f>
        <v>0.0</v>
      </c>
      <c r="X255" s="4">
        <f>SUMIFS('02_核算项'!$AD$2:$AD$6232,'02_核算项'!$B$2:$B$6232,$A255,'02_核算项'!$M$2:$M$6232,"NH3")</f>
        <v>0.0</v>
      </c>
      <c r="Y255" s="2">
        <v>32</v>
      </c>
    </row>
    <row r="256" spans="1:25">
      <c r="A256" s="2" t="s">
        <v>3504</v>
      </c>
      <c r="B256" s="2" t="s">
        <v>610</v>
      </c>
      <c r="C256" s="2" t="s">
        <v>277</v>
      </c>
      <c r="D256" s="2" t="s">
        <v>278</v>
      </c>
      <c r="E256" s="2" t="s">
        <v>225</v>
      </c>
      <c r="F256" s="2" t="s">
        <v>297</v>
      </c>
      <c r="G256" s="4">
        <f>SUMIFS('02_核算项'!$AC$2:$AC$6232,'02_核算项'!$B$2:$B$6232,$A256,'02_核算项'!$M$2:$M$6232,"SO2")</f>
        <v>0.0</v>
      </c>
      <c r="H256" s="4">
        <f>SUMIFS('02_核算项'!$AC$2:$AC$6232,'02_核算项'!$B$2:$B$6232,$A256,'02_核算项'!$M$2:$M$6232,"NOX")</f>
        <v>0.5249475</v>
      </c>
      <c r="I256" s="4">
        <f>SUMIFS('02_核算项'!$AC$2:$AC$6232,'02_核算项'!$B$2:$B$6232,$A256,'02_核算项'!$M$2:$M$6232,"CO")</f>
        <v>0.505505</v>
      </c>
      <c r="J256" s="4">
        <f>SUMIFS('02_核算项'!$AC$2:$AC$6232,'02_核算项'!$B$2:$B$6232,$A256,'02_核算项'!$M$2:$M$6232,"VOCS")</f>
        <v>0.007777</v>
      </c>
      <c r="K256" s="4">
        <f>SUMIFS('02_核算项'!$AC$2:$AC$6232,'02_核算项'!$B$2:$B$6232,$A256,'02_核算项'!$M$2:$M$6232,"PM10")</f>
        <v>0.0116655</v>
      </c>
      <c r="L256" s="4">
        <f>SUMIFS('02_核算项'!$AC$2:$AC$6232,'02_核算项'!$B$2:$B$6232,$A256,'02_核算项'!$M$2:$M$6232,"PM25")</f>
        <v>0.0116655</v>
      </c>
      <c r="M256" s="4">
        <f>SUMIFS('02_核算项'!$AC$2:$AC$6232,'02_核算项'!$B$2:$B$6232,$A256,'02_核算项'!$M$2:$M$6232,"BC")</f>
        <v>0.0</v>
      </c>
      <c r="N256" s="4">
        <f>SUMIFS('02_核算项'!$AC$2:$AC$6232,'02_核算项'!$B$2:$B$6232,$A256,'02_核算项'!$M$2:$M$6232,"OC")</f>
        <v>0.0</v>
      </c>
      <c r="O256" s="4">
        <f>SUMIFS('02_核算项'!$AC$2:$AC$6232,'02_核算项'!$B$2:$B$6232,$A256,'02_核算项'!$M$2:$M$6232,"NH3")</f>
        <v>0.0</v>
      </c>
      <c r="P256" s="4">
        <f>SUMIFS('02_核算项'!$AD$2:$AD$6232,'02_核算项'!$B$2:$B$6232,$A256,'02_核算项'!$M$2:$M$6232,"SO2")</f>
        <v>0.0</v>
      </c>
      <c r="Q256" s="4">
        <f>SUMIFS('02_核算项'!$AD$2:$AD$6232,'02_核算项'!$B$2:$B$6232,$A256,'02_核算项'!$M$2:$M$6232,"NOX")</f>
        <v>0.5249475</v>
      </c>
      <c r="R256" s="4">
        <f>SUMIFS('02_核算项'!$AD$2:$AD$6232,'02_核算项'!$B$2:$B$6232,$A256,'02_核算项'!$M$2:$M$6232,"CO")</f>
        <v>0.505505</v>
      </c>
      <c r="S256" s="4">
        <f>SUMIFS('02_核算项'!$AD$2:$AD$6232,'02_核算项'!$B$2:$B$6232,$A256,'02_核算项'!$M$2:$M$6232,"VOCS")</f>
        <v>0.007777</v>
      </c>
      <c r="T256" s="4">
        <f>SUMIFS('02_核算项'!$AD$2:$AD$6232,'02_核算项'!$B$2:$B$6232,$A256,'02_核算项'!$M$2:$M$6232,"PM10")</f>
        <v>0.0116655</v>
      </c>
      <c r="U256" s="4">
        <f>SUMIFS('02_核算项'!$AD$2:$AD$6232,'02_核算项'!$B$2:$B$6232,$A256,'02_核算项'!$M$2:$M$6232,"PM25")</f>
        <v>0.0116655</v>
      </c>
      <c r="V256" s="4">
        <f>SUMIFS('02_核算项'!$AD$2:$AD$6232,'02_核算项'!$B$2:$B$6232,$A256,'02_核算项'!$M$2:$M$6232,"BC")</f>
        <v>0.0</v>
      </c>
      <c r="W256" s="4">
        <f>SUMIFS('02_核算项'!$AD$2:$AD$6232,'02_核算项'!$B$2:$B$6232,$A256,'02_核算项'!$M$2:$M$6232,"OC")</f>
        <v>0.0</v>
      </c>
      <c r="X256" s="4">
        <f>SUMIFS('02_核算项'!$AD$2:$AD$6232,'02_核算项'!$B$2:$B$6232,$A256,'02_核算项'!$M$2:$M$6232,"NH3")</f>
        <v>0.0</v>
      </c>
      <c r="Y256" s="2">
        <v>33</v>
      </c>
    </row>
    <row r="257" spans="1:25">
      <c r="A257" s="2" t="s">
        <v>3514</v>
      </c>
      <c r="B257" s="2" t="s">
        <v>3014</v>
      </c>
      <c r="C257" s="2" t="s">
        <v>277</v>
      </c>
      <c r="D257" s="2" t="s">
        <v>278</v>
      </c>
      <c r="E257" s="2" t="s">
        <v>225</v>
      </c>
      <c r="F257" s="2" t="s">
        <v>52</v>
      </c>
      <c r="G257" s="4">
        <f>SUMIFS('02_核算项'!$AC$2:$AC$6232,'02_核算项'!$B$2:$B$6232,$A257,'02_核算项'!$M$2:$M$6232,"SO2")</f>
        <v>0.0</v>
      </c>
      <c r="H257" s="4">
        <f>SUMIFS('02_核算项'!$AC$2:$AC$6232,'02_核算项'!$B$2:$B$6232,$A257,'02_核算项'!$M$2:$M$6232,"NOX")</f>
        <v>41.0</v>
      </c>
      <c r="I257" s="4">
        <f>SUMIFS('02_核算项'!$AC$2:$AC$6232,'02_核算项'!$B$2:$B$6232,$A257,'02_核算项'!$M$2:$M$6232,"CO")</f>
        <v>13.0</v>
      </c>
      <c r="J257" s="4">
        <f>SUMIFS('02_核算项'!$AC$2:$AC$6232,'02_核算项'!$B$2:$B$6232,$A257,'02_核算项'!$M$2:$M$6232,"VOCS")</f>
        <v>0.2</v>
      </c>
      <c r="K257" s="4">
        <f>SUMIFS('02_核算项'!$AC$2:$AC$6232,'02_核算项'!$B$2:$B$6232,$A257,'02_核算项'!$M$2:$M$6232,"PM10")</f>
        <v>0.3</v>
      </c>
      <c r="L257" s="4">
        <f>SUMIFS('02_核算项'!$AC$2:$AC$6232,'02_核算项'!$B$2:$B$6232,$A257,'02_核算项'!$M$2:$M$6232,"PM25")</f>
        <v>0.3</v>
      </c>
      <c r="M257" s="4">
        <f>SUMIFS('02_核算项'!$AC$2:$AC$6232,'02_核算项'!$B$2:$B$6232,$A257,'02_核算项'!$M$2:$M$6232,"BC")</f>
        <v>0.0</v>
      </c>
      <c r="N257" s="4">
        <f>SUMIFS('02_核算项'!$AC$2:$AC$6232,'02_核算项'!$B$2:$B$6232,$A257,'02_核算项'!$M$2:$M$6232,"OC")</f>
        <v>0.0</v>
      </c>
      <c r="O257" s="4">
        <f>SUMIFS('02_核算项'!$AC$2:$AC$6232,'02_核算项'!$B$2:$B$6232,$A257,'02_核算项'!$M$2:$M$6232,"NH3")</f>
        <v>0</v>
      </c>
      <c r="P257" s="4">
        <f>SUMIFS('02_核算项'!$AD$2:$AD$6232,'02_核算项'!$B$2:$B$6232,$A257,'02_核算项'!$M$2:$M$6232,"SO2")</f>
        <v>0.0</v>
      </c>
      <c r="Q257" s="4">
        <f>SUMIFS('02_核算项'!$AD$2:$AD$6232,'02_核算项'!$B$2:$B$6232,$A257,'02_核算项'!$M$2:$M$6232,"NOX")</f>
        <v>14.76</v>
      </c>
      <c r="R257" s="4">
        <f>SUMIFS('02_核算项'!$AD$2:$AD$6232,'02_核算项'!$B$2:$B$6232,$A257,'02_核算项'!$M$2:$M$6232,"CO")</f>
        <v>13.0</v>
      </c>
      <c r="S257" s="4">
        <f>SUMIFS('02_核算项'!$AD$2:$AD$6232,'02_核算项'!$B$2:$B$6232,$A257,'02_核算项'!$M$2:$M$6232,"VOCS")</f>
        <v>0.2</v>
      </c>
      <c r="T257" s="4">
        <f>SUMIFS('02_核算项'!$AD$2:$AD$6232,'02_核算项'!$B$2:$B$6232,$A257,'02_核算项'!$M$2:$M$6232,"PM10")</f>
        <v>0.129</v>
      </c>
      <c r="U257" s="4">
        <f>SUMIFS('02_核算项'!$AD$2:$AD$6232,'02_核算项'!$B$2:$B$6232,$A257,'02_核算项'!$M$2:$M$6232,"PM25")</f>
        <v>0.129</v>
      </c>
      <c r="V257" s="4">
        <f>SUMIFS('02_核算项'!$AD$2:$AD$6232,'02_核算项'!$B$2:$B$6232,$A257,'02_核算项'!$M$2:$M$6232,"BC")</f>
        <v>0.0</v>
      </c>
      <c r="W257" s="4">
        <f>SUMIFS('02_核算项'!$AD$2:$AD$6232,'02_核算项'!$B$2:$B$6232,$A257,'02_核算项'!$M$2:$M$6232,"OC")</f>
        <v>0.0</v>
      </c>
      <c r="Y257" s="2">
        <v>29</v>
      </c>
    </row>
    <row r="258" spans="1:25">
      <c r="A258" s="2" t="s">
        <v>3524</v>
      </c>
      <c r="B258" s="2" t="s">
        <v>1237</v>
      </c>
      <c r="C258" s="2" t="s">
        <v>277</v>
      </c>
      <c r="D258" s="2" t="s">
        <v>278</v>
      </c>
      <c r="E258" s="2" t="s">
        <v>225</v>
      </c>
      <c r="F258" s="2" t="s">
        <v>279</v>
      </c>
      <c r="G258" s="4">
        <f>SUMIFS('02_核算项'!$AC$2:$AC$6232,'02_核算项'!$B$2:$B$6232,$A258,'02_核算项'!$M$2:$M$6232,"SO2")</f>
        <v>0.0</v>
      </c>
      <c r="H258" s="4">
        <f>SUMIFS('02_核算项'!$AC$2:$AC$6232,'02_核算项'!$B$2:$B$6232,$A258,'02_核算项'!$M$2:$M$6232,"NOX")</f>
        <v>6.09768</v>
      </c>
      <c r="I258" s="4">
        <f>SUMIFS('02_核算项'!$AC$2:$AC$6232,'02_核算项'!$B$2:$B$6232,$A258,'02_核算项'!$M$2:$M$6232,"CO")</f>
        <v>5.87184</v>
      </c>
      <c r="J258" s="4">
        <f>SUMIFS('02_核算项'!$AC$2:$AC$6232,'02_核算项'!$B$2:$B$6232,$A258,'02_核算项'!$M$2:$M$6232,"VOCS")</f>
        <v>0.090336</v>
      </c>
      <c r="K258" s="4">
        <f>SUMIFS('02_核算项'!$AC$2:$AC$6232,'02_核算项'!$B$2:$B$6232,$A258,'02_核算项'!$M$2:$M$6232,"PM10")</f>
        <v>0.135504</v>
      </c>
      <c r="L258" s="4">
        <f>SUMIFS('02_核算项'!$AC$2:$AC$6232,'02_核算项'!$B$2:$B$6232,$A258,'02_核算项'!$M$2:$M$6232,"PM25")</f>
        <v>0.135504</v>
      </c>
      <c r="M258" s="4">
        <f>SUMIFS('02_核算项'!$AC$2:$AC$6232,'02_核算项'!$B$2:$B$6232,$A258,'02_核算项'!$M$2:$M$6232,"BC")</f>
        <v>0.0</v>
      </c>
      <c r="N258" s="4">
        <f>SUMIFS('02_核算项'!$AC$2:$AC$6232,'02_核算项'!$B$2:$B$6232,$A258,'02_核算项'!$M$2:$M$6232,"OC")</f>
        <v>0.0</v>
      </c>
      <c r="O258" s="4">
        <f>SUMIFS('02_核算项'!$AC$2:$AC$6232,'02_核算项'!$B$2:$B$6232,$A258,'02_核算项'!$M$2:$M$6232,"NH3")</f>
        <v>0.0</v>
      </c>
      <c r="P258" s="4">
        <f>SUMIFS('02_核算项'!$AD$2:$AD$6232,'02_核算项'!$B$2:$B$6232,$A258,'02_核算项'!$M$2:$M$6232,"SO2")</f>
        <v>0.0</v>
      </c>
      <c r="Q258" s="4">
        <f>SUMIFS('02_核算项'!$AD$2:$AD$6232,'02_核算项'!$B$2:$B$6232,$A258,'02_核算项'!$M$2:$M$6232,"NOX")</f>
        <v>6.09768</v>
      </c>
      <c r="R258" s="4">
        <f>SUMIFS('02_核算项'!$AD$2:$AD$6232,'02_核算项'!$B$2:$B$6232,$A258,'02_核算项'!$M$2:$M$6232,"CO")</f>
        <v>5.87184</v>
      </c>
      <c r="S258" s="4">
        <f>SUMIFS('02_核算项'!$AD$2:$AD$6232,'02_核算项'!$B$2:$B$6232,$A258,'02_核算项'!$M$2:$M$6232,"VOCS")</f>
        <v>0.090336</v>
      </c>
      <c r="T258" s="4">
        <f>SUMIFS('02_核算项'!$AD$2:$AD$6232,'02_核算项'!$B$2:$B$6232,$A258,'02_核算项'!$M$2:$M$6232,"PM10")</f>
        <v>0.135504</v>
      </c>
      <c r="U258" s="4">
        <f>SUMIFS('02_核算项'!$AD$2:$AD$6232,'02_核算项'!$B$2:$B$6232,$A258,'02_核算项'!$M$2:$M$6232,"PM25")</f>
        <v>0.135504</v>
      </c>
      <c r="V258" s="4">
        <f>SUMIFS('02_核算项'!$AD$2:$AD$6232,'02_核算项'!$B$2:$B$6232,$A258,'02_核算项'!$M$2:$M$6232,"BC")</f>
        <v>0.0</v>
      </c>
      <c r="W258" s="4">
        <f>SUMIFS('02_核算项'!$AD$2:$AD$6232,'02_核算项'!$B$2:$B$6232,$A258,'02_核算项'!$M$2:$M$6232,"OC")</f>
        <v>0.0</v>
      </c>
      <c r="X258" s="4">
        <f>SUMIFS('02_核算项'!$AD$2:$AD$6232,'02_核算项'!$B$2:$B$6232,$A258,'02_核算项'!$M$2:$M$6232,"NH3")</f>
        <v>0.0</v>
      </c>
      <c r="Y258" s="2">
        <v>33</v>
      </c>
    </row>
    <row r="259" spans="1:25">
      <c r="A259" s="2" t="s">
        <v>3534</v>
      </c>
      <c r="B259" s="2" t="s">
        <v>429</v>
      </c>
      <c r="C259" s="2" t="s">
        <v>254</v>
      </c>
      <c r="D259" s="2" t="s">
        <v>278</v>
      </c>
      <c r="E259" s="2" t="s">
        <v>120</v>
      </c>
      <c r="F259" s="2" t="s">
        <v>142</v>
      </c>
      <c r="G259" s="4">
        <f>SUMIFS('02_核算项'!$AC$2:$AC$6232,'02_核算项'!$B$2:$B$6232,$A259,'02_核算项'!$M$2:$M$6232,"SO2")</f>
        <v>0</v>
      </c>
      <c r="H259" s="4">
        <f>SUMIFS('02_核算项'!$AC$2:$AC$6232,'02_核算项'!$B$2:$B$6232,$A259,'02_核算项'!$M$2:$M$6232,"NOX")</f>
        <v>0</v>
      </c>
      <c r="I259" s="4">
        <f>SUMIFS('02_核算项'!$AC$2:$AC$6232,'02_核算项'!$B$2:$B$6232,$A259,'02_核算项'!$M$2:$M$6232,"CO")</f>
        <v>0</v>
      </c>
      <c r="J259" s="4">
        <f>SUMIFS('02_核算项'!$AC$2:$AC$6232,'02_核算项'!$B$2:$B$6232,$A259,'02_核算项'!$M$2:$M$6232,"VOCS")</f>
        <v>0</v>
      </c>
      <c r="K259" s="4">
        <f>SUMIFS('02_核算项'!$AC$2:$AC$6232,'02_核算项'!$B$2:$B$6232,$A259,'02_核算项'!$M$2:$M$6232,"PM10")</f>
        <v>0</v>
      </c>
      <c r="L259" s="4">
        <f>SUMIFS('02_核算项'!$AC$2:$AC$6232,'02_核算项'!$B$2:$B$6232,$A259,'02_核算项'!$M$2:$M$6232,"PM25")</f>
        <v>0</v>
      </c>
      <c r="M259" s="4">
        <f>SUMIFS('02_核算项'!$AC$2:$AC$6232,'02_核算项'!$B$2:$B$6232,$A259,'02_核算项'!$M$2:$M$6232,"BC")</f>
        <v>0</v>
      </c>
      <c r="N259" s="4">
        <f>SUMIFS('02_核算项'!$AC$2:$AC$6232,'02_核算项'!$B$2:$B$6232,$A259,'02_核算项'!$M$2:$M$6232,"OC")</f>
        <v>0</v>
      </c>
      <c r="O259" s="4">
        <f>SUMIFS('02_核算项'!$AC$2:$AC$6232,'02_核算项'!$B$2:$B$6232,$A259,'02_核算项'!$M$2:$M$6232,"NH3")</f>
        <v>0</v>
      </c>
      <c r="Y259" s="2">
        <v>32</v>
      </c>
    </row>
    <row r="260" spans="1:25">
      <c r="A260" s="2" t="s">
        <v>3544</v>
      </c>
      <c r="B260" s="2" t="s">
        <v>3545</v>
      </c>
      <c r="C260" s="2" t="s">
        <v>911</v>
      </c>
      <c r="D260" s="2" t="s">
        <v>278</v>
      </c>
      <c r="E260" s="2" t="s">
        <v>120</v>
      </c>
      <c r="F260" s="2" t="s">
        <v>52</v>
      </c>
      <c r="G260" s="4">
        <f>SUMIFS('02_核算项'!$AC$2:$AC$6232,'02_核算项'!$B$2:$B$6232,$A260,'02_核算项'!$M$2:$M$6232,"SO2")</f>
        <v>0.1368</v>
      </c>
      <c r="H260" s="4">
        <f>SUMIFS('02_核算项'!$AC$2:$AC$6232,'02_核算项'!$B$2:$B$6232,$A260,'02_核算项'!$M$2:$M$6232,"NOX")</f>
        <v>0.33744</v>
      </c>
      <c r="I260" s="4">
        <f>SUMIFS('02_核算项'!$AC$2:$AC$6232,'02_核算项'!$B$2:$B$6232,$A260,'02_核算项'!$M$2:$M$6232,"CO")</f>
        <v>0.02736</v>
      </c>
      <c r="J260" s="4">
        <f>SUMIFS('02_核算项'!$AC$2:$AC$6232,'02_核算项'!$B$2:$B$6232,$A260,'02_核算项'!$M$2:$M$6232,"VOCS")</f>
        <v>0.005928</v>
      </c>
      <c r="K260" s="4">
        <f>SUMIFS('02_核算项'!$AC$2:$AC$6232,'02_核算项'!$B$2:$B$6232,$A260,'02_核算项'!$M$2:$M$6232,"PM10")</f>
        <v>0.0228</v>
      </c>
      <c r="L260" s="4">
        <f>SUMIFS('02_核算项'!$AC$2:$AC$6232,'02_核算项'!$B$2:$B$6232,$A260,'02_核算项'!$M$2:$M$6232,"PM25")</f>
        <v>0.0228</v>
      </c>
      <c r="M260" s="4">
        <f>SUMIFS('02_核算项'!$AC$2:$AC$6232,'02_核算项'!$B$2:$B$6232,$A260,'02_核算项'!$M$2:$M$6232,"BC")</f>
        <v>0.000456</v>
      </c>
      <c r="N260" s="4">
        <f>SUMIFS('02_核算项'!$AC$2:$AC$6232,'02_核算项'!$B$2:$B$6232,$A260,'02_核算项'!$M$2:$M$6232,"OC")</f>
        <v>0.001824</v>
      </c>
      <c r="O260" s="4">
        <f>SUMIFS('02_核算项'!$AC$2:$AC$6232,'02_核算项'!$B$2:$B$6232,$A260,'02_核算项'!$M$2:$M$6232,"NH3")</f>
        <v>0.0</v>
      </c>
      <c r="P260" s="4">
        <f>SUMIFS('02_核算项'!$AD$2:$AD$6232,'02_核算项'!$B$2:$B$6232,$A260,'02_核算项'!$M$2:$M$6232,"SO2")</f>
        <v>0.1368</v>
      </c>
      <c r="Q260" s="4">
        <f>SUMIFS('02_核算项'!$AD$2:$AD$6232,'02_核算项'!$B$2:$B$6232,$A260,'02_核算项'!$M$2:$M$6232,"NOX")</f>
        <v>0.33744</v>
      </c>
      <c r="R260" s="4">
        <f>SUMIFS('02_核算项'!$AD$2:$AD$6232,'02_核算项'!$B$2:$B$6232,$A260,'02_核算项'!$M$2:$M$6232,"CO")</f>
        <v>0.02736</v>
      </c>
      <c r="S260" s="4">
        <f>SUMIFS('02_核算项'!$AD$2:$AD$6232,'02_核算项'!$B$2:$B$6232,$A260,'02_核算项'!$M$2:$M$6232,"VOCS")</f>
        <v>0.005928</v>
      </c>
      <c r="T260" s="4">
        <f>SUMIFS('02_核算项'!$AD$2:$AD$6232,'02_核算项'!$B$2:$B$6232,$A260,'02_核算项'!$M$2:$M$6232,"PM10")</f>
        <v>0.0228</v>
      </c>
      <c r="U260" s="4">
        <f>SUMIFS('02_核算项'!$AD$2:$AD$6232,'02_核算项'!$B$2:$B$6232,$A260,'02_核算项'!$M$2:$M$6232,"PM25")</f>
        <v>0.0228</v>
      </c>
      <c r="V260" s="4">
        <f>SUMIFS('02_核算项'!$AD$2:$AD$6232,'02_核算项'!$B$2:$B$6232,$A260,'02_核算项'!$M$2:$M$6232,"BC")</f>
        <v>0.000456</v>
      </c>
      <c r="W260" s="4">
        <f>SUMIFS('02_核算项'!$AD$2:$AD$6232,'02_核算项'!$B$2:$B$6232,$A260,'02_核算项'!$M$2:$M$6232,"OC")</f>
        <v>0.001824</v>
      </c>
      <c r="X260" s="4">
        <f>SUMIFS('02_核算项'!$AD$2:$AD$6232,'02_核算项'!$B$2:$B$6232,$A260,'02_核算项'!$M$2:$M$6232,"NH3")</f>
        <v>0.0</v>
      </c>
      <c r="Y260" s="2">
        <v>81</v>
      </c>
    </row>
    <row r="261" spans="1:25">
      <c r="A261" s="2" t="s">
        <v>3563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142</v>
      </c>
      <c r="G261" s="4">
        <f>SUMIFS('02_核算项'!$AC$2:$AC$6232,'02_核算项'!$B$2:$B$6232,$A261,'02_核算项'!$M$2:$M$6232,"SO2")</f>
        <v>17843.841239999998</v>
      </c>
      <c r="H261" s="4">
        <f>SUMIFS('02_核算项'!$AC$2:$AC$6232,'02_核算项'!$B$2:$B$6232,$A261,'02_核算项'!$M$2:$M$6232,"NOX")</f>
        <v>9229.13166</v>
      </c>
      <c r="I261" s="4">
        <f>SUMIFS('02_核算项'!$AC$2:$AC$6232,'02_核算项'!$B$2:$B$6232,$A261,'02_核算项'!$M$2:$M$6232,"CO")</f>
        <v>2560.092</v>
      </c>
      <c r="J261" s="4">
        <f>SUMIFS('02_核算项'!$AC$2:$AC$6232,'02_核算项'!$B$2:$B$6232,$A261,'02_核算项'!$M$2:$M$6232,"VOCS")</f>
        <v>51.20184</v>
      </c>
      <c r="K261" s="4">
        <f>SUMIFS('02_核算项'!$AC$2:$AC$6232,'02_核算项'!$B$2:$B$6232,$A261,'02_核算项'!$M$2:$M$6232,"PM10")</f>
        <v>40783.22559449999</v>
      </c>
      <c r="L261" s="4">
        <f>SUMIFS('02_核算项'!$AC$2:$AC$6232,'02_核算项'!$B$2:$B$6232,$A261,'02_核算项'!$M$2:$M$6232,"PM25")</f>
        <v>10639.102328999998</v>
      </c>
      <c r="M261" s="4">
        <f>SUMIFS('02_核算项'!$AC$2:$AC$6232,'02_核算项'!$B$2:$B$6232,$A261,'02_核算项'!$M$2:$M$6232,"BC")</f>
        <v>21.278204658</v>
      </c>
      <c r="N261" s="4">
        <f>SUMIFS('02_核算项'!$AC$2:$AC$6232,'02_核算项'!$B$2:$B$6232,$A261,'02_核算项'!$M$2:$M$6232,"OC")</f>
        <v>0.0</v>
      </c>
      <c r="O261" s="4">
        <f>SUMIFS('02_核算项'!$AC$2:$AC$6232,'02_核算项'!$B$2:$B$6232,$A261,'02_核算项'!$M$2:$M$6232,"NH3")</f>
        <v>204.80736</v>
      </c>
      <c r="P261" s="4">
        <f>SUMIFS('02_核算项'!$AD$2:$AD$6232,'02_核算项'!$B$2:$B$6232,$A261,'02_核算项'!$M$2:$M$6232,"SO2")</f>
        <v>3568.768247999999</v>
      </c>
      <c r="Q261" s="4">
        <f>SUMIFS('02_核算项'!$AD$2:$AD$6232,'02_核算项'!$B$2:$B$6232,$A261,'02_核算项'!$M$2:$M$6232,"NOX")</f>
        <v>3322.4873975999994</v>
      </c>
      <c r="R261" s="4">
        <f>SUMIFS('02_核算项'!$AD$2:$AD$6232,'02_核算项'!$B$2:$B$6232,$A261,'02_核算项'!$M$2:$M$6232,"CO")</f>
        <v>2560.092</v>
      </c>
      <c r="S261" s="4">
        <f>SUMIFS('02_核算项'!$AD$2:$AD$6232,'02_核算项'!$B$2:$B$6232,$A261,'02_核算项'!$M$2:$M$6232,"VOCS")</f>
        <v>51.20184</v>
      </c>
      <c r="T261" s="4">
        <f>SUMIFS('02_核算项'!$AD$2:$AD$6232,'02_核算项'!$B$2:$B$6232,$A261,'02_核算项'!$M$2:$M$6232,"PM10")</f>
        <v>727.0053258150004</v>
      </c>
      <c r="U261" s="4">
        <f>SUMIFS('02_核算项'!$AD$2:$AD$6232,'02_核算项'!$B$2:$B$6232,$A261,'02_核算项'!$M$2:$M$6232,"PM25")</f>
        <v>425.56409316000025</v>
      </c>
      <c r="V261" s="4">
        <f>SUMIFS('02_核算项'!$AD$2:$AD$6232,'02_核算项'!$B$2:$B$6232,$A261,'02_核算项'!$M$2:$M$6232,"BC")</f>
        <v>0.8511281863200008</v>
      </c>
      <c r="W261" s="4">
        <f>SUMIFS('02_核算项'!$AD$2:$AD$6232,'02_核算项'!$B$2:$B$6232,$A261,'02_核算项'!$M$2:$M$6232,"OC")</f>
        <v>0.0</v>
      </c>
      <c r="X261" s="4">
        <f>SUMIFS('02_核算项'!$AD$2:$AD$6232,'02_核算项'!$B$2:$B$6232,$A261,'02_核算项'!$M$2:$M$6232,"NH3")</f>
        <v>204.80736</v>
      </c>
      <c r="Y261" s="2">
        <v>16</v>
      </c>
    </row>
    <row r="262" spans="1:25">
      <c r="A262" s="2" t="s">
        <v>3573</v>
      </c>
      <c r="B262" s="2" t="s">
        <v>661</v>
      </c>
      <c r="C262" s="2" t="s">
        <v>254</v>
      </c>
      <c r="D262" s="2" t="s">
        <v>224</v>
      </c>
      <c r="E262" s="2" t="s">
        <v>225</v>
      </c>
      <c r="F262" s="2" t="s">
        <v>142</v>
      </c>
      <c r="G262" s="4">
        <f>SUMIFS('02_核算项'!$AC$2:$AC$6232,'02_核算项'!$B$2:$B$6232,$A262,'02_核算项'!$M$2:$M$6232,"SO2")</f>
        <v>0.0</v>
      </c>
      <c r="H262" s="4">
        <f>SUMIFS('02_核算项'!$AC$2:$AC$6232,'02_核算项'!$B$2:$B$6232,$A262,'02_核算项'!$M$2:$M$6232,"NOX")</f>
        <v>389.21619799999996</v>
      </c>
      <c r="I262" s="4">
        <f>SUMIFS('02_核算项'!$AC$2:$AC$6232,'02_核算项'!$B$2:$B$6232,$A262,'02_核算项'!$M$2:$M$6232,"CO")</f>
        <v>123.410014</v>
      </c>
      <c r="J262" s="4">
        <f>SUMIFS('02_核算项'!$AC$2:$AC$6232,'02_核算项'!$B$2:$B$6232,$A262,'02_核算项'!$M$2:$M$6232,"VOCS")</f>
        <v>1.8986156</v>
      </c>
      <c r="K262" s="4">
        <f>SUMIFS('02_核算项'!$AC$2:$AC$6232,'02_核算项'!$B$2:$B$6232,$A262,'02_核算项'!$M$2:$M$6232,"PM10")</f>
        <v>2.8479234</v>
      </c>
      <c r="L262" s="4">
        <f>SUMIFS('02_核算项'!$AC$2:$AC$6232,'02_核算项'!$B$2:$B$6232,$A262,'02_核算项'!$M$2:$M$6232,"PM25")</f>
        <v>2.8479234</v>
      </c>
      <c r="M262" s="4">
        <f>SUMIFS('02_核算项'!$AC$2:$AC$6232,'02_核算项'!$B$2:$B$6232,$A262,'02_核算项'!$M$2:$M$6232,"BC")</f>
        <v>0.0</v>
      </c>
      <c r="N262" s="4">
        <f>SUMIFS('02_核算项'!$AC$2:$AC$6232,'02_核算项'!$B$2:$B$6232,$A262,'02_核算项'!$M$2:$M$6232,"OC")</f>
        <v>0.0</v>
      </c>
      <c r="O262" s="4">
        <f>SUMIFS('02_核算项'!$AC$2:$AC$6232,'02_核算项'!$B$2:$B$6232,$A262,'02_核算项'!$M$2:$M$6232,"NH3")</f>
        <v>0.0</v>
      </c>
      <c r="P262" s="4">
        <f>SUMIFS('02_核算项'!$AD$2:$AD$6232,'02_核算项'!$B$2:$B$6232,$A262,'02_核算项'!$M$2:$M$6232,"SO2")</f>
        <v>0.0</v>
      </c>
      <c r="Q262" s="4">
        <f>SUMIFS('02_核算项'!$AD$2:$AD$6232,'02_核算项'!$B$2:$B$6232,$A262,'02_核算项'!$M$2:$M$6232,"NOX")</f>
        <v>303.58863443999996</v>
      </c>
      <c r="R262" s="4">
        <f>SUMIFS('02_核算项'!$AD$2:$AD$6232,'02_核算项'!$B$2:$B$6232,$A262,'02_核算项'!$M$2:$M$6232,"CO")</f>
        <v>123.410014</v>
      </c>
      <c r="S262" s="4">
        <f>SUMIFS('02_核算项'!$AD$2:$AD$6232,'02_核算项'!$B$2:$B$6232,$A262,'02_核算项'!$M$2:$M$6232,"VOCS")</f>
        <v>1.8986156</v>
      </c>
      <c r="T262" s="4">
        <f>SUMIFS('02_核算项'!$AD$2:$AD$6232,'02_核算项'!$B$2:$B$6232,$A262,'02_核算项'!$M$2:$M$6232,"PM10")</f>
        <v>2.8479234</v>
      </c>
      <c r="U262" s="4">
        <f>SUMIFS('02_核算项'!$AD$2:$AD$6232,'02_核算项'!$B$2:$B$6232,$A262,'02_核算项'!$M$2:$M$6232,"PM25")</f>
        <v>2.8479234</v>
      </c>
      <c r="V262" s="4">
        <f>SUMIFS('02_核算项'!$AD$2:$AD$6232,'02_核算项'!$B$2:$B$6232,$A262,'02_核算项'!$M$2:$M$6232,"BC")</f>
        <v>0.0</v>
      </c>
      <c r="W262" s="4">
        <f>SUMIFS('02_核算项'!$AD$2:$AD$6232,'02_核算项'!$B$2:$B$6232,$A262,'02_核算项'!$M$2:$M$6232,"OC")</f>
        <v>0.0</v>
      </c>
      <c r="X262" s="4">
        <f>SUMIFS('02_核算项'!$AD$2:$AD$6232,'02_核算项'!$B$2:$B$6232,$A262,'02_核算项'!$M$2:$M$6232,"NH3")</f>
        <v>0.0</v>
      </c>
      <c r="Y262" s="2">
        <v>32</v>
      </c>
    </row>
    <row r="263" spans="1:25">
      <c r="A263" s="2" t="s">
        <v>3583</v>
      </c>
      <c r="B263" s="2" t="s">
        <v>2660</v>
      </c>
      <c r="C263" s="2" t="s">
        <v>277</v>
      </c>
      <c r="D263" s="2" t="s">
        <v>224</v>
      </c>
      <c r="E263" s="2" t="s">
        <v>227</v>
      </c>
      <c r="F263" s="2" t="s">
        <v>52</v>
      </c>
      <c r="G263" s="4">
        <f>SUMIFS('02_核算项'!$AC$2:$AC$6232,'02_核算项'!$B$2:$B$6232,$A263,'02_核算项'!$M$2:$M$6232,"SO2")</f>
        <v>0.0</v>
      </c>
      <c r="H263" s="4">
        <f>SUMIFS('02_核算项'!$AC$2:$AC$6232,'02_核算项'!$B$2:$B$6232,$A263,'02_核算项'!$M$2:$M$6232,"NOX")</f>
        <v>419.33475699999997</v>
      </c>
      <c r="I263" s="4">
        <f>SUMIFS('02_核算项'!$AC$2:$AC$6232,'02_核算项'!$B$2:$B$6232,$A263,'02_核算项'!$M$2:$M$6232,"CO")</f>
        <v>132.959801</v>
      </c>
      <c r="J263" s="4">
        <f>SUMIFS('02_核算项'!$AC$2:$AC$6232,'02_核算项'!$B$2:$B$6232,$A263,'02_核算项'!$M$2:$M$6232,"VOCS")</f>
        <v>2.0455354000000003</v>
      </c>
      <c r="K263" s="4">
        <f>SUMIFS('02_核算项'!$AC$2:$AC$6232,'02_核算项'!$B$2:$B$6232,$A263,'02_核算项'!$M$2:$M$6232,"PM10")</f>
        <v>3.0683031</v>
      </c>
      <c r="L263" s="4">
        <f>SUMIFS('02_核算项'!$AC$2:$AC$6232,'02_核算项'!$B$2:$B$6232,$A263,'02_核算项'!$M$2:$M$6232,"PM25")</f>
        <v>3.0683031</v>
      </c>
      <c r="M263" s="4">
        <f>SUMIFS('02_核算项'!$AC$2:$AC$6232,'02_核算项'!$B$2:$B$6232,$A263,'02_核算项'!$M$2:$M$6232,"BC")</f>
        <v>0.0</v>
      </c>
      <c r="N263" s="4">
        <f>SUMIFS('02_核算项'!$AC$2:$AC$6232,'02_核算项'!$B$2:$B$6232,$A263,'02_核算项'!$M$2:$M$6232,"OC")</f>
        <v>0.0</v>
      </c>
      <c r="O263" s="4">
        <f>SUMIFS('02_核算项'!$AC$2:$AC$6232,'02_核算项'!$B$2:$B$6232,$A263,'02_核算项'!$M$2:$M$6232,"NH3")</f>
        <v>0.0</v>
      </c>
      <c r="P263" s="4">
        <f>SUMIFS('02_核算项'!$AD$2:$AD$6232,'02_核算项'!$B$2:$B$6232,$A263,'02_核算项'!$M$2:$M$6232,"SO2")</f>
        <v>0.0</v>
      </c>
      <c r="Q263" s="4">
        <f>SUMIFS('02_核算项'!$AD$2:$AD$6232,'02_核算项'!$B$2:$B$6232,$A263,'02_核算项'!$M$2:$M$6232,"NOX")</f>
        <v>327.08111046</v>
      </c>
      <c r="R263" s="4">
        <f>SUMIFS('02_核算项'!$AD$2:$AD$6232,'02_核算项'!$B$2:$B$6232,$A263,'02_核算项'!$M$2:$M$6232,"CO")</f>
        <v>132.959801</v>
      </c>
      <c r="S263" s="4">
        <f>SUMIFS('02_核算项'!$AD$2:$AD$6232,'02_核算项'!$B$2:$B$6232,$A263,'02_核算项'!$M$2:$M$6232,"VOCS")</f>
        <v>2.0455354000000003</v>
      </c>
      <c r="T263" s="4">
        <f>SUMIFS('02_核算项'!$AD$2:$AD$6232,'02_核算项'!$B$2:$B$6232,$A263,'02_核算项'!$M$2:$M$6232,"PM10")</f>
        <v>3.0683031</v>
      </c>
      <c r="U263" s="4">
        <f>SUMIFS('02_核算项'!$AD$2:$AD$6232,'02_核算项'!$B$2:$B$6232,$A263,'02_核算项'!$M$2:$M$6232,"PM25")</f>
        <v>3.0683031</v>
      </c>
      <c r="V263" s="4">
        <f>SUMIFS('02_核算项'!$AD$2:$AD$6232,'02_核算项'!$B$2:$B$6232,$A263,'02_核算项'!$M$2:$M$6232,"BC")</f>
        <v>0.0</v>
      </c>
      <c r="W263" s="4">
        <f>SUMIFS('02_核算项'!$AD$2:$AD$6232,'02_核算项'!$B$2:$B$6232,$A263,'02_核算项'!$M$2:$M$6232,"OC")</f>
        <v>0.0</v>
      </c>
      <c r="X263" s="4">
        <f>SUMIFS('02_核算项'!$AD$2:$AD$6232,'02_核算项'!$B$2:$B$6232,$A263,'02_核算项'!$M$2:$M$6232,"NH3")</f>
        <v>0.0</v>
      </c>
      <c r="Y263" s="2">
        <v>32</v>
      </c>
    </row>
    <row r="264" spans="1:25">
      <c r="A264" s="2" t="s">
        <v>3593</v>
      </c>
      <c r="B264" s="2" t="s">
        <v>3594</v>
      </c>
      <c r="C264" s="2" t="s">
        <v>491</v>
      </c>
      <c r="D264" s="2" t="s">
        <v>50</v>
      </c>
      <c r="E264" s="2" t="s">
        <v>51</v>
      </c>
      <c r="F264" s="2" t="s">
        <v>52</v>
      </c>
      <c r="G264" s="4">
        <f>SUMIFS('02_核算项'!$AC$2:$AC$6232,'02_核算项'!$B$2:$B$6232,$A264,'02_核算项'!$M$2:$M$6232,"SO2")</f>
        <v>5503.602780000001</v>
      </c>
      <c r="H264" s="4">
        <f>SUMIFS('02_核算项'!$AC$2:$AC$6232,'02_核算项'!$B$2:$B$6232,$A264,'02_核算项'!$M$2:$M$6232,"NOX")</f>
        <v>5985.06426</v>
      </c>
      <c r="I264" s="4">
        <f>SUMIFS('02_核算项'!$AC$2:$AC$6232,'02_核算项'!$B$2:$B$6232,$A264,'02_核算项'!$M$2:$M$6232,"CO")</f>
        <v>1660.212</v>
      </c>
      <c r="J264" s="4">
        <f>SUMIFS('02_核算项'!$AC$2:$AC$6232,'02_核算项'!$B$2:$B$6232,$A264,'02_核算项'!$M$2:$M$6232,"VOCS")</f>
        <v>33.20424</v>
      </c>
      <c r="K264" s="4">
        <f>SUMIFS('02_核算项'!$AC$2:$AC$6232,'02_核算项'!$B$2:$B$6232,$A264,'02_核算项'!$M$2:$M$6232,"PM10")</f>
        <v>8892.3029985</v>
      </c>
      <c r="L264" s="4">
        <f>SUMIFS('02_核算项'!$AC$2:$AC$6232,'02_核算项'!$B$2:$B$6232,$A264,'02_核算项'!$M$2:$M$6232,"PM25")</f>
        <v>2319.731217</v>
      </c>
      <c r="M264" s="4">
        <f>SUMIFS('02_核算项'!$AC$2:$AC$6232,'02_核算项'!$B$2:$B$6232,$A264,'02_核算项'!$M$2:$M$6232,"BC")</f>
        <v>4.639462434</v>
      </c>
      <c r="N264" s="4">
        <f>SUMIFS('02_核算项'!$AC$2:$AC$6232,'02_核算项'!$B$2:$B$6232,$A264,'02_核算项'!$M$2:$M$6232,"OC")</f>
        <v>0.0</v>
      </c>
      <c r="O264" s="4">
        <f>SUMIFS('02_核算项'!$AC$2:$AC$6232,'02_核算项'!$B$2:$B$6232,$A264,'02_核算项'!$M$2:$M$6232,"NH3")</f>
        <v>132.81696</v>
      </c>
      <c r="P264" s="4">
        <f>SUMIFS('02_核算项'!$AD$2:$AD$6232,'02_核算项'!$B$2:$B$6232,$A264,'02_核算项'!$M$2:$M$6232,"SO2")</f>
        <v>3302.1616680000006</v>
      </c>
      <c r="Q264" s="4">
        <f>SUMIFS('02_核算项'!$AD$2:$AD$6232,'02_核算项'!$B$2:$B$6232,$A264,'02_核算项'!$M$2:$M$6232,"NOX")</f>
        <v>2154.6231336</v>
      </c>
      <c r="R264" s="4">
        <f>SUMIFS('02_核算项'!$AD$2:$AD$6232,'02_核算项'!$B$2:$B$6232,$A264,'02_核算项'!$M$2:$M$6232,"CO")</f>
        <v>1660.212</v>
      </c>
      <c r="S264" s="4">
        <f>SUMIFS('02_核算项'!$AD$2:$AD$6232,'02_核算项'!$B$2:$B$6232,$A264,'02_核算项'!$M$2:$M$6232,"VOCS")</f>
        <v>33.20424</v>
      </c>
      <c r="T264" s="4">
        <f>SUMIFS('02_核算项'!$AD$2:$AD$6232,'02_核算项'!$B$2:$B$6232,$A264,'02_核算项'!$M$2:$M$6232,"PM10")</f>
        <v>158.51496649500012</v>
      </c>
      <c r="U264" s="4">
        <f>SUMIFS('02_核算项'!$AD$2:$AD$6232,'02_核算项'!$B$2:$B$6232,$A264,'02_核算项'!$M$2:$M$6232,"PM25")</f>
        <v>92.78924868000009</v>
      </c>
      <c r="V264" s="4">
        <f>SUMIFS('02_核算项'!$AD$2:$AD$6232,'02_核算项'!$B$2:$B$6232,$A264,'02_核算项'!$M$2:$M$6232,"BC")</f>
        <v>0.18557849736000018</v>
      </c>
      <c r="W264" s="4">
        <f>SUMIFS('02_核算项'!$AD$2:$AD$6232,'02_核算项'!$B$2:$B$6232,$A264,'02_核算项'!$M$2:$M$6232,"OC")</f>
        <v>0.0</v>
      </c>
      <c r="X264" s="4">
        <f>SUMIFS('02_核算项'!$AD$2:$AD$6232,'02_核算项'!$B$2:$B$6232,$A264,'02_核算项'!$M$2:$M$6232,"NH3")</f>
        <v>132.81696</v>
      </c>
      <c r="Y264" s="2">
        <v>16</v>
      </c>
    </row>
    <row r="265" spans="1:25">
      <c r="A265" s="2" t="s">
        <v>3604</v>
      </c>
      <c r="B265" s="2" t="s">
        <v>3605</v>
      </c>
      <c r="C265" s="2" t="s">
        <v>325</v>
      </c>
      <c r="D265" s="2" t="s">
        <v>224</v>
      </c>
      <c r="E265" s="2" t="s">
        <v>51</v>
      </c>
      <c r="F265" s="2" t="s">
        <v>52</v>
      </c>
      <c r="G265" s="4">
        <f>SUMIFS('02_核算项'!$AC$2:$AC$6232,'02_核算项'!$B$2:$B$6232,$A265,'02_核算项'!$M$2:$M$6232,"SO2")</f>
        <v>6643.726675500001</v>
      </c>
      <c r="H265" s="4">
        <f>SUMIFS('02_核算项'!$AC$2:$AC$6232,'02_核算项'!$B$2:$B$6232,$A265,'02_核算项'!$M$2:$M$6232,"NOX")</f>
        <v>5316.4560855</v>
      </c>
      <c r="I265" s="4">
        <f>SUMIFS('02_核算项'!$AC$2:$AC$6232,'02_核算项'!$B$2:$B$6232,$A265,'02_核算项'!$M$2:$M$6232,"CO")</f>
        <v>1474.7451</v>
      </c>
      <c r="J265" s="4">
        <f>SUMIFS('02_核算项'!$AC$2:$AC$6232,'02_核算项'!$B$2:$B$6232,$A265,'02_核算项'!$M$2:$M$6232,"VOCS")</f>
        <v>29.494902</v>
      </c>
      <c r="K265" s="4">
        <f>SUMIFS('02_核算项'!$AC$2:$AC$6232,'02_核算项'!$B$2:$B$6232,$A265,'02_核算项'!$M$2:$M$6232,"PM10")</f>
        <v>15962.581972596003</v>
      </c>
      <c r="L265" s="4">
        <f>SUMIFS('02_核算项'!$AC$2:$AC$6232,'02_核算项'!$B$2:$B$6232,$A265,'02_核算项'!$M$2:$M$6232,"PM25")</f>
        <v>3853.037027868001</v>
      </c>
      <c r="M265" s="4">
        <f>SUMIFS('02_核算项'!$AC$2:$AC$6232,'02_核算项'!$B$2:$B$6232,$A265,'02_核算项'!$M$2:$M$6232,"BC")</f>
        <v>7.706074055736002</v>
      </c>
      <c r="N265" s="4">
        <f>SUMIFS('02_核算项'!$AC$2:$AC$6232,'02_核算项'!$B$2:$B$6232,$A265,'02_核算项'!$M$2:$M$6232,"OC")</f>
        <v>0.0</v>
      </c>
      <c r="O265" s="4">
        <f>SUMIFS('02_核算项'!$AC$2:$AC$6232,'02_核算项'!$B$2:$B$6232,$A265,'02_核算项'!$M$2:$M$6232,"NH3")</f>
        <v>0.0</v>
      </c>
      <c r="P265" s="4">
        <f>SUMIFS('02_核算项'!$AD$2:$AD$6232,'02_核算项'!$B$2:$B$6232,$A265,'02_核算项'!$M$2:$M$6232,"SO2")</f>
        <v>6643.726675500001</v>
      </c>
      <c r="Q265" s="4">
        <f>SUMIFS('02_核算项'!$AD$2:$AD$6232,'02_核算项'!$B$2:$B$6232,$A265,'02_核算项'!$M$2:$M$6232,"NOX")</f>
        <v>4146.83574669</v>
      </c>
      <c r="R265" s="4">
        <f>SUMIFS('02_核算项'!$AD$2:$AD$6232,'02_核算项'!$B$2:$B$6232,$A265,'02_核算项'!$M$2:$M$6232,"CO")</f>
        <v>1474.7451</v>
      </c>
      <c r="S265" s="4">
        <f>SUMIFS('02_核算项'!$AD$2:$AD$6232,'02_核算项'!$B$2:$B$6232,$A265,'02_核算项'!$M$2:$M$6232,"VOCS")</f>
        <v>29.494902</v>
      </c>
      <c r="T265" s="4">
        <f>SUMIFS('02_核算项'!$AD$2:$AD$6232,'02_核算项'!$B$2:$B$6232,$A265,'02_核算项'!$M$2:$M$6232,"PM10")</f>
        <v>15962.581972596003</v>
      </c>
      <c r="U265" s="4">
        <f>SUMIFS('02_核算项'!$AD$2:$AD$6232,'02_核算项'!$B$2:$B$6232,$A265,'02_核算项'!$M$2:$M$6232,"PM25")</f>
        <v>3853.037027868001</v>
      </c>
      <c r="V265" s="4">
        <f>SUMIFS('02_核算项'!$AD$2:$AD$6232,'02_核算项'!$B$2:$B$6232,$A265,'02_核算项'!$M$2:$M$6232,"BC")</f>
        <v>7.706074055736002</v>
      </c>
      <c r="W265" s="4">
        <f>SUMIFS('02_核算项'!$AD$2:$AD$6232,'02_核算项'!$B$2:$B$6232,$A265,'02_核算项'!$M$2:$M$6232,"OC")</f>
        <v>0.0</v>
      </c>
      <c r="X265" s="4">
        <f>SUMIFS('02_核算项'!$AD$2:$AD$6232,'02_核算项'!$B$2:$B$6232,$A265,'02_核算项'!$M$2:$M$6232,"NH3")</f>
        <v>0.0</v>
      </c>
      <c r="Y265" s="2">
        <v>41</v>
      </c>
    </row>
    <row r="266" spans="1:25">
      <c r="A266" s="2" t="s">
        <v>3615</v>
      </c>
      <c r="B266" s="2" t="s">
        <v>1093</v>
      </c>
      <c r="C266" s="2" t="s">
        <v>491</v>
      </c>
      <c r="D266" s="2" t="s">
        <v>278</v>
      </c>
      <c r="E266" s="2" t="s">
        <v>227</v>
      </c>
      <c r="F266" s="2" t="s">
        <v>297</v>
      </c>
      <c r="G266" s="4">
        <f>SUMIFS('02_核算项'!$AC$2:$AC$6232,'02_核算项'!$B$2:$B$6232,$A266,'02_核算项'!$M$2:$M$6232,"SO2")</f>
        <v>0.0</v>
      </c>
      <c r="H266" s="4">
        <f>SUMIFS('02_核算项'!$AC$2:$AC$6232,'02_核算项'!$B$2:$B$6232,$A266,'02_核算项'!$M$2:$M$6232,"NOX")</f>
        <v>0.0</v>
      </c>
      <c r="I266" s="4">
        <f>SUMIFS('02_核算项'!$AC$2:$AC$6232,'02_核算项'!$B$2:$B$6232,$A266,'02_核算项'!$M$2:$M$6232,"CO")</f>
        <v>0.0</v>
      </c>
      <c r="J266" s="4">
        <f>SUMIFS('02_核算项'!$AC$2:$AC$6232,'02_核算项'!$B$2:$B$6232,$A266,'02_核算项'!$M$2:$M$6232,"VOCS")</f>
        <v>0.0</v>
      </c>
      <c r="K266" s="4">
        <f>SUMIFS('02_核算项'!$AC$2:$AC$6232,'02_核算项'!$B$2:$B$6232,$A266,'02_核算项'!$M$2:$M$6232,"PM10")</f>
        <v>0.0</v>
      </c>
      <c r="L266" s="4">
        <f>SUMIFS('02_核算项'!$AC$2:$AC$6232,'02_核算项'!$B$2:$B$6232,$A266,'02_核算项'!$M$2:$M$6232,"PM25")</f>
        <v>0.0</v>
      </c>
      <c r="M266" s="4">
        <f>SUMIFS('02_核算项'!$AC$2:$AC$6232,'02_核算项'!$B$2:$B$6232,$A266,'02_核算项'!$M$2:$M$6232,"BC")</f>
        <v>0.0</v>
      </c>
      <c r="N266" s="4">
        <f>SUMIFS('02_核算项'!$AC$2:$AC$6232,'02_核算项'!$B$2:$B$6232,$A266,'02_核算项'!$M$2:$M$6232,"OC")</f>
        <v>0.0</v>
      </c>
      <c r="O266" s="4">
        <f>SUMIFS('02_核算项'!$AC$2:$AC$6232,'02_核算项'!$B$2:$B$6232,$A266,'02_核算项'!$M$2:$M$6232,"NH3")</f>
        <v>0.0</v>
      </c>
      <c r="P266" s="4">
        <f>SUMIFS('02_核算项'!$AD$2:$AD$6232,'02_核算项'!$B$2:$B$6232,$A266,'02_核算项'!$M$2:$M$6232,"SO2")</f>
        <v>0.0</v>
      </c>
      <c r="Q266" s="4">
        <f>SUMIFS('02_核算项'!$AD$2:$AD$6232,'02_核算项'!$B$2:$B$6232,$A266,'02_核算项'!$M$2:$M$6232,"NOX")</f>
        <v>0.0</v>
      </c>
      <c r="R266" s="4">
        <f>SUMIFS('02_核算项'!$AD$2:$AD$6232,'02_核算项'!$B$2:$B$6232,$A266,'02_核算项'!$M$2:$M$6232,"CO")</f>
        <v>0.0</v>
      </c>
      <c r="S266" s="4">
        <f>SUMIFS('02_核算项'!$AD$2:$AD$6232,'02_核算项'!$B$2:$B$6232,$A266,'02_核算项'!$M$2:$M$6232,"VOCS")</f>
        <v>0.0</v>
      </c>
      <c r="T266" s="4">
        <f>SUMIFS('02_核算项'!$AD$2:$AD$6232,'02_核算项'!$B$2:$B$6232,$A266,'02_核算项'!$M$2:$M$6232,"PM10")</f>
        <v>0.0</v>
      </c>
      <c r="U266" s="4">
        <f>SUMIFS('02_核算项'!$AD$2:$AD$6232,'02_核算项'!$B$2:$B$6232,$A266,'02_核算项'!$M$2:$M$6232,"PM25")</f>
        <v>0.0</v>
      </c>
      <c r="V266" s="4">
        <f>SUMIFS('02_核算项'!$AD$2:$AD$6232,'02_核算项'!$B$2:$B$6232,$A266,'02_核算项'!$M$2:$M$6232,"BC")</f>
        <v>0.0</v>
      </c>
      <c r="W266" s="4">
        <f>SUMIFS('02_核算项'!$AD$2:$AD$6232,'02_核算项'!$B$2:$B$6232,$A266,'02_核算项'!$M$2:$M$6232,"OC")</f>
        <v>0.0</v>
      </c>
      <c r="X266" s="4">
        <f>SUMIFS('02_核算项'!$AD$2:$AD$6232,'02_核算项'!$B$2:$B$6232,$A266,'02_核算项'!$M$2:$M$6232,"NH3")</f>
        <v>0.0</v>
      </c>
      <c r="Y266" s="2">
        <v>48</v>
      </c>
    </row>
    <row r="267" spans="1:25">
      <c r="A267" s="2" t="s">
        <v>3625</v>
      </c>
      <c r="B267" s="2" t="s">
        <v>3626</v>
      </c>
      <c r="C267" s="2" t="s">
        <v>325</v>
      </c>
      <c r="D267" s="2" t="s">
        <v>119</v>
      </c>
      <c r="E267" s="2" t="s">
        <v>51</v>
      </c>
      <c r="F267" s="2" t="s">
        <v>52</v>
      </c>
      <c r="G267" s="4">
        <f>SUMIFS('02_核算项'!$AC$2:$AC$6232,'02_核算项'!$B$2:$B$6232,$A267,'02_核算项'!$M$2:$M$6232,"SO2")</f>
        <v>161.23344</v>
      </c>
      <c r="H267" s="4">
        <f>SUMIFS('02_核算项'!$AC$2:$AC$6232,'02_核算项'!$B$2:$B$6232,$A267,'02_核算项'!$M$2:$M$6232,"NOX")</f>
        <v>148.1925</v>
      </c>
      <c r="I267" s="4">
        <f>SUMIFS('02_核算项'!$AC$2:$AC$6232,'02_核算项'!$B$2:$B$6232,$A267,'02_核算项'!$M$2:$M$6232,"CO")</f>
        <v>39.518</v>
      </c>
      <c r="J267" s="4">
        <f>SUMIFS('02_核算项'!$AC$2:$AC$6232,'02_核算项'!$B$2:$B$6232,$A267,'02_核算项'!$M$2:$M$6232,"VOCS")</f>
        <v>3.55662</v>
      </c>
      <c r="K267" s="4">
        <f>SUMIFS('02_核算项'!$AC$2:$AC$6232,'02_核算项'!$B$2:$B$6232,$A267,'02_核算项'!$M$2:$M$6232,"PM10")</f>
        <v>376.39946568000005</v>
      </c>
      <c r="L267" s="4">
        <f>SUMIFS('02_核算项'!$AC$2:$AC$6232,'02_核算项'!$B$2:$B$6232,$A267,'02_核算项'!$M$2:$M$6232,"PM25")</f>
        <v>90.85504344000005</v>
      </c>
      <c r="M267" s="4">
        <f>SUMIFS('02_核算项'!$AC$2:$AC$6232,'02_核算项'!$B$2:$B$6232,$A267,'02_核算项'!$M$2:$M$6232,"BC")</f>
        <v>0.18171008688000007</v>
      </c>
      <c r="N267" s="4">
        <f>SUMIFS('02_核算项'!$AC$2:$AC$6232,'02_核算项'!$B$2:$B$6232,$A267,'02_核算项'!$M$2:$M$6232,"OC")</f>
        <v>0.0</v>
      </c>
      <c r="O267" s="4">
        <f>SUMIFS('02_核算项'!$AC$2:$AC$6232,'02_核算项'!$B$2:$B$6232,$A267,'02_核算项'!$M$2:$M$6232,"NH3")</f>
        <v>0.0</v>
      </c>
      <c r="P267" s="4">
        <f>SUMIFS('02_核算项'!$AD$2:$AD$6232,'02_核算项'!$B$2:$B$6232,$A267,'02_核算项'!$M$2:$M$6232,"SO2")</f>
        <v>161.23344</v>
      </c>
      <c r="Q267" s="4">
        <f>SUMIFS('02_核算项'!$AD$2:$AD$6232,'02_核算项'!$B$2:$B$6232,$A267,'02_核算项'!$M$2:$M$6232,"NOX")</f>
        <v>115.59015</v>
      </c>
      <c r="R267" s="4">
        <f>SUMIFS('02_核算项'!$AD$2:$AD$6232,'02_核算项'!$B$2:$B$6232,$A267,'02_核算项'!$M$2:$M$6232,"CO")</f>
        <v>39.518</v>
      </c>
      <c r="S267" s="4">
        <f>SUMIFS('02_核算项'!$AD$2:$AD$6232,'02_核算项'!$B$2:$B$6232,$A267,'02_核算项'!$M$2:$M$6232,"VOCS")</f>
        <v>3.55662</v>
      </c>
      <c r="T267" s="4">
        <f>SUMIFS('02_核算项'!$AD$2:$AD$6232,'02_核算项'!$B$2:$B$6232,$A267,'02_核算项'!$M$2:$M$6232,"PM10")</f>
        <v>376.39946568000005</v>
      </c>
      <c r="U267" s="4">
        <f>SUMIFS('02_核算项'!$AD$2:$AD$6232,'02_核算项'!$B$2:$B$6232,$A267,'02_核算项'!$M$2:$M$6232,"PM25")</f>
        <v>90.85504344000005</v>
      </c>
      <c r="V267" s="4">
        <f>SUMIFS('02_核算项'!$AD$2:$AD$6232,'02_核算项'!$B$2:$B$6232,$A267,'02_核算项'!$M$2:$M$6232,"BC")</f>
        <v>0.18171008688000007</v>
      </c>
      <c r="W267" s="4">
        <f>SUMIFS('02_核算项'!$AD$2:$AD$6232,'02_核算项'!$B$2:$B$6232,$A267,'02_核算项'!$M$2:$M$6232,"OC")</f>
        <v>0.0</v>
      </c>
      <c r="X267" s="4">
        <f>SUMIFS('02_核算项'!$AD$2:$AD$6232,'02_核算项'!$B$2:$B$6232,$A267,'02_核算项'!$M$2:$M$6232,"NH3")</f>
        <v>0.0</v>
      </c>
      <c r="Y267" s="2">
        <v>32</v>
      </c>
    </row>
    <row r="268" spans="1:25">
      <c r="A268" s="2" t="s">
        <v>3636</v>
      </c>
      <c r="B268" s="2" t="s">
        <v>910</v>
      </c>
      <c r="C268" s="2" t="s">
        <v>911</v>
      </c>
      <c r="D268" s="2" t="s">
        <v>278</v>
      </c>
      <c r="E268" s="2" t="s">
        <v>225</v>
      </c>
      <c r="F268" s="2" t="s">
        <v>52</v>
      </c>
      <c r="G268" s="4">
        <f>SUMIFS('02_核算项'!$AC$2:$AC$6232,'02_核算项'!$B$2:$B$6232,$A268,'02_核算项'!$M$2:$M$6232,"SO2")</f>
        <v>0.0</v>
      </c>
      <c r="H268" s="4">
        <f>SUMIFS('02_核算项'!$AC$2:$AC$6232,'02_核算项'!$B$2:$B$6232,$A268,'02_核算项'!$M$2:$M$6232,"NOX")</f>
        <v>0.0</v>
      </c>
      <c r="I268" s="4">
        <f>SUMIFS('02_核算项'!$AC$2:$AC$6232,'02_核算项'!$B$2:$B$6232,$A268,'02_核算项'!$M$2:$M$6232,"CO")</f>
        <v>0.0</v>
      </c>
      <c r="J268" s="4">
        <f>SUMIFS('02_核算项'!$AC$2:$AC$6232,'02_核算项'!$B$2:$B$6232,$A268,'02_核算项'!$M$2:$M$6232,"VOCS")</f>
        <v>0.0</v>
      </c>
      <c r="K268" s="4">
        <f>SUMIFS('02_核算项'!$AC$2:$AC$6232,'02_核算项'!$B$2:$B$6232,$A268,'02_核算项'!$M$2:$M$6232,"PM10")</f>
        <v>0.0</v>
      </c>
      <c r="L268" s="4">
        <f>SUMIFS('02_核算项'!$AC$2:$AC$6232,'02_核算项'!$B$2:$B$6232,$A268,'02_核算项'!$M$2:$M$6232,"PM25")</f>
        <v>0.0</v>
      </c>
      <c r="M268" s="4">
        <f>SUMIFS('02_核算项'!$AC$2:$AC$6232,'02_核算项'!$B$2:$B$6232,$A268,'02_核算项'!$M$2:$M$6232,"BC")</f>
        <v>0.0</v>
      </c>
      <c r="N268" s="4">
        <f>SUMIFS('02_核算项'!$AC$2:$AC$6232,'02_核算项'!$B$2:$B$6232,$A268,'02_核算项'!$M$2:$M$6232,"OC")</f>
        <v>0.0</v>
      </c>
      <c r="O268" s="4">
        <f>SUMIFS('02_核算项'!$AC$2:$AC$6232,'02_核算项'!$B$2:$B$6232,$A268,'02_核算项'!$M$2:$M$6232,"NH3")</f>
        <v>0.0</v>
      </c>
      <c r="P268" s="4">
        <f>SUMIFS('02_核算项'!$AD$2:$AD$6232,'02_核算项'!$B$2:$B$6232,$A268,'02_核算项'!$M$2:$M$6232,"SO2")</f>
        <v>0.0</v>
      </c>
      <c r="Q268" s="4">
        <f>SUMIFS('02_核算项'!$AD$2:$AD$6232,'02_核算项'!$B$2:$B$6232,$A268,'02_核算项'!$M$2:$M$6232,"NOX")</f>
        <v>0.0</v>
      </c>
      <c r="R268" s="4">
        <f>SUMIFS('02_核算项'!$AD$2:$AD$6232,'02_核算项'!$B$2:$B$6232,$A268,'02_核算项'!$M$2:$M$6232,"CO")</f>
        <v>0.0</v>
      </c>
      <c r="S268" s="4">
        <f>SUMIFS('02_核算项'!$AD$2:$AD$6232,'02_核算项'!$B$2:$B$6232,$A268,'02_核算项'!$M$2:$M$6232,"VOCS")</f>
        <v>0.0</v>
      </c>
      <c r="T268" s="4">
        <f>SUMIFS('02_核算项'!$AD$2:$AD$6232,'02_核算项'!$B$2:$B$6232,$A268,'02_核算项'!$M$2:$M$6232,"PM10")</f>
        <v>0.0</v>
      </c>
      <c r="U268" s="4">
        <f>SUMIFS('02_核算项'!$AD$2:$AD$6232,'02_核算项'!$B$2:$B$6232,$A268,'02_核算项'!$M$2:$M$6232,"PM25")</f>
        <v>0.0</v>
      </c>
      <c r="V268" s="4">
        <f>SUMIFS('02_核算项'!$AD$2:$AD$6232,'02_核算项'!$B$2:$B$6232,$A268,'02_核算项'!$M$2:$M$6232,"BC")</f>
        <v>0.0</v>
      </c>
      <c r="W268" s="4">
        <f>SUMIFS('02_核算项'!$AD$2:$AD$6232,'02_核算项'!$B$2:$B$6232,$A268,'02_核算项'!$M$2:$M$6232,"OC")</f>
        <v>0.0</v>
      </c>
      <c r="X268" s="4">
        <f>SUMIFS('02_核算项'!$AD$2:$AD$6232,'02_核算项'!$B$2:$B$6232,$A268,'02_核算项'!$M$2:$M$6232,"NH3")</f>
        <v>0.0</v>
      </c>
      <c r="Y268" s="2">
        <v>49</v>
      </c>
    </row>
    <row r="269" spans="1:25">
      <c r="A269" s="2" t="s">
        <v>3646</v>
      </c>
      <c r="B269" s="2" t="s">
        <v>3647</v>
      </c>
      <c r="C269" s="2" t="s">
        <v>223</v>
      </c>
      <c r="D269" s="2" t="s">
        <v>224</v>
      </c>
      <c r="E269" s="2" t="s">
        <v>225</v>
      </c>
      <c r="F269" s="2" t="s">
        <v>52</v>
      </c>
      <c r="G269" s="4">
        <f>SUMIFS('02_核算项'!$AC$2:$AC$6232,'02_核算项'!$B$2:$B$6232,$A269,'02_核算项'!$M$2:$M$6232,"SO2")</f>
        <v>0.0</v>
      </c>
      <c r="H269" s="4">
        <f>SUMIFS('02_核算项'!$AC$2:$AC$6232,'02_核算项'!$B$2:$B$6232,$A269,'02_核算项'!$M$2:$M$6232,"NOX")</f>
        <v>934.0804499999999</v>
      </c>
      <c r="I269" s="4">
        <f>SUMIFS('02_核算项'!$AC$2:$AC$6232,'02_核算项'!$B$2:$B$6232,$A269,'02_核算项'!$M$2:$M$6232,"CO")</f>
        <v>296.17185</v>
      </c>
      <c r="J269" s="4">
        <f>SUMIFS('02_核算项'!$AC$2:$AC$6232,'02_核算项'!$B$2:$B$6232,$A269,'02_核算项'!$M$2:$M$6232,"VOCS")</f>
        <v>4.55649</v>
      </c>
      <c r="K269" s="4">
        <f>SUMIFS('02_核算项'!$AC$2:$AC$6232,'02_核算项'!$B$2:$B$6232,$A269,'02_核算项'!$M$2:$M$6232,"PM10")</f>
        <v>6.834735</v>
      </c>
      <c r="L269" s="4">
        <f>SUMIFS('02_核算项'!$AC$2:$AC$6232,'02_核算项'!$B$2:$B$6232,$A269,'02_核算项'!$M$2:$M$6232,"PM25")</f>
        <v>6.834735</v>
      </c>
      <c r="M269" s="4">
        <f>SUMIFS('02_核算项'!$AC$2:$AC$6232,'02_核算项'!$B$2:$B$6232,$A269,'02_核算项'!$M$2:$M$6232,"BC")</f>
        <v>0.0</v>
      </c>
      <c r="N269" s="4">
        <f>SUMIFS('02_核算项'!$AC$2:$AC$6232,'02_核算项'!$B$2:$B$6232,$A269,'02_核算项'!$M$2:$M$6232,"OC")</f>
        <v>0.0</v>
      </c>
      <c r="O269" s="4">
        <f>SUMIFS('02_核算项'!$AC$2:$AC$6232,'02_核算项'!$B$2:$B$6232,$A269,'02_核算项'!$M$2:$M$6232,"NH3")</f>
        <v>0</v>
      </c>
      <c r="P269" s="4">
        <f>SUMIFS('02_核算项'!$AD$2:$AD$6232,'02_核算项'!$B$2:$B$6232,$A269,'02_核算项'!$M$2:$M$6232,"SO2")</f>
        <v>0.0</v>
      </c>
      <c r="Q269" s="4">
        <f>SUMIFS('02_核算项'!$AD$2:$AD$6232,'02_核算项'!$B$2:$B$6232,$A269,'02_核算项'!$M$2:$M$6232,"NOX")</f>
        <v>336.268962</v>
      </c>
      <c r="R269" s="4">
        <f>SUMIFS('02_核算项'!$AD$2:$AD$6232,'02_核算项'!$B$2:$B$6232,$A269,'02_核算项'!$M$2:$M$6232,"CO")</f>
        <v>296.17185</v>
      </c>
      <c r="S269" s="4">
        <f>SUMIFS('02_核算项'!$AD$2:$AD$6232,'02_核算项'!$B$2:$B$6232,$A269,'02_核算项'!$M$2:$M$6232,"VOCS")</f>
        <v>4.55649</v>
      </c>
      <c r="T269" s="4">
        <f>SUMIFS('02_核算项'!$AD$2:$AD$6232,'02_核算项'!$B$2:$B$6232,$A269,'02_核算项'!$M$2:$M$6232,"PM10")</f>
        <v>2.9389360500000006</v>
      </c>
      <c r="U269" s="4">
        <f>SUMIFS('02_核算项'!$AD$2:$AD$6232,'02_核算项'!$B$2:$B$6232,$A269,'02_核算项'!$M$2:$M$6232,"PM25")</f>
        <v>2.9389360500000006</v>
      </c>
      <c r="V269" s="4">
        <f>SUMIFS('02_核算项'!$AD$2:$AD$6232,'02_核算项'!$B$2:$B$6232,$A269,'02_核算项'!$M$2:$M$6232,"BC")</f>
        <v>0.0</v>
      </c>
      <c r="W269" s="4">
        <f>SUMIFS('02_核算项'!$AD$2:$AD$6232,'02_核算项'!$B$2:$B$6232,$A269,'02_核算项'!$M$2:$M$6232,"OC")</f>
        <v>0.0</v>
      </c>
      <c r="Y269" s="2">
        <v>29</v>
      </c>
    </row>
    <row r="270" spans="1:25">
      <c r="A270" s="2" t="s">
        <v>3657</v>
      </c>
      <c r="B270" s="2" t="s">
        <v>3647</v>
      </c>
      <c r="C270" s="2" t="s">
        <v>223</v>
      </c>
      <c r="D270" s="2" t="s">
        <v>224</v>
      </c>
      <c r="E270" s="2" t="s">
        <v>227</v>
      </c>
      <c r="F270" s="2" t="s">
        <v>418</v>
      </c>
      <c r="G270" s="4">
        <f>SUMIFS('02_核算项'!$AC$2:$AC$6232,'02_核算项'!$B$2:$B$6232,$A270,'02_核算项'!$M$2:$M$6232,"SO2")</f>
        <v>0.0</v>
      </c>
      <c r="H270" s="4">
        <f>SUMIFS('02_核算项'!$AC$2:$AC$6232,'02_核算项'!$B$2:$B$6232,$A270,'02_核算项'!$M$2:$M$6232,"NOX")</f>
        <v>27.063689999999998</v>
      </c>
      <c r="I270" s="4">
        <f>SUMIFS('02_核算项'!$AC$2:$AC$6232,'02_核算项'!$B$2:$B$6232,$A270,'02_核算项'!$M$2:$M$6232,"CO")</f>
        <v>8.58117</v>
      </c>
      <c r="J270" s="4">
        <f>SUMIFS('02_核算项'!$AC$2:$AC$6232,'02_核算项'!$B$2:$B$6232,$A270,'02_核算项'!$M$2:$M$6232,"VOCS")</f>
        <v>0.132018</v>
      </c>
      <c r="K270" s="4">
        <f>SUMIFS('02_核算项'!$AC$2:$AC$6232,'02_核算项'!$B$2:$B$6232,$A270,'02_核算项'!$M$2:$M$6232,"PM10")</f>
        <v>0.198027</v>
      </c>
      <c r="L270" s="4">
        <f>SUMIFS('02_核算项'!$AC$2:$AC$6232,'02_核算项'!$B$2:$B$6232,$A270,'02_核算项'!$M$2:$M$6232,"PM25")</f>
        <v>0.198027</v>
      </c>
      <c r="M270" s="4">
        <f>SUMIFS('02_核算项'!$AC$2:$AC$6232,'02_核算项'!$B$2:$B$6232,$A270,'02_核算项'!$M$2:$M$6232,"BC")</f>
        <v>0.0</v>
      </c>
      <c r="N270" s="4">
        <f>SUMIFS('02_核算项'!$AC$2:$AC$6232,'02_核算项'!$B$2:$B$6232,$A270,'02_核算项'!$M$2:$M$6232,"OC")</f>
        <v>0.0</v>
      </c>
      <c r="O270" s="4">
        <f>SUMIFS('02_核算项'!$AC$2:$AC$6232,'02_核算项'!$B$2:$B$6232,$A270,'02_核算项'!$M$2:$M$6232,"NH3")</f>
        <v>0</v>
      </c>
      <c r="P270" s="4">
        <f>SUMIFS('02_核算项'!$AD$2:$AD$6232,'02_核算项'!$B$2:$B$6232,$A270,'02_核算项'!$M$2:$M$6232,"SO2")</f>
        <v>0.0</v>
      </c>
      <c r="Q270" s="4">
        <f>SUMIFS('02_核算项'!$AD$2:$AD$6232,'02_核算项'!$B$2:$B$6232,$A270,'02_核算项'!$M$2:$M$6232,"NOX")</f>
        <v>9.742928399999998</v>
      </c>
      <c r="R270" s="4">
        <f>SUMIFS('02_核算项'!$AD$2:$AD$6232,'02_核算项'!$B$2:$B$6232,$A270,'02_核算项'!$M$2:$M$6232,"CO")</f>
        <v>8.58117</v>
      </c>
      <c r="S270" s="4">
        <f>SUMIFS('02_核算项'!$AD$2:$AD$6232,'02_核算项'!$B$2:$B$6232,$A270,'02_核算项'!$M$2:$M$6232,"VOCS")</f>
        <v>0.132018</v>
      </c>
      <c r="T270" s="4">
        <f>SUMIFS('02_核算项'!$AD$2:$AD$6232,'02_核算项'!$B$2:$B$6232,$A270,'02_核算项'!$M$2:$M$6232,"PM10")</f>
        <v>0.08515161000000002</v>
      </c>
      <c r="U270" s="4">
        <f>SUMIFS('02_核算项'!$AD$2:$AD$6232,'02_核算项'!$B$2:$B$6232,$A270,'02_核算项'!$M$2:$M$6232,"PM25")</f>
        <v>0.08515161000000002</v>
      </c>
      <c r="V270" s="4">
        <f>SUMIFS('02_核算项'!$AD$2:$AD$6232,'02_核算项'!$B$2:$B$6232,$A270,'02_核算项'!$M$2:$M$6232,"BC")</f>
        <v>0.0</v>
      </c>
      <c r="W270" s="4">
        <f>SUMIFS('02_核算项'!$AD$2:$AD$6232,'02_核算项'!$B$2:$B$6232,$A270,'02_核算项'!$M$2:$M$6232,"OC")</f>
        <v>0.0</v>
      </c>
      <c r="Y270" s="2">
        <v>29</v>
      </c>
    </row>
    <row r="271" spans="1:25">
      <c r="A271" s="2" t="s">
        <v>3667</v>
      </c>
      <c r="B271" s="2" t="s">
        <v>2902</v>
      </c>
      <c r="C271" s="2" t="s">
        <v>526</v>
      </c>
      <c r="D271" s="2" t="s">
        <v>119</v>
      </c>
      <c r="E271" s="2" t="s">
        <v>227</v>
      </c>
      <c r="F271" s="2" t="s">
        <v>560</v>
      </c>
      <c r="G271" s="4">
        <f>SUMIFS('02_核算项'!$AC$2:$AC$6232,'02_核算项'!$B$2:$B$6232,$A271,'02_核算项'!$M$2:$M$6232,"SO2")</f>
        <v>0.0</v>
      </c>
      <c r="H271" s="4">
        <f>SUMIFS('02_核算项'!$AC$2:$AC$6232,'02_核算项'!$B$2:$B$6232,$A271,'02_核算项'!$M$2:$M$6232,"NOX")</f>
        <v>2.232942</v>
      </c>
      <c r="I271" s="4">
        <f>SUMIFS('02_核算项'!$AC$2:$AC$6232,'02_核算项'!$B$2:$B$6232,$A271,'02_核算项'!$M$2:$M$6232,"CO")</f>
        <v>0.708006</v>
      </c>
      <c r="J271" s="4">
        <f>SUMIFS('02_核算项'!$AC$2:$AC$6232,'02_核算项'!$B$2:$B$6232,$A271,'02_核算项'!$M$2:$M$6232,"VOCS")</f>
        <v>0.0108924</v>
      </c>
      <c r="K271" s="4">
        <f>SUMIFS('02_核算项'!$AC$2:$AC$6232,'02_核算项'!$B$2:$B$6232,$A271,'02_核算项'!$M$2:$M$6232,"PM10")</f>
        <v>0.016338599999999998</v>
      </c>
      <c r="L271" s="4">
        <f>SUMIFS('02_核算项'!$AC$2:$AC$6232,'02_核算项'!$B$2:$B$6232,$A271,'02_核算项'!$M$2:$M$6232,"PM25")</f>
        <v>0.016338599999999998</v>
      </c>
      <c r="M271" s="4">
        <f>SUMIFS('02_核算项'!$AC$2:$AC$6232,'02_核算项'!$B$2:$B$6232,$A271,'02_核算项'!$M$2:$M$6232,"BC")</f>
        <v>0.0</v>
      </c>
      <c r="N271" s="4">
        <f>SUMIFS('02_核算项'!$AC$2:$AC$6232,'02_核算项'!$B$2:$B$6232,$A271,'02_核算项'!$M$2:$M$6232,"OC")</f>
        <v>0.0</v>
      </c>
      <c r="O271" s="4">
        <f>SUMIFS('02_核算项'!$AC$2:$AC$6232,'02_核算项'!$B$2:$B$6232,$A271,'02_核算项'!$M$2:$M$6232,"NH3")</f>
        <v>0.0</v>
      </c>
      <c r="P271" s="4">
        <f>SUMIFS('02_核算项'!$AD$2:$AD$6232,'02_核算项'!$B$2:$B$6232,$A271,'02_核算项'!$M$2:$M$6232,"SO2")</f>
        <v>0.0</v>
      </c>
      <c r="Q271" s="4">
        <f>SUMIFS('02_核算项'!$AD$2:$AD$6232,'02_核算项'!$B$2:$B$6232,$A271,'02_核算项'!$M$2:$M$6232,"NOX")</f>
        <v>1.7416947600000001</v>
      </c>
      <c r="R271" s="4">
        <f>SUMIFS('02_核算项'!$AD$2:$AD$6232,'02_核算项'!$B$2:$B$6232,$A271,'02_核算项'!$M$2:$M$6232,"CO")</f>
        <v>0.708006</v>
      </c>
      <c r="S271" s="4">
        <f>SUMIFS('02_核算项'!$AD$2:$AD$6232,'02_核算项'!$B$2:$B$6232,$A271,'02_核算项'!$M$2:$M$6232,"VOCS")</f>
        <v>0.0108924</v>
      </c>
      <c r="T271" s="4">
        <f>SUMIFS('02_核算项'!$AD$2:$AD$6232,'02_核算项'!$B$2:$B$6232,$A271,'02_核算项'!$M$2:$M$6232,"PM10")</f>
        <v>0.016338599999999998</v>
      </c>
      <c r="U271" s="4">
        <f>SUMIFS('02_核算项'!$AD$2:$AD$6232,'02_核算项'!$B$2:$B$6232,$A271,'02_核算项'!$M$2:$M$6232,"PM25")</f>
        <v>0.016338599999999998</v>
      </c>
      <c r="V271" s="4">
        <f>SUMIFS('02_核算项'!$AD$2:$AD$6232,'02_核算项'!$B$2:$B$6232,$A271,'02_核算项'!$M$2:$M$6232,"BC")</f>
        <v>0.0</v>
      </c>
      <c r="W271" s="4">
        <f>SUMIFS('02_核算项'!$AD$2:$AD$6232,'02_核算项'!$B$2:$B$6232,$A271,'02_核算项'!$M$2:$M$6232,"OC")</f>
        <v>0.0</v>
      </c>
      <c r="X271" s="4">
        <f>SUMIFS('02_核算项'!$AD$2:$AD$6232,'02_核算项'!$B$2:$B$6232,$A271,'02_核算项'!$M$2:$M$6232,"NH3")</f>
        <v>0.0</v>
      </c>
      <c r="Y271" s="2">
        <v>32</v>
      </c>
    </row>
    <row r="272" spans="1:25">
      <c r="A272" s="2" t="s">
        <v>3677</v>
      </c>
      <c r="B272" s="2" t="s">
        <v>3678</v>
      </c>
      <c r="C272" s="2" t="s">
        <v>491</v>
      </c>
      <c r="D272" s="2" t="s">
        <v>50</v>
      </c>
      <c r="E272" s="2" t="s">
        <v>225</v>
      </c>
      <c r="F272" s="2" t="s">
        <v>52</v>
      </c>
      <c r="G272" s="4">
        <f>SUMIFS('02_核算项'!$AC$2:$AC$6232,'02_核算项'!$B$2:$B$6232,$A272,'02_核算项'!$M$2:$M$6232,"SO2")</f>
        <v>0.0</v>
      </c>
      <c r="H272" s="4">
        <f>SUMIFS('02_核算项'!$AC$2:$AC$6232,'02_核算项'!$B$2:$B$6232,$A272,'02_核算项'!$M$2:$M$6232,"NOX")</f>
        <v>209.87682699999996</v>
      </c>
      <c r="I272" s="4">
        <f>SUMIFS('02_核算项'!$AC$2:$AC$6232,'02_核算项'!$B$2:$B$6232,$A272,'02_核算项'!$M$2:$M$6232,"CO")</f>
        <v>66.546311</v>
      </c>
      <c r="J272" s="4">
        <f>SUMIFS('02_核算项'!$AC$2:$AC$6232,'02_核算项'!$B$2:$B$6232,$A272,'02_核算项'!$M$2:$M$6232,"VOCS")</f>
        <v>1.0237894</v>
      </c>
      <c r="K272" s="4">
        <f>SUMIFS('02_核算项'!$AC$2:$AC$6232,'02_核算项'!$B$2:$B$6232,$A272,'02_核算项'!$M$2:$M$6232,"PM10")</f>
        <v>1.5356840999999999</v>
      </c>
      <c r="L272" s="4">
        <f>SUMIFS('02_核算项'!$AC$2:$AC$6232,'02_核算项'!$B$2:$B$6232,$A272,'02_核算项'!$M$2:$M$6232,"PM25")</f>
        <v>1.5356840999999999</v>
      </c>
      <c r="M272" s="4">
        <f>SUMIFS('02_核算项'!$AC$2:$AC$6232,'02_核算项'!$B$2:$B$6232,$A272,'02_核算项'!$M$2:$M$6232,"BC")</f>
        <v>0.0</v>
      </c>
      <c r="N272" s="4">
        <f>SUMIFS('02_核算项'!$AC$2:$AC$6232,'02_核算项'!$B$2:$B$6232,$A272,'02_核算项'!$M$2:$M$6232,"OC")</f>
        <v>0.0</v>
      </c>
      <c r="O272" s="4">
        <f>SUMIFS('02_核算项'!$AC$2:$AC$6232,'02_核算项'!$B$2:$B$6232,$A272,'02_核算项'!$M$2:$M$6232,"NH3")</f>
        <v>0.0</v>
      </c>
      <c r="P272" s="4">
        <f>SUMIFS('02_核算项'!$AD$2:$AD$6232,'02_核算项'!$B$2:$B$6232,$A272,'02_核算项'!$M$2:$M$6232,"SO2")</f>
        <v>0.0</v>
      </c>
      <c r="Q272" s="4">
        <f>SUMIFS('02_核算项'!$AD$2:$AD$6232,'02_核算项'!$B$2:$B$6232,$A272,'02_核算项'!$M$2:$M$6232,"NOX")</f>
        <v>163.70392506</v>
      </c>
      <c r="R272" s="4">
        <f>SUMIFS('02_核算项'!$AD$2:$AD$6232,'02_核算项'!$B$2:$B$6232,$A272,'02_核算项'!$M$2:$M$6232,"CO")</f>
        <v>66.546311</v>
      </c>
      <c r="S272" s="4">
        <f>SUMIFS('02_核算项'!$AD$2:$AD$6232,'02_核算项'!$B$2:$B$6232,$A272,'02_核算项'!$M$2:$M$6232,"VOCS")</f>
        <v>1.0237894</v>
      </c>
      <c r="T272" s="4">
        <f>SUMIFS('02_核算项'!$AD$2:$AD$6232,'02_核算项'!$B$2:$B$6232,$A272,'02_核算项'!$M$2:$M$6232,"PM10")</f>
        <v>1.5356840999999999</v>
      </c>
      <c r="U272" s="4">
        <f>SUMIFS('02_核算项'!$AD$2:$AD$6232,'02_核算项'!$B$2:$B$6232,$A272,'02_核算项'!$M$2:$M$6232,"PM25")</f>
        <v>1.5356840999999999</v>
      </c>
      <c r="V272" s="4">
        <f>SUMIFS('02_核算项'!$AD$2:$AD$6232,'02_核算项'!$B$2:$B$6232,$A272,'02_核算项'!$M$2:$M$6232,"BC")</f>
        <v>0.0</v>
      </c>
      <c r="W272" s="4">
        <f>SUMIFS('02_核算项'!$AD$2:$AD$6232,'02_核算项'!$B$2:$B$6232,$A272,'02_核算项'!$M$2:$M$6232,"OC")</f>
        <v>0.0</v>
      </c>
      <c r="X272" s="4">
        <f>SUMIFS('02_核算项'!$AD$2:$AD$6232,'02_核算项'!$B$2:$B$6232,$A272,'02_核算项'!$M$2:$M$6232,"NH3")</f>
        <v>0.0</v>
      </c>
      <c r="Y272" s="2">
        <v>32</v>
      </c>
    </row>
    <row r="273" spans="1:25">
      <c r="A273" s="2" t="s">
        <v>3688</v>
      </c>
      <c r="B273" s="2" t="s">
        <v>1093</v>
      </c>
      <c r="C273" s="2" t="s">
        <v>491</v>
      </c>
      <c r="D273" s="2" t="s">
        <v>278</v>
      </c>
      <c r="E273" s="2" t="s">
        <v>227</v>
      </c>
      <c r="F273" s="2" t="s">
        <v>279</v>
      </c>
      <c r="G273" s="4">
        <f>SUMIFS('02_核算项'!$AC$2:$AC$6232,'02_核算项'!$B$2:$B$6232,$A273,'02_核算项'!$M$2:$M$6232,"SO2")</f>
        <v>0.0</v>
      </c>
      <c r="H273" s="4">
        <f>SUMIFS('02_核算项'!$AC$2:$AC$6232,'02_核算项'!$B$2:$B$6232,$A273,'02_核算项'!$M$2:$M$6232,"NOX")</f>
        <v>0.0</v>
      </c>
      <c r="I273" s="4">
        <f>SUMIFS('02_核算项'!$AC$2:$AC$6232,'02_核算项'!$B$2:$B$6232,$A273,'02_核算项'!$M$2:$M$6232,"CO")</f>
        <v>0.0</v>
      </c>
      <c r="J273" s="4">
        <f>SUMIFS('02_核算项'!$AC$2:$AC$6232,'02_核算项'!$B$2:$B$6232,$A273,'02_核算项'!$M$2:$M$6232,"VOCS")</f>
        <v>0.0</v>
      </c>
      <c r="K273" s="4">
        <f>SUMIFS('02_核算项'!$AC$2:$AC$6232,'02_核算项'!$B$2:$B$6232,$A273,'02_核算项'!$M$2:$M$6232,"PM10")</f>
        <v>0.0</v>
      </c>
      <c r="L273" s="4">
        <f>SUMIFS('02_核算项'!$AC$2:$AC$6232,'02_核算项'!$B$2:$B$6232,$A273,'02_核算项'!$M$2:$M$6232,"PM25")</f>
        <v>0.0</v>
      </c>
      <c r="M273" s="4">
        <f>SUMIFS('02_核算项'!$AC$2:$AC$6232,'02_核算项'!$B$2:$B$6232,$A273,'02_核算项'!$M$2:$M$6232,"BC")</f>
        <v>0.0</v>
      </c>
      <c r="N273" s="4">
        <f>SUMIFS('02_核算项'!$AC$2:$AC$6232,'02_核算项'!$B$2:$B$6232,$A273,'02_核算项'!$M$2:$M$6232,"OC")</f>
        <v>0.0</v>
      </c>
      <c r="O273" s="4">
        <f>SUMIFS('02_核算项'!$AC$2:$AC$6232,'02_核算项'!$B$2:$B$6232,$A273,'02_核算项'!$M$2:$M$6232,"NH3")</f>
        <v>0.0</v>
      </c>
      <c r="P273" s="4">
        <f>SUMIFS('02_核算项'!$AD$2:$AD$6232,'02_核算项'!$B$2:$B$6232,$A273,'02_核算项'!$M$2:$M$6232,"SO2")</f>
        <v>0.0</v>
      </c>
      <c r="Q273" s="4">
        <f>SUMIFS('02_核算项'!$AD$2:$AD$6232,'02_核算项'!$B$2:$B$6232,$A273,'02_核算项'!$M$2:$M$6232,"NOX")</f>
        <v>0.0</v>
      </c>
      <c r="R273" s="4">
        <f>SUMIFS('02_核算项'!$AD$2:$AD$6232,'02_核算项'!$B$2:$B$6232,$A273,'02_核算项'!$M$2:$M$6232,"CO")</f>
        <v>0.0</v>
      </c>
      <c r="S273" s="4">
        <f>SUMIFS('02_核算项'!$AD$2:$AD$6232,'02_核算项'!$B$2:$B$6232,$A273,'02_核算项'!$M$2:$M$6232,"VOCS")</f>
        <v>0.0</v>
      </c>
      <c r="T273" s="4">
        <f>SUMIFS('02_核算项'!$AD$2:$AD$6232,'02_核算项'!$B$2:$B$6232,$A273,'02_核算项'!$M$2:$M$6232,"PM10")</f>
        <v>0.0</v>
      </c>
      <c r="U273" s="4">
        <f>SUMIFS('02_核算项'!$AD$2:$AD$6232,'02_核算项'!$B$2:$B$6232,$A273,'02_核算项'!$M$2:$M$6232,"PM25")</f>
        <v>0.0</v>
      </c>
      <c r="V273" s="4">
        <f>SUMIFS('02_核算项'!$AD$2:$AD$6232,'02_核算项'!$B$2:$B$6232,$A273,'02_核算项'!$M$2:$M$6232,"BC")</f>
        <v>0.0</v>
      </c>
      <c r="W273" s="4">
        <f>SUMIFS('02_核算项'!$AD$2:$AD$6232,'02_核算项'!$B$2:$B$6232,$A273,'02_核算项'!$M$2:$M$6232,"OC")</f>
        <v>0.0</v>
      </c>
      <c r="X273" s="4">
        <f>SUMIFS('02_核算项'!$AD$2:$AD$6232,'02_核算项'!$B$2:$B$6232,$A273,'02_核算项'!$M$2:$M$6232,"NH3")</f>
        <v>0.0</v>
      </c>
      <c r="Y273" s="2">
        <v>48</v>
      </c>
    </row>
    <row r="274" spans="1:25">
      <c r="A274" s="2" t="s">
        <v>3698</v>
      </c>
      <c r="B274" s="2" t="s">
        <v>594</v>
      </c>
      <c r="C274" s="2" t="s">
        <v>491</v>
      </c>
      <c r="D274" s="2" t="s">
        <v>224</v>
      </c>
      <c r="E274" s="2" t="s">
        <v>51</v>
      </c>
      <c r="F274" s="2" t="s">
        <v>52</v>
      </c>
      <c r="G274" s="4">
        <f>SUMIFS('02_核算项'!$AC$2:$AC$6232,'02_核算项'!$B$2:$B$6232,$A274,'02_核算项'!$M$2:$M$6232,"SO2")</f>
        <v>1942.6109507999997</v>
      </c>
      <c r="H274" s="4">
        <f>SUMIFS('02_核算项'!$AC$2:$AC$6232,'02_核算项'!$B$2:$B$6232,$A274,'02_核算项'!$M$2:$M$6232,"NOX")</f>
        <v>2288.5988489</v>
      </c>
      <c r="I274" s="4">
        <f>SUMIFS('02_核算项'!$AC$2:$AC$6232,'02_核算项'!$B$2:$B$6232,$A274,'02_核算项'!$M$2:$M$6232,"CO")</f>
        <v>634.84018</v>
      </c>
      <c r="J274" s="4">
        <f>SUMIFS('02_核算项'!$AC$2:$AC$6232,'02_核算项'!$B$2:$B$6232,$A274,'02_核算项'!$M$2:$M$6232,"VOCS")</f>
        <v>12.696803599999999</v>
      </c>
      <c r="K274" s="4">
        <f>SUMIFS('02_核算项'!$AC$2:$AC$6232,'02_核算项'!$B$2:$B$6232,$A274,'02_核算项'!$M$2:$M$6232,"PM10")</f>
        <v>4051.8674488500005</v>
      </c>
      <c r="L274" s="4">
        <f>SUMIFS('02_核算项'!$AC$2:$AC$6232,'02_核算项'!$B$2:$B$6232,$A274,'02_核算项'!$M$2:$M$6232,"PM25")</f>
        <v>1057.0088997</v>
      </c>
      <c r="M274" s="4">
        <f>SUMIFS('02_核算项'!$AC$2:$AC$6232,'02_核算项'!$B$2:$B$6232,$A274,'02_核算项'!$M$2:$M$6232,"BC")</f>
        <v>2.1140177994</v>
      </c>
      <c r="N274" s="4">
        <f>SUMIFS('02_核算项'!$AC$2:$AC$6232,'02_核算项'!$B$2:$B$6232,$A274,'02_核算项'!$M$2:$M$6232,"OC")</f>
        <v>0.0</v>
      </c>
      <c r="O274" s="4">
        <f>SUMIFS('02_核算项'!$AC$2:$AC$6232,'02_核算项'!$B$2:$B$6232,$A274,'02_核算项'!$M$2:$M$6232,"NH3")</f>
        <v>50.787214399999996</v>
      </c>
      <c r="P274" s="4">
        <f>SUMIFS('02_核算项'!$AD$2:$AD$6232,'02_核算项'!$B$2:$B$6232,$A274,'02_核算项'!$M$2:$M$6232,"SO2")</f>
        <v>1165.5665704799999</v>
      </c>
      <c r="Q274" s="4">
        <f>SUMIFS('02_核算项'!$AD$2:$AD$6232,'02_核算项'!$B$2:$B$6232,$A274,'02_核算项'!$M$2:$M$6232,"NOX")</f>
        <v>823.895585604</v>
      </c>
      <c r="R274" s="4">
        <f>SUMIFS('02_核算项'!$AD$2:$AD$6232,'02_核算项'!$B$2:$B$6232,$A274,'02_核算项'!$M$2:$M$6232,"CO")</f>
        <v>634.84018</v>
      </c>
      <c r="S274" s="4">
        <f>SUMIFS('02_核算项'!$AD$2:$AD$6232,'02_核算项'!$B$2:$B$6232,$A274,'02_核算项'!$M$2:$M$6232,"VOCS")</f>
        <v>12.696803599999999</v>
      </c>
      <c r="T274" s="4">
        <f>SUMIFS('02_核算项'!$AD$2:$AD$6232,'02_核算项'!$B$2:$B$6232,$A274,'02_核算项'!$M$2:$M$6232,"PM10")</f>
        <v>72.22894147950007</v>
      </c>
      <c r="U274" s="4">
        <f>SUMIFS('02_核算项'!$AD$2:$AD$6232,'02_核算项'!$B$2:$B$6232,$A274,'02_核算项'!$M$2:$M$6232,"PM25")</f>
        <v>42.28035598800004</v>
      </c>
      <c r="V274" s="4">
        <f>SUMIFS('02_核算项'!$AD$2:$AD$6232,'02_核算项'!$B$2:$B$6232,$A274,'02_核算项'!$M$2:$M$6232,"BC")</f>
        <v>0.08456071197600007</v>
      </c>
      <c r="W274" s="4">
        <f>SUMIFS('02_核算项'!$AD$2:$AD$6232,'02_核算项'!$B$2:$B$6232,$A274,'02_核算项'!$M$2:$M$6232,"OC")</f>
        <v>0.0</v>
      </c>
      <c r="X274" s="4">
        <f>SUMIFS('02_核算项'!$AD$2:$AD$6232,'02_核算项'!$B$2:$B$6232,$A274,'02_核算项'!$M$2:$M$6232,"NH3")</f>
        <v>50.787214399999996</v>
      </c>
      <c r="Y274" s="2">
        <v>16</v>
      </c>
    </row>
    <row r="275" spans="1:25">
      <c r="A275" s="2" t="s">
        <v>3708</v>
      </c>
      <c r="B275" s="2" t="s">
        <v>3709</v>
      </c>
      <c r="C275" s="2" t="s">
        <v>924</v>
      </c>
      <c r="D275" s="2" t="s">
        <v>50</v>
      </c>
      <c r="E275" s="2" t="s">
        <v>51</v>
      </c>
      <c r="F275" s="2" t="s">
        <v>142</v>
      </c>
      <c r="G275" s="4">
        <f>SUMIFS('02_核算项'!$AC$2:$AC$6232,'02_核算项'!$B$2:$B$6232,$A275,'02_核算项'!$M$2:$M$6232,"SO2")</f>
        <v>27886.1649636</v>
      </c>
      <c r="H275" s="4">
        <f>SUMIFS('02_核算项'!$AC$2:$AC$6232,'02_核算项'!$B$2:$B$6232,$A275,'02_核算项'!$M$2:$M$6232,"NOX")</f>
        <v>20393.1105476</v>
      </c>
      <c r="I275" s="4">
        <f>SUMIFS('02_核算项'!$AC$2:$AC$6232,'02_核算项'!$B$2:$B$6232,$A275,'02_核算项'!$M$2:$M$6232,"CO")</f>
        <v>5656.4201219999995</v>
      </c>
      <c r="J275" s="4">
        <f>SUMIFS('02_核算项'!$AC$2:$AC$6232,'02_核算项'!$B$2:$B$6232,$A275,'02_核算项'!$M$2:$M$6232,"VOCS")</f>
        <v>113.1670675</v>
      </c>
      <c r="K275" s="4">
        <f>SUMIFS('02_核算项'!$AC$2:$AC$6232,'02_核算项'!$B$2:$B$6232,$A275,'02_核算项'!$M$2:$M$6232,"PM10")</f>
        <v>62932.720774400004</v>
      </c>
      <c r="L275" s="4">
        <f>SUMIFS('02_核算项'!$AC$2:$AC$6232,'02_核算项'!$B$2:$B$6232,$A275,'02_核算项'!$M$2:$M$6232,"PM25")</f>
        <v>16417.352601799998</v>
      </c>
      <c r="M275" s="4">
        <f>SUMIFS('02_核算项'!$AC$2:$AC$6232,'02_核算项'!$B$2:$B$6232,$A275,'02_核算项'!$M$2:$M$6232,"BC")</f>
        <v>32.837654233600006</v>
      </c>
      <c r="N275" s="4">
        <f>SUMIFS('02_核算项'!$AC$2:$AC$6232,'02_核算项'!$B$2:$B$6232,$A275,'02_核算项'!$M$2:$M$6232,"OC")</f>
        <v>0.013106800000000002</v>
      </c>
      <c r="O275" s="4">
        <f>SUMIFS('02_核算项'!$AC$2:$AC$6232,'02_核算项'!$B$2:$B$6232,$A275,'02_核算项'!$M$2:$M$6232,"NH3")</f>
        <v>452.4978816</v>
      </c>
      <c r="P275" s="4">
        <f>SUMIFS('02_核算项'!$AD$2:$AD$6232,'02_核算项'!$B$2:$B$6232,$A275,'02_核算项'!$M$2:$M$6232,"SO2")</f>
        <v>5577.232992719999</v>
      </c>
      <c r="Q275" s="4">
        <f>SUMIFS('02_核算项'!$AD$2:$AD$6232,'02_核算项'!$B$2:$B$6232,$A275,'02_核算项'!$M$2:$M$6232,"NOX")</f>
        <v>7341.519797135999</v>
      </c>
      <c r="R275" s="4">
        <f>SUMIFS('02_核算项'!$AD$2:$AD$6232,'02_核算项'!$B$2:$B$6232,$A275,'02_核算项'!$M$2:$M$6232,"CO")</f>
        <v>5656.4201219999995</v>
      </c>
      <c r="S275" s="4">
        <f>SUMIFS('02_核算项'!$AD$2:$AD$6232,'02_核算项'!$B$2:$B$6232,$A275,'02_核算项'!$M$2:$M$6232,"VOCS")</f>
        <v>113.1670675</v>
      </c>
      <c r="T275" s="4">
        <f>SUMIFS('02_核算项'!$AD$2:$AD$6232,'02_核算项'!$B$2:$B$6232,$A275,'02_核算项'!$M$2:$M$6232,"PM10")</f>
        <v>1121.847785798001</v>
      </c>
      <c r="U275" s="4">
        <f>SUMIFS('02_核算项'!$AD$2:$AD$6232,'02_核算项'!$B$2:$B$6232,$A275,'02_核算项'!$M$2:$M$6232,"PM25")</f>
        <v>656.6941040720005</v>
      </c>
      <c r="V275" s="4">
        <f>SUMIFS('02_核算项'!$AD$2:$AD$6232,'02_核算项'!$B$2:$B$6232,$A275,'02_核算项'!$M$2:$M$6232,"BC")</f>
        <v>1.3135061693440013</v>
      </c>
      <c r="W275" s="4">
        <f>SUMIFS('02_核算项'!$AD$2:$AD$6232,'02_核算项'!$B$2:$B$6232,$A275,'02_核算项'!$M$2:$M$6232,"OC")</f>
        <v>0.0005242720000000005</v>
      </c>
      <c r="X275" s="4">
        <f>SUMIFS('02_核算项'!$AD$2:$AD$6232,'02_核算项'!$B$2:$B$6232,$A275,'02_核算项'!$M$2:$M$6232,"NH3")</f>
        <v>452.4978816</v>
      </c>
      <c r="Y275" s="2">
        <v>29</v>
      </c>
    </row>
    <row r="276" spans="1:25">
      <c r="A276" s="2" t="s">
        <v>3727</v>
      </c>
      <c r="B276" s="2" t="s">
        <v>1093</v>
      </c>
      <c r="C276" s="2" t="s">
        <v>491</v>
      </c>
      <c r="D276" s="2" t="s">
        <v>278</v>
      </c>
      <c r="E276" s="2" t="s">
        <v>227</v>
      </c>
      <c r="F276" s="2" t="s">
        <v>418</v>
      </c>
      <c r="G276" s="4">
        <f>SUMIFS('02_核算项'!$AC$2:$AC$6232,'02_核算项'!$B$2:$B$6232,$A276,'02_核算项'!$M$2:$M$6232,"SO2")</f>
        <v>0.0</v>
      </c>
      <c r="H276" s="4">
        <f>SUMIFS('02_核算项'!$AC$2:$AC$6232,'02_核算项'!$B$2:$B$6232,$A276,'02_核算项'!$M$2:$M$6232,"NOX")</f>
        <v>0.0</v>
      </c>
      <c r="I276" s="4">
        <f>SUMIFS('02_核算项'!$AC$2:$AC$6232,'02_核算项'!$B$2:$B$6232,$A276,'02_核算项'!$M$2:$M$6232,"CO")</f>
        <v>0.0</v>
      </c>
      <c r="J276" s="4">
        <f>SUMIFS('02_核算项'!$AC$2:$AC$6232,'02_核算项'!$B$2:$B$6232,$A276,'02_核算项'!$M$2:$M$6232,"VOCS")</f>
        <v>0.0</v>
      </c>
      <c r="K276" s="4">
        <f>SUMIFS('02_核算项'!$AC$2:$AC$6232,'02_核算项'!$B$2:$B$6232,$A276,'02_核算项'!$M$2:$M$6232,"PM10")</f>
        <v>0.0</v>
      </c>
      <c r="L276" s="4">
        <f>SUMIFS('02_核算项'!$AC$2:$AC$6232,'02_核算项'!$B$2:$B$6232,$A276,'02_核算项'!$M$2:$M$6232,"PM25")</f>
        <v>0.0</v>
      </c>
      <c r="M276" s="4">
        <f>SUMIFS('02_核算项'!$AC$2:$AC$6232,'02_核算项'!$B$2:$B$6232,$A276,'02_核算项'!$M$2:$M$6232,"BC")</f>
        <v>0.0</v>
      </c>
      <c r="N276" s="4">
        <f>SUMIFS('02_核算项'!$AC$2:$AC$6232,'02_核算项'!$B$2:$B$6232,$A276,'02_核算项'!$M$2:$M$6232,"OC")</f>
        <v>0.0</v>
      </c>
      <c r="O276" s="4">
        <f>SUMIFS('02_核算项'!$AC$2:$AC$6232,'02_核算项'!$B$2:$B$6232,$A276,'02_核算项'!$M$2:$M$6232,"NH3")</f>
        <v>0.0</v>
      </c>
      <c r="P276" s="4">
        <f>SUMIFS('02_核算项'!$AD$2:$AD$6232,'02_核算项'!$B$2:$B$6232,$A276,'02_核算项'!$M$2:$M$6232,"SO2")</f>
        <v>0.0</v>
      </c>
      <c r="Q276" s="4">
        <f>SUMIFS('02_核算项'!$AD$2:$AD$6232,'02_核算项'!$B$2:$B$6232,$A276,'02_核算项'!$M$2:$M$6232,"NOX")</f>
        <v>0.0</v>
      </c>
      <c r="R276" s="4">
        <f>SUMIFS('02_核算项'!$AD$2:$AD$6232,'02_核算项'!$B$2:$B$6232,$A276,'02_核算项'!$M$2:$M$6232,"CO")</f>
        <v>0.0</v>
      </c>
      <c r="S276" s="4">
        <f>SUMIFS('02_核算项'!$AD$2:$AD$6232,'02_核算项'!$B$2:$B$6232,$A276,'02_核算项'!$M$2:$M$6232,"VOCS")</f>
        <v>0.0</v>
      </c>
      <c r="T276" s="4">
        <f>SUMIFS('02_核算项'!$AD$2:$AD$6232,'02_核算项'!$B$2:$B$6232,$A276,'02_核算项'!$M$2:$M$6232,"PM10")</f>
        <v>0.0</v>
      </c>
      <c r="U276" s="4">
        <f>SUMIFS('02_核算项'!$AD$2:$AD$6232,'02_核算项'!$B$2:$B$6232,$A276,'02_核算项'!$M$2:$M$6232,"PM25")</f>
        <v>0.0</v>
      </c>
      <c r="V276" s="4">
        <f>SUMIFS('02_核算项'!$AD$2:$AD$6232,'02_核算项'!$B$2:$B$6232,$A276,'02_核算项'!$M$2:$M$6232,"BC")</f>
        <v>0.0</v>
      </c>
      <c r="W276" s="4">
        <f>SUMIFS('02_核算项'!$AD$2:$AD$6232,'02_核算项'!$B$2:$B$6232,$A276,'02_核算项'!$M$2:$M$6232,"OC")</f>
        <v>0.0</v>
      </c>
      <c r="X276" s="4">
        <f>SUMIFS('02_核算项'!$AD$2:$AD$6232,'02_核算项'!$B$2:$B$6232,$A276,'02_核算项'!$M$2:$M$6232,"NH3")</f>
        <v>0.0</v>
      </c>
      <c r="Y276" s="2">
        <v>48</v>
      </c>
    </row>
    <row r="277" spans="1:25">
      <c r="A277" s="2" t="s">
        <v>3737</v>
      </c>
      <c r="B277" s="2" t="s">
        <v>1563</v>
      </c>
      <c r="C277" s="2" t="s">
        <v>447</v>
      </c>
      <c r="D277" s="2" t="s">
        <v>119</v>
      </c>
      <c r="E277" s="2" t="s">
        <v>51</v>
      </c>
      <c r="F277" s="2" t="s">
        <v>297</v>
      </c>
      <c r="G277" s="4">
        <f>SUMIFS('02_核算项'!$AC$2:$AC$6232,'02_核算项'!$B$2:$B$6232,$A277,'02_核算项'!$M$2:$M$6232,"SO2")</f>
        <v>85.51238</v>
      </c>
      <c r="H277" s="4">
        <f>SUMIFS('02_核算项'!$AC$2:$AC$6232,'02_核算项'!$B$2:$B$6232,$A277,'02_核算项'!$M$2:$M$6232,"NOX")</f>
        <v>87.735</v>
      </c>
      <c r="I277" s="4">
        <f>SUMIFS('02_核算项'!$AC$2:$AC$6232,'02_核算项'!$B$2:$B$6232,$A277,'02_核算项'!$M$2:$M$6232,"CO")</f>
        <v>23.396</v>
      </c>
      <c r="J277" s="4">
        <f>SUMIFS('02_核算项'!$AC$2:$AC$6232,'02_核算项'!$B$2:$B$6232,$A277,'02_核算项'!$M$2:$M$6232,"VOCS")</f>
        <v>2.10564</v>
      </c>
      <c r="K277" s="4">
        <f>SUMIFS('02_核算项'!$AC$2:$AC$6232,'02_核算项'!$B$2:$B$6232,$A277,'02_核算项'!$M$2:$M$6232,"PM10")</f>
        <v>292.5623008</v>
      </c>
      <c r="L277" s="4">
        <f>SUMIFS('02_核算项'!$AC$2:$AC$6232,'02_核算项'!$B$2:$B$6232,$A277,'02_核算项'!$M$2:$M$6232,"PM25")</f>
        <v>70.61848640000002</v>
      </c>
      <c r="M277" s="4">
        <f>SUMIFS('02_核算项'!$AC$2:$AC$6232,'02_核算项'!$B$2:$B$6232,$A277,'02_核算项'!$M$2:$M$6232,"BC")</f>
        <v>0.14123697280000003</v>
      </c>
      <c r="N277" s="4">
        <f>SUMIFS('02_核算项'!$AC$2:$AC$6232,'02_核算项'!$B$2:$B$6232,$A277,'02_核算项'!$M$2:$M$6232,"OC")</f>
        <v>0.0</v>
      </c>
      <c r="O277" s="4">
        <f>SUMIFS('02_核算项'!$AC$2:$AC$6232,'02_核算项'!$B$2:$B$6232,$A277,'02_核算项'!$M$2:$M$6232,"NH3")</f>
        <v>0.0</v>
      </c>
      <c r="P277" s="4">
        <f>SUMIFS('02_核算项'!$AD$2:$AD$6232,'02_核算项'!$B$2:$B$6232,$A277,'02_核算项'!$M$2:$M$6232,"SO2")</f>
        <v>85.51238</v>
      </c>
      <c r="Q277" s="4">
        <f>SUMIFS('02_核算项'!$AD$2:$AD$6232,'02_核算项'!$B$2:$B$6232,$A277,'02_核算项'!$M$2:$M$6232,"NOX")</f>
        <v>68.4333</v>
      </c>
      <c r="R277" s="4">
        <f>SUMIFS('02_核算项'!$AD$2:$AD$6232,'02_核算项'!$B$2:$B$6232,$A277,'02_核算项'!$M$2:$M$6232,"CO")</f>
        <v>23.396</v>
      </c>
      <c r="S277" s="4">
        <f>SUMIFS('02_核算项'!$AD$2:$AD$6232,'02_核算项'!$B$2:$B$6232,$A277,'02_核算项'!$M$2:$M$6232,"VOCS")</f>
        <v>2.10564</v>
      </c>
      <c r="T277" s="4">
        <f>SUMIFS('02_核算项'!$AD$2:$AD$6232,'02_核算项'!$B$2:$B$6232,$A277,'02_核算项'!$M$2:$M$6232,"PM10")</f>
        <v>292.5623008</v>
      </c>
      <c r="U277" s="4">
        <f>SUMIFS('02_核算项'!$AD$2:$AD$6232,'02_核算项'!$B$2:$B$6232,$A277,'02_核算项'!$M$2:$M$6232,"PM25")</f>
        <v>70.61848640000002</v>
      </c>
      <c r="V277" s="4">
        <f>SUMIFS('02_核算项'!$AD$2:$AD$6232,'02_核算项'!$B$2:$B$6232,$A277,'02_核算项'!$M$2:$M$6232,"BC")</f>
        <v>0.14123697280000003</v>
      </c>
      <c r="W277" s="4">
        <f>SUMIFS('02_核算项'!$AD$2:$AD$6232,'02_核算项'!$B$2:$B$6232,$A277,'02_核算项'!$M$2:$M$6232,"OC")</f>
        <v>0.0</v>
      </c>
      <c r="X277" s="4">
        <f>SUMIFS('02_核算项'!$AD$2:$AD$6232,'02_核算项'!$B$2:$B$6232,$A277,'02_核算项'!$M$2:$M$6232,"NH3")</f>
        <v>0.0</v>
      </c>
      <c r="Y277" s="2">
        <v>32</v>
      </c>
    </row>
    <row r="278" spans="1:25">
      <c r="A278" s="2" t="s">
        <v>3747</v>
      </c>
      <c r="B278" s="2" t="s">
        <v>1204</v>
      </c>
      <c r="C278" s="2" t="s">
        <v>277</v>
      </c>
      <c r="D278" s="2" t="s">
        <v>278</v>
      </c>
      <c r="E278" s="2" t="s">
        <v>120</v>
      </c>
      <c r="F278" s="2" t="s">
        <v>560</v>
      </c>
      <c r="G278" s="4">
        <f>SUMIFS('02_核算项'!$AC$2:$AC$6232,'02_核算项'!$B$2:$B$6232,$A278,'02_核算项'!$M$2:$M$6232,"SO2")</f>
        <v>0</v>
      </c>
      <c r="H278" s="4">
        <f>SUMIFS('02_核算项'!$AC$2:$AC$6232,'02_核算项'!$B$2:$B$6232,$A278,'02_核算项'!$M$2:$M$6232,"NOX")</f>
        <v>0</v>
      </c>
      <c r="I278" s="4">
        <f>SUMIFS('02_核算项'!$AC$2:$AC$6232,'02_核算项'!$B$2:$B$6232,$A278,'02_核算项'!$M$2:$M$6232,"CO")</f>
        <v>0</v>
      </c>
      <c r="J278" s="4">
        <f>SUMIFS('02_核算项'!$AC$2:$AC$6232,'02_核算项'!$B$2:$B$6232,$A278,'02_核算项'!$M$2:$M$6232,"VOCS")</f>
        <v>0</v>
      </c>
      <c r="K278" s="4">
        <f>SUMIFS('02_核算项'!$AC$2:$AC$6232,'02_核算项'!$B$2:$B$6232,$A278,'02_核算项'!$M$2:$M$6232,"PM10")</f>
        <v>0</v>
      </c>
      <c r="L278" s="4">
        <f>SUMIFS('02_核算项'!$AC$2:$AC$6232,'02_核算项'!$B$2:$B$6232,$A278,'02_核算项'!$M$2:$M$6232,"PM25")</f>
        <v>0</v>
      </c>
      <c r="M278" s="4">
        <f>SUMIFS('02_核算项'!$AC$2:$AC$6232,'02_核算项'!$B$2:$B$6232,$A278,'02_核算项'!$M$2:$M$6232,"BC")</f>
        <v>0</v>
      </c>
      <c r="N278" s="4">
        <f>SUMIFS('02_核算项'!$AC$2:$AC$6232,'02_核算项'!$B$2:$B$6232,$A278,'02_核算项'!$M$2:$M$6232,"OC")</f>
        <v>0</v>
      </c>
      <c r="O278" s="4">
        <f>SUMIFS('02_核算项'!$AC$2:$AC$6232,'02_核算项'!$B$2:$B$6232,$A278,'02_核算项'!$M$2:$M$6232,"NH3")</f>
        <v>0.0</v>
      </c>
      <c r="X278" s="4">
        <f>SUMIFS('02_核算项'!$AD$2:$AD$6232,'02_核算项'!$B$2:$B$6232,$A278,'02_核算项'!$M$2:$M$6232,"NH3")</f>
        <v>0.0</v>
      </c>
      <c r="Y278" s="2">
        <v>58</v>
      </c>
    </row>
    <row r="279" spans="1:25">
      <c r="A279" s="2" t="s">
        <v>3757</v>
      </c>
      <c r="B279" s="2" t="s">
        <v>3296</v>
      </c>
      <c r="C279" s="2" t="s">
        <v>924</v>
      </c>
      <c r="D279" s="2" t="s">
        <v>50</v>
      </c>
      <c r="E279" s="2" t="s">
        <v>225</v>
      </c>
      <c r="F279" s="2" t="s">
        <v>297</v>
      </c>
      <c r="G279" s="4">
        <f>SUMIFS('02_核算项'!$AC$2:$AC$6232,'02_核算项'!$B$2:$B$6232,$A279,'02_核算项'!$M$2:$M$6232,"SO2")</f>
        <v>0.0</v>
      </c>
      <c r="H279" s="4">
        <f>SUMIFS('02_核算项'!$AC$2:$AC$6232,'02_核算项'!$B$2:$B$6232,$A279,'02_核算项'!$M$2:$M$6232,"NOX")</f>
        <v>945.9030459999999</v>
      </c>
      <c r="I279" s="4">
        <f>SUMIFS('02_核算项'!$AC$2:$AC$6232,'02_核算项'!$B$2:$B$6232,$A279,'02_核算项'!$M$2:$M$6232,"CO")</f>
        <v>299.920478</v>
      </c>
      <c r="J279" s="4">
        <f>SUMIFS('02_核算项'!$AC$2:$AC$6232,'02_核算项'!$B$2:$B$6232,$A279,'02_核算项'!$M$2:$M$6232,"VOCS")</f>
        <v>4.6141612</v>
      </c>
      <c r="K279" s="4">
        <f>SUMIFS('02_核算项'!$AC$2:$AC$6232,'02_核算项'!$B$2:$B$6232,$A279,'02_核算项'!$M$2:$M$6232,"PM10")</f>
        <v>6.9212418</v>
      </c>
      <c r="L279" s="4">
        <f>SUMIFS('02_核算项'!$AC$2:$AC$6232,'02_核算项'!$B$2:$B$6232,$A279,'02_核算项'!$M$2:$M$6232,"PM25")</f>
        <v>6.9212418</v>
      </c>
      <c r="M279" s="4">
        <f>SUMIFS('02_核算项'!$AC$2:$AC$6232,'02_核算项'!$B$2:$B$6232,$A279,'02_核算项'!$M$2:$M$6232,"BC")</f>
        <v>0.0</v>
      </c>
      <c r="N279" s="4">
        <f>SUMIFS('02_核算项'!$AC$2:$AC$6232,'02_核算项'!$B$2:$B$6232,$A279,'02_核算项'!$M$2:$M$6232,"OC")</f>
        <v>0.0</v>
      </c>
      <c r="O279" s="4">
        <f>SUMIFS('02_核算项'!$AC$2:$AC$6232,'02_核算项'!$B$2:$B$6232,$A279,'02_核算项'!$M$2:$M$6232,"NH3")</f>
        <v>0.0</v>
      </c>
      <c r="P279" s="4">
        <f>SUMIFS('02_核算项'!$AD$2:$AD$6232,'02_核算项'!$B$2:$B$6232,$A279,'02_核算项'!$M$2:$M$6232,"SO2")</f>
        <v>0.0</v>
      </c>
      <c r="Q279" s="4">
        <f>SUMIFS('02_核算项'!$AD$2:$AD$6232,'02_核算项'!$B$2:$B$6232,$A279,'02_核算项'!$M$2:$M$6232,"NOX")</f>
        <v>737.80437588</v>
      </c>
      <c r="R279" s="4">
        <f>SUMIFS('02_核算项'!$AD$2:$AD$6232,'02_核算项'!$B$2:$B$6232,$A279,'02_核算项'!$M$2:$M$6232,"CO")</f>
        <v>299.920478</v>
      </c>
      <c r="S279" s="4">
        <f>SUMIFS('02_核算项'!$AD$2:$AD$6232,'02_核算项'!$B$2:$B$6232,$A279,'02_核算项'!$M$2:$M$6232,"VOCS")</f>
        <v>4.6141612</v>
      </c>
      <c r="T279" s="4">
        <f>SUMIFS('02_核算项'!$AD$2:$AD$6232,'02_核算项'!$B$2:$B$6232,$A279,'02_核算项'!$M$2:$M$6232,"PM10")</f>
        <v>6.9212418</v>
      </c>
      <c r="U279" s="4">
        <f>SUMIFS('02_核算项'!$AD$2:$AD$6232,'02_核算项'!$B$2:$B$6232,$A279,'02_核算项'!$M$2:$M$6232,"PM25")</f>
        <v>6.9212418</v>
      </c>
      <c r="V279" s="4">
        <f>SUMIFS('02_核算项'!$AD$2:$AD$6232,'02_核算项'!$B$2:$B$6232,$A279,'02_核算项'!$M$2:$M$6232,"BC")</f>
        <v>0.0</v>
      </c>
      <c r="W279" s="4">
        <f>SUMIFS('02_核算项'!$AD$2:$AD$6232,'02_核算项'!$B$2:$B$6232,$A279,'02_核算项'!$M$2:$M$6232,"OC")</f>
        <v>0.0</v>
      </c>
      <c r="X279" s="4">
        <f>SUMIFS('02_核算项'!$AD$2:$AD$6232,'02_核算项'!$B$2:$B$6232,$A279,'02_核算项'!$M$2:$M$6232,"NH3")</f>
        <v>0.0</v>
      </c>
      <c r="Y279" s="2">
        <v>32</v>
      </c>
    </row>
    <row r="280" spans="1:25">
      <c r="A280" s="2" t="s">
        <v>3767</v>
      </c>
      <c r="B280" s="2" t="s">
        <v>2671</v>
      </c>
      <c r="C280" s="2" t="s">
        <v>223</v>
      </c>
      <c r="D280" s="2" t="s">
        <v>278</v>
      </c>
      <c r="E280" s="2" t="s">
        <v>120</v>
      </c>
      <c r="F280" s="2" t="s">
        <v>52</v>
      </c>
      <c r="G280" s="4">
        <f>SUMIFS('02_核算项'!$AC$2:$AC$6232,'02_核算项'!$B$2:$B$6232,$A280,'02_核算项'!$M$2:$M$6232,"SO2")</f>
        <v>0</v>
      </c>
      <c r="H280" s="4">
        <f>SUMIFS('02_核算项'!$AC$2:$AC$6232,'02_核算项'!$B$2:$B$6232,$A280,'02_核算项'!$M$2:$M$6232,"NOX")</f>
        <v>0</v>
      </c>
      <c r="I280" s="4">
        <f>SUMIFS('02_核算项'!$AC$2:$AC$6232,'02_核算项'!$B$2:$B$6232,$A280,'02_核算项'!$M$2:$M$6232,"CO")</f>
        <v>0</v>
      </c>
      <c r="J280" s="4">
        <f>SUMIFS('02_核算项'!$AC$2:$AC$6232,'02_核算项'!$B$2:$B$6232,$A280,'02_核算项'!$M$2:$M$6232,"VOCS")</f>
        <v>0</v>
      </c>
      <c r="K280" s="4">
        <f>SUMIFS('02_核算项'!$AC$2:$AC$6232,'02_核算项'!$B$2:$B$6232,$A280,'02_核算项'!$M$2:$M$6232,"PM10")</f>
        <v>0</v>
      </c>
      <c r="L280" s="4">
        <f>SUMIFS('02_核算项'!$AC$2:$AC$6232,'02_核算项'!$B$2:$B$6232,$A280,'02_核算项'!$M$2:$M$6232,"PM25")</f>
        <v>0</v>
      </c>
      <c r="M280" s="4">
        <f>SUMIFS('02_核算项'!$AC$2:$AC$6232,'02_核算项'!$B$2:$B$6232,$A280,'02_核算项'!$M$2:$M$6232,"BC")</f>
        <v>0</v>
      </c>
      <c r="N280" s="4">
        <f>SUMIFS('02_核算项'!$AC$2:$AC$6232,'02_核算项'!$B$2:$B$6232,$A280,'02_核算项'!$M$2:$M$6232,"OC")</f>
        <v>0</v>
      </c>
      <c r="O280" s="4">
        <f>SUMIFS('02_核算项'!$AC$2:$AC$6232,'02_核算项'!$B$2:$B$6232,$A280,'02_核算项'!$M$2:$M$6232,"NH3")</f>
        <v>0.0</v>
      </c>
      <c r="X280" s="4">
        <f>SUMIFS('02_核算项'!$AD$2:$AD$6232,'02_核算项'!$B$2:$B$6232,$A280,'02_核算项'!$M$2:$M$6232,"NH3")</f>
        <v>0.0</v>
      </c>
      <c r="Y280" s="2">
        <v>45</v>
      </c>
    </row>
    <row r="281" spans="1:25">
      <c r="A281" s="2" t="s">
        <v>3777</v>
      </c>
      <c r="B281" s="2" t="s">
        <v>2579</v>
      </c>
      <c r="C281" s="2" t="s">
        <v>924</v>
      </c>
      <c r="D281" s="2" t="s">
        <v>50</v>
      </c>
      <c r="E281" s="2" t="s">
        <v>51</v>
      </c>
      <c r="F281" s="2" t="s">
        <v>297</v>
      </c>
      <c r="G281" s="4">
        <f>SUMIFS('02_核算项'!$AC$2:$AC$6232,'02_核算项'!$B$2:$B$6232,$A281,'02_核算项'!$M$2:$M$6232,"SO2")</f>
        <v>7007.3048</v>
      </c>
      <c r="H281" s="4">
        <f>SUMIFS('02_核算项'!$AC$2:$AC$6232,'02_核算项'!$B$2:$B$6232,$A281,'02_核算项'!$M$2:$M$6232,"NOX")</f>
        <v>5455.158200000001</v>
      </c>
      <c r="I281" s="4">
        <f>SUMIFS('02_核算项'!$AC$2:$AC$6232,'02_核算项'!$B$2:$B$6232,$A281,'02_核算项'!$M$2:$M$6232,"CO")</f>
        <v>1513.303</v>
      </c>
      <c r="J281" s="4">
        <f>SUMIFS('02_核算项'!$AC$2:$AC$6232,'02_核算项'!$B$2:$B$6232,$A281,'02_核算项'!$M$2:$M$6232,"VOCS")</f>
        <v>30.263</v>
      </c>
      <c r="K281" s="4">
        <f>SUMIFS('02_核算项'!$AC$2:$AC$6232,'02_核算项'!$B$2:$B$6232,$A281,'02_核算项'!$M$2:$M$6232,"PM10")</f>
        <v>18787.0041</v>
      </c>
      <c r="L281" s="4">
        <f>SUMIFS('02_核算项'!$AC$2:$AC$6232,'02_核算项'!$B$2:$B$6232,$A281,'02_核算项'!$M$2:$M$6232,"PM25")</f>
        <v>4900.9689</v>
      </c>
      <c r="M281" s="4">
        <f>SUMIFS('02_核算项'!$AC$2:$AC$6232,'02_核算项'!$B$2:$B$6232,$A281,'02_核算项'!$M$2:$M$6232,"BC")</f>
        <v>9.801907199999999</v>
      </c>
      <c r="N281" s="4">
        <f>SUMIFS('02_核算项'!$AC$2:$AC$6232,'02_核算项'!$B$2:$B$6232,$A281,'02_核算项'!$M$2:$M$6232,"OC")</f>
        <v>0.0</v>
      </c>
      <c r="O281" s="4">
        <f>SUMIFS('02_核算项'!$AC$2:$AC$6232,'02_核算项'!$B$2:$B$6232,$A281,'02_核算项'!$M$2:$M$6232,"NH3")</f>
        <v>0.0</v>
      </c>
      <c r="P281" s="4">
        <f>SUMIFS('02_核算项'!$AD$2:$AD$6232,'02_核算项'!$B$2:$B$6232,$A281,'02_核算项'!$M$2:$M$6232,"SO2")</f>
        <v>7007.3048</v>
      </c>
      <c r="Q281" s="4">
        <f>SUMIFS('02_核算项'!$AD$2:$AD$6232,'02_核算项'!$B$2:$B$6232,$A281,'02_核算项'!$M$2:$M$6232,"NOX")</f>
        <v>4255.0233960000005</v>
      </c>
      <c r="R281" s="4">
        <f>SUMIFS('02_核算项'!$AD$2:$AD$6232,'02_核算项'!$B$2:$B$6232,$A281,'02_核算项'!$M$2:$M$6232,"CO")</f>
        <v>1513.303</v>
      </c>
      <c r="S281" s="4">
        <f>SUMIFS('02_核算项'!$AD$2:$AD$6232,'02_核算项'!$B$2:$B$6232,$A281,'02_核算项'!$M$2:$M$6232,"VOCS")</f>
        <v>30.263</v>
      </c>
      <c r="T281" s="4">
        <f>SUMIFS('02_核算项'!$AD$2:$AD$6232,'02_核算项'!$B$2:$B$6232,$A281,'02_核算项'!$M$2:$M$6232,"PM10")</f>
        <v>18787.0041</v>
      </c>
      <c r="U281" s="4">
        <f>SUMIFS('02_核算项'!$AD$2:$AD$6232,'02_核算项'!$B$2:$B$6232,$A281,'02_核算项'!$M$2:$M$6232,"PM25")</f>
        <v>4900.9689</v>
      </c>
      <c r="V281" s="4">
        <f>SUMIFS('02_核算项'!$AD$2:$AD$6232,'02_核算项'!$B$2:$B$6232,$A281,'02_核算项'!$M$2:$M$6232,"BC")</f>
        <v>9.801907199999999</v>
      </c>
      <c r="W281" s="4">
        <f>SUMIFS('02_核算项'!$AD$2:$AD$6232,'02_核算项'!$B$2:$B$6232,$A281,'02_核算项'!$M$2:$M$6232,"OC")</f>
        <v>0.0</v>
      </c>
      <c r="X281" s="4">
        <f>SUMIFS('02_核算项'!$AD$2:$AD$6232,'02_核算项'!$B$2:$B$6232,$A281,'02_核算项'!$M$2:$M$6232,"NH3")</f>
        <v>0.0</v>
      </c>
      <c r="Y281" s="2">
        <v>80</v>
      </c>
    </row>
    <row r="282" spans="1:25">
      <c r="A282" s="2" t="s">
        <v>3795</v>
      </c>
      <c r="B282" s="2" t="s">
        <v>951</v>
      </c>
      <c r="C282" s="2" t="s">
        <v>296</v>
      </c>
      <c r="D282" s="2" t="s">
        <v>224</v>
      </c>
      <c r="E282" s="2" t="s">
        <v>51</v>
      </c>
      <c r="F282" s="2" t="s">
        <v>52</v>
      </c>
      <c r="G282" s="4">
        <f>SUMIFS('02_核算项'!$AC$2:$AC$6232,'02_核算项'!$B$2:$B$6232,$A282,'02_核算项'!$M$2:$M$6232,"SO2")</f>
        <v>1149.8474008000003</v>
      </c>
      <c r="H282" s="4">
        <f>SUMIFS('02_核算项'!$AC$2:$AC$6232,'02_核算项'!$B$2:$B$6232,$A282,'02_核算项'!$M$2:$M$6232,"NOX")</f>
        <v>1082.2093184</v>
      </c>
      <c r="I282" s="4">
        <f>SUMIFS('02_核算项'!$AC$2:$AC$6232,'02_核算项'!$B$2:$B$6232,$A282,'02_核算项'!$M$2:$M$6232,"CO")</f>
        <v>241.56458</v>
      </c>
      <c r="J282" s="4">
        <f>SUMIFS('02_核算项'!$AC$2:$AC$6232,'02_核算项'!$B$2:$B$6232,$A282,'02_核算项'!$M$2:$M$6232,"VOCS")</f>
        <v>4.8312916</v>
      </c>
      <c r="K282" s="4">
        <f>SUMIFS('02_核算项'!$AC$2:$AC$6232,'02_核算项'!$B$2:$B$6232,$A282,'02_核算项'!$M$2:$M$6232,"PM10")</f>
        <v>3987.7384240567994</v>
      </c>
      <c r="L282" s="4">
        <f>SUMIFS('02_核算项'!$AC$2:$AC$6232,'02_核算项'!$B$2:$B$6232,$A282,'02_核算项'!$M$2:$M$6232,"PM25")</f>
        <v>962.5575506344002</v>
      </c>
      <c r="M282" s="4">
        <f>SUMIFS('02_核算项'!$AC$2:$AC$6232,'02_核算项'!$B$2:$B$6232,$A282,'02_核算项'!$M$2:$M$6232,"BC")</f>
        <v>1.9251151012688004</v>
      </c>
      <c r="N282" s="4">
        <f>SUMIFS('02_核算项'!$AC$2:$AC$6232,'02_核算项'!$B$2:$B$6232,$A282,'02_核算项'!$M$2:$M$6232,"OC")</f>
        <v>0.0</v>
      </c>
      <c r="O282" s="4">
        <f>SUMIFS('02_核算项'!$AC$2:$AC$6232,'02_核算项'!$B$2:$B$6232,$A282,'02_核算项'!$M$2:$M$6232,"NH3")</f>
        <v>19.3251664</v>
      </c>
      <c r="P282" s="4">
        <f>SUMIFS('02_核算项'!$AD$2:$AD$6232,'02_核算项'!$B$2:$B$6232,$A282,'02_核算项'!$M$2:$M$6232,"SO2")</f>
        <v>229.96948016000002</v>
      </c>
      <c r="Q282" s="4">
        <f>SUMIFS('02_核算项'!$AD$2:$AD$6232,'02_核算项'!$B$2:$B$6232,$A282,'02_核算项'!$M$2:$M$6232,"NOX")</f>
        <v>389.595354624</v>
      </c>
      <c r="R282" s="4">
        <f>SUMIFS('02_核算项'!$AD$2:$AD$6232,'02_核算项'!$B$2:$B$6232,$A282,'02_核算项'!$M$2:$M$6232,"CO")</f>
        <v>241.56458</v>
      </c>
      <c r="S282" s="4">
        <f>SUMIFS('02_核算项'!$AD$2:$AD$6232,'02_核算项'!$B$2:$B$6232,$A282,'02_核算项'!$M$2:$M$6232,"VOCS")</f>
        <v>4.8312916</v>
      </c>
      <c r="T282" s="4">
        <f>SUMIFS('02_核算项'!$AD$2:$AD$6232,'02_核算项'!$B$2:$B$6232,$A282,'02_核算项'!$M$2:$M$6232,"PM10")</f>
        <v>204.19970895601213</v>
      </c>
      <c r="U282" s="4">
        <f>SUMIFS('02_核算项'!$AD$2:$AD$6232,'02_核算项'!$B$2:$B$6232,$A282,'02_核算项'!$M$2:$M$6232,"PM25")</f>
        <v>52.940665284892056</v>
      </c>
      <c r="V282" s="4">
        <f>SUMIFS('02_核算项'!$AD$2:$AD$6232,'02_核算项'!$B$2:$B$6232,$A282,'02_核算项'!$M$2:$M$6232,"BC")</f>
        <v>0.10588133056978412</v>
      </c>
      <c r="W282" s="4">
        <f>SUMIFS('02_核算项'!$AD$2:$AD$6232,'02_核算项'!$B$2:$B$6232,$A282,'02_核算项'!$M$2:$M$6232,"OC")</f>
        <v>0.0</v>
      </c>
      <c r="X282" s="4">
        <f>SUMIFS('02_核算项'!$AD$2:$AD$6232,'02_核算项'!$B$2:$B$6232,$A282,'02_核算项'!$M$2:$M$6232,"NH3")</f>
        <v>19.3251664</v>
      </c>
      <c r="Y282" s="2">
        <v>16</v>
      </c>
    </row>
    <row r="283" spans="1:25">
      <c r="A283" s="2" t="s">
        <v>3805</v>
      </c>
      <c r="B283" s="2" t="s">
        <v>3806</v>
      </c>
      <c r="C283" s="2" t="s">
        <v>491</v>
      </c>
      <c r="D283" s="2" t="s">
        <v>224</v>
      </c>
      <c r="E283" s="2" t="s">
        <v>227</v>
      </c>
      <c r="F283" s="2" t="s">
        <v>52</v>
      </c>
      <c r="G283" s="4">
        <f>SUMIFS('02_核算项'!$AC$2:$AC$6232,'02_核算项'!$B$2:$B$6232,$A283,'02_核算项'!$M$2:$M$6232,"SO2")</f>
        <v>0.0</v>
      </c>
      <c r="H283" s="4">
        <f>SUMIFS('02_核算项'!$AC$2:$AC$6232,'02_核算项'!$B$2:$B$6232,$A283,'02_核算项'!$M$2:$M$6232,"NOX")</f>
        <v>14.980588700000002</v>
      </c>
      <c r="I283" s="4">
        <f>SUMIFS('02_核算项'!$AC$2:$AC$6232,'02_核算项'!$B$2:$B$6232,$A283,'02_核算项'!$M$2:$M$6232,"CO")</f>
        <v>1.4419818</v>
      </c>
      <c r="J283" s="4">
        <f>SUMIFS('02_核算项'!$AC$2:$AC$6232,'02_核算项'!$B$2:$B$6232,$A283,'02_核算项'!$M$2:$M$6232,"VOCS")</f>
        <v>132.181665</v>
      </c>
      <c r="K283" s="4">
        <f>SUMIFS('02_核算项'!$AC$2:$AC$6232,'02_核算项'!$B$2:$B$6232,$A283,'02_核算项'!$M$2:$M$6232,"PM10")</f>
        <v>0.6809358500000001</v>
      </c>
      <c r="L283" s="4">
        <f>SUMIFS('02_核算项'!$AC$2:$AC$6232,'02_核算项'!$B$2:$B$6232,$A283,'02_核算项'!$M$2:$M$6232,"PM25")</f>
        <v>0.6809358500000001</v>
      </c>
      <c r="M283" s="4">
        <f>SUMIFS('02_核算项'!$AC$2:$AC$6232,'02_核算项'!$B$2:$B$6232,$A283,'02_核算项'!$M$2:$M$6232,"BC")</f>
        <v>0.0801101</v>
      </c>
      <c r="N283" s="4">
        <f>SUMIFS('02_核算项'!$AC$2:$AC$6232,'02_核算项'!$B$2:$B$6232,$A283,'02_核算项'!$M$2:$M$6232,"OC")</f>
        <v>0.20027525</v>
      </c>
      <c r="O283" s="4">
        <f>SUMIFS('02_核算项'!$AC$2:$AC$6232,'02_核算项'!$B$2:$B$6232,$A283,'02_核算项'!$M$2:$M$6232,"NH3")</f>
        <v>0.0</v>
      </c>
      <c r="P283" s="4">
        <f>SUMIFS('02_核算项'!$AD$2:$AD$6232,'02_核算项'!$B$2:$B$6232,$A283,'02_核算项'!$M$2:$M$6232,"SO2")</f>
        <v>0.0</v>
      </c>
      <c r="Q283" s="4">
        <f>SUMIFS('02_核算项'!$AD$2:$AD$6232,'02_核算项'!$B$2:$B$6232,$A283,'02_核算项'!$M$2:$M$6232,"NOX")</f>
        <v>11.684859186000002</v>
      </c>
      <c r="R283" s="4">
        <f>SUMIFS('02_核算项'!$AD$2:$AD$6232,'02_核算项'!$B$2:$B$6232,$A283,'02_核算项'!$M$2:$M$6232,"CO")</f>
        <v>1.4419818</v>
      </c>
      <c r="S283" s="4">
        <f>SUMIFS('02_核算项'!$AD$2:$AD$6232,'02_核算项'!$B$2:$B$6232,$A283,'02_核算项'!$M$2:$M$6232,"VOCS")</f>
        <v>132.181665</v>
      </c>
      <c r="T283" s="4">
        <f>SUMIFS('02_核算项'!$AD$2:$AD$6232,'02_核算项'!$B$2:$B$6232,$A283,'02_核算项'!$M$2:$M$6232,"PM10")</f>
        <v>0.6809358500000001</v>
      </c>
      <c r="U283" s="4">
        <f>SUMIFS('02_核算项'!$AD$2:$AD$6232,'02_核算项'!$B$2:$B$6232,$A283,'02_核算项'!$M$2:$M$6232,"PM25")</f>
        <v>0.6809358500000001</v>
      </c>
      <c r="V283" s="4">
        <f>SUMIFS('02_核算项'!$AD$2:$AD$6232,'02_核算项'!$B$2:$B$6232,$A283,'02_核算项'!$M$2:$M$6232,"BC")</f>
        <v>0.0801101</v>
      </c>
      <c r="W283" s="4">
        <f>SUMIFS('02_核算项'!$AD$2:$AD$6232,'02_核算项'!$B$2:$B$6232,$A283,'02_核算项'!$M$2:$M$6232,"OC")</f>
        <v>0.20027525</v>
      </c>
      <c r="X283" s="4">
        <f>SUMIFS('02_核算项'!$AD$2:$AD$6232,'02_核算项'!$B$2:$B$6232,$A283,'02_核算项'!$M$2:$M$6232,"NH3")</f>
        <v>0.0</v>
      </c>
      <c r="Y283" s="2">
        <v>32</v>
      </c>
    </row>
    <row r="284" spans="1:25">
      <c r="A284" s="2" t="s">
        <v>3816</v>
      </c>
      <c r="B284" s="2" t="s">
        <v>1574</v>
      </c>
      <c r="C284" s="2" t="s">
        <v>172</v>
      </c>
      <c r="D284" s="2" t="s">
        <v>278</v>
      </c>
      <c r="E284" s="2" t="s">
        <v>120</v>
      </c>
      <c r="F284" s="2" t="s">
        <v>142</v>
      </c>
      <c r="G284" s="4">
        <f>SUMIFS('02_核算项'!$AC$2:$AC$6232,'02_核算项'!$B$2:$B$6232,$A284,'02_核算项'!$M$2:$M$6232,"SO2")</f>
        <v>0</v>
      </c>
      <c r="H284" s="4">
        <f>SUMIFS('02_核算项'!$AC$2:$AC$6232,'02_核算项'!$B$2:$B$6232,$A284,'02_核算项'!$M$2:$M$6232,"NOX")</f>
        <v>0</v>
      </c>
      <c r="I284" s="4">
        <f>SUMIFS('02_核算项'!$AC$2:$AC$6232,'02_核算项'!$B$2:$B$6232,$A284,'02_核算项'!$M$2:$M$6232,"CO")</f>
        <v>0</v>
      </c>
      <c r="J284" s="4">
        <f>SUMIFS('02_核算项'!$AC$2:$AC$6232,'02_核算项'!$B$2:$B$6232,$A284,'02_核算项'!$M$2:$M$6232,"VOCS")</f>
        <v>0</v>
      </c>
      <c r="K284" s="4">
        <f>SUMIFS('02_核算项'!$AC$2:$AC$6232,'02_核算项'!$B$2:$B$6232,$A284,'02_核算项'!$M$2:$M$6232,"PM10")</f>
        <v>0</v>
      </c>
      <c r="L284" s="4">
        <f>SUMIFS('02_核算项'!$AC$2:$AC$6232,'02_核算项'!$B$2:$B$6232,$A284,'02_核算项'!$M$2:$M$6232,"PM25")</f>
        <v>0</v>
      </c>
      <c r="M284" s="4">
        <f>SUMIFS('02_核算项'!$AC$2:$AC$6232,'02_核算项'!$B$2:$B$6232,$A284,'02_核算项'!$M$2:$M$6232,"BC")</f>
        <v>0</v>
      </c>
      <c r="N284" s="4">
        <f>SUMIFS('02_核算项'!$AC$2:$AC$6232,'02_核算项'!$B$2:$B$6232,$A284,'02_核算项'!$M$2:$M$6232,"OC")</f>
        <v>0</v>
      </c>
      <c r="O284" s="4">
        <f>SUMIFS('02_核算项'!$AC$2:$AC$6232,'02_核算项'!$B$2:$B$6232,$A284,'02_核算项'!$M$2:$M$6232,"NH3")</f>
        <v>0</v>
      </c>
      <c r="Y284" s="2">
        <v>32</v>
      </c>
    </row>
    <row r="285" spans="1:25">
      <c r="A285" s="2" t="s">
        <v>3826</v>
      </c>
      <c r="B285" s="2" t="s">
        <v>3296</v>
      </c>
      <c r="C285" s="2" t="s">
        <v>924</v>
      </c>
      <c r="D285" s="2" t="s">
        <v>50</v>
      </c>
      <c r="E285" s="2" t="s">
        <v>227</v>
      </c>
      <c r="F285" s="2" t="s">
        <v>418</v>
      </c>
      <c r="G285" s="4">
        <f>SUMIFS('02_核算项'!$AC$2:$AC$6232,'02_核算项'!$B$2:$B$6232,$A285,'02_核算项'!$M$2:$M$6232,"SO2")</f>
        <v>0.0</v>
      </c>
      <c r="H285" s="4">
        <f>SUMIFS('02_核算项'!$AC$2:$AC$6232,'02_核算项'!$B$2:$B$6232,$A285,'02_核算项'!$M$2:$M$6232,"NOX")</f>
        <v>0.35669999999999996</v>
      </c>
      <c r="I285" s="4">
        <f>SUMIFS('02_核算项'!$AC$2:$AC$6232,'02_核算项'!$B$2:$B$6232,$A285,'02_核算项'!$M$2:$M$6232,"CO")</f>
        <v>0.1131</v>
      </c>
      <c r="J285" s="4">
        <f>SUMIFS('02_核算项'!$AC$2:$AC$6232,'02_核算项'!$B$2:$B$6232,$A285,'02_核算项'!$M$2:$M$6232,"VOCS")</f>
        <v>0.00174</v>
      </c>
      <c r="K285" s="4">
        <f>SUMIFS('02_核算项'!$AC$2:$AC$6232,'02_核算项'!$B$2:$B$6232,$A285,'02_核算项'!$M$2:$M$6232,"PM10")</f>
        <v>0.00261</v>
      </c>
      <c r="L285" s="4">
        <f>SUMIFS('02_核算项'!$AC$2:$AC$6232,'02_核算项'!$B$2:$B$6232,$A285,'02_核算项'!$M$2:$M$6232,"PM25")</f>
        <v>0.00261</v>
      </c>
      <c r="M285" s="4">
        <f>SUMIFS('02_核算项'!$AC$2:$AC$6232,'02_核算项'!$B$2:$B$6232,$A285,'02_核算项'!$M$2:$M$6232,"BC")</f>
        <v>0.0</v>
      </c>
      <c r="N285" s="4">
        <f>SUMIFS('02_核算项'!$AC$2:$AC$6232,'02_核算项'!$B$2:$B$6232,$A285,'02_核算项'!$M$2:$M$6232,"OC")</f>
        <v>0.0</v>
      </c>
      <c r="O285" s="4">
        <f>SUMIFS('02_核算项'!$AC$2:$AC$6232,'02_核算项'!$B$2:$B$6232,$A285,'02_核算项'!$M$2:$M$6232,"NH3")</f>
        <v>0.0</v>
      </c>
      <c r="P285" s="4">
        <f>SUMIFS('02_核算项'!$AD$2:$AD$6232,'02_核算项'!$B$2:$B$6232,$A285,'02_核算项'!$M$2:$M$6232,"SO2")</f>
        <v>0.0</v>
      </c>
      <c r="Q285" s="4">
        <f>SUMIFS('02_核算项'!$AD$2:$AD$6232,'02_核算项'!$B$2:$B$6232,$A285,'02_核算项'!$M$2:$M$6232,"NOX")</f>
        <v>0.35669999999999996</v>
      </c>
      <c r="R285" s="4">
        <f>SUMIFS('02_核算项'!$AD$2:$AD$6232,'02_核算项'!$B$2:$B$6232,$A285,'02_核算项'!$M$2:$M$6232,"CO")</f>
        <v>0.1131</v>
      </c>
      <c r="S285" s="4">
        <f>SUMIFS('02_核算项'!$AD$2:$AD$6232,'02_核算项'!$B$2:$B$6232,$A285,'02_核算项'!$M$2:$M$6232,"VOCS")</f>
        <v>0.00174</v>
      </c>
      <c r="T285" s="4">
        <f>SUMIFS('02_核算项'!$AD$2:$AD$6232,'02_核算项'!$B$2:$B$6232,$A285,'02_核算项'!$M$2:$M$6232,"PM10")</f>
        <v>0.00261</v>
      </c>
      <c r="U285" s="4">
        <f>SUMIFS('02_核算项'!$AD$2:$AD$6232,'02_核算项'!$B$2:$B$6232,$A285,'02_核算项'!$M$2:$M$6232,"PM25")</f>
        <v>0.00261</v>
      </c>
      <c r="V285" s="4">
        <f>SUMIFS('02_核算项'!$AD$2:$AD$6232,'02_核算项'!$B$2:$B$6232,$A285,'02_核算项'!$M$2:$M$6232,"BC")</f>
        <v>0.0</v>
      </c>
      <c r="W285" s="4">
        <f>SUMIFS('02_核算项'!$AD$2:$AD$6232,'02_核算项'!$B$2:$B$6232,$A285,'02_核算项'!$M$2:$M$6232,"OC")</f>
        <v>0.0</v>
      </c>
      <c r="X285" s="4">
        <f>SUMIFS('02_核算项'!$AD$2:$AD$6232,'02_核算项'!$B$2:$B$6232,$A285,'02_核算项'!$M$2:$M$6232,"NH3")</f>
        <v>0.0</v>
      </c>
      <c r="Y285" s="2">
        <v>33</v>
      </c>
    </row>
    <row r="286" spans="1:25">
      <c r="A286" s="2" t="s">
        <v>3836</v>
      </c>
      <c r="B286" s="2" t="s">
        <v>1309</v>
      </c>
      <c r="C286" s="2" t="s">
        <v>924</v>
      </c>
      <c r="D286" s="2" t="s">
        <v>278</v>
      </c>
      <c r="E286" s="2" t="s">
        <v>120</v>
      </c>
      <c r="F286" s="2" t="s">
        <v>418</v>
      </c>
      <c r="G286" s="4">
        <f>SUMIFS('02_核算项'!$AC$2:$AC$6232,'02_核算项'!$B$2:$B$6232,$A286,'02_核算项'!$M$2:$M$6232,"SO2")</f>
        <v>0.0</v>
      </c>
      <c r="H286" s="4">
        <f>SUMIFS('02_核算项'!$AC$2:$AC$6232,'02_核算项'!$B$2:$B$6232,$A286,'02_核算项'!$M$2:$M$6232,"NOX")</f>
        <v>0.633245</v>
      </c>
      <c r="I286" s="4">
        <f>SUMIFS('02_核算项'!$AC$2:$AC$6232,'02_核算项'!$B$2:$B$6232,$A286,'02_核算项'!$M$2:$M$6232,"CO")</f>
        <v>0.200785</v>
      </c>
      <c r="J286" s="4">
        <f>SUMIFS('02_核算项'!$AC$2:$AC$6232,'02_核算项'!$B$2:$B$6232,$A286,'02_核算项'!$M$2:$M$6232,"VOCS")</f>
        <v>0.003089</v>
      </c>
      <c r="K286" s="4">
        <f>SUMIFS('02_核算项'!$AC$2:$AC$6232,'02_核算项'!$B$2:$B$6232,$A286,'02_核算项'!$M$2:$M$6232,"PM10")</f>
        <v>0.0046335</v>
      </c>
      <c r="L286" s="4">
        <f>SUMIFS('02_核算项'!$AC$2:$AC$6232,'02_核算项'!$B$2:$B$6232,$A286,'02_核算项'!$M$2:$M$6232,"PM25")</f>
        <v>0.0046335</v>
      </c>
      <c r="M286" s="4">
        <f>SUMIFS('02_核算项'!$AC$2:$AC$6232,'02_核算项'!$B$2:$B$6232,$A286,'02_核算项'!$M$2:$M$6232,"BC")</f>
        <v>0.0</v>
      </c>
      <c r="N286" s="4">
        <f>SUMIFS('02_核算项'!$AC$2:$AC$6232,'02_核算项'!$B$2:$B$6232,$A286,'02_核算项'!$M$2:$M$6232,"OC")</f>
        <v>0.0</v>
      </c>
      <c r="O286" s="4">
        <f>SUMIFS('02_核算项'!$AC$2:$AC$6232,'02_核算项'!$B$2:$B$6232,$A286,'02_核算项'!$M$2:$M$6232,"NH3")</f>
        <v>0.0</v>
      </c>
      <c r="P286" s="4">
        <f>SUMIFS('02_核算项'!$AD$2:$AD$6232,'02_核算项'!$B$2:$B$6232,$A286,'02_核算项'!$M$2:$M$6232,"SO2")</f>
        <v>0.0</v>
      </c>
      <c r="Q286" s="4">
        <f>SUMIFS('02_核算项'!$AD$2:$AD$6232,'02_核算项'!$B$2:$B$6232,$A286,'02_核算项'!$M$2:$M$6232,"NOX")</f>
        <v>0.49393109999999996</v>
      </c>
      <c r="R286" s="4">
        <f>SUMIFS('02_核算项'!$AD$2:$AD$6232,'02_核算项'!$B$2:$B$6232,$A286,'02_核算项'!$M$2:$M$6232,"CO")</f>
        <v>0.200785</v>
      </c>
      <c r="S286" s="4">
        <f>SUMIFS('02_核算项'!$AD$2:$AD$6232,'02_核算项'!$B$2:$B$6232,$A286,'02_核算项'!$M$2:$M$6232,"VOCS")</f>
        <v>0.003089</v>
      </c>
      <c r="T286" s="4">
        <f>SUMIFS('02_核算项'!$AD$2:$AD$6232,'02_核算项'!$B$2:$B$6232,$A286,'02_核算项'!$M$2:$M$6232,"PM10")</f>
        <v>0.0046335</v>
      </c>
      <c r="U286" s="4">
        <f>SUMIFS('02_核算项'!$AD$2:$AD$6232,'02_核算项'!$B$2:$B$6232,$A286,'02_核算项'!$M$2:$M$6232,"PM25")</f>
        <v>0.0046335</v>
      </c>
      <c r="V286" s="4">
        <f>SUMIFS('02_核算项'!$AD$2:$AD$6232,'02_核算项'!$B$2:$B$6232,$A286,'02_核算项'!$M$2:$M$6232,"BC")</f>
        <v>0.0</v>
      </c>
      <c r="W286" s="4">
        <f>SUMIFS('02_核算项'!$AD$2:$AD$6232,'02_核算项'!$B$2:$B$6232,$A286,'02_核算项'!$M$2:$M$6232,"OC")</f>
        <v>0.0</v>
      </c>
      <c r="X286" s="4">
        <f>SUMIFS('02_核算项'!$AD$2:$AD$6232,'02_核算项'!$B$2:$B$6232,$A286,'02_核算项'!$M$2:$M$6232,"NH3")</f>
        <v>0.0</v>
      </c>
      <c r="Y286" s="2">
        <v>96</v>
      </c>
    </row>
    <row r="287" spans="1:25">
      <c r="A287" s="2" t="s">
        <v>3854</v>
      </c>
      <c r="B287" s="2" t="s">
        <v>2579</v>
      </c>
      <c r="C287" s="2" t="s">
        <v>924</v>
      </c>
      <c r="D287" s="2" t="s">
        <v>50</v>
      </c>
      <c r="E287" s="2" t="s">
        <v>51</v>
      </c>
      <c r="F287" s="2" t="s">
        <v>297</v>
      </c>
      <c r="G287" s="4">
        <f>SUMIFS('02_核算项'!$AC$2:$AC$6232,'02_核算项'!$B$2:$B$6232,$A287,'02_核算项'!$M$2:$M$6232,"SO2")</f>
        <v>6945.071795</v>
      </c>
      <c r="H287" s="4">
        <f>SUMIFS('02_核算项'!$AC$2:$AC$6232,'02_核算项'!$B$2:$B$6232,$A287,'02_核算项'!$M$2:$M$6232,"NOX")</f>
        <v>5406.56463</v>
      </c>
      <c r="I287" s="4">
        <f>SUMIFS('02_核算项'!$AC$2:$AC$6232,'02_核算项'!$B$2:$B$6232,$A287,'02_核算项'!$M$2:$M$6232,"CO")</f>
        <v>1499.817</v>
      </c>
      <c r="J287" s="4">
        <f>SUMIFS('02_核算项'!$AC$2:$AC$6232,'02_核算项'!$B$2:$B$6232,$A287,'02_核算项'!$M$2:$M$6232,"VOCS")</f>
        <v>29.99352</v>
      </c>
      <c r="K287" s="4">
        <f>SUMIFS('02_核算项'!$AC$2:$AC$6232,'02_核算项'!$B$2:$B$6232,$A287,'02_核算项'!$M$2:$M$6232,"PM10")</f>
        <v>18620.15262</v>
      </c>
      <c r="L287" s="4">
        <f>SUMIFS('02_核算项'!$AC$2:$AC$6232,'02_核算项'!$B$2:$B$6232,$A287,'02_核算项'!$M$2:$M$6232,"PM25")</f>
        <v>4857.441540000001</v>
      </c>
      <c r="M287" s="4">
        <f>SUMIFS('02_核算项'!$AC$2:$AC$6232,'02_核算项'!$B$2:$B$6232,$A287,'02_核算项'!$M$2:$M$6232,"BC")</f>
        <v>9.714854879999999</v>
      </c>
      <c r="N287" s="4">
        <f>SUMIFS('02_核算项'!$AC$2:$AC$6232,'02_核算项'!$B$2:$B$6232,$A287,'02_核算项'!$M$2:$M$6232,"OC")</f>
        <v>0.0</v>
      </c>
      <c r="O287" s="4">
        <f>SUMIFS('02_核算项'!$AC$2:$AC$6232,'02_核算项'!$B$2:$B$6232,$A287,'02_核算项'!$M$2:$M$6232,"NH3")</f>
        <v>0.0</v>
      </c>
      <c r="P287" s="4">
        <f>SUMIFS('02_核算项'!$AD$2:$AD$6232,'02_核算项'!$B$2:$B$6232,$A287,'02_核算项'!$M$2:$M$6232,"SO2")</f>
        <v>6945.071795</v>
      </c>
      <c r="Q287" s="4">
        <f>SUMIFS('02_核算项'!$AD$2:$AD$6232,'02_核算项'!$B$2:$B$6232,$A287,'02_核算项'!$M$2:$M$6232,"NOX")</f>
        <v>4217.1204114</v>
      </c>
      <c r="R287" s="4">
        <f>SUMIFS('02_核算项'!$AD$2:$AD$6232,'02_核算项'!$B$2:$B$6232,$A287,'02_核算项'!$M$2:$M$6232,"CO")</f>
        <v>1499.817</v>
      </c>
      <c r="S287" s="4">
        <f>SUMIFS('02_核算项'!$AD$2:$AD$6232,'02_核算项'!$B$2:$B$6232,$A287,'02_核算项'!$M$2:$M$6232,"VOCS")</f>
        <v>29.99352</v>
      </c>
      <c r="T287" s="4">
        <f>SUMIFS('02_核算项'!$AD$2:$AD$6232,'02_核算项'!$B$2:$B$6232,$A287,'02_核算项'!$M$2:$M$6232,"PM10")</f>
        <v>18620.15262</v>
      </c>
      <c r="U287" s="4">
        <f>SUMIFS('02_核算项'!$AD$2:$AD$6232,'02_核算项'!$B$2:$B$6232,$A287,'02_核算项'!$M$2:$M$6232,"PM25")</f>
        <v>4857.441540000001</v>
      </c>
      <c r="V287" s="4">
        <f>SUMIFS('02_核算项'!$AD$2:$AD$6232,'02_核算项'!$B$2:$B$6232,$A287,'02_核算项'!$M$2:$M$6232,"BC")</f>
        <v>9.714854879999999</v>
      </c>
      <c r="W287" s="4">
        <f>SUMIFS('02_核算项'!$AD$2:$AD$6232,'02_核算项'!$B$2:$B$6232,$A287,'02_核算项'!$M$2:$M$6232,"OC")</f>
        <v>0.0</v>
      </c>
      <c r="X287" s="4">
        <f>SUMIFS('02_核算项'!$AD$2:$AD$6232,'02_核算项'!$B$2:$B$6232,$A287,'02_核算项'!$M$2:$M$6232,"NH3")</f>
        <v>0.0</v>
      </c>
      <c r="Y287" s="2">
        <v>80</v>
      </c>
    </row>
    <row r="288" spans="1:25">
      <c r="A288" s="2" t="s">
        <v>3872</v>
      </c>
      <c r="B288" s="2" t="s">
        <v>3873</v>
      </c>
      <c r="C288" s="2" t="s">
        <v>325</v>
      </c>
      <c r="D288" s="2" t="s">
        <v>50</v>
      </c>
      <c r="E288" s="2" t="s">
        <v>51</v>
      </c>
      <c r="F288" s="2" t="s">
        <v>297</v>
      </c>
      <c r="G288" s="4">
        <f>SUMIFS('02_核算项'!$AC$2:$AC$6232,'02_核算项'!$B$2:$B$6232,$A288,'02_核算项'!$M$2:$M$6232,"SO2")</f>
        <v>3248.930669999999</v>
      </c>
      <c r="H288" s="4">
        <f>SUMIFS('02_核算项'!$AC$2:$AC$6232,'02_核算项'!$B$2:$B$6232,$A288,'02_核算项'!$M$2:$M$6232,"NOX")</f>
        <v>2418.15283</v>
      </c>
      <c r="I288" s="4">
        <f>SUMIFS('02_核算项'!$AC$2:$AC$6232,'02_核算项'!$B$2:$B$6232,$A288,'02_核算项'!$M$2:$M$6232,"CO")</f>
        <v>670.5712</v>
      </c>
      <c r="J288" s="4">
        <f>SUMIFS('02_核算项'!$AC$2:$AC$6232,'02_核算项'!$B$2:$B$6232,$A288,'02_核算项'!$M$2:$M$6232,"VOCS")</f>
        <v>13.42818</v>
      </c>
      <c r="K288" s="4">
        <f>SUMIFS('02_核算项'!$AC$2:$AC$6232,'02_核算项'!$B$2:$B$6232,$A288,'02_核算项'!$M$2:$M$6232,"PM10")</f>
        <v>8672.91468776</v>
      </c>
      <c r="L288" s="4">
        <f>SUMIFS('02_核算项'!$AC$2:$AC$6232,'02_核算项'!$B$2:$B$6232,$A288,'02_核算项'!$M$2:$M$6232,"PM25")</f>
        <v>2093.5160280800005</v>
      </c>
      <c r="M288" s="4">
        <f>SUMIFS('02_核算项'!$AC$2:$AC$6232,'02_核算项'!$B$2:$B$6232,$A288,'02_核算项'!$M$2:$M$6232,"BC")</f>
        <v>4.1883100561600015</v>
      </c>
      <c r="N288" s="4">
        <f>SUMIFS('02_核算项'!$AC$2:$AC$6232,'02_核算项'!$B$2:$B$6232,$A288,'02_核算项'!$M$2:$M$6232,"OC")</f>
        <v>0.00568</v>
      </c>
      <c r="O288" s="4">
        <f>SUMIFS('02_核算项'!$AC$2:$AC$6232,'02_核算项'!$B$2:$B$6232,$A288,'02_核算项'!$M$2:$M$6232,"NH3")</f>
        <v>0.0</v>
      </c>
      <c r="P288" s="4">
        <f>SUMIFS('02_核算项'!$AD$2:$AD$6232,'02_核算项'!$B$2:$B$6232,$A288,'02_核算项'!$M$2:$M$6232,"SO2")</f>
        <v>3248.930669999999</v>
      </c>
      <c r="Q288" s="4">
        <f>SUMIFS('02_核算项'!$AD$2:$AD$6232,'02_核算项'!$B$2:$B$6232,$A288,'02_核算项'!$M$2:$M$6232,"NOX")</f>
        <v>1886.1592074</v>
      </c>
      <c r="R288" s="4">
        <f>SUMIFS('02_核算项'!$AD$2:$AD$6232,'02_核算项'!$B$2:$B$6232,$A288,'02_核算项'!$M$2:$M$6232,"CO")</f>
        <v>670.5712</v>
      </c>
      <c r="S288" s="4">
        <f>SUMIFS('02_核算项'!$AD$2:$AD$6232,'02_核算项'!$B$2:$B$6232,$A288,'02_核算项'!$M$2:$M$6232,"VOCS")</f>
        <v>13.42818</v>
      </c>
      <c r="T288" s="4">
        <f>SUMIFS('02_核算项'!$AD$2:$AD$6232,'02_核算项'!$B$2:$B$6232,$A288,'02_核算项'!$M$2:$M$6232,"PM10")</f>
        <v>8672.91468776</v>
      </c>
      <c r="U288" s="4">
        <f>SUMIFS('02_核算项'!$AD$2:$AD$6232,'02_核算项'!$B$2:$B$6232,$A288,'02_核算项'!$M$2:$M$6232,"PM25")</f>
        <v>2093.5160280800005</v>
      </c>
      <c r="V288" s="4">
        <f>SUMIFS('02_核算项'!$AD$2:$AD$6232,'02_核算项'!$B$2:$B$6232,$A288,'02_核算项'!$M$2:$M$6232,"BC")</f>
        <v>4.1883100561600015</v>
      </c>
      <c r="W288" s="4">
        <f>SUMIFS('02_核算项'!$AD$2:$AD$6232,'02_核算项'!$B$2:$B$6232,$A288,'02_核算项'!$M$2:$M$6232,"OC")</f>
        <v>0.00568</v>
      </c>
      <c r="X288" s="4">
        <f>SUMIFS('02_核算项'!$AD$2:$AD$6232,'02_核算项'!$B$2:$B$6232,$A288,'02_核算项'!$M$2:$M$6232,"NH3")</f>
        <v>0.0</v>
      </c>
      <c r="Y288" s="2">
        <v>80</v>
      </c>
    </row>
    <row r="289" spans="1:25">
      <c r="A289" s="2" t="s">
        <v>3891</v>
      </c>
      <c r="B289" s="2" t="s">
        <v>3892</v>
      </c>
      <c r="C289" s="2" t="s">
        <v>924</v>
      </c>
      <c r="D289" s="2" t="s">
        <v>278</v>
      </c>
      <c r="E289" s="2" t="s">
        <v>225</v>
      </c>
      <c r="F289" s="2" t="s">
        <v>297</v>
      </c>
      <c r="G289" s="4">
        <f>SUMIFS('02_核算项'!$AC$2:$AC$6232,'02_核算项'!$B$2:$B$6232,$A289,'02_核算项'!$M$2:$M$6232,"SO2")</f>
        <v>0.0</v>
      </c>
      <c r="H289" s="4">
        <f>SUMIFS('02_核算项'!$AC$2:$AC$6232,'02_核算项'!$B$2:$B$6232,$A289,'02_核算项'!$M$2:$M$6232,"NOX")</f>
        <v>22.549999999999997</v>
      </c>
      <c r="I289" s="4">
        <f>SUMIFS('02_核算项'!$AC$2:$AC$6232,'02_核算项'!$B$2:$B$6232,$A289,'02_核算项'!$M$2:$M$6232,"CO")</f>
        <v>7.15</v>
      </c>
      <c r="J289" s="4">
        <f>SUMIFS('02_核算项'!$AC$2:$AC$6232,'02_核算项'!$B$2:$B$6232,$A289,'02_核算项'!$M$2:$M$6232,"VOCS")</f>
        <v>0.11</v>
      </c>
      <c r="K289" s="4">
        <f>SUMIFS('02_核算项'!$AC$2:$AC$6232,'02_核算项'!$B$2:$B$6232,$A289,'02_核算项'!$M$2:$M$6232,"PM10")</f>
        <v>0.165</v>
      </c>
      <c r="L289" s="4">
        <f>SUMIFS('02_核算项'!$AC$2:$AC$6232,'02_核算项'!$B$2:$B$6232,$A289,'02_核算项'!$M$2:$M$6232,"PM25")</f>
        <v>0.165</v>
      </c>
      <c r="M289" s="4">
        <f>SUMIFS('02_核算项'!$AC$2:$AC$6232,'02_核算项'!$B$2:$B$6232,$A289,'02_核算项'!$M$2:$M$6232,"BC")</f>
        <v>0.0</v>
      </c>
      <c r="N289" s="4">
        <f>SUMIFS('02_核算项'!$AC$2:$AC$6232,'02_核算项'!$B$2:$B$6232,$A289,'02_核算项'!$M$2:$M$6232,"OC")</f>
        <v>0.0</v>
      </c>
      <c r="O289" s="4">
        <f>SUMIFS('02_核算项'!$AC$2:$AC$6232,'02_核算项'!$B$2:$B$6232,$A289,'02_核算项'!$M$2:$M$6232,"NH3")</f>
        <v>0</v>
      </c>
      <c r="P289" s="4">
        <f>SUMIFS('02_核算项'!$AD$2:$AD$6232,'02_核算项'!$B$2:$B$6232,$A289,'02_核算项'!$M$2:$M$6232,"SO2")</f>
        <v>0.0</v>
      </c>
      <c r="Q289" s="4">
        <f>SUMIFS('02_核算项'!$AD$2:$AD$6232,'02_核算项'!$B$2:$B$6232,$A289,'02_核算项'!$M$2:$M$6232,"NOX")</f>
        <v>8.117999999999999</v>
      </c>
      <c r="R289" s="4">
        <f>SUMIFS('02_核算项'!$AD$2:$AD$6232,'02_核算项'!$B$2:$B$6232,$A289,'02_核算项'!$M$2:$M$6232,"CO")</f>
        <v>7.15</v>
      </c>
      <c r="S289" s="4">
        <f>SUMIFS('02_核算项'!$AD$2:$AD$6232,'02_核算项'!$B$2:$B$6232,$A289,'02_核算项'!$M$2:$M$6232,"VOCS")</f>
        <v>0.11</v>
      </c>
      <c r="T289" s="4">
        <f>SUMIFS('02_核算项'!$AD$2:$AD$6232,'02_核算项'!$B$2:$B$6232,$A289,'02_核算项'!$M$2:$M$6232,"PM10")</f>
        <v>0.07095000000000001</v>
      </c>
      <c r="U289" s="4">
        <f>SUMIFS('02_核算项'!$AD$2:$AD$6232,'02_核算项'!$B$2:$B$6232,$A289,'02_核算项'!$M$2:$M$6232,"PM25")</f>
        <v>0.07095000000000001</v>
      </c>
      <c r="V289" s="4">
        <f>SUMIFS('02_核算项'!$AD$2:$AD$6232,'02_核算项'!$B$2:$B$6232,$A289,'02_核算项'!$M$2:$M$6232,"BC")</f>
        <v>0.0</v>
      </c>
      <c r="W289" s="4">
        <f>SUMIFS('02_核算项'!$AD$2:$AD$6232,'02_核算项'!$B$2:$B$6232,$A289,'02_核算项'!$M$2:$M$6232,"OC")</f>
        <v>0.0</v>
      </c>
      <c r="Y289" s="2">
        <v>29</v>
      </c>
    </row>
    <row r="290" spans="1:25">
      <c r="A290" s="2" t="s">
        <v>3902</v>
      </c>
      <c r="B290" s="2" t="s">
        <v>630</v>
      </c>
      <c r="C290" s="2" t="s">
        <v>254</v>
      </c>
      <c r="D290" s="2" t="s">
        <v>278</v>
      </c>
      <c r="E290" s="2" t="s">
        <v>120</v>
      </c>
      <c r="F290" s="2" t="s">
        <v>142</v>
      </c>
      <c r="G290" s="4">
        <f>SUMIFS('02_核算项'!$AC$2:$AC$6232,'02_核算项'!$B$2:$B$6232,$A290,'02_核算项'!$M$2:$M$6232,"SO2")</f>
        <v>0</v>
      </c>
      <c r="H290" s="4">
        <f>SUMIFS('02_核算项'!$AC$2:$AC$6232,'02_核算项'!$B$2:$B$6232,$A290,'02_核算项'!$M$2:$M$6232,"NOX")</f>
        <v>0</v>
      </c>
      <c r="I290" s="4">
        <f>SUMIFS('02_核算项'!$AC$2:$AC$6232,'02_核算项'!$B$2:$B$6232,$A290,'02_核算项'!$M$2:$M$6232,"CO")</f>
        <v>0</v>
      </c>
      <c r="J290" s="4">
        <f>SUMIFS('02_核算项'!$AC$2:$AC$6232,'02_核算项'!$B$2:$B$6232,$A290,'02_核算项'!$M$2:$M$6232,"VOCS")</f>
        <v>0</v>
      </c>
      <c r="K290" s="4">
        <f>SUMIFS('02_核算项'!$AC$2:$AC$6232,'02_核算项'!$B$2:$B$6232,$A290,'02_核算项'!$M$2:$M$6232,"PM10")</f>
        <v>0</v>
      </c>
      <c r="L290" s="4">
        <f>SUMIFS('02_核算项'!$AC$2:$AC$6232,'02_核算项'!$B$2:$B$6232,$A290,'02_核算项'!$M$2:$M$6232,"PM25")</f>
        <v>0</v>
      </c>
      <c r="M290" s="4">
        <f>SUMIFS('02_核算项'!$AC$2:$AC$6232,'02_核算项'!$B$2:$B$6232,$A290,'02_核算项'!$M$2:$M$6232,"BC")</f>
        <v>0</v>
      </c>
      <c r="N290" s="4">
        <f>SUMIFS('02_核算项'!$AC$2:$AC$6232,'02_核算项'!$B$2:$B$6232,$A290,'02_核算项'!$M$2:$M$6232,"OC")</f>
        <v>0</v>
      </c>
      <c r="O290" s="4">
        <f>SUMIFS('02_核算项'!$AC$2:$AC$6232,'02_核算项'!$B$2:$B$6232,$A290,'02_核算项'!$M$2:$M$6232,"NH3")</f>
        <v>0</v>
      </c>
      <c r="Y290" s="2">
        <v>32</v>
      </c>
    </row>
    <row r="291" spans="1:25">
      <c r="A291" s="2" t="s">
        <v>3912</v>
      </c>
      <c r="B291" s="2" t="s">
        <v>2214</v>
      </c>
      <c r="C291" s="2" t="s">
        <v>491</v>
      </c>
      <c r="D291" s="2" t="s">
        <v>224</v>
      </c>
      <c r="E291" s="2" t="s">
        <v>51</v>
      </c>
      <c r="F291" s="2" t="s">
        <v>142</v>
      </c>
      <c r="G291" s="4">
        <f>SUMIFS('02_核算项'!$AC$2:$AC$6232,'02_核算项'!$B$2:$B$6232,$A291,'02_核算项'!$M$2:$M$6232,"SO2")</f>
        <v>757.47189</v>
      </c>
      <c r="H291" s="4">
        <f>SUMIFS('02_核算项'!$AC$2:$AC$6232,'02_核算项'!$B$2:$B$6232,$A291,'02_核算项'!$M$2:$M$6232,"NOX")</f>
        <v>814.7596800000001</v>
      </c>
      <c r="I291" s="4">
        <f>SUMIFS('02_核算项'!$AC$2:$AC$6232,'02_核算项'!$B$2:$B$6232,$A291,'02_核算项'!$M$2:$M$6232,"CO")</f>
        <v>181.866</v>
      </c>
      <c r="J291" s="4">
        <f>SUMIFS('02_核算项'!$AC$2:$AC$6232,'02_核算项'!$B$2:$B$6232,$A291,'02_核算项'!$M$2:$M$6232,"VOCS")</f>
        <v>3.63732</v>
      </c>
      <c r="K291" s="4">
        <f>SUMIFS('02_核算项'!$AC$2:$AC$6232,'02_核算项'!$B$2:$B$6232,$A291,'02_核算项'!$M$2:$M$6232,"PM10")</f>
        <v>2547.397062</v>
      </c>
      <c r="L291" s="4">
        <f>SUMIFS('02_核算项'!$AC$2:$AC$6232,'02_核算项'!$B$2:$B$6232,$A291,'02_核算项'!$M$2:$M$6232,"PM25")</f>
        <v>614.8889460000001</v>
      </c>
      <c r="M291" s="4">
        <f>SUMIFS('02_核算项'!$AC$2:$AC$6232,'02_核算项'!$B$2:$B$6232,$A291,'02_核算项'!$M$2:$M$6232,"BC")</f>
        <v>1.2297778920000002</v>
      </c>
      <c r="N291" s="4">
        <f>SUMIFS('02_核算项'!$AC$2:$AC$6232,'02_核算项'!$B$2:$B$6232,$A291,'02_核算项'!$M$2:$M$6232,"OC")</f>
        <v>0.0</v>
      </c>
      <c r="O291" s="4">
        <f>SUMIFS('02_核算项'!$AC$2:$AC$6232,'02_核算项'!$B$2:$B$6232,$A291,'02_核算项'!$M$2:$M$6232,"NH3")</f>
        <v>14.54928</v>
      </c>
      <c r="P291" s="4">
        <f>SUMIFS('02_核算项'!$AD$2:$AD$6232,'02_核算项'!$B$2:$B$6232,$A291,'02_核算项'!$M$2:$M$6232,"SO2")</f>
        <v>454.483134</v>
      </c>
      <c r="Q291" s="4">
        <f>SUMIFS('02_核算项'!$AD$2:$AD$6232,'02_核算项'!$B$2:$B$6232,$A291,'02_核算项'!$M$2:$M$6232,"NOX")</f>
        <v>472.56061440000013</v>
      </c>
      <c r="R291" s="4">
        <f>SUMIFS('02_核算项'!$AD$2:$AD$6232,'02_核算项'!$B$2:$B$6232,$A291,'02_核算项'!$M$2:$M$6232,"CO")</f>
        <v>181.866</v>
      </c>
      <c r="S291" s="4">
        <f>SUMIFS('02_核算项'!$AD$2:$AD$6232,'02_核算项'!$B$2:$B$6232,$A291,'02_核算项'!$M$2:$M$6232,"VOCS")</f>
        <v>3.63732</v>
      </c>
      <c r="T291" s="4">
        <f>SUMIFS('02_核算项'!$AD$2:$AD$6232,'02_核算项'!$B$2:$B$6232,$A291,'02_核算项'!$M$2:$M$6232,"PM10")</f>
        <v>130.44429783000012</v>
      </c>
      <c r="U291" s="4">
        <f>SUMIFS('02_核算项'!$AD$2:$AD$6232,'02_核算项'!$B$2:$B$6232,$A291,'02_核算项'!$M$2:$M$6232,"PM25")</f>
        <v>33.818892030000036</v>
      </c>
      <c r="V291" s="4">
        <f>SUMIFS('02_核算项'!$AD$2:$AD$6232,'02_核算项'!$B$2:$B$6232,$A291,'02_核算项'!$M$2:$M$6232,"BC")</f>
        <v>0.06763778406000007</v>
      </c>
      <c r="W291" s="4">
        <f>SUMIFS('02_核算项'!$AD$2:$AD$6232,'02_核算项'!$B$2:$B$6232,$A291,'02_核算项'!$M$2:$M$6232,"OC")</f>
        <v>0.0</v>
      </c>
      <c r="X291" s="4">
        <f>SUMIFS('02_核算项'!$AD$2:$AD$6232,'02_核算项'!$B$2:$B$6232,$A291,'02_核算项'!$M$2:$M$6232,"NH3")</f>
        <v>14.54928</v>
      </c>
      <c r="Y291" s="2">
        <v>16</v>
      </c>
    </row>
    <row r="292" spans="1:25">
      <c r="A292" s="2" t="s">
        <v>3922</v>
      </c>
      <c r="B292" s="2" t="s">
        <v>923</v>
      </c>
      <c r="C292" s="2" t="s">
        <v>924</v>
      </c>
      <c r="D292" s="2" t="s">
        <v>278</v>
      </c>
      <c r="E292" s="2" t="s">
        <v>120</v>
      </c>
      <c r="F292" s="2" t="s">
        <v>52</v>
      </c>
      <c r="G292" s="4">
        <f>SUMIFS('02_核算项'!$AC$2:$AC$6232,'02_核算项'!$B$2:$B$6232,$A292,'02_核算项'!$M$2:$M$6232,"SO2")</f>
        <v>0</v>
      </c>
      <c r="H292" s="4">
        <f>SUMIFS('02_核算项'!$AC$2:$AC$6232,'02_核算项'!$B$2:$B$6232,$A292,'02_核算项'!$M$2:$M$6232,"NOX")</f>
        <v>0</v>
      </c>
      <c r="I292" s="4">
        <f>SUMIFS('02_核算项'!$AC$2:$AC$6232,'02_核算项'!$B$2:$B$6232,$A292,'02_核算项'!$M$2:$M$6232,"CO")</f>
        <v>0</v>
      </c>
      <c r="J292" s="4">
        <f>SUMIFS('02_核算项'!$AC$2:$AC$6232,'02_核算项'!$B$2:$B$6232,$A292,'02_核算项'!$M$2:$M$6232,"VOCS")</f>
        <v>0</v>
      </c>
      <c r="K292" s="4">
        <f>SUMIFS('02_核算项'!$AC$2:$AC$6232,'02_核算项'!$B$2:$B$6232,$A292,'02_核算项'!$M$2:$M$6232,"PM10")</f>
        <v>0</v>
      </c>
      <c r="L292" s="4">
        <f>SUMIFS('02_核算项'!$AC$2:$AC$6232,'02_核算项'!$B$2:$B$6232,$A292,'02_核算项'!$M$2:$M$6232,"PM25")</f>
        <v>0</v>
      </c>
      <c r="M292" s="4">
        <f>SUMIFS('02_核算项'!$AC$2:$AC$6232,'02_核算项'!$B$2:$B$6232,$A292,'02_核算项'!$M$2:$M$6232,"BC")</f>
        <v>0</v>
      </c>
      <c r="N292" s="4">
        <f>SUMIFS('02_核算项'!$AC$2:$AC$6232,'02_核算项'!$B$2:$B$6232,$A292,'02_核算项'!$M$2:$M$6232,"OC")</f>
        <v>0</v>
      </c>
      <c r="O292" s="4">
        <f>SUMIFS('02_核算项'!$AC$2:$AC$6232,'02_核算项'!$B$2:$B$6232,$A292,'02_核算项'!$M$2:$M$6232,"NH3")</f>
        <v>0.0</v>
      </c>
      <c r="X292" s="4">
        <f>SUMIFS('02_核算项'!$AD$2:$AD$6232,'02_核算项'!$B$2:$B$6232,$A292,'02_核算项'!$M$2:$M$6232,"NH3")</f>
        <v>0.0</v>
      </c>
      <c r="Y292" s="2">
        <v>58</v>
      </c>
    </row>
    <row r="293" spans="1:25">
      <c r="A293" s="2" t="s">
        <v>3932</v>
      </c>
      <c r="B293" s="2" t="s">
        <v>513</v>
      </c>
      <c r="C293" s="2" t="s">
        <v>514</v>
      </c>
      <c r="D293" s="2" t="s">
        <v>278</v>
      </c>
      <c r="E293" s="2" t="s">
        <v>120</v>
      </c>
      <c r="F293" s="2" t="s">
        <v>142</v>
      </c>
      <c r="G293" s="4">
        <f>SUMIFS('02_核算项'!$AC$2:$AC$6232,'02_核算项'!$B$2:$B$6232,$A293,'02_核算项'!$M$2:$M$6232,"SO2")</f>
        <v>0</v>
      </c>
      <c r="H293" s="4">
        <f>SUMIFS('02_核算项'!$AC$2:$AC$6232,'02_核算项'!$B$2:$B$6232,$A293,'02_核算项'!$M$2:$M$6232,"NOX")</f>
        <v>0</v>
      </c>
      <c r="I293" s="4">
        <f>SUMIFS('02_核算项'!$AC$2:$AC$6232,'02_核算项'!$B$2:$B$6232,$A293,'02_核算项'!$M$2:$M$6232,"CO")</f>
        <v>0</v>
      </c>
      <c r="J293" s="4">
        <f>SUMIFS('02_核算项'!$AC$2:$AC$6232,'02_核算项'!$B$2:$B$6232,$A293,'02_核算项'!$M$2:$M$6232,"VOCS")</f>
        <v>0</v>
      </c>
      <c r="K293" s="4">
        <f>SUMIFS('02_核算项'!$AC$2:$AC$6232,'02_核算项'!$B$2:$B$6232,$A293,'02_核算项'!$M$2:$M$6232,"PM10")</f>
        <v>0</v>
      </c>
      <c r="L293" s="4">
        <f>SUMIFS('02_核算项'!$AC$2:$AC$6232,'02_核算项'!$B$2:$B$6232,$A293,'02_核算项'!$M$2:$M$6232,"PM25")</f>
        <v>0</v>
      </c>
      <c r="M293" s="4">
        <f>SUMIFS('02_核算项'!$AC$2:$AC$6232,'02_核算项'!$B$2:$B$6232,$A293,'02_核算项'!$M$2:$M$6232,"BC")</f>
        <v>0</v>
      </c>
      <c r="N293" s="4">
        <f>SUMIFS('02_核算项'!$AC$2:$AC$6232,'02_核算项'!$B$2:$B$6232,$A293,'02_核算项'!$M$2:$M$6232,"OC")</f>
        <v>0</v>
      </c>
      <c r="O293" s="4">
        <f>SUMIFS('02_核算项'!$AC$2:$AC$6232,'02_核算项'!$B$2:$B$6232,$A293,'02_核算项'!$M$2:$M$6232,"NH3")</f>
        <v>0</v>
      </c>
      <c r="Y293" s="2">
        <v>32</v>
      </c>
    </row>
    <row r="294" spans="1:25">
      <c r="A294" s="2" t="s">
        <v>3942</v>
      </c>
      <c r="B294" s="2" t="s">
        <v>429</v>
      </c>
      <c r="C294" s="2" t="s">
        <v>254</v>
      </c>
      <c r="D294" s="2" t="s">
        <v>278</v>
      </c>
      <c r="E294" s="2" t="s">
        <v>120</v>
      </c>
      <c r="F294" s="2" t="s">
        <v>418</v>
      </c>
      <c r="G294" s="4">
        <f>SUMIFS('02_核算项'!$AC$2:$AC$6232,'02_核算项'!$B$2:$B$6232,$A294,'02_核算项'!$M$2:$M$6232,"SO2")</f>
        <v>0</v>
      </c>
      <c r="H294" s="4">
        <f>SUMIFS('02_核算项'!$AC$2:$AC$6232,'02_核算项'!$B$2:$B$6232,$A294,'02_核算项'!$M$2:$M$6232,"NOX")</f>
        <v>0</v>
      </c>
      <c r="I294" s="4">
        <f>SUMIFS('02_核算项'!$AC$2:$AC$6232,'02_核算项'!$B$2:$B$6232,$A294,'02_核算项'!$M$2:$M$6232,"CO")</f>
        <v>0</v>
      </c>
      <c r="J294" s="4">
        <f>SUMIFS('02_核算项'!$AC$2:$AC$6232,'02_核算项'!$B$2:$B$6232,$A294,'02_核算项'!$M$2:$M$6232,"VOCS")</f>
        <v>0</v>
      </c>
      <c r="K294" s="4">
        <f>SUMIFS('02_核算项'!$AC$2:$AC$6232,'02_核算项'!$B$2:$B$6232,$A294,'02_核算项'!$M$2:$M$6232,"PM10")</f>
        <v>0</v>
      </c>
      <c r="L294" s="4">
        <f>SUMIFS('02_核算项'!$AC$2:$AC$6232,'02_核算项'!$B$2:$B$6232,$A294,'02_核算项'!$M$2:$M$6232,"PM25")</f>
        <v>0</v>
      </c>
      <c r="M294" s="4">
        <f>SUMIFS('02_核算项'!$AC$2:$AC$6232,'02_核算项'!$B$2:$B$6232,$A294,'02_核算项'!$M$2:$M$6232,"BC")</f>
        <v>0</v>
      </c>
      <c r="N294" s="4">
        <f>SUMIFS('02_核算项'!$AC$2:$AC$6232,'02_核算项'!$B$2:$B$6232,$A294,'02_核算项'!$M$2:$M$6232,"OC")</f>
        <v>0</v>
      </c>
      <c r="O294" s="4">
        <f>SUMIFS('02_核算项'!$AC$2:$AC$6232,'02_核算项'!$B$2:$B$6232,$A294,'02_核算项'!$M$2:$M$6232,"NH3")</f>
        <v>0</v>
      </c>
      <c r="Y294" s="2">
        <v>32</v>
      </c>
    </row>
    <row r="295" spans="1:25">
      <c r="A295" s="2" t="s">
        <v>3952</v>
      </c>
      <c r="B295" s="2" t="s">
        <v>579</v>
      </c>
      <c r="C295" s="2" t="s">
        <v>491</v>
      </c>
      <c r="D295" s="2" t="s">
        <v>224</v>
      </c>
      <c r="E295" s="2" t="s">
        <v>51</v>
      </c>
      <c r="F295" s="2" t="s">
        <v>52</v>
      </c>
      <c r="G295" s="4">
        <f>SUMIFS('02_核算项'!$AC$2:$AC$6232,'02_核算项'!$B$2:$B$6232,$A295,'02_核算项'!$M$2:$M$6232,"SO2")</f>
        <v>1782.0333299999998</v>
      </c>
      <c r="H295" s="4">
        <f>SUMIFS('02_核算项'!$AC$2:$AC$6232,'02_核算项'!$B$2:$B$6232,$A295,'02_核算项'!$M$2:$M$6232,"NOX")</f>
        <v>1361.2121600000003</v>
      </c>
      <c r="I295" s="4">
        <f>SUMIFS('02_核算项'!$AC$2:$AC$6232,'02_核算项'!$B$2:$B$6232,$A295,'02_核算项'!$M$2:$M$6232,"CO")</f>
        <v>303.842</v>
      </c>
      <c r="J295" s="4">
        <f>SUMIFS('02_核算项'!$AC$2:$AC$6232,'02_核算项'!$B$2:$B$6232,$A295,'02_核算项'!$M$2:$M$6232,"VOCS")</f>
        <v>6.07684</v>
      </c>
      <c r="K295" s="4">
        <f>SUMIFS('02_核算项'!$AC$2:$AC$6232,'02_核算项'!$B$2:$B$6232,$A295,'02_核算项'!$M$2:$M$6232,"PM10")</f>
        <v>4611.19126776</v>
      </c>
      <c r="L295" s="4">
        <f>SUMIFS('02_核算项'!$AC$2:$AC$6232,'02_核算项'!$B$2:$B$6232,$A295,'02_核算项'!$M$2:$M$6232,"PM25")</f>
        <v>1113.0461680800004</v>
      </c>
      <c r="M295" s="4">
        <f>SUMIFS('02_核算项'!$AC$2:$AC$6232,'02_核算项'!$B$2:$B$6232,$A295,'02_核算项'!$M$2:$M$6232,"BC")</f>
        <v>2.2260923361600007</v>
      </c>
      <c r="N295" s="4">
        <f>SUMIFS('02_核算项'!$AC$2:$AC$6232,'02_核算项'!$B$2:$B$6232,$A295,'02_核算项'!$M$2:$M$6232,"OC")</f>
        <v>0.0</v>
      </c>
      <c r="O295" s="4">
        <f>SUMIFS('02_核算项'!$AC$2:$AC$6232,'02_核算项'!$B$2:$B$6232,$A295,'02_核算项'!$M$2:$M$6232,"NH3")</f>
        <v>24.30736</v>
      </c>
      <c r="P295" s="4">
        <f>SUMIFS('02_核算项'!$AD$2:$AD$6232,'02_核算项'!$B$2:$B$6232,$A295,'02_核算项'!$M$2:$M$6232,"SO2")</f>
        <v>356.40666599999986</v>
      </c>
      <c r="Q295" s="4">
        <f>SUMIFS('02_核算项'!$AD$2:$AD$6232,'02_核算项'!$B$2:$B$6232,$A295,'02_核算项'!$M$2:$M$6232,"NOX")</f>
        <v>490.0363776000001</v>
      </c>
      <c r="R295" s="4">
        <f>SUMIFS('02_核算项'!$AD$2:$AD$6232,'02_核算项'!$B$2:$B$6232,$A295,'02_核算项'!$M$2:$M$6232,"CO")</f>
        <v>303.842</v>
      </c>
      <c r="S295" s="4">
        <f>SUMIFS('02_核算项'!$AD$2:$AD$6232,'02_核算项'!$B$2:$B$6232,$A295,'02_核算项'!$M$2:$M$6232,"VOCS")</f>
        <v>6.07684</v>
      </c>
      <c r="T295" s="4">
        <f>SUMIFS('02_核算项'!$AD$2:$AD$6232,'02_核算项'!$B$2:$B$6232,$A295,'02_核算项'!$M$2:$M$6232,"PM10")</f>
        <v>79.50329772000009</v>
      </c>
      <c r="U295" s="4">
        <f>SUMIFS('02_核算项'!$AD$2:$AD$6232,'02_核算项'!$B$2:$B$6232,$A295,'02_核算项'!$M$2:$M$6232,"PM25")</f>
        <v>44.521846723200056</v>
      </c>
      <c r="V295" s="4">
        <f>SUMIFS('02_核算项'!$AD$2:$AD$6232,'02_核算项'!$B$2:$B$6232,$A295,'02_核算项'!$M$2:$M$6232,"BC")</f>
        <v>0.0890436934464001</v>
      </c>
      <c r="W295" s="4">
        <f>SUMIFS('02_核算项'!$AD$2:$AD$6232,'02_核算项'!$B$2:$B$6232,$A295,'02_核算项'!$M$2:$M$6232,"OC")</f>
        <v>0.0</v>
      </c>
      <c r="X295" s="4">
        <f>SUMIFS('02_核算项'!$AD$2:$AD$6232,'02_核算项'!$B$2:$B$6232,$A295,'02_核算项'!$M$2:$M$6232,"NH3")</f>
        <v>24.30736</v>
      </c>
      <c r="Y295" s="2">
        <v>15</v>
      </c>
    </row>
    <row r="296" spans="1:25">
      <c r="A296" s="2" t="s">
        <v>3962</v>
      </c>
      <c r="B296" s="2" t="s">
        <v>1105</v>
      </c>
      <c r="C296" s="2" t="s">
        <v>1106</v>
      </c>
      <c r="D296" s="2" t="s">
        <v>119</v>
      </c>
      <c r="E296" s="2" t="s">
        <v>51</v>
      </c>
      <c r="F296" s="2" t="s">
        <v>52</v>
      </c>
      <c r="G296" s="4">
        <f>SUMIFS('02_核算项'!$AC$2:$AC$6232,'02_核算项'!$B$2:$B$6232,$A296,'02_核算项'!$M$2:$M$6232,"SO2")</f>
        <v>178.5</v>
      </c>
      <c r="H296" s="4">
        <f>SUMIFS('02_核算项'!$AC$2:$AC$6232,'02_核算项'!$B$2:$B$6232,$A296,'02_核算项'!$M$2:$M$6232,"NOX")</f>
        <v>120.0</v>
      </c>
      <c r="I296" s="4">
        <f>SUMIFS('02_核算项'!$AC$2:$AC$6232,'02_核算项'!$B$2:$B$6232,$A296,'02_核算项'!$M$2:$M$6232,"CO")</f>
        <v>240.0</v>
      </c>
      <c r="J296" s="4">
        <f>SUMIFS('02_核算项'!$AC$2:$AC$6232,'02_核算项'!$B$2:$B$6232,$A296,'02_核算项'!$M$2:$M$6232,"VOCS")</f>
        <v>5.4</v>
      </c>
      <c r="K296" s="4">
        <f>SUMIFS('02_核算项'!$AC$2:$AC$6232,'02_核算项'!$B$2:$B$6232,$A296,'02_核算项'!$M$2:$M$6232,"PM10")</f>
        <v>107.36550000000004</v>
      </c>
      <c r="L296" s="4">
        <f>SUMIFS('02_核算项'!$AC$2:$AC$6232,'02_核算项'!$B$2:$B$6232,$A296,'02_核算项'!$M$2:$M$6232,"PM25")</f>
        <v>32.53500000000002</v>
      </c>
      <c r="M296" s="4">
        <f>SUMIFS('02_核算项'!$AC$2:$AC$6232,'02_核算项'!$B$2:$B$6232,$A296,'02_核算项'!$M$2:$M$6232,"BC")</f>
        <v>0.06507000000000002</v>
      </c>
      <c r="N296" s="4">
        <f>SUMIFS('02_核算项'!$AC$2:$AC$6232,'02_核算项'!$B$2:$B$6232,$A296,'02_核算项'!$M$2:$M$6232,"OC")</f>
        <v>0.0</v>
      </c>
      <c r="O296" s="4">
        <f>SUMIFS('02_核算项'!$AC$2:$AC$6232,'02_核算项'!$B$2:$B$6232,$A296,'02_核算项'!$M$2:$M$6232,"NH3")</f>
        <v>0.0</v>
      </c>
      <c r="P296" s="4">
        <f>SUMIFS('02_核算项'!$AD$2:$AD$6232,'02_核算项'!$B$2:$B$6232,$A296,'02_核算项'!$M$2:$M$6232,"SO2")</f>
        <v>178.5</v>
      </c>
      <c r="Q296" s="4">
        <f>SUMIFS('02_核算项'!$AD$2:$AD$6232,'02_核算项'!$B$2:$B$6232,$A296,'02_核算项'!$M$2:$M$6232,"NOX")</f>
        <v>120.0</v>
      </c>
      <c r="R296" s="4">
        <f>SUMIFS('02_核算项'!$AD$2:$AD$6232,'02_核算项'!$B$2:$B$6232,$A296,'02_核算项'!$M$2:$M$6232,"CO")</f>
        <v>240.0</v>
      </c>
      <c r="S296" s="4">
        <f>SUMIFS('02_核算项'!$AD$2:$AD$6232,'02_核算项'!$B$2:$B$6232,$A296,'02_核算项'!$M$2:$M$6232,"VOCS")</f>
        <v>5.4</v>
      </c>
      <c r="T296" s="4">
        <f>SUMIFS('02_核算项'!$AD$2:$AD$6232,'02_核算项'!$B$2:$B$6232,$A296,'02_核算项'!$M$2:$M$6232,"PM10")</f>
        <v>107.36550000000005</v>
      </c>
      <c r="U296" s="4">
        <f>SUMIFS('02_核算项'!$AD$2:$AD$6232,'02_核算项'!$B$2:$B$6232,$A296,'02_核算项'!$M$2:$M$6232,"PM25")</f>
        <v>32.53500000000002</v>
      </c>
      <c r="V296" s="4">
        <f>SUMIFS('02_核算项'!$AD$2:$AD$6232,'02_核算项'!$B$2:$B$6232,$A296,'02_核算项'!$M$2:$M$6232,"BC")</f>
        <v>0.06507000000000002</v>
      </c>
      <c r="W296" s="4">
        <f>SUMIFS('02_核算项'!$AD$2:$AD$6232,'02_核算项'!$B$2:$B$6232,$A296,'02_核算项'!$M$2:$M$6232,"OC")</f>
        <v>0.0</v>
      </c>
      <c r="X296" s="4">
        <f>SUMIFS('02_核算项'!$AD$2:$AD$6232,'02_核算项'!$B$2:$B$6232,$A296,'02_核算项'!$M$2:$M$6232,"NH3")</f>
        <v>0.0</v>
      </c>
      <c r="Y296" s="2">
        <v>33</v>
      </c>
    </row>
    <row r="297" spans="1:25">
      <c r="A297" s="2" t="s">
        <v>3972</v>
      </c>
      <c r="B297" s="2" t="s">
        <v>3296</v>
      </c>
      <c r="C297" s="2" t="s">
        <v>924</v>
      </c>
      <c r="D297" s="2" t="s">
        <v>50</v>
      </c>
      <c r="E297" s="2" t="s">
        <v>225</v>
      </c>
      <c r="F297" s="2" t="s">
        <v>142</v>
      </c>
      <c r="G297" s="4">
        <f>SUMIFS('02_核算项'!$AC$2:$AC$6232,'02_核算项'!$B$2:$B$6232,$A297,'02_核算项'!$M$2:$M$6232,"SO2")</f>
        <v>0.0</v>
      </c>
      <c r="H297" s="4">
        <f>SUMIFS('02_核算项'!$AC$2:$AC$6232,'02_核算项'!$B$2:$B$6232,$A297,'02_核算项'!$M$2:$M$6232,"NOX")</f>
        <v>1117.241226</v>
      </c>
      <c r="I297" s="4">
        <f>SUMIFS('02_核算项'!$AC$2:$AC$6232,'02_核算项'!$B$2:$B$6232,$A297,'02_核算项'!$M$2:$M$6232,"CO")</f>
        <v>354.247218</v>
      </c>
      <c r="J297" s="4">
        <f>SUMIFS('02_核算项'!$AC$2:$AC$6232,'02_核算项'!$B$2:$B$6232,$A297,'02_核算项'!$M$2:$M$6232,"VOCS")</f>
        <v>5.4499572</v>
      </c>
      <c r="K297" s="4">
        <f>SUMIFS('02_核算项'!$AC$2:$AC$6232,'02_核算项'!$B$2:$B$6232,$A297,'02_核算项'!$M$2:$M$6232,"PM10")</f>
        <v>8.1749358</v>
      </c>
      <c r="L297" s="4">
        <f>SUMIFS('02_核算项'!$AC$2:$AC$6232,'02_核算项'!$B$2:$B$6232,$A297,'02_核算项'!$M$2:$M$6232,"PM25")</f>
        <v>8.1749358</v>
      </c>
      <c r="M297" s="4">
        <f>SUMIFS('02_核算项'!$AC$2:$AC$6232,'02_核算项'!$B$2:$B$6232,$A297,'02_核算项'!$M$2:$M$6232,"BC")</f>
        <v>0.0</v>
      </c>
      <c r="N297" s="4">
        <f>SUMIFS('02_核算项'!$AC$2:$AC$6232,'02_核算项'!$B$2:$B$6232,$A297,'02_核算项'!$M$2:$M$6232,"OC")</f>
        <v>0.0</v>
      </c>
      <c r="O297" s="4">
        <f>SUMIFS('02_核算项'!$AC$2:$AC$6232,'02_核算项'!$B$2:$B$6232,$A297,'02_核算项'!$M$2:$M$6232,"NH3")</f>
        <v>0.0</v>
      </c>
      <c r="P297" s="4">
        <f>SUMIFS('02_核算项'!$AD$2:$AD$6232,'02_核算项'!$B$2:$B$6232,$A297,'02_核算项'!$M$2:$M$6232,"SO2")</f>
        <v>0.0</v>
      </c>
      <c r="Q297" s="4">
        <f>SUMIFS('02_核算项'!$AD$2:$AD$6232,'02_核算项'!$B$2:$B$6232,$A297,'02_核算项'!$M$2:$M$6232,"NOX")</f>
        <v>871.4481562800001</v>
      </c>
      <c r="R297" s="4">
        <f>SUMIFS('02_核算项'!$AD$2:$AD$6232,'02_核算项'!$B$2:$B$6232,$A297,'02_核算项'!$M$2:$M$6232,"CO")</f>
        <v>354.247218</v>
      </c>
      <c r="S297" s="4">
        <f>SUMIFS('02_核算项'!$AD$2:$AD$6232,'02_核算项'!$B$2:$B$6232,$A297,'02_核算项'!$M$2:$M$6232,"VOCS")</f>
        <v>5.4499572</v>
      </c>
      <c r="T297" s="4">
        <f>SUMIFS('02_核算项'!$AD$2:$AD$6232,'02_核算项'!$B$2:$B$6232,$A297,'02_核算项'!$M$2:$M$6232,"PM10")</f>
        <v>8.1749358</v>
      </c>
      <c r="U297" s="4">
        <f>SUMIFS('02_核算项'!$AD$2:$AD$6232,'02_核算项'!$B$2:$B$6232,$A297,'02_核算项'!$M$2:$M$6232,"PM25")</f>
        <v>8.1749358</v>
      </c>
      <c r="V297" s="4">
        <f>SUMIFS('02_核算项'!$AD$2:$AD$6232,'02_核算项'!$B$2:$B$6232,$A297,'02_核算项'!$M$2:$M$6232,"BC")</f>
        <v>0.0</v>
      </c>
      <c r="W297" s="4">
        <f>SUMIFS('02_核算项'!$AD$2:$AD$6232,'02_核算项'!$B$2:$B$6232,$A297,'02_核算项'!$M$2:$M$6232,"OC")</f>
        <v>0.0</v>
      </c>
      <c r="X297" s="4">
        <f>SUMIFS('02_核算项'!$AD$2:$AD$6232,'02_核算项'!$B$2:$B$6232,$A297,'02_核算项'!$M$2:$M$6232,"NH3")</f>
        <v>0.0</v>
      </c>
      <c r="Y297" s="2">
        <v>32</v>
      </c>
    </row>
    <row r="298" spans="1:25">
      <c r="A298" s="2" t="s">
        <v>3982</v>
      </c>
      <c r="B298" s="2" t="s">
        <v>3983</v>
      </c>
      <c r="C298" s="2" t="s">
        <v>491</v>
      </c>
      <c r="D298" s="2" t="s">
        <v>50</v>
      </c>
      <c r="E298" s="2" t="s">
        <v>225</v>
      </c>
      <c r="F298" s="2" t="s">
        <v>52</v>
      </c>
      <c r="G298" s="4">
        <f>SUMIFS('02_核算项'!$AC$2:$AC$6232,'02_核算项'!$B$2:$B$6232,$A298,'02_核算项'!$M$2:$M$6232,"SO2")</f>
        <v>0.0</v>
      </c>
      <c r="H298" s="4">
        <f>SUMIFS('02_核算项'!$AC$2:$AC$6232,'02_核算项'!$B$2:$B$6232,$A298,'02_核算项'!$M$2:$M$6232,"NOX")</f>
        <v>120.67825199999999</v>
      </c>
      <c r="I298" s="4">
        <f>SUMIFS('02_核算项'!$AC$2:$AC$6232,'02_核算项'!$B$2:$B$6232,$A298,'02_核算项'!$M$2:$M$6232,"CO")</f>
        <v>38.263836</v>
      </c>
      <c r="J298" s="4">
        <f>SUMIFS('02_核算项'!$AC$2:$AC$6232,'02_核算项'!$B$2:$B$6232,$A298,'02_核算项'!$M$2:$M$6232,"VOCS")</f>
        <v>0.5886744</v>
      </c>
      <c r="K298" s="4">
        <f>SUMIFS('02_核算项'!$AC$2:$AC$6232,'02_核算项'!$B$2:$B$6232,$A298,'02_核算项'!$M$2:$M$6232,"PM10")</f>
        <v>0.8830116</v>
      </c>
      <c r="L298" s="4">
        <f>SUMIFS('02_核算项'!$AC$2:$AC$6232,'02_核算项'!$B$2:$B$6232,$A298,'02_核算项'!$M$2:$M$6232,"PM25")</f>
        <v>0.8830116</v>
      </c>
      <c r="M298" s="4">
        <f>SUMIFS('02_核算项'!$AC$2:$AC$6232,'02_核算项'!$B$2:$B$6232,$A298,'02_核算项'!$M$2:$M$6232,"BC")</f>
        <v>0.0</v>
      </c>
      <c r="N298" s="4">
        <f>SUMIFS('02_核算项'!$AC$2:$AC$6232,'02_核算项'!$B$2:$B$6232,$A298,'02_核算项'!$M$2:$M$6232,"OC")</f>
        <v>0.0</v>
      </c>
      <c r="O298" s="4">
        <f>SUMIFS('02_核算项'!$AC$2:$AC$6232,'02_核算项'!$B$2:$B$6232,$A298,'02_核算项'!$M$2:$M$6232,"NH3")</f>
        <v>0.0</v>
      </c>
      <c r="P298" s="4">
        <f>SUMIFS('02_核算项'!$AD$2:$AD$6232,'02_核算项'!$B$2:$B$6232,$A298,'02_核算项'!$M$2:$M$6232,"SO2")</f>
        <v>0.0</v>
      </c>
      <c r="Q298" s="4">
        <f>SUMIFS('02_核算项'!$AD$2:$AD$6232,'02_核算项'!$B$2:$B$6232,$A298,'02_核算项'!$M$2:$M$6232,"NOX")</f>
        <v>94.12903655999999</v>
      </c>
      <c r="R298" s="4">
        <f>SUMIFS('02_核算项'!$AD$2:$AD$6232,'02_核算项'!$B$2:$B$6232,$A298,'02_核算项'!$M$2:$M$6232,"CO")</f>
        <v>38.263836</v>
      </c>
      <c r="S298" s="4">
        <f>SUMIFS('02_核算项'!$AD$2:$AD$6232,'02_核算项'!$B$2:$B$6232,$A298,'02_核算项'!$M$2:$M$6232,"VOCS")</f>
        <v>0.5886744</v>
      </c>
      <c r="T298" s="4">
        <f>SUMIFS('02_核算项'!$AD$2:$AD$6232,'02_核算项'!$B$2:$B$6232,$A298,'02_核算项'!$M$2:$M$6232,"PM10")</f>
        <v>0.8830116</v>
      </c>
      <c r="U298" s="4">
        <f>SUMIFS('02_核算项'!$AD$2:$AD$6232,'02_核算项'!$B$2:$B$6232,$A298,'02_核算项'!$M$2:$M$6232,"PM25")</f>
        <v>0.8830116</v>
      </c>
      <c r="V298" s="4">
        <f>SUMIFS('02_核算项'!$AD$2:$AD$6232,'02_核算项'!$B$2:$B$6232,$A298,'02_核算项'!$M$2:$M$6232,"BC")</f>
        <v>0.0</v>
      </c>
      <c r="W298" s="4">
        <f>SUMIFS('02_核算项'!$AD$2:$AD$6232,'02_核算项'!$B$2:$B$6232,$A298,'02_核算项'!$M$2:$M$6232,"OC")</f>
        <v>0.0</v>
      </c>
      <c r="X298" s="4">
        <f>SUMIFS('02_核算项'!$AD$2:$AD$6232,'02_核算项'!$B$2:$B$6232,$A298,'02_核算项'!$M$2:$M$6232,"NH3")</f>
        <v>0.0</v>
      </c>
      <c r="Y298" s="2">
        <v>32</v>
      </c>
    </row>
    <row r="299" spans="1:25">
      <c r="A299" s="2" t="s">
        <v>3993</v>
      </c>
      <c r="B299" s="2" t="s">
        <v>1287</v>
      </c>
      <c r="C299" s="2" t="s">
        <v>118</v>
      </c>
      <c r="D299" s="2" t="s">
        <v>50</v>
      </c>
      <c r="E299" s="2" t="s">
        <v>51</v>
      </c>
      <c r="F299" s="2" t="s">
        <v>52</v>
      </c>
      <c r="G299" s="4">
        <f>SUMIFS('02_核算项'!$AC$2:$AC$6232,'02_核算项'!$B$2:$B$6232,$A299,'02_核算项'!$M$2:$M$6232,"SO2")</f>
        <v>19628.83699</v>
      </c>
      <c r="H299" s="4">
        <f>SUMIFS('02_核算项'!$AC$2:$AC$6232,'02_核算项'!$B$2:$B$6232,$A299,'02_核算项'!$M$2:$M$6232,"NOX")</f>
        <v>16989.66563</v>
      </c>
      <c r="I299" s="4">
        <f>SUMIFS('02_核算项'!$AC$2:$AC$6232,'02_核算项'!$B$2:$B$6232,$A299,'02_核算项'!$M$2:$M$6232,"CO")</f>
        <v>4712.806</v>
      </c>
      <c r="J299" s="4">
        <f>SUMIFS('02_核算项'!$AC$2:$AC$6232,'02_核算项'!$B$2:$B$6232,$A299,'02_核算项'!$M$2:$M$6232,"VOCS")</f>
        <v>94.25612</v>
      </c>
      <c r="K299" s="4">
        <f>SUMIFS('02_核算项'!$AC$2:$AC$6232,'02_核算项'!$B$2:$B$6232,$A299,'02_核算项'!$M$2:$M$6232,"PM10")</f>
        <v>43696.54813125</v>
      </c>
      <c r="L299" s="4">
        <f>SUMIFS('02_核算项'!$AC$2:$AC$6232,'02_核算项'!$B$2:$B$6232,$A299,'02_核算项'!$M$2:$M$6232,"PM25")</f>
        <v>11399.099512499997</v>
      </c>
      <c r="M299" s="4">
        <f>SUMIFS('02_核算项'!$AC$2:$AC$6232,'02_核算项'!$B$2:$B$6232,$A299,'02_核算项'!$M$2:$M$6232,"BC")</f>
        <v>22.798199025</v>
      </c>
      <c r="N299" s="4">
        <f>SUMIFS('02_核算项'!$AC$2:$AC$6232,'02_核算项'!$B$2:$B$6232,$A299,'02_核算项'!$M$2:$M$6232,"OC")</f>
        <v>0.0</v>
      </c>
      <c r="O299" s="4">
        <f>SUMIFS('02_核算项'!$AC$2:$AC$6232,'02_核算项'!$B$2:$B$6232,$A299,'02_核算项'!$M$2:$M$6232,"NH3")</f>
        <v>0.0</v>
      </c>
      <c r="P299" s="4">
        <f>SUMIFS('02_核算项'!$AD$2:$AD$6232,'02_核算项'!$B$2:$B$6232,$A299,'02_核算项'!$M$2:$M$6232,"SO2")</f>
        <v>19628.83699</v>
      </c>
      <c r="Q299" s="4">
        <f>SUMIFS('02_核算项'!$AD$2:$AD$6232,'02_核算项'!$B$2:$B$6232,$A299,'02_核算项'!$M$2:$M$6232,"NOX")</f>
        <v>13251.9391914</v>
      </c>
      <c r="R299" s="4">
        <f>SUMIFS('02_核算项'!$AD$2:$AD$6232,'02_核算项'!$B$2:$B$6232,$A299,'02_核算项'!$M$2:$M$6232,"CO")</f>
        <v>4712.806</v>
      </c>
      <c r="S299" s="4">
        <f>SUMIFS('02_核算项'!$AD$2:$AD$6232,'02_核算项'!$B$2:$B$6232,$A299,'02_核算项'!$M$2:$M$6232,"VOCS")</f>
        <v>94.25612</v>
      </c>
      <c r="T299" s="4">
        <f>SUMIFS('02_核算项'!$AD$2:$AD$6232,'02_核算项'!$B$2:$B$6232,$A299,'02_核算项'!$M$2:$M$6232,"PM10")</f>
        <v>43696.54813125</v>
      </c>
      <c r="U299" s="4">
        <f>SUMIFS('02_核算项'!$AD$2:$AD$6232,'02_核算项'!$B$2:$B$6232,$A299,'02_核算项'!$M$2:$M$6232,"PM25")</f>
        <v>11399.099512499997</v>
      </c>
      <c r="V299" s="4">
        <f>SUMIFS('02_核算项'!$AD$2:$AD$6232,'02_核算项'!$B$2:$B$6232,$A299,'02_核算项'!$M$2:$M$6232,"BC")</f>
        <v>22.798199025</v>
      </c>
      <c r="W299" s="4">
        <f>SUMIFS('02_核算项'!$AD$2:$AD$6232,'02_核算项'!$B$2:$B$6232,$A299,'02_核算项'!$M$2:$M$6232,"OC")</f>
        <v>0.0</v>
      </c>
      <c r="X299" s="4">
        <f>SUMIFS('02_核算项'!$AD$2:$AD$6232,'02_核算项'!$B$2:$B$6232,$A299,'02_核算项'!$M$2:$M$6232,"NH3")</f>
        <v>0.0</v>
      </c>
      <c r="Y299" s="2">
        <v>32</v>
      </c>
    </row>
    <row r="300" spans="1:25">
      <c r="A300" s="2" t="s">
        <v>4003</v>
      </c>
      <c r="B300" s="2" t="s">
        <v>2771</v>
      </c>
      <c r="C300" s="2" t="s">
        <v>760</v>
      </c>
      <c r="D300" s="2" t="s">
        <v>278</v>
      </c>
      <c r="E300" s="2" t="s">
        <v>120</v>
      </c>
      <c r="F300" s="2" t="s">
        <v>142</v>
      </c>
      <c r="G300" s="4">
        <f>SUMIFS('02_核算项'!$AC$2:$AC$6232,'02_核算项'!$B$2:$B$6232,$A300,'02_核算项'!$M$2:$M$6232,"SO2")</f>
        <v>0</v>
      </c>
      <c r="H300" s="4">
        <f>SUMIFS('02_核算项'!$AC$2:$AC$6232,'02_核算项'!$B$2:$B$6232,$A300,'02_核算项'!$M$2:$M$6232,"NOX")</f>
        <v>0</v>
      </c>
      <c r="I300" s="4">
        <f>SUMIFS('02_核算项'!$AC$2:$AC$6232,'02_核算项'!$B$2:$B$6232,$A300,'02_核算项'!$M$2:$M$6232,"CO")</f>
        <v>0</v>
      </c>
      <c r="J300" s="4">
        <f>SUMIFS('02_核算项'!$AC$2:$AC$6232,'02_核算项'!$B$2:$B$6232,$A300,'02_核算项'!$M$2:$M$6232,"VOCS")</f>
        <v>0</v>
      </c>
      <c r="K300" s="4">
        <f>SUMIFS('02_核算项'!$AC$2:$AC$6232,'02_核算项'!$B$2:$B$6232,$A300,'02_核算项'!$M$2:$M$6232,"PM10")</f>
        <v>0</v>
      </c>
      <c r="L300" s="4">
        <f>SUMIFS('02_核算项'!$AC$2:$AC$6232,'02_核算项'!$B$2:$B$6232,$A300,'02_核算项'!$M$2:$M$6232,"PM25")</f>
        <v>0</v>
      </c>
      <c r="M300" s="4">
        <f>SUMIFS('02_核算项'!$AC$2:$AC$6232,'02_核算项'!$B$2:$B$6232,$A300,'02_核算项'!$M$2:$M$6232,"BC")</f>
        <v>0</v>
      </c>
      <c r="N300" s="4">
        <f>SUMIFS('02_核算项'!$AC$2:$AC$6232,'02_核算项'!$B$2:$B$6232,$A300,'02_核算项'!$M$2:$M$6232,"OC")</f>
        <v>0</v>
      </c>
      <c r="O300" s="4">
        <f>SUMIFS('02_核算项'!$AC$2:$AC$6232,'02_核算项'!$B$2:$B$6232,$A300,'02_核算项'!$M$2:$M$6232,"NH3")</f>
        <v>0</v>
      </c>
      <c r="Y300" s="2">
        <v>32</v>
      </c>
    </row>
    <row r="301" spans="1:25">
      <c r="A301" s="2" t="s">
        <v>4013</v>
      </c>
      <c r="B301" s="2" t="s">
        <v>1855</v>
      </c>
      <c r="C301" s="2" t="s">
        <v>924</v>
      </c>
      <c r="D301" s="2" t="s">
        <v>278</v>
      </c>
      <c r="E301" s="2" t="s">
        <v>120</v>
      </c>
      <c r="F301" s="2" t="s">
        <v>560</v>
      </c>
      <c r="G301" s="4">
        <f>SUMIFS('02_核算项'!$AC$2:$AC$6232,'02_核算项'!$B$2:$B$6232,$A301,'02_核算项'!$M$2:$M$6232,"SO2")</f>
        <v>0.0</v>
      </c>
      <c r="H301" s="4">
        <f>SUMIFS('02_核算项'!$AC$2:$AC$6232,'02_核算项'!$B$2:$B$6232,$A301,'02_核算项'!$M$2:$M$6232,"NOX")</f>
        <v>2.0763629999999997</v>
      </c>
      <c r="I301" s="4">
        <f>SUMIFS('02_核算项'!$AC$2:$AC$6232,'02_核算项'!$B$2:$B$6232,$A301,'02_核算项'!$M$2:$M$6232,"CO")</f>
        <v>0.658359</v>
      </c>
      <c r="J301" s="4">
        <f>SUMIFS('02_核算项'!$AC$2:$AC$6232,'02_核算项'!$B$2:$B$6232,$A301,'02_核算项'!$M$2:$M$6232,"VOCS")</f>
        <v>0.0101286</v>
      </c>
      <c r="K301" s="4">
        <f>SUMIFS('02_核算项'!$AC$2:$AC$6232,'02_核算项'!$B$2:$B$6232,$A301,'02_核算项'!$M$2:$M$6232,"PM10")</f>
        <v>0.0151929</v>
      </c>
      <c r="L301" s="4">
        <f>SUMIFS('02_核算项'!$AC$2:$AC$6232,'02_核算项'!$B$2:$B$6232,$A301,'02_核算项'!$M$2:$M$6232,"PM25")</f>
        <v>0.0151929</v>
      </c>
      <c r="M301" s="4">
        <f>SUMIFS('02_核算项'!$AC$2:$AC$6232,'02_核算项'!$B$2:$B$6232,$A301,'02_核算项'!$M$2:$M$6232,"BC")</f>
        <v>0.0</v>
      </c>
      <c r="N301" s="4">
        <f>SUMIFS('02_核算项'!$AC$2:$AC$6232,'02_核算项'!$B$2:$B$6232,$A301,'02_核算项'!$M$2:$M$6232,"OC")</f>
        <v>0.0</v>
      </c>
      <c r="O301" s="4">
        <f>SUMIFS('02_核算项'!$AC$2:$AC$6232,'02_核算项'!$B$2:$B$6232,$A301,'02_核算项'!$M$2:$M$6232,"NH3")</f>
        <v>0.0</v>
      </c>
      <c r="P301" s="4">
        <f>SUMIFS('02_核算项'!$AD$2:$AD$6232,'02_核算项'!$B$2:$B$6232,$A301,'02_核算项'!$M$2:$M$6232,"SO2")</f>
        <v>0.0</v>
      </c>
      <c r="Q301" s="4">
        <f>SUMIFS('02_核算项'!$AD$2:$AD$6232,'02_核算项'!$B$2:$B$6232,$A301,'02_核算项'!$M$2:$M$6232,"NOX")</f>
        <v>1.61956314</v>
      </c>
      <c r="R301" s="4">
        <f>SUMIFS('02_核算项'!$AD$2:$AD$6232,'02_核算项'!$B$2:$B$6232,$A301,'02_核算项'!$M$2:$M$6232,"CO")</f>
        <v>0.658359</v>
      </c>
      <c r="S301" s="4">
        <f>SUMIFS('02_核算项'!$AD$2:$AD$6232,'02_核算项'!$B$2:$B$6232,$A301,'02_核算项'!$M$2:$M$6232,"VOCS")</f>
        <v>0.0101286</v>
      </c>
      <c r="T301" s="4">
        <f>SUMIFS('02_核算项'!$AD$2:$AD$6232,'02_核算项'!$B$2:$B$6232,$A301,'02_核算项'!$M$2:$M$6232,"PM10")</f>
        <v>0.0151929</v>
      </c>
      <c r="U301" s="4">
        <f>SUMIFS('02_核算项'!$AD$2:$AD$6232,'02_核算项'!$B$2:$B$6232,$A301,'02_核算项'!$M$2:$M$6232,"PM25")</f>
        <v>0.0151929</v>
      </c>
      <c r="V301" s="4">
        <f>SUMIFS('02_核算项'!$AD$2:$AD$6232,'02_核算项'!$B$2:$B$6232,$A301,'02_核算项'!$M$2:$M$6232,"BC")</f>
        <v>0.0</v>
      </c>
      <c r="W301" s="4">
        <f>SUMIFS('02_核算项'!$AD$2:$AD$6232,'02_核算项'!$B$2:$B$6232,$A301,'02_核算项'!$M$2:$M$6232,"OC")</f>
        <v>0.0</v>
      </c>
      <c r="X301" s="4">
        <f>SUMIFS('02_核算项'!$AD$2:$AD$6232,'02_核算项'!$B$2:$B$6232,$A301,'02_核算项'!$M$2:$M$6232,"NH3")</f>
        <v>0.0</v>
      </c>
      <c r="Y301" s="2">
        <v>96</v>
      </c>
    </row>
    <row r="302" spans="1:25">
      <c r="A302" s="2" t="s">
        <v>4031</v>
      </c>
      <c r="B302" s="2" t="s">
        <v>3709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SUMIFS('02_核算项'!$AC$2:$AC$6232,'02_核算项'!$B$2:$B$6232,$A302,'02_核算项'!$M$2:$M$6232,"SO2")</f>
        <v>26967.504466399998</v>
      </c>
      <c r="H302" s="4">
        <f>SUMIFS('02_核算项'!$AC$2:$AC$6232,'02_核算项'!$B$2:$B$6232,$A302,'02_核算项'!$M$2:$M$6232,"NOX")</f>
        <v>19722.5167164</v>
      </c>
      <c r="I302" s="4">
        <f>SUMIFS('02_核算项'!$AC$2:$AC$6232,'02_核算项'!$B$2:$B$6232,$A302,'02_核算项'!$M$2:$M$6232,"CO")</f>
        <v>5470.077343999999</v>
      </c>
      <c r="J302" s="4">
        <f>SUMIFS('02_核算项'!$AC$2:$AC$6232,'02_核算项'!$B$2:$B$6232,$A302,'02_核算项'!$M$2:$M$6232,"VOCS")</f>
        <v>109.46661680000001</v>
      </c>
      <c r="K302" s="4">
        <f>SUMIFS('02_核算项'!$AC$2:$AC$6232,'02_核算项'!$B$2:$B$6232,$A302,'02_核算项'!$M$2:$M$6232,"PM10")</f>
        <v>60858.0424931</v>
      </c>
      <c r="L302" s="4">
        <f>SUMIFS('02_核算项'!$AC$2:$AC$6232,'02_核算项'!$B$2:$B$6232,$A302,'02_核算项'!$M$2:$M$6232,"PM25")</f>
        <v>15876.214878199999</v>
      </c>
      <c r="M302" s="4">
        <f>SUMIFS('02_核算项'!$AC$2:$AC$6232,'02_核算项'!$B$2:$B$6232,$A302,'02_核算项'!$M$2:$M$6232,"BC")</f>
        <v>31.757392716400002</v>
      </c>
      <c r="N302" s="4">
        <f>SUMIFS('02_核算项'!$AC$2:$AC$6232,'02_核算项'!$B$2:$B$6232,$A302,'02_核算项'!$M$2:$M$6232,"OC")</f>
        <v>0.022057600000000004</v>
      </c>
      <c r="O302" s="4">
        <f>SUMIFS('02_核算项'!$AC$2:$AC$6232,'02_核算项'!$B$2:$B$6232,$A302,'02_核算项'!$M$2:$M$6232,"NH3")</f>
        <v>437.57971840000005</v>
      </c>
      <c r="P302" s="4">
        <f>SUMIFS('02_核算项'!$AD$2:$AD$6232,'02_核算项'!$B$2:$B$6232,$A302,'02_核算项'!$M$2:$M$6232,"SO2")</f>
        <v>5393.500893279997</v>
      </c>
      <c r="Q302" s="4">
        <f>SUMIFS('02_核算项'!$AD$2:$AD$6232,'02_核算项'!$B$2:$B$6232,$A302,'02_核算项'!$M$2:$M$6232,"NOX")</f>
        <v>7100.1060179040005</v>
      </c>
      <c r="R302" s="4">
        <f>SUMIFS('02_核算项'!$AD$2:$AD$6232,'02_核算项'!$B$2:$B$6232,$A302,'02_核算项'!$M$2:$M$6232,"CO")</f>
        <v>5470.077343999999</v>
      </c>
      <c r="S302" s="4">
        <f>SUMIFS('02_核算项'!$AD$2:$AD$6232,'02_核算项'!$B$2:$B$6232,$A302,'02_核算项'!$M$2:$M$6232,"VOCS")</f>
        <v>109.46661680000001</v>
      </c>
      <c r="T302" s="4">
        <f>SUMIFS('02_核算项'!$AD$2:$AD$6232,'02_核算项'!$B$2:$B$6232,$A302,'02_核算项'!$M$2:$M$6232,"PM10")</f>
        <v>1084.8668712770009</v>
      </c>
      <c r="U302" s="4">
        <f>SUMIFS('02_核算项'!$AD$2:$AD$6232,'02_核算项'!$B$2:$B$6232,$A302,'02_核算项'!$M$2:$M$6232,"PM25")</f>
        <v>635.0485951280004</v>
      </c>
      <c r="V302" s="4">
        <f>SUMIFS('02_核算项'!$AD$2:$AD$6232,'02_核算项'!$B$2:$B$6232,$A302,'02_核算项'!$M$2:$M$6232,"BC")</f>
        <v>1.2702957086560012</v>
      </c>
      <c r="W302" s="4">
        <f>SUMIFS('02_核算项'!$AD$2:$AD$6232,'02_核算项'!$B$2:$B$6232,$A302,'02_核算项'!$M$2:$M$6232,"OC")</f>
        <v>0.000882304000000001</v>
      </c>
      <c r="X302" s="4">
        <f>SUMIFS('02_核算项'!$AD$2:$AD$6232,'02_核算项'!$B$2:$B$6232,$A302,'02_核算项'!$M$2:$M$6232,"NH3")</f>
        <v>437.57971840000005</v>
      </c>
      <c r="Y302" s="2">
        <v>29</v>
      </c>
    </row>
    <row r="303" spans="1:25">
      <c r="A303" s="2" t="s">
        <v>4049</v>
      </c>
      <c r="B303" s="2" t="s">
        <v>2568</v>
      </c>
      <c r="C303" s="2" t="s">
        <v>254</v>
      </c>
      <c r="D303" s="2" t="s">
        <v>50</v>
      </c>
      <c r="E303" s="2" t="s">
        <v>51</v>
      </c>
      <c r="F303" s="2" t="s">
        <v>52</v>
      </c>
      <c r="G303" s="4">
        <f>SUMIFS('02_核算项'!$AC$2:$AC$6232,'02_核算项'!$B$2:$B$6232,$A303,'02_核算项'!$M$2:$M$6232,"SO2")</f>
        <v>11007.074171249998</v>
      </c>
      <c r="H303" s="4">
        <f>SUMIFS('02_核算项'!$AC$2:$AC$6232,'02_核算项'!$B$2:$B$6232,$A303,'02_核算项'!$M$2:$M$6232,"NOX")</f>
        <v>5577.4126625</v>
      </c>
      <c r="I303" s="4">
        <f>SUMIFS('02_核算项'!$AC$2:$AC$6232,'02_核算项'!$B$2:$B$6232,$A303,'02_核算项'!$M$2:$M$6232,"CO")</f>
        <v>1547.1325</v>
      </c>
      <c r="J303" s="4">
        <f>SUMIFS('02_核算项'!$AC$2:$AC$6232,'02_核算项'!$B$2:$B$6232,$A303,'02_核算项'!$M$2:$M$6232,"VOCS")</f>
        <v>30.94265</v>
      </c>
      <c r="K303" s="4">
        <f>SUMIFS('02_核算项'!$AC$2:$AC$6232,'02_核算项'!$B$2:$B$6232,$A303,'02_核算项'!$M$2:$M$6232,"PM10")</f>
        <v>29690.4396328125</v>
      </c>
      <c r="L303" s="4">
        <f>SUMIFS('02_核算项'!$AC$2:$AC$6232,'02_核算项'!$B$2:$B$6232,$A303,'02_核算项'!$M$2:$M$6232,"PM25")</f>
        <v>7745.3320781249995</v>
      </c>
      <c r="M303" s="4">
        <f>SUMIFS('02_核算项'!$AC$2:$AC$6232,'02_核算项'!$B$2:$B$6232,$A303,'02_核算项'!$M$2:$M$6232,"BC")</f>
        <v>15.490664156249998</v>
      </c>
      <c r="N303" s="4">
        <f>SUMIFS('02_核算项'!$AC$2:$AC$6232,'02_核算项'!$B$2:$B$6232,$A303,'02_核算项'!$M$2:$M$6232,"OC")</f>
        <v>0.0</v>
      </c>
      <c r="O303" s="4">
        <f>SUMIFS('02_核算项'!$AC$2:$AC$6232,'02_核算项'!$B$2:$B$6232,$A303,'02_核算项'!$M$2:$M$6232,"NH3")</f>
        <v>0.0</v>
      </c>
      <c r="P303" s="4">
        <f>SUMIFS('02_核算项'!$AD$2:$AD$6232,'02_核算项'!$B$2:$B$6232,$A303,'02_核算项'!$M$2:$M$6232,"SO2")</f>
        <v>11007.074171249998</v>
      </c>
      <c r="Q303" s="4">
        <f>SUMIFS('02_核算项'!$AD$2:$AD$6232,'02_核算项'!$B$2:$B$6232,$A303,'02_核算项'!$M$2:$M$6232,"NOX")</f>
        <v>4350.38187675</v>
      </c>
      <c r="R303" s="4">
        <f>SUMIFS('02_核算项'!$AD$2:$AD$6232,'02_核算项'!$B$2:$B$6232,$A303,'02_核算项'!$M$2:$M$6232,"CO")</f>
        <v>1547.1325</v>
      </c>
      <c r="S303" s="4">
        <f>SUMIFS('02_核算项'!$AD$2:$AD$6232,'02_核算项'!$B$2:$B$6232,$A303,'02_核算项'!$M$2:$M$6232,"VOCS")</f>
        <v>30.94265</v>
      </c>
      <c r="T303" s="4">
        <f>SUMIFS('02_核算项'!$AD$2:$AD$6232,'02_核算项'!$B$2:$B$6232,$A303,'02_核算项'!$M$2:$M$6232,"PM10")</f>
        <v>29690.4396328125</v>
      </c>
      <c r="U303" s="4">
        <f>SUMIFS('02_核算项'!$AD$2:$AD$6232,'02_核算项'!$B$2:$B$6232,$A303,'02_核算项'!$M$2:$M$6232,"PM25")</f>
        <v>7745.3320781249995</v>
      </c>
      <c r="V303" s="4">
        <f>SUMIFS('02_核算项'!$AD$2:$AD$6232,'02_核算项'!$B$2:$B$6232,$A303,'02_核算项'!$M$2:$M$6232,"BC")</f>
        <v>15.490664156249998</v>
      </c>
      <c r="W303" s="4">
        <f>SUMIFS('02_核算项'!$AD$2:$AD$6232,'02_核算项'!$B$2:$B$6232,$A303,'02_核算项'!$M$2:$M$6232,"OC")</f>
        <v>0.0</v>
      </c>
      <c r="X303" s="4">
        <f>SUMIFS('02_核算项'!$AD$2:$AD$6232,'02_核算项'!$B$2:$B$6232,$A303,'02_核算项'!$M$2:$M$6232,"NH3")</f>
        <v>0.0</v>
      </c>
      <c r="Y303" s="2">
        <v>41</v>
      </c>
    </row>
    <row r="304" spans="1:25">
      <c r="A304" s="2" t="s">
        <v>4059</v>
      </c>
      <c r="B304" s="2" t="s">
        <v>1237</v>
      </c>
      <c r="C304" s="2" t="s">
        <v>277</v>
      </c>
      <c r="D304" s="2" t="s">
        <v>278</v>
      </c>
      <c r="E304" s="2" t="s">
        <v>225</v>
      </c>
      <c r="F304" s="2" t="s">
        <v>297</v>
      </c>
      <c r="G304" s="4">
        <f>SUMIFS('02_核算项'!$AC$2:$AC$6232,'02_核算项'!$B$2:$B$6232,$A304,'02_核算项'!$M$2:$M$6232,"SO2")</f>
        <v>0.0</v>
      </c>
      <c r="H304" s="4">
        <f>SUMIFS('02_核算项'!$AC$2:$AC$6232,'02_核算项'!$B$2:$B$6232,$A304,'02_核算项'!$M$2:$M$6232,"NOX")</f>
        <v>6.190425</v>
      </c>
      <c r="I304" s="4">
        <f>SUMIFS('02_核算项'!$AC$2:$AC$6232,'02_核算项'!$B$2:$B$6232,$A304,'02_核算项'!$M$2:$M$6232,"CO")</f>
        <v>5.96115</v>
      </c>
      <c r="J304" s="4">
        <f>SUMIFS('02_核算项'!$AC$2:$AC$6232,'02_核算项'!$B$2:$B$6232,$A304,'02_核算项'!$M$2:$M$6232,"VOCS")</f>
        <v>0.09171</v>
      </c>
      <c r="K304" s="4">
        <f>SUMIFS('02_核算项'!$AC$2:$AC$6232,'02_核算项'!$B$2:$B$6232,$A304,'02_核算项'!$M$2:$M$6232,"PM10")</f>
        <v>0.137565</v>
      </c>
      <c r="L304" s="4">
        <f>SUMIFS('02_核算项'!$AC$2:$AC$6232,'02_核算项'!$B$2:$B$6232,$A304,'02_核算项'!$M$2:$M$6232,"PM25")</f>
        <v>0.137565</v>
      </c>
      <c r="M304" s="4">
        <f>SUMIFS('02_核算项'!$AC$2:$AC$6232,'02_核算项'!$B$2:$B$6232,$A304,'02_核算项'!$M$2:$M$6232,"BC")</f>
        <v>0.0</v>
      </c>
      <c r="N304" s="4">
        <f>SUMIFS('02_核算项'!$AC$2:$AC$6232,'02_核算项'!$B$2:$B$6232,$A304,'02_核算项'!$M$2:$M$6232,"OC")</f>
        <v>0.0</v>
      </c>
      <c r="O304" s="4">
        <f>SUMIFS('02_核算项'!$AC$2:$AC$6232,'02_核算项'!$B$2:$B$6232,$A304,'02_核算项'!$M$2:$M$6232,"NH3")</f>
        <v>0.0</v>
      </c>
      <c r="P304" s="4">
        <f>SUMIFS('02_核算项'!$AD$2:$AD$6232,'02_核算项'!$B$2:$B$6232,$A304,'02_核算项'!$M$2:$M$6232,"SO2")</f>
        <v>0.0</v>
      </c>
      <c r="Q304" s="4">
        <f>SUMIFS('02_核算项'!$AD$2:$AD$6232,'02_核算项'!$B$2:$B$6232,$A304,'02_核算项'!$M$2:$M$6232,"NOX")</f>
        <v>4.8285315</v>
      </c>
      <c r="R304" s="4">
        <f>SUMIFS('02_核算项'!$AD$2:$AD$6232,'02_核算项'!$B$2:$B$6232,$A304,'02_核算项'!$M$2:$M$6232,"CO")</f>
        <v>5.96115</v>
      </c>
      <c r="S304" s="4">
        <f>SUMIFS('02_核算项'!$AD$2:$AD$6232,'02_核算项'!$B$2:$B$6232,$A304,'02_核算项'!$M$2:$M$6232,"VOCS")</f>
        <v>0.09171</v>
      </c>
      <c r="T304" s="4">
        <f>SUMIFS('02_核算项'!$AD$2:$AD$6232,'02_核算项'!$B$2:$B$6232,$A304,'02_核算项'!$M$2:$M$6232,"PM10")</f>
        <v>0.137565</v>
      </c>
      <c r="U304" s="4">
        <f>SUMIFS('02_核算项'!$AD$2:$AD$6232,'02_核算项'!$B$2:$B$6232,$A304,'02_核算项'!$M$2:$M$6232,"PM25")</f>
        <v>0.137565</v>
      </c>
      <c r="V304" s="4">
        <f>SUMIFS('02_核算项'!$AD$2:$AD$6232,'02_核算项'!$B$2:$B$6232,$A304,'02_核算项'!$M$2:$M$6232,"BC")</f>
        <v>0.0</v>
      </c>
      <c r="W304" s="4">
        <f>SUMIFS('02_核算项'!$AD$2:$AD$6232,'02_核算项'!$B$2:$B$6232,$A304,'02_核算项'!$M$2:$M$6232,"OC")</f>
        <v>0.0</v>
      </c>
      <c r="X304" s="4">
        <f>SUMIFS('02_核算项'!$AD$2:$AD$6232,'02_核算项'!$B$2:$B$6232,$A304,'02_核算项'!$M$2:$M$6232,"NH3")</f>
        <v>0.0</v>
      </c>
      <c r="Y304" s="2">
        <v>32</v>
      </c>
    </row>
    <row r="305" spans="1:25">
      <c r="A305" s="2" t="s">
        <v>4069</v>
      </c>
      <c r="B305" s="2" t="s">
        <v>776</v>
      </c>
      <c r="C305" s="2" t="s">
        <v>526</v>
      </c>
      <c r="D305" s="2" t="s">
        <v>278</v>
      </c>
      <c r="E305" s="2" t="s">
        <v>120</v>
      </c>
      <c r="F305" s="2" t="s">
        <v>297</v>
      </c>
      <c r="G305" s="4">
        <f>SUMIFS('02_核算项'!$AC$2:$AC$6232,'02_核算项'!$B$2:$B$6232,$A305,'02_核算项'!$M$2:$M$6232,"SO2")</f>
        <v>0</v>
      </c>
      <c r="H305" s="4">
        <f>SUMIFS('02_核算项'!$AC$2:$AC$6232,'02_核算项'!$B$2:$B$6232,$A305,'02_核算项'!$M$2:$M$6232,"NOX")</f>
        <v>0</v>
      </c>
      <c r="I305" s="4">
        <f>SUMIFS('02_核算项'!$AC$2:$AC$6232,'02_核算项'!$B$2:$B$6232,$A305,'02_核算项'!$M$2:$M$6232,"CO")</f>
        <v>0</v>
      </c>
      <c r="J305" s="4">
        <f>SUMIFS('02_核算项'!$AC$2:$AC$6232,'02_核算项'!$B$2:$B$6232,$A305,'02_核算项'!$M$2:$M$6232,"VOCS")</f>
        <v>0</v>
      </c>
      <c r="K305" s="4">
        <f>SUMIFS('02_核算项'!$AC$2:$AC$6232,'02_核算项'!$B$2:$B$6232,$A305,'02_核算项'!$M$2:$M$6232,"PM10")</f>
        <v>0</v>
      </c>
      <c r="L305" s="4">
        <f>SUMIFS('02_核算项'!$AC$2:$AC$6232,'02_核算项'!$B$2:$B$6232,$A305,'02_核算项'!$M$2:$M$6232,"PM25")</f>
        <v>0</v>
      </c>
      <c r="M305" s="4">
        <f>SUMIFS('02_核算项'!$AC$2:$AC$6232,'02_核算项'!$B$2:$B$6232,$A305,'02_核算项'!$M$2:$M$6232,"BC")</f>
        <v>0</v>
      </c>
      <c r="N305" s="4">
        <f>SUMIFS('02_核算项'!$AC$2:$AC$6232,'02_核算项'!$B$2:$B$6232,$A305,'02_核算项'!$M$2:$M$6232,"OC")</f>
        <v>0</v>
      </c>
      <c r="O305" s="4">
        <f>SUMIFS('02_核算项'!$AC$2:$AC$6232,'02_核算项'!$B$2:$B$6232,$A305,'02_核算项'!$M$2:$M$6232,"NH3")</f>
        <v>0</v>
      </c>
      <c r="Y305" s="2">
        <v>32</v>
      </c>
    </row>
    <row r="306" spans="1:25">
      <c r="A306" s="2" t="s">
        <v>4079</v>
      </c>
      <c r="B306" s="2" t="s">
        <v>4080</v>
      </c>
      <c r="C306" s="2" t="s">
        <v>924</v>
      </c>
      <c r="D306" s="2" t="s">
        <v>278</v>
      </c>
      <c r="E306" s="2" t="s">
        <v>735</v>
      </c>
      <c r="F306" s="2" t="s">
        <v>142</v>
      </c>
      <c r="G306" s="4">
        <f>SUMIFS('02_核算项'!$AC$2:$AC$6232,'02_核算项'!$B$2:$B$6232,$A306,'02_核算项'!$M$2:$M$6232,"SO2")</f>
        <v>0.157365</v>
      </c>
      <c r="H306" s="4">
        <f>SUMIFS('02_核算项'!$AC$2:$AC$6232,'02_核算项'!$B$2:$B$6232,$A306,'02_核算项'!$M$2:$M$6232,"NOX")</f>
        <v>0.388167</v>
      </c>
      <c r="I306" s="4">
        <f>SUMIFS('02_核算项'!$AC$2:$AC$6232,'02_核算项'!$B$2:$B$6232,$A306,'02_核算项'!$M$2:$M$6232,"CO")</f>
        <v>0.031473</v>
      </c>
      <c r="J306" s="4">
        <f>SUMIFS('02_核算项'!$AC$2:$AC$6232,'02_核算项'!$B$2:$B$6232,$A306,'02_核算项'!$M$2:$M$6232,"VOCS")</f>
        <v>0.00681915</v>
      </c>
      <c r="K306" s="4">
        <f>SUMIFS('02_核算项'!$AC$2:$AC$6232,'02_核算项'!$B$2:$B$6232,$A306,'02_核算项'!$M$2:$M$6232,"PM10")</f>
        <v>0.0262275</v>
      </c>
      <c r="L306" s="4">
        <f>SUMIFS('02_核算项'!$AC$2:$AC$6232,'02_核算项'!$B$2:$B$6232,$A306,'02_核算项'!$M$2:$M$6232,"PM25")</f>
        <v>0.0262275</v>
      </c>
      <c r="M306" s="4">
        <f>SUMIFS('02_核算项'!$AC$2:$AC$6232,'02_核算项'!$B$2:$B$6232,$A306,'02_核算项'!$M$2:$M$6232,"BC")</f>
        <v>0.0005245499999999999</v>
      </c>
      <c r="N306" s="4">
        <f>SUMIFS('02_核算项'!$AC$2:$AC$6232,'02_核算项'!$B$2:$B$6232,$A306,'02_核算项'!$M$2:$M$6232,"OC")</f>
        <v>0.0020981999999999997</v>
      </c>
      <c r="O306" s="4">
        <f>SUMIFS('02_核算项'!$AC$2:$AC$6232,'02_核算项'!$B$2:$B$6232,$A306,'02_核算项'!$M$2:$M$6232,"NH3")</f>
        <v>0.0</v>
      </c>
      <c r="P306" s="4">
        <f>SUMIFS('02_核算项'!$AD$2:$AD$6232,'02_核算项'!$B$2:$B$6232,$A306,'02_核算项'!$M$2:$M$6232,"SO2")</f>
        <v>0.157365</v>
      </c>
      <c r="Q306" s="4">
        <f>SUMIFS('02_核算项'!$AD$2:$AD$6232,'02_核算项'!$B$2:$B$6232,$A306,'02_核算项'!$M$2:$M$6232,"NOX")</f>
        <v>0.388167</v>
      </c>
      <c r="R306" s="4">
        <f>SUMIFS('02_核算项'!$AD$2:$AD$6232,'02_核算项'!$B$2:$B$6232,$A306,'02_核算项'!$M$2:$M$6232,"CO")</f>
        <v>0.031473</v>
      </c>
      <c r="S306" s="4">
        <f>SUMIFS('02_核算项'!$AD$2:$AD$6232,'02_核算项'!$B$2:$B$6232,$A306,'02_核算项'!$M$2:$M$6232,"VOCS")</f>
        <v>0.00681915</v>
      </c>
      <c r="T306" s="4">
        <f>SUMIFS('02_核算项'!$AD$2:$AD$6232,'02_核算项'!$B$2:$B$6232,$A306,'02_核算项'!$M$2:$M$6232,"PM10")</f>
        <v>0.0262275</v>
      </c>
      <c r="U306" s="4">
        <f>SUMIFS('02_核算项'!$AD$2:$AD$6232,'02_核算项'!$B$2:$B$6232,$A306,'02_核算项'!$M$2:$M$6232,"PM25")</f>
        <v>0.0262275</v>
      </c>
      <c r="V306" s="4">
        <f>SUMIFS('02_核算项'!$AD$2:$AD$6232,'02_核算项'!$B$2:$B$6232,$A306,'02_核算项'!$M$2:$M$6232,"BC")</f>
        <v>0.0005245499999999999</v>
      </c>
      <c r="W306" s="4">
        <f>SUMIFS('02_核算项'!$AD$2:$AD$6232,'02_核算项'!$B$2:$B$6232,$A306,'02_核算项'!$M$2:$M$6232,"OC")</f>
        <v>0.0020981999999999997</v>
      </c>
      <c r="X306" s="4">
        <f>SUMIFS('02_核算项'!$AD$2:$AD$6232,'02_核算项'!$B$2:$B$6232,$A306,'02_核算项'!$M$2:$M$6232,"NH3")</f>
        <v>0.0</v>
      </c>
      <c r="Y306" s="2">
        <v>81</v>
      </c>
    </row>
    <row r="307" spans="1:25">
      <c r="A307" s="2" t="s">
        <v>4098</v>
      </c>
      <c r="B307" s="2" t="s">
        <v>2236</v>
      </c>
      <c r="C307" s="2" t="s">
        <v>526</v>
      </c>
      <c r="D307" s="2" t="s">
        <v>50</v>
      </c>
      <c r="E307" s="2" t="s">
        <v>51</v>
      </c>
      <c r="F307" s="2" t="s">
        <v>52</v>
      </c>
      <c r="G307" s="4">
        <f>SUMIFS('02_核算项'!$AC$2:$AC$6232,'02_核算项'!$B$2:$B$6232,$A307,'02_核算项'!$M$2:$M$6232,"SO2")</f>
        <v>16548.933744</v>
      </c>
      <c r="H307" s="4">
        <f>SUMIFS('02_核算项'!$AC$2:$AC$6232,'02_核算项'!$B$2:$B$6232,$A307,'02_核算项'!$M$2:$M$6232,"NOX")</f>
        <v>8016.9722280000005</v>
      </c>
      <c r="I307" s="4">
        <f>SUMIFS('02_核算项'!$AC$2:$AC$6232,'02_核算项'!$B$2:$B$6232,$A307,'02_核算项'!$M$2:$M$6232,"CO")</f>
        <v>2222.684552</v>
      </c>
      <c r="J307" s="4">
        <f>SUMIFS('02_核算项'!$AC$2:$AC$6232,'02_核算项'!$B$2:$B$6232,$A307,'02_核算项'!$M$2:$M$6232,"VOCS")</f>
        <v>44.5481996</v>
      </c>
      <c r="K307" s="4">
        <f>SUMIFS('02_核算项'!$AC$2:$AC$6232,'02_核算项'!$B$2:$B$6232,$A307,'02_核算项'!$M$2:$M$6232,"PM10")</f>
        <v>32755.965195500008</v>
      </c>
      <c r="L307" s="4">
        <f>SUMIFS('02_核算项'!$AC$2:$AC$6232,'02_核算项'!$B$2:$B$6232,$A307,'02_核算项'!$M$2:$M$6232,"PM25")</f>
        <v>8545.330391000001</v>
      </c>
      <c r="M307" s="4">
        <f>SUMIFS('02_核算项'!$AC$2:$AC$6232,'02_核算项'!$B$2:$B$6232,$A307,'02_核算项'!$M$2:$M$6232,"BC")</f>
        <v>17.097869062</v>
      </c>
      <c r="N307" s="4">
        <f>SUMIFS('02_核算项'!$AC$2:$AC$6232,'02_核算项'!$B$2:$B$6232,$A307,'02_核算项'!$M$2:$M$6232,"OC")</f>
        <v>0.0320368</v>
      </c>
      <c r="O307" s="4">
        <f>SUMIFS('02_核算项'!$AC$2:$AC$6232,'02_核算项'!$B$2:$B$6232,$A307,'02_核算项'!$M$2:$M$6232,"NH3")</f>
        <v>177.77632</v>
      </c>
      <c r="P307" s="4">
        <f>SUMIFS('02_核算项'!$AD$2:$AD$6232,'02_核算项'!$B$2:$B$6232,$A307,'02_核算项'!$M$2:$M$6232,"SO2")</f>
        <v>3309.7867487999993</v>
      </c>
      <c r="Q307" s="4">
        <f>SUMIFS('02_核算项'!$AD$2:$AD$6232,'02_核算项'!$B$2:$B$6232,$A307,'02_核算项'!$M$2:$M$6232,"NOX")</f>
        <v>2886.11000208</v>
      </c>
      <c r="R307" s="4">
        <f>SUMIFS('02_核算项'!$AD$2:$AD$6232,'02_核算项'!$B$2:$B$6232,$A307,'02_核算项'!$M$2:$M$6232,"CO")</f>
        <v>2222.684552</v>
      </c>
      <c r="S307" s="4">
        <f>SUMIFS('02_核算项'!$AD$2:$AD$6232,'02_核算项'!$B$2:$B$6232,$A307,'02_核算项'!$M$2:$M$6232,"VOCS")</f>
        <v>44.5481996</v>
      </c>
      <c r="T307" s="4">
        <f>SUMIFS('02_核算项'!$AD$2:$AD$6232,'02_核算项'!$B$2:$B$6232,$A307,'02_核算项'!$M$2:$M$6232,"PM10")</f>
        <v>583.9195636850006</v>
      </c>
      <c r="U307" s="4">
        <f>SUMIFS('02_核算项'!$AD$2:$AD$6232,'02_核算项'!$B$2:$B$6232,$A307,'02_核算项'!$M$2:$M$6232,"PM25")</f>
        <v>341.81321564000035</v>
      </c>
      <c r="V307" s="4">
        <f>SUMIFS('02_核算项'!$AD$2:$AD$6232,'02_核算项'!$B$2:$B$6232,$A307,'02_核算项'!$M$2:$M$6232,"BC")</f>
        <v>0.6839147624800006</v>
      </c>
      <c r="W307" s="4">
        <f>SUMIFS('02_核算项'!$AD$2:$AD$6232,'02_核算项'!$B$2:$B$6232,$A307,'02_核算项'!$M$2:$M$6232,"OC")</f>
        <v>0.001281472000000001</v>
      </c>
      <c r="X307" s="4">
        <f>SUMIFS('02_核算项'!$AD$2:$AD$6232,'02_核算项'!$B$2:$B$6232,$A307,'02_核算项'!$M$2:$M$6232,"NH3")</f>
        <v>177.77632</v>
      </c>
      <c r="Y307" s="2">
        <v>29</v>
      </c>
    </row>
    <row r="308" spans="1:25">
      <c r="A308" s="2" t="s">
        <v>4116</v>
      </c>
      <c r="B308" s="2" t="s">
        <v>4117</v>
      </c>
      <c r="C308" s="2" t="s">
        <v>325</v>
      </c>
      <c r="D308" s="2" t="s">
        <v>50</v>
      </c>
      <c r="E308" s="2" t="s">
        <v>51</v>
      </c>
      <c r="F308" s="2" t="s">
        <v>52</v>
      </c>
      <c r="G308" s="4">
        <f>SUMIFS('02_核算项'!$AC$2:$AC$6232,'02_核算项'!$B$2:$B$6232,$A308,'02_核算项'!$M$2:$M$6232,"SO2")</f>
        <v>3273.67780998</v>
      </c>
      <c r="H308" s="4">
        <f>SUMIFS('02_核算项'!$AC$2:$AC$6232,'02_核算项'!$B$2:$B$6232,$A308,'02_核算项'!$M$2:$M$6232,"NOX")</f>
        <v>1092.0384652800003</v>
      </c>
      <c r="I308" s="4">
        <f>SUMIFS('02_核算项'!$AC$2:$AC$6232,'02_核算项'!$B$2:$B$6232,$A308,'02_核算项'!$M$2:$M$6232,"CO")</f>
        <v>243.758586</v>
      </c>
      <c r="J308" s="4">
        <f>SUMIFS('02_核算项'!$AC$2:$AC$6232,'02_核算项'!$B$2:$B$6232,$A308,'02_核算项'!$M$2:$M$6232,"VOCS")</f>
        <v>4.87517172</v>
      </c>
      <c r="K308" s="4">
        <f>SUMIFS('02_核算项'!$AC$2:$AC$6232,'02_核算项'!$B$2:$B$6232,$A308,'02_核算项'!$M$2:$M$6232,"PM10")</f>
        <v>10122.24103948848</v>
      </c>
      <c r="L308" s="4">
        <f>SUMIFS('02_核算项'!$AC$2:$AC$6232,'02_核算项'!$B$2:$B$6232,$A308,'02_核算项'!$M$2:$M$6232,"PM25")</f>
        <v>2443.29956125584</v>
      </c>
      <c r="M308" s="4">
        <f>SUMIFS('02_核算项'!$AC$2:$AC$6232,'02_核算项'!$B$2:$B$6232,$A308,'02_核算项'!$M$2:$M$6232,"BC")</f>
        <v>4.886599122511681</v>
      </c>
      <c r="N308" s="4">
        <f>SUMIFS('02_核算项'!$AC$2:$AC$6232,'02_核算项'!$B$2:$B$6232,$A308,'02_核算项'!$M$2:$M$6232,"OC")</f>
        <v>0.0</v>
      </c>
      <c r="O308" s="4">
        <f>SUMIFS('02_核算项'!$AC$2:$AC$6232,'02_核算项'!$B$2:$B$6232,$A308,'02_核算项'!$M$2:$M$6232,"NH3")</f>
        <v>0.0</v>
      </c>
      <c r="P308" s="4">
        <f>SUMIFS('02_核算项'!$AD$2:$AD$6232,'02_核算项'!$B$2:$B$6232,$A308,'02_核算项'!$M$2:$M$6232,"SO2")</f>
        <v>3273.67780998</v>
      </c>
      <c r="Q308" s="4">
        <f>SUMIFS('02_核算项'!$AD$2:$AD$6232,'02_核算项'!$B$2:$B$6232,$A308,'02_核算项'!$M$2:$M$6232,"NOX")</f>
        <v>1092.0384652800003</v>
      </c>
      <c r="R308" s="4">
        <f>SUMIFS('02_核算项'!$AD$2:$AD$6232,'02_核算项'!$B$2:$B$6232,$A308,'02_核算项'!$M$2:$M$6232,"CO")</f>
        <v>243.758586</v>
      </c>
      <c r="S308" s="4">
        <f>SUMIFS('02_核算项'!$AD$2:$AD$6232,'02_核算项'!$B$2:$B$6232,$A308,'02_核算项'!$M$2:$M$6232,"VOCS")</f>
        <v>4.87517172</v>
      </c>
      <c r="T308" s="4">
        <f>SUMIFS('02_核算项'!$AD$2:$AD$6232,'02_核算项'!$B$2:$B$6232,$A308,'02_核算项'!$M$2:$M$6232,"PM10")</f>
        <v>10122.24103948848</v>
      </c>
      <c r="U308" s="4">
        <f>SUMIFS('02_核算项'!$AD$2:$AD$6232,'02_核算项'!$B$2:$B$6232,$A308,'02_核算项'!$M$2:$M$6232,"PM25")</f>
        <v>2443.29956125584</v>
      </c>
      <c r="V308" s="4">
        <f>SUMIFS('02_核算项'!$AD$2:$AD$6232,'02_核算项'!$B$2:$B$6232,$A308,'02_核算项'!$M$2:$M$6232,"BC")</f>
        <v>4.886599122511681</v>
      </c>
      <c r="W308" s="4">
        <f>SUMIFS('02_核算项'!$AD$2:$AD$6232,'02_核算项'!$B$2:$B$6232,$A308,'02_核算项'!$M$2:$M$6232,"OC")</f>
        <v>0.0</v>
      </c>
      <c r="X308" s="4">
        <f>SUMIFS('02_核算项'!$AD$2:$AD$6232,'02_核算项'!$B$2:$B$6232,$A308,'02_核算项'!$M$2:$M$6232,"NH3")</f>
        <v>0.0</v>
      </c>
      <c r="Y308" s="2">
        <v>33</v>
      </c>
    </row>
    <row r="309" spans="1:25">
      <c r="A309" s="2" t="s">
        <v>4127</v>
      </c>
      <c r="B309" s="2" t="s">
        <v>559</v>
      </c>
      <c r="C309" s="2" t="s">
        <v>277</v>
      </c>
      <c r="D309" s="2" t="s">
        <v>278</v>
      </c>
      <c r="E309" s="2" t="s">
        <v>120</v>
      </c>
      <c r="F309" s="2" t="s">
        <v>142</v>
      </c>
      <c r="G309" s="4">
        <f>SUMIFS('02_核算项'!$AC$2:$AC$6232,'02_核算项'!$B$2:$B$6232,$A309,'02_核算项'!$M$2:$M$6232,"SO2")</f>
        <v>0.479967</v>
      </c>
      <c r="H309" s="4">
        <f>SUMIFS('02_核算项'!$AC$2:$AC$6232,'02_核算项'!$B$2:$B$6232,$A309,'02_核算项'!$M$2:$M$6232,"NOX")</f>
        <v>1.1839186000000002</v>
      </c>
      <c r="I309" s="4">
        <f>SUMIFS('02_核算项'!$AC$2:$AC$6232,'02_核算项'!$B$2:$B$6232,$A309,'02_核算项'!$M$2:$M$6232,"CO")</f>
        <v>0.09599339999999999</v>
      </c>
      <c r="J309" s="4">
        <f>SUMIFS('02_核算项'!$AC$2:$AC$6232,'02_核算项'!$B$2:$B$6232,$A309,'02_核算项'!$M$2:$M$6232,"VOCS")</f>
        <v>0.02079857</v>
      </c>
      <c r="K309" s="4">
        <f>SUMIFS('02_核算项'!$AC$2:$AC$6232,'02_核算项'!$B$2:$B$6232,$A309,'02_核算项'!$M$2:$M$6232,"PM10")</f>
        <v>0.0799945</v>
      </c>
      <c r="L309" s="4">
        <f>SUMIFS('02_核算项'!$AC$2:$AC$6232,'02_核算项'!$B$2:$B$6232,$A309,'02_核算项'!$M$2:$M$6232,"PM25")</f>
        <v>0.0799945</v>
      </c>
      <c r="M309" s="4">
        <f>SUMIFS('02_核算项'!$AC$2:$AC$6232,'02_核算项'!$B$2:$B$6232,$A309,'02_核算项'!$M$2:$M$6232,"BC")</f>
        <v>0.00159989</v>
      </c>
      <c r="N309" s="4">
        <f>SUMIFS('02_核算项'!$AC$2:$AC$6232,'02_核算项'!$B$2:$B$6232,$A309,'02_核算项'!$M$2:$M$6232,"OC")</f>
        <v>0.00639956</v>
      </c>
      <c r="O309" s="4">
        <f>SUMIFS('02_核算项'!$AC$2:$AC$6232,'02_核算项'!$B$2:$B$6232,$A309,'02_核算项'!$M$2:$M$6232,"NH3")</f>
        <v>0</v>
      </c>
      <c r="P309" s="4">
        <f>SUMIFS('02_核算项'!$AD$2:$AD$6232,'02_核算项'!$B$2:$B$6232,$A309,'02_核算项'!$M$2:$M$6232,"SO2")</f>
        <v>0.09599339999999998</v>
      </c>
      <c r="Q309" s="4">
        <f>SUMIFS('02_核算项'!$AD$2:$AD$6232,'02_核算项'!$B$2:$B$6232,$A309,'02_核算项'!$M$2:$M$6232,"NOX")</f>
        <v>0.8287430200000001</v>
      </c>
      <c r="R309" s="4">
        <f>SUMIFS('02_核算项'!$AD$2:$AD$6232,'02_核算项'!$B$2:$B$6232,$A309,'02_核算项'!$M$2:$M$6232,"CO")</f>
        <v>0.09599339999999999</v>
      </c>
      <c r="S309" s="4">
        <f>SUMIFS('02_核算项'!$AD$2:$AD$6232,'02_核算项'!$B$2:$B$6232,$A309,'02_核算项'!$M$2:$M$6232,"VOCS")</f>
        <v>0.02079857</v>
      </c>
      <c r="T309" s="4">
        <f>SUMIFS('02_核算项'!$AD$2:$AD$6232,'02_核算项'!$B$2:$B$6232,$A309,'02_核算项'!$M$2:$M$6232,"PM10")</f>
        <v>0.004399697500000003</v>
      </c>
      <c r="U309" s="4">
        <f>SUMIFS('02_核算项'!$AD$2:$AD$6232,'02_核算项'!$B$2:$B$6232,$A309,'02_核算项'!$M$2:$M$6232,"PM25")</f>
        <v>0.004399697500000003</v>
      </c>
      <c r="V309" s="4">
        <f>SUMIFS('02_核算项'!$AD$2:$AD$6232,'02_核算项'!$B$2:$B$6232,$A309,'02_核算项'!$M$2:$M$6232,"BC")</f>
        <v>8.799395000000008e-05</v>
      </c>
      <c r="W309" s="4">
        <f>SUMIFS('02_核算项'!$AD$2:$AD$6232,'02_核算项'!$B$2:$B$6232,$A309,'02_核算项'!$M$2:$M$6232,"OC")</f>
        <v>0.0003519758000000003</v>
      </c>
      <c r="Y309" s="2">
        <v>46</v>
      </c>
    </row>
    <row r="310" spans="1:25">
      <c r="A310" s="2" t="s">
        <v>4145</v>
      </c>
      <c r="B310" s="2" t="s">
        <v>672</v>
      </c>
      <c r="C310" s="2" t="s">
        <v>296</v>
      </c>
      <c r="D310" s="2" t="s">
        <v>278</v>
      </c>
      <c r="E310" s="2" t="s">
        <v>120</v>
      </c>
      <c r="F310" s="2" t="s">
        <v>297</v>
      </c>
      <c r="G310" s="4">
        <f>SUMIFS('02_核算项'!$AC$2:$AC$6232,'02_核算项'!$B$2:$B$6232,$A310,'02_核算项'!$M$2:$M$6232,"SO2")</f>
        <v>0</v>
      </c>
      <c r="H310" s="4">
        <f>SUMIFS('02_核算项'!$AC$2:$AC$6232,'02_核算项'!$B$2:$B$6232,$A310,'02_核算项'!$M$2:$M$6232,"NOX")</f>
        <v>0</v>
      </c>
      <c r="I310" s="4">
        <f>SUMIFS('02_核算项'!$AC$2:$AC$6232,'02_核算项'!$B$2:$B$6232,$A310,'02_核算项'!$M$2:$M$6232,"CO")</f>
        <v>0</v>
      </c>
      <c r="J310" s="4">
        <f>SUMIFS('02_核算项'!$AC$2:$AC$6232,'02_核算项'!$B$2:$B$6232,$A310,'02_核算项'!$M$2:$M$6232,"VOCS")</f>
        <v>0</v>
      </c>
      <c r="K310" s="4">
        <f>SUMIFS('02_核算项'!$AC$2:$AC$6232,'02_核算项'!$B$2:$B$6232,$A310,'02_核算项'!$M$2:$M$6232,"PM10")</f>
        <v>0</v>
      </c>
      <c r="L310" s="4">
        <f>SUMIFS('02_核算项'!$AC$2:$AC$6232,'02_核算项'!$B$2:$B$6232,$A310,'02_核算项'!$M$2:$M$6232,"PM25")</f>
        <v>0</v>
      </c>
      <c r="M310" s="4">
        <f>SUMIFS('02_核算项'!$AC$2:$AC$6232,'02_核算项'!$B$2:$B$6232,$A310,'02_核算项'!$M$2:$M$6232,"BC")</f>
        <v>0</v>
      </c>
      <c r="N310" s="4">
        <f>SUMIFS('02_核算项'!$AC$2:$AC$6232,'02_核算项'!$B$2:$B$6232,$A310,'02_核算项'!$M$2:$M$6232,"OC")</f>
        <v>0</v>
      </c>
      <c r="O310" s="4">
        <f>SUMIFS('02_核算项'!$AC$2:$AC$6232,'02_核算项'!$B$2:$B$6232,$A310,'02_核算项'!$M$2:$M$6232,"NH3")</f>
        <v>0.0</v>
      </c>
      <c r="X310" s="4">
        <f>SUMIFS('02_核算项'!$AD$2:$AD$6232,'02_核算项'!$B$2:$B$6232,$A310,'02_核算项'!$M$2:$M$6232,"NH3")</f>
        <v>0.0</v>
      </c>
      <c r="Y310" s="2">
        <v>44</v>
      </c>
    </row>
    <row r="311" spans="1:25">
      <c r="A311" s="2" t="s">
        <v>4155</v>
      </c>
      <c r="B311" s="2" t="s">
        <v>2846</v>
      </c>
      <c r="C311" s="2" t="s">
        <v>984</v>
      </c>
      <c r="D311" s="2" t="s">
        <v>50</v>
      </c>
      <c r="E311" s="2" t="s">
        <v>51</v>
      </c>
      <c r="F311" s="2" t="s">
        <v>912</v>
      </c>
      <c r="G311" s="4">
        <f>SUMIFS('02_核算项'!$AC$2:$AC$6232,'02_核算项'!$B$2:$B$6232,$A311,'02_核算项'!$M$2:$M$6232,"SO2")</f>
        <v>19480.347243</v>
      </c>
      <c r="H311" s="4">
        <f>SUMIFS('02_核算项'!$AC$2:$AC$6232,'02_核算项'!$B$2:$B$6232,$A311,'02_核算项'!$M$2:$M$6232,"NOX")</f>
        <v>18359.908970200002</v>
      </c>
      <c r="I311" s="4">
        <f>SUMIFS('02_核算项'!$AC$2:$AC$6232,'02_核算项'!$B$2:$B$6232,$A311,'02_核算项'!$M$2:$M$6232,"CO")</f>
        <v>5092.90124</v>
      </c>
      <c r="J311" s="4">
        <f>SUMIFS('02_核算项'!$AC$2:$AC$6232,'02_核算项'!$B$2:$B$6232,$A311,'02_核算项'!$M$2:$M$6232,"VOCS")</f>
        <v>101.8580248</v>
      </c>
      <c r="K311" s="4">
        <f>SUMIFS('02_核算项'!$AC$2:$AC$6232,'02_核算项'!$B$2:$B$6232,$A311,'02_核算项'!$M$2:$M$6232,"PM10")</f>
        <v>62726.71812246</v>
      </c>
      <c r="L311" s="4">
        <f>SUMIFS('02_核算项'!$AC$2:$AC$6232,'02_核算项'!$B$2:$B$6232,$A311,'02_核算项'!$M$2:$M$6232,"PM25")</f>
        <v>16363.49168412</v>
      </c>
      <c r="M311" s="4">
        <f>SUMIFS('02_核算项'!$AC$2:$AC$6232,'02_核算项'!$B$2:$B$6232,$A311,'02_核算项'!$M$2:$M$6232,"BC")</f>
        <v>32.72698336824</v>
      </c>
      <c r="N311" s="4">
        <f>SUMIFS('02_核算项'!$AC$2:$AC$6232,'02_核算项'!$B$2:$B$6232,$A311,'02_核算项'!$M$2:$M$6232,"OC")</f>
        <v>0.0</v>
      </c>
      <c r="O311" s="4">
        <f>SUMIFS('02_核算项'!$AC$2:$AC$6232,'02_核算项'!$B$2:$B$6232,$A311,'02_核算项'!$M$2:$M$6232,"NH3")</f>
        <v>0.0</v>
      </c>
      <c r="P311" s="4">
        <f>SUMIFS('02_核算项'!$AD$2:$AD$6232,'02_核算项'!$B$2:$B$6232,$A311,'02_核算项'!$M$2:$M$6232,"SO2")</f>
        <v>19480.347243</v>
      </c>
      <c r="Q311" s="4">
        <f>SUMIFS('02_核算项'!$AD$2:$AD$6232,'02_核算项'!$B$2:$B$6232,$A311,'02_核算项'!$M$2:$M$6232,"NOX")</f>
        <v>14320.728996756003</v>
      </c>
      <c r="R311" s="4">
        <f>SUMIFS('02_核算项'!$AD$2:$AD$6232,'02_核算项'!$B$2:$B$6232,$A311,'02_核算项'!$M$2:$M$6232,"CO")</f>
        <v>5092.90124</v>
      </c>
      <c r="S311" s="4">
        <f>SUMIFS('02_核算项'!$AD$2:$AD$6232,'02_核算项'!$B$2:$B$6232,$A311,'02_核算项'!$M$2:$M$6232,"VOCS")</f>
        <v>101.8580248</v>
      </c>
      <c r="T311" s="4">
        <f>SUMIFS('02_核算项'!$AD$2:$AD$6232,'02_核算项'!$B$2:$B$6232,$A311,'02_核算项'!$M$2:$M$6232,"PM10")</f>
        <v>62726.718122460006</v>
      </c>
      <c r="U311" s="4">
        <f>SUMIFS('02_核算项'!$AD$2:$AD$6232,'02_核算项'!$B$2:$B$6232,$A311,'02_核算项'!$M$2:$M$6232,"PM25")</f>
        <v>16363.49168412</v>
      </c>
      <c r="V311" s="4">
        <f>SUMIFS('02_核算项'!$AD$2:$AD$6232,'02_核算项'!$B$2:$B$6232,$A311,'02_核算项'!$M$2:$M$6232,"BC")</f>
        <v>32.72698336824</v>
      </c>
      <c r="W311" s="4">
        <f>SUMIFS('02_核算项'!$AD$2:$AD$6232,'02_核算项'!$B$2:$B$6232,$A311,'02_核算项'!$M$2:$M$6232,"OC")</f>
        <v>0.0</v>
      </c>
      <c r="X311" s="4">
        <f>SUMIFS('02_核算项'!$AD$2:$AD$6232,'02_核算项'!$B$2:$B$6232,$A311,'02_核算项'!$M$2:$M$6232,"NH3")</f>
        <v>0.0</v>
      </c>
      <c r="Y311" s="2">
        <v>32</v>
      </c>
    </row>
    <row r="312" spans="1:25">
      <c r="A312" s="2" t="s">
        <v>4165</v>
      </c>
      <c r="B312" s="2" t="s">
        <v>1488</v>
      </c>
      <c r="C312" s="2" t="s">
        <v>447</v>
      </c>
      <c r="D312" s="2" t="s">
        <v>278</v>
      </c>
      <c r="E312" s="2" t="s">
        <v>120</v>
      </c>
      <c r="F312" s="2" t="s">
        <v>52</v>
      </c>
      <c r="G312" s="4">
        <f>SUMIFS('02_核算项'!$AC$2:$AC$6232,'02_核算项'!$B$2:$B$6232,$A312,'02_核算项'!$M$2:$M$6232,"SO2")</f>
        <v>0</v>
      </c>
      <c r="H312" s="4">
        <f>SUMIFS('02_核算项'!$AC$2:$AC$6232,'02_核算项'!$B$2:$B$6232,$A312,'02_核算项'!$M$2:$M$6232,"NOX")</f>
        <v>0</v>
      </c>
      <c r="I312" s="4">
        <f>SUMIFS('02_核算项'!$AC$2:$AC$6232,'02_核算项'!$B$2:$B$6232,$A312,'02_核算项'!$M$2:$M$6232,"CO")</f>
        <v>0</v>
      </c>
      <c r="J312" s="4">
        <f>SUMIFS('02_核算项'!$AC$2:$AC$6232,'02_核算项'!$B$2:$B$6232,$A312,'02_核算项'!$M$2:$M$6232,"VOCS")</f>
        <v>0</v>
      </c>
      <c r="K312" s="4">
        <f>SUMIFS('02_核算项'!$AC$2:$AC$6232,'02_核算项'!$B$2:$B$6232,$A312,'02_核算项'!$M$2:$M$6232,"PM10")</f>
        <v>0</v>
      </c>
      <c r="L312" s="4">
        <f>SUMIFS('02_核算项'!$AC$2:$AC$6232,'02_核算项'!$B$2:$B$6232,$A312,'02_核算项'!$M$2:$M$6232,"PM25")</f>
        <v>0</v>
      </c>
      <c r="M312" s="4">
        <f>SUMIFS('02_核算项'!$AC$2:$AC$6232,'02_核算项'!$B$2:$B$6232,$A312,'02_核算项'!$M$2:$M$6232,"BC")</f>
        <v>0</v>
      </c>
      <c r="N312" s="4">
        <f>SUMIFS('02_核算项'!$AC$2:$AC$6232,'02_核算项'!$B$2:$B$6232,$A312,'02_核算项'!$M$2:$M$6232,"OC")</f>
        <v>0</v>
      </c>
      <c r="O312" s="4">
        <f>SUMIFS('02_核算项'!$AC$2:$AC$6232,'02_核算项'!$B$2:$B$6232,$A312,'02_核算项'!$M$2:$M$6232,"NH3")</f>
        <v>0</v>
      </c>
      <c r="Y312" s="2">
        <v>32</v>
      </c>
    </row>
    <row r="313" spans="1:25">
      <c r="A313" s="2" t="s">
        <v>4175</v>
      </c>
      <c r="B313" s="2" t="s">
        <v>3474</v>
      </c>
      <c r="C313" s="2" t="s">
        <v>1106</v>
      </c>
      <c r="D313" s="2" t="s">
        <v>224</v>
      </c>
      <c r="E313" s="2" t="s">
        <v>227</v>
      </c>
      <c r="F313" s="2" t="s">
        <v>418</v>
      </c>
      <c r="G313" s="4">
        <f>SUMIFS('02_核算项'!$AC$2:$AC$6232,'02_核算项'!$B$2:$B$6232,$A313,'02_核算项'!$M$2:$M$6232,"SO2")</f>
        <v>0.0</v>
      </c>
      <c r="H313" s="4">
        <f>SUMIFS('02_核算项'!$AC$2:$AC$6232,'02_核算项'!$B$2:$B$6232,$A313,'02_核算项'!$M$2:$M$6232,"NOX")</f>
        <v>1093.898327</v>
      </c>
      <c r="I313" s="4">
        <f>SUMIFS('02_核算项'!$AC$2:$AC$6232,'02_核算项'!$B$2:$B$6232,$A313,'02_核算项'!$M$2:$M$6232,"CO")</f>
        <v>346.845811</v>
      </c>
      <c r="J313" s="4">
        <f>SUMIFS('02_核算项'!$AC$2:$AC$6232,'02_核算项'!$B$2:$B$6232,$A313,'02_核算项'!$M$2:$M$6232,"VOCS")</f>
        <v>5.3360894000000005</v>
      </c>
      <c r="K313" s="4">
        <f>SUMIFS('02_核算项'!$AC$2:$AC$6232,'02_核算项'!$B$2:$B$6232,$A313,'02_核算项'!$M$2:$M$6232,"PM10")</f>
        <v>8.0041341</v>
      </c>
      <c r="L313" s="4">
        <f>SUMIFS('02_核算项'!$AC$2:$AC$6232,'02_核算项'!$B$2:$B$6232,$A313,'02_核算项'!$M$2:$M$6232,"PM25")</f>
        <v>8.0041341</v>
      </c>
      <c r="M313" s="4">
        <f>SUMIFS('02_核算项'!$AC$2:$AC$6232,'02_核算项'!$B$2:$B$6232,$A313,'02_核算项'!$M$2:$M$6232,"BC")</f>
        <v>0.0</v>
      </c>
      <c r="N313" s="4">
        <f>SUMIFS('02_核算项'!$AC$2:$AC$6232,'02_核算项'!$B$2:$B$6232,$A313,'02_核算项'!$M$2:$M$6232,"OC")</f>
        <v>0.0</v>
      </c>
      <c r="O313" s="4">
        <f>SUMIFS('02_核算项'!$AC$2:$AC$6232,'02_核算项'!$B$2:$B$6232,$A313,'02_核算项'!$M$2:$M$6232,"NH3")</f>
        <v>0</v>
      </c>
      <c r="P313" s="4">
        <f>SUMIFS('02_核算项'!$AD$2:$AD$6232,'02_核算项'!$B$2:$B$6232,$A313,'02_核算项'!$M$2:$M$6232,"SO2")</f>
        <v>0.0</v>
      </c>
      <c r="Q313" s="4">
        <f>SUMIFS('02_核算项'!$AD$2:$AD$6232,'02_核算项'!$B$2:$B$6232,$A313,'02_核算项'!$M$2:$M$6232,"NOX")</f>
        <v>393.80339772</v>
      </c>
      <c r="R313" s="4">
        <f>SUMIFS('02_核算项'!$AD$2:$AD$6232,'02_核算项'!$B$2:$B$6232,$A313,'02_核算项'!$M$2:$M$6232,"CO")</f>
        <v>346.845811</v>
      </c>
      <c r="S313" s="4">
        <f>SUMIFS('02_核算项'!$AD$2:$AD$6232,'02_核算项'!$B$2:$B$6232,$A313,'02_核算项'!$M$2:$M$6232,"VOCS")</f>
        <v>5.3360894000000005</v>
      </c>
      <c r="T313" s="4">
        <f>SUMIFS('02_核算项'!$AD$2:$AD$6232,'02_核算项'!$B$2:$B$6232,$A313,'02_核算项'!$M$2:$M$6232,"PM10")</f>
        <v>3.4417776630000003</v>
      </c>
      <c r="U313" s="4">
        <f>SUMIFS('02_核算项'!$AD$2:$AD$6232,'02_核算项'!$B$2:$B$6232,$A313,'02_核算项'!$M$2:$M$6232,"PM25")</f>
        <v>3.4417776630000003</v>
      </c>
      <c r="V313" s="4">
        <f>SUMIFS('02_核算项'!$AD$2:$AD$6232,'02_核算项'!$B$2:$B$6232,$A313,'02_核算项'!$M$2:$M$6232,"BC")</f>
        <v>0.0</v>
      </c>
      <c r="W313" s="4">
        <f>SUMIFS('02_核算项'!$AD$2:$AD$6232,'02_核算项'!$B$2:$B$6232,$A313,'02_核算项'!$M$2:$M$6232,"OC")</f>
        <v>0.0</v>
      </c>
      <c r="Y313" s="2">
        <v>29</v>
      </c>
    </row>
    <row r="314" spans="1:25">
      <c r="A314" s="2" t="s">
        <v>4185</v>
      </c>
      <c r="B314" s="2" t="s">
        <v>864</v>
      </c>
      <c r="C314" s="2" t="s">
        <v>514</v>
      </c>
      <c r="D314" s="2" t="s">
        <v>278</v>
      </c>
      <c r="E314" s="2" t="s">
        <v>120</v>
      </c>
      <c r="F314" s="2" t="s">
        <v>52</v>
      </c>
      <c r="G314" s="4">
        <f>SUMIFS('02_核算项'!$AC$2:$AC$6232,'02_核算项'!$B$2:$B$6232,$A314,'02_核算项'!$M$2:$M$6232,"SO2")</f>
        <v>0</v>
      </c>
      <c r="H314" s="4">
        <f>SUMIFS('02_核算项'!$AC$2:$AC$6232,'02_核算项'!$B$2:$B$6232,$A314,'02_核算项'!$M$2:$M$6232,"NOX")</f>
        <v>0</v>
      </c>
      <c r="I314" s="4">
        <f>SUMIFS('02_核算项'!$AC$2:$AC$6232,'02_核算项'!$B$2:$B$6232,$A314,'02_核算项'!$M$2:$M$6232,"CO")</f>
        <v>0</v>
      </c>
      <c r="J314" s="4">
        <f>SUMIFS('02_核算项'!$AC$2:$AC$6232,'02_核算项'!$B$2:$B$6232,$A314,'02_核算项'!$M$2:$M$6232,"VOCS")</f>
        <v>0</v>
      </c>
      <c r="K314" s="4">
        <f>SUMIFS('02_核算项'!$AC$2:$AC$6232,'02_核算项'!$B$2:$B$6232,$A314,'02_核算项'!$M$2:$M$6232,"PM10")</f>
        <v>0</v>
      </c>
      <c r="L314" s="4">
        <f>SUMIFS('02_核算项'!$AC$2:$AC$6232,'02_核算项'!$B$2:$B$6232,$A314,'02_核算项'!$M$2:$M$6232,"PM25")</f>
        <v>0</v>
      </c>
      <c r="M314" s="4">
        <f>SUMIFS('02_核算项'!$AC$2:$AC$6232,'02_核算项'!$B$2:$B$6232,$A314,'02_核算项'!$M$2:$M$6232,"BC")</f>
        <v>0</v>
      </c>
      <c r="N314" s="4">
        <f>SUMIFS('02_核算项'!$AC$2:$AC$6232,'02_核算项'!$B$2:$B$6232,$A314,'02_核算项'!$M$2:$M$6232,"OC")</f>
        <v>0</v>
      </c>
      <c r="O314" s="4">
        <f>SUMIFS('02_核算项'!$AC$2:$AC$6232,'02_核算项'!$B$2:$B$6232,$A314,'02_核算项'!$M$2:$M$6232,"NH3")</f>
        <v>0</v>
      </c>
      <c r="Y314" s="2">
        <v>32</v>
      </c>
    </row>
    <row r="315" spans="1:25">
      <c r="A315" s="2" t="s">
        <v>4195</v>
      </c>
      <c r="B315" s="2" t="s">
        <v>4196</v>
      </c>
      <c r="C315" s="2" t="s">
        <v>924</v>
      </c>
      <c r="D315" s="2" t="s">
        <v>50</v>
      </c>
      <c r="E315" s="2" t="s">
        <v>225</v>
      </c>
      <c r="F315" s="2" t="s">
        <v>297</v>
      </c>
      <c r="G315" s="4">
        <f>SUMIFS('02_核算项'!$AC$2:$AC$6232,'02_核算项'!$B$2:$B$6232,$A315,'02_核算项'!$M$2:$M$6232,"SO2")</f>
        <v>0.0</v>
      </c>
      <c r="H315" s="4">
        <f>SUMIFS('02_核算项'!$AC$2:$AC$6232,'02_核算项'!$B$2:$B$6232,$A315,'02_核算项'!$M$2:$M$6232,"NOX")</f>
        <v>419.52778499999994</v>
      </c>
      <c r="I315" s="4">
        <f>SUMIFS('02_核算项'!$AC$2:$AC$6232,'02_核算项'!$B$2:$B$6232,$A315,'02_核算项'!$M$2:$M$6232,"CO")</f>
        <v>133.021005</v>
      </c>
      <c r="J315" s="4">
        <f>SUMIFS('02_核算项'!$AC$2:$AC$6232,'02_核算项'!$B$2:$B$6232,$A315,'02_核算项'!$M$2:$M$6232,"VOCS")</f>
        <v>2.046477</v>
      </c>
      <c r="K315" s="4">
        <f>SUMIFS('02_核算项'!$AC$2:$AC$6232,'02_核算项'!$B$2:$B$6232,$A315,'02_核算项'!$M$2:$M$6232,"PM10")</f>
        <v>3.0697155</v>
      </c>
      <c r="L315" s="4">
        <f>SUMIFS('02_核算项'!$AC$2:$AC$6232,'02_核算项'!$B$2:$B$6232,$A315,'02_核算项'!$M$2:$M$6232,"PM25")</f>
        <v>3.0697155</v>
      </c>
      <c r="M315" s="4">
        <f>SUMIFS('02_核算项'!$AC$2:$AC$6232,'02_核算项'!$B$2:$B$6232,$A315,'02_核算项'!$M$2:$M$6232,"BC")</f>
        <v>0.0</v>
      </c>
      <c r="N315" s="4">
        <f>SUMIFS('02_核算项'!$AC$2:$AC$6232,'02_核算项'!$B$2:$B$6232,$A315,'02_核算项'!$M$2:$M$6232,"OC")</f>
        <v>0.0</v>
      </c>
      <c r="O315" s="4">
        <f>SUMIFS('02_核算项'!$AC$2:$AC$6232,'02_核算项'!$B$2:$B$6232,$A315,'02_核算项'!$M$2:$M$6232,"NH3")</f>
        <v>0.0</v>
      </c>
      <c r="P315" s="4">
        <f>SUMIFS('02_核算项'!$AD$2:$AD$6232,'02_核算项'!$B$2:$B$6232,$A315,'02_核算项'!$M$2:$M$6232,"SO2")</f>
        <v>0.0</v>
      </c>
      <c r="Q315" s="4">
        <f>SUMIFS('02_核算项'!$AD$2:$AD$6232,'02_核算项'!$B$2:$B$6232,$A315,'02_核算项'!$M$2:$M$6232,"NOX")</f>
        <v>327.23167229999996</v>
      </c>
      <c r="R315" s="4">
        <f>SUMIFS('02_核算项'!$AD$2:$AD$6232,'02_核算项'!$B$2:$B$6232,$A315,'02_核算项'!$M$2:$M$6232,"CO")</f>
        <v>133.021005</v>
      </c>
      <c r="S315" s="4">
        <f>SUMIFS('02_核算项'!$AD$2:$AD$6232,'02_核算项'!$B$2:$B$6232,$A315,'02_核算项'!$M$2:$M$6232,"VOCS")</f>
        <v>2.046477</v>
      </c>
      <c r="T315" s="4">
        <f>SUMIFS('02_核算项'!$AD$2:$AD$6232,'02_核算项'!$B$2:$B$6232,$A315,'02_核算项'!$M$2:$M$6232,"PM10")</f>
        <v>3.0697155</v>
      </c>
      <c r="U315" s="4">
        <f>SUMIFS('02_核算项'!$AD$2:$AD$6232,'02_核算项'!$B$2:$B$6232,$A315,'02_核算项'!$M$2:$M$6232,"PM25")</f>
        <v>3.0697155</v>
      </c>
      <c r="V315" s="4">
        <f>SUMIFS('02_核算项'!$AD$2:$AD$6232,'02_核算项'!$B$2:$B$6232,$A315,'02_核算项'!$M$2:$M$6232,"BC")</f>
        <v>0.0</v>
      </c>
      <c r="W315" s="4">
        <f>SUMIFS('02_核算项'!$AD$2:$AD$6232,'02_核算项'!$B$2:$B$6232,$A315,'02_核算项'!$M$2:$M$6232,"OC")</f>
        <v>0.0</v>
      </c>
      <c r="X315" s="4">
        <f>SUMIFS('02_核算项'!$AD$2:$AD$6232,'02_核算项'!$B$2:$B$6232,$A315,'02_核算项'!$M$2:$M$6232,"NH3")</f>
        <v>0.0</v>
      </c>
      <c r="Y315" s="2">
        <v>32</v>
      </c>
    </row>
    <row r="316" spans="1:25">
      <c r="A316" s="2" t="s">
        <v>4206</v>
      </c>
      <c r="B316" s="2" t="s">
        <v>4207</v>
      </c>
      <c r="C316" s="2" t="s">
        <v>277</v>
      </c>
      <c r="D316" s="2" t="s">
        <v>224</v>
      </c>
      <c r="E316" s="2" t="s">
        <v>51</v>
      </c>
      <c r="F316" s="2" t="s">
        <v>142</v>
      </c>
      <c r="G316" s="4">
        <f>SUMIFS('02_核算项'!$AC$2:$AC$6232,'02_核算项'!$B$2:$B$6232,$A316,'02_核算项'!$M$2:$M$6232,"SO2")</f>
        <v>6631.572432</v>
      </c>
      <c r="H316" s="4">
        <f>SUMIFS('02_核算项'!$AC$2:$AC$6232,'02_核算项'!$B$2:$B$6232,$A316,'02_核算项'!$M$2:$M$6232,"NOX")</f>
        <v>5859.514367</v>
      </c>
      <c r="I316" s="4">
        <f>SUMIFS('02_核算项'!$AC$2:$AC$6232,'02_核算项'!$B$2:$B$6232,$A316,'02_核算项'!$M$2:$M$6232,"CO")</f>
        <v>1625.3854</v>
      </c>
      <c r="J316" s="4">
        <f>SUMIFS('02_核算项'!$AC$2:$AC$6232,'02_核算项'!$B$2:$B$6232,$A316,'02_核算项'!$M$2:$M$6232,"VOCS")</f>
        <v>32.507708</v>
      </c>
      <c r="K316" s="4">
        <f>SUMIFS('02_核算项'!$AC$2:$AC$6232,'02_核算项'!$B$2:$B$6232,$A316,'02_核算项'!$M$2:$M$6232,"PM10")</f>
        <v>16766.6630937</v>
      </c>
      <c r="L316" s="4">
        <f>SUMIFS('02_核算项'!$AC$2:$AC$6232,'02_核算项'!$B$2:$B$6232,$A316,'02_核算项'!$M$2:$M$6232,"PM25")</f>
        <v>4373.9121114</v>
      </c>
      <c r="M316" s="4">
        <f>SUMIFS('02_核算项'!$AC$2:$AC$6232,'02_核算项'!$B$2:$B$6232,$A316,'02_核算项'!$M$2:$M$6232,"BC")</f>
        <v>8.7478242228</v>
      </c>
      <c r="N316" s="4">
        <f>SUMIFS('02_核算项'!$AC$2:$AC$6232,'02_核算项'!$B$2:$B$6232,$A316,'02_核算项'!$M$2:$M$6232,"OC")</f>
        <v>0.0</v>
      </c>
      <c r="O316" s="4">
        <f>SUMIFS('02_核算项'!$AC$2:$AC$6232,'02_核算项'!$B$2:$B$6232,$A316,'02_核算项'!$M$2:$M$6232,"NH3")</f>
        <v>130.030832</v>
      </c>
      <c r="P316" s="4">
        <f>SUMIFS('02_核算项'!$AD$2:$AD$6232,'02_核算项'!$B$2:$B$6232,$A316,'02_核算项'!$M$2:$M$6232,"SO2")</f>
        <v>1326.3144863999996</v>
      </c>
      <c r="Q316" s="4">
        <f>SUMIFS('02_核算项'!$AD$2:$AD$6232,'02_核算项'!$B$2:$B$6232,$A316,'02_核算项'!$M$2:$M$6232,"NOX")</f>
        <v>2109.42517212</v>
      </c>
      <c r="R316" s="4">
        <f>SUMIFS('02_核算项'!$AD$2:$AD$6232,'02_核算项'!$B$2:$B$6232,$A316,'02_核算项'!$M$2:$M$6232,"CO")</f>
        <v>1625.3854</v>
      </c>
      <c r="S316" s="4">
        <f>SUMIFS('02_核算项'!$AD$2:$AD$6232,'02_核算项'!$B$2:$B$6232,$A316,'02_核算项'!$M$2:$M$6232,"VOCS")</f>
        <v>32.507708</v>
      </c>
      <c r="T316" s="4">
        <f>SUMIFS('02_核算项'!$AD$2:$AD$6232,'02_核算项'!$B$2:$B$6232,$A316,'02_核算项'!$M$2:$M$6232,"PM10")</f>
        <v>298.88399427900026</v>
      </c>
      <c r="U316" s="4">
        <f>SUMIFS('02_核算项'!$AD$2:$AD$6232,'02_核算项'!$B$2:$B$6232,$A316,'02_核算项'!$M$2:$M$6232,"PM25")</f>
        <v>174.95648445600014</v>
      </c>
      <c r="V316" s="4">
        <f>SUMIFS('02_核算项'!$AD$2:$AD$6232,'02_核算项'!$B$2:$B$6232,$A316,'02_核算项'!$M$2:$M$6232,"BC")</f>
        <v>0.3499129689120003</v>
      </c>
      <c r="W316" s="4">
        <f>SUMIFS('02_核算项'!$AD$2:$AD$6232,'02_核算项'!$B$2:$B$6232,$A316,'02_核算项'!$M$2:$M$6232,"OC")</f>
        <v>0.0</v>
      </c>
      <c r="X316" s="4">
        <f>SUMIFS('02_核算项'!$AD$2:$AD$6232,'02_核算项'!$B$2:$B$6232,$A316,'02_核算项'!$M$2:$M$6232,"NH3")</f>
        <v>130.030832</v>
      </c>
      <c r="Y316" s="2">
        <v>15</v>
      </c>
    </row>
    <row r="317" spans="1:25">
      <c r="A317" s="2" t="s">
        <v>4217</v>
      </c>
      <c r="B317" s="2" t="s">
        <v>1753</v>
      </c>
      <c r="C317" s="2" t="s">
        <v>1754</v>
      </c>
      <c r="D317" s="2" t="s">
        <v>50</v>
      </c>
      <c r="E317" s="2" t="s">
        <v>51</v>
      </c>
      <c r="F317" s="2" t="s">
        <v>142</v>
      </c>
      <c r="G317" s="4">
        <f>SUMIFS('02_核算项'!$AC$2:$AC$6232,'02_核算项'!$B$2:$B$6232,$A317,'02_核算项'!$M$2:$M$6232,"SO2")</f>
        <v>3023.53415</v>
      </c>
      <c r="H317" s="4">
        <f>SUMIFS('02_核算项'!$AC$2:$AC$6232,'02_核算项'!$B$2:$B$6232,$A317,'02_核算项'!$M$2:$M$6232,"NOX")</f>
        <v>1600.69455</v>
      </c>
      <c r="I317" s="4">
        <f>SUMIFS('02_核算项'!$AC$2:$AC$6232,'02_核算项'!$B$2:$B$6232,$A317,'02_核算项'!$M$2:$M$6232,"CO")</f>
        <v>390.89</v>
      </c>
      <c r="J317" s="4">
        <f>SUMIFS('02_核算项'!$AC$2:$AC$6232,'02_核算项'!$B$2:$B$6232,$A317,'02_核算项'!$M$2:$M$6232,"VOCS")</f>
        <v>7.8178</v>
      </c>
      <c r="K317" s="4">
        <f>SUMIFS('02_核算项'!$AC$2:$AC$6232,'02_核算项'!$B$2:$B$6232,$A317,'02_核算项'!$M$2:$M$6232,"PM10")</f>
        <v>7879.0231462500005</v>
      </c>
      <c r="L317" s="4">
        <f>SUMIFS('02_核算项'!$AC$2:$AC$6232,'02_核算项'!$B$2:$B$6232,$A317,'02_核算项'!$M$2:$M$6232,"PM25")</f>
        <v>2055.3973425000004</v>
      </c>
      <c r="M317" s="4">
        <f>SUMIFS('02_核算项'!$AC$2:$AC$6232,'02_核算项'!$B$2:$B$6232,$A317,'02_核算项'!$M$2:$M$6232,"BC")</f>
        <v>4.110794685</v>
      </c>
      <c r="N317" s="4">
        <f>SUMIFS('02_核算项'!$AC$2:$AC$6232,'02_核算项'!$B$2:$B$6232,$A317,'02_核算项'!$M$2:$M$6232,"OC")</f>
        <v>0.0</v>
      </c>
      <c r="O317" s="4">
        <f>SUMIFS('02_核算项'!$AC$2:$AC$6232,'02_核算项'!$B$2:$B$6232,$A317,'02_核算项'!$M$2:$M$6232,"NH3")</f>
        <v>0.0</v>
      </c>
      <c r="P317" s="4">
        <f>SUMIFS('02_核算项'!$AD$2:$AD$6232,'02_核算项'!$B$2:$B$6232,$A317,'02_核算项'!$M$2:$M$6232,"SO2")</f>
        <v>3023.53415</v>
      </c>
      <c r="Q317" s="4">
        <f>SUMIFS('02_核算项'!$AD$2:$AD$6232,'02_核算项'!$B$2:$B$6232,$A317,'02_核算项'!$M$2:$M$6232,"NOX")</f>
        <v>1248.541749</v>
      </c>
      <c r="R317" s="4">
        <f>SUMIFS('02_核算项'!$AD$2:$AD$6232,'02_核算项'!$B$2:$B$6232,$A317,'02_核算项'!$M$2:$M$6232,"CO")</f>
        <v>390.89</v>
      </c>
      <c r="S317" s="4">
        <f>SUMIFS('02_核算项'!$AD$2:$AD$6232,'02_核算项'!$B$2:$B$6232,$A317,'02_核算项'!$M$2:$M$6232,"VOCS")</f>
        <v>7.8178</v>
      </c>
      <c r="T317" s="4">
        <f>SUMIFS('02_核算项'!$AD$2:$AD$6232,'02_核算项'!$B$2:$B$6232,$A317,'02_核算项'!$M$2:$M$6232,"PM10")</f>
        <v>7879.0231462500005</v>
      </c>
      <c r="U317" s="4">
        <f>SUMIFS('02_核算项'!$AD$2:$AD$6232,'02_核算项'!$B$2:$B$6232,$A317,'02_核算项'!$M$2:$M$6232,"PM25")</f>
        <v>2055.3973425000004</v>
      </c>
      <c r="V317" s="4">
        <f>SUMIFS('02_核算项'!$AD$2:$AD$6232,'02_核算项'!$B$2:$B$6232,$A317,'02_核算项'!$M$2:$M$6232,"BC")</f>
        <v>4.110794685</v>
      </c>
      <c r="W317" s="4">
        <f>SUMIFS('02_核算项'!$AD$2:$AD$6232,'02_核算项'!$B$2:$B$6232,$A317,'02_核算项'!$M$2:$M$6232,"OC")</f>
        <v>0.0</v>
      </c>
      <c r="X317" s="4">
        <f>SUMIFS('02_核算项'!$AD$2:$AD$6232,'02_核算项'!$B$2:$B$6232,$A317,'02_核算项'!$M$2:$M$6232,"NH3")</f>
        <v>0.0</v>
      </c>
      <c r="Y317" s="2">
        <v>41</v>
      </c>
    </row>
    <row r="318" spans="1:25">
      <c r="A318" s="2" t="s">
        <v>4227</v>
      </c>
      <c r="B318" s="2" t="s">
        <v>4228</v>
      </c>
      <c r="C318" s="2" t="s">
        <v>254</v>
      </c>
      <c r="D318" s="2" t="s">
        <v>119</v>
      </c>
      <c r="E318" s="2" t="s">
        <v>120</v>
      </c>
      <c r="F318" s="2" t="s">
        <v>52</v>
      </c>
      <c r="G318" s="4">
        <f>SUMIFS('02_核算项'!$AC$2:$AC$6232,'02_核算项'!$B$2:$B$6232,$A318,'02_核算项'!$M$2:$M$6232,"SO2")</f>
        <v>0.0</v>
      </c>
      <c r="H318" s="4">
        <f>SUMIFS('02_核算项'!$AC$2:$AC$6232,'02_核算项'!$B$2:$B$6232,$A318,'02_核算项'!$M$2:$M$6232,"NOX")</f>
        <v>0.0</v>
      </c>
      <c r="I318" s="4">
        <f>SUMIFS('02_核算项'!$AC$2:$AC$6232,'02_核算项'!$B$2:$B$6232,$A318,'02_核算项'!$M$2:$M$6232,"CO")</f>
        <v>0.0</v>
      </c>
      <c r="J318" s="4">
        <f>SUMIFS('02_核算项'!$AC$2:$AC$6232,'02_核算项'!$B$2:$B$6232,$A318,'02_核算项'!$M$2:$M$6232,"VOCS")</f>
        <v>0.0</v>
      </c>
      <c r="K318" s="4">
        <f>SUMIFS('02_核算项'!$AC$2:$AC$6232,'02_核算项'!$B$2:$B$6232,$A318,'02_核算项'!$M$2:$M$6232,"PM10")</f>
        <v>0.0</v>
      </c>
      <c r="L318" s="4">
        <f>SUMIFS('02_核算项'!$AC$2:$AC$6232,'02_核算项'!$B$2:$B$6232,$A318,'02_核算项'!$M$2:$M$6232,"PM25")</f>
        <v>0.0</v>
      </c>
      <c r="M318" s="4">
        <f>SUMIFS('02_核算项'!$AC$2:$AC$6232,'02_核算项'!$B$2:$B$6232,$A318,'02_核算项'!$M$2:$M$6232,"BC")</f>
        <v>0.0</v>
      </c>
      <c r="N318" s="4">
        <f>SUMIFS('02_核算项'!$AC$2:$AC$6232,'02_核算项'!$B$2:$B$6232,$A318,'02_核算项'!$M$2:$M$6232,"OC")</f>
        <v>0.0</v>
      </c>
      <c r="O318" s="4">
        <f>SUMIFS('02_核算项'!$AC$2:$AC$6232,'02_核算项'!$B$2:$B$6232,$A318,'02_核算项'!$M$2:$M$6232,"NH3")</f>
        <v>0.0</v>
      </c>
      <c r="P318" s="4">
        <f>SUMIFS('02_核算项'!$AD$2:$AD$6232,'02_核算项'!$B$2:$B$6232,$A318,'02_核算项'!$M$2:$M$6232,"SO2")</f>
        <v>0.0</v>
      </c>
      <c r="Q318" s="4">
        <f>SUMIFS('02_核算项'!$AD$2:$AD$6232,'02_核算项'!$B$2:$B$6232,$A318,'02_核算项'!$M$2:$M$6232,"NOX")</f>
        <v>0.0</v>
      </c>
      <c r="R318" s="4">
        <f>SUMIFS('02_核算项'!$AD$2:$AD$6232,'02_核算项'!$B$2:$B$6232,$A318,'02_核算项'!$M$2:$M$6232,"CO")</f>
        <v>0.0</v>
      </c>
      <c r="S318" s="4">
        <f>SUMIFS('02_核算项'!$AD$2:$AD$6232,'02_核算项'!$B$2:$B$6232,$A318,'02_核算项'!$M$2:$M$6232,"VOCS")</f>
        <v>0.0</v>
      </c>
      <c r="T318" s="4">
        <f>SUMIFS('02_核算项'!$AD$2:$AD$6232,'02_核算项'!$B$2:$B$6232,$A318,'02_核算项'!$M$2:$M$6232,"PM10")</f>
        <v>0.0</v>
      </c>
      <c r="U318" s="4">
        <f>SUMIFS('02_核算项'!$AD$2:$AD$6232,'02_核算项'!$B$2:$B$6232,$A318,'02_核算项'!$M$2:$M$6232,"PM25")</f>
        <v>0.0</v>
      </c>
      <c r="V318" s="4">
        <f>SUMIFS('02_核算项'!$AD$2:$AD$6232,'02_核算项'!$B$2:$B$6232,$A318,'02_核算项'!$M$2:$M$6232,"BC")</f>
        <v>0.0</v>
      </c>
      <c r="W318" s="4">
        <f>SUMIFS('02_核算项'!$AD$2:$AD$6232,'02_核算项'!$B$2:$B$6232,$A318,'02_核算项'!$M$2:$M$6232,"OC")</f>
        <v>0.0</v>
      </c>
      <c r="X318" s="4">
        <f>SUMIFS('02_核算项'!$AD$2:$AD$6232,'02_核算项'!$B$2:$B$6232,$A318,'02_核算项'!$M$2:$M$6232,"NH3")</f>
        <v>0.0</v>
      </c>
      <c r="Y318" s="2">
        <v>48</v>
      </c>
    </row>
    <row r="319" spans="1:25">
      <c r="A319" s="2" t="s">
        <v>4238</v>
      </c>
      <c r="B319" s="2" t="s">
        <v>4239</v>
      </c>
      <c r="C319" s="2" t="s">
        <v>514</v>
      </c>
      <c r="D319" s="2" t="s">
        <v>119</v>
      </c>
      <c r="E319" s="2" t="s">
        <v>227</v>
      </c>
      <c r="F319" s="2" t="s">
        <v>142</v>
      </c>
      <c r="G319" s="4">
        <f>SUMIFS('02_核算项'!$AC$2:$AC$6232,'02_核算项'!$B$2:$B$6232,$A319,'02_核算项'!$M$2:$M$6232,"SO2")</f>
        <v>0.0</v>
      </c>
      <c r="H319" s="4">
        <f>SUMIFS('02_核算项'!$AC$2:$AC$6232,'02_核算项'!$B$2:$B$6232,$A319,'02_核算项'!$M$2:$M$6232,"NOX")</f>
        <v>2.4909896000000002</v>
      </c>
      <c r="I319" s="4">
        <f>SUMIFS('02_核算项'!$AC$2:$AC$6232,'02_核算项'!$B$2:$B$6232,$A319,'02_核算项'!$M$2:$M$6232,"CO")</f>
        <v>0.2397744</v>
      </c>
      <c r="J319" s="4">
        <f>SUMIFS('02_核算项'!$AC$2:$AC$6232,'02_核算项'!$B$2:$B$6232,$A319,'02_核算项'!$M$2:$M$6232,"VOCS")</f>
        <v>21.97932</v>
      </c>
      <c r="K319" s="4">
        <f>SUMIFS('02_核算项'!$AC$2:$AC$6232,'02_核算项'!$B$2:$B$6232,$A319,'02_核算项'!$M$2:$M$6232,"PM10")</f>
        <v>0.1132268</v>
      </c>
      <c r="L319" s="4">
        <f>SUMIFS('02_核算项'!$AC$2:$AC$6232,'02_核算项'!$B$2:$B$6232,$A319,'02_核算项'!$M$2:$M$6232,"PM25")</f>
        <v>0.1132268</v>
      </c>
      <c r="M319" s="4">
        <f>SUMIFS('02_核算项'!$AC$2:$AC$6232,'02_核算项'!$B$2:$B$6232,$A319,'02_核算项'!$M$2:$M$6232,"BC")</f>
        <v>0.0133208</v>
      </c>
      <c r="N319" s="4">
        <f>SUMIFS('02_核算项'!$AC$2:$AC$6232,'02_核算项'!$B$2:$B$6232,$A319,'02_核算项'!$M$2:$M$6232,"OC")</f>
        <v>0.0599436</v>
      </c>
      <c r="O319" s="4">
        <f>SUMIFS('02_核算项'!$AC$2:$AC$6232,'02_核算项'!$B$2:$B$6232,$A319,'02_核算项'!$M$2:$M$6232,"NH3")</f>
        <v>0.0</v>
      </c>
      <c r="P319" s="4">
        <f>SUMIFS('02_核算项'!$AD$2:$AD$6232,'02_核算项'!$B$2:$B$6232,$A319,'02_核算项'!$M$2:$M$6232,"SO2")</f>
        <v>0.0</v>
      </c>
      <c r="Q319" s="4">
        <f>SUMIFS('02_核算项'!$AD$2:$AD$6232,'02_核算项'!$B$2:$B$6232,$A319,'02_核算项'!$M$2:$M$6232,"NOX")</f>
        <v>1.9429718880000002</v>
      </c>
      <c r="R319" s="4">
        <f>SUMIFS('02_核算项'!$AD$2:$AD$6232,'02_核算项'!$B$2:$B$6232,$A319,'02_核算项'!$M$2:$M$6232,"CO")</f>
        <v>0.2397744</v>
      </c>
      <c r="S319" s="4">
        <f>SUMIFS('02_核算项'!$AD$2:$AD$6232,'02_核算项'!$B$2:$B$6232,$A319,'02_核算项'!$M$2:$M$6232,"VOCS")</f>
        <v>21.97932</v>
      </c>
      <c r="T319" s="4">
        <f>SUMIFS('02_核算项'!$AD$2:$AD$6232,'02_核算项'!$B$2:$B$6232,$A319,'02_核算项'!$M$2:$M$6232,"PM10")</f>
        <v>0.1132268</v>
      </c>
      <c r="U319" s="4">
        <f>SUMIFS('02_核算项'!$AD$2:$AD$6232,'02_核算项'!$B$2:$B$6232,$A319,'02_核算项'!$M$2:$M$6232,"PM25")</f>
        <v>0.1132268</v>
      </c>
      <c r="V319" s="4">
        <f>SUMIFS('02_核算项'!$AD$2:$AD$6232,'02_核算项'!$B$2:$B$6232,$A319,'02_核算项'!$M$2:$M$6232,"BC")</f>
        <v>0.0133208</v>
      </c>
      <c r="W319" s="4">
        <f>SUMIFS('02_核算项'!$AD$2:$AD$6232,'02_核算项'!$B$2:$B$6232,$A319,'02_核算项'!$M$2:$M$6232,"OC")</f>
        <v>0.0599436</v>
      </c>
      <c r="X319" s="4">
        <f>SUMIFS('02_核算项'!$AD$2:$AD$6232,'02_核算项'!$B$2:$B$6232,$A319,'02_核算项'!$M$2:$M$6232,"NH3")</f>
        <v>0.0</v>
      </c>
      <c r="Y319" s="2">
        <v>32</v>
      </c>
    </row>
    <row r="320" spans="1:25">
      <c r="A320" s="2" t="s">
        <v>4249</v>
      </c>
      <c r="B320" s="2" t="s">
        <v>1459</v>
      </c>
      <c r="C320" s="2" t="s">
        <v>491</v>
      </c>
      <c r="D320" s="2" t="s">
        <v>278</v>
      </c>
      <c r="E320" s="2" t="s">
        <v>120</v>
      </c>
      <c r="F320" s="2" t="s">
        <v>52</v>
      </c>
      <c r="G320" s="4">
        <f>SUMIFS('02_核算项'!$AC$2:$AC$6232,'02_核算项'!$B$2:$B$6232,$A320,'02_核算项'!$M$2:$M$6232,"SO2")</f>
        <v>0.0</v>
      </c>
      <c r="H320" s="4">
        <f>SUMIFS('02_核算项'!$AC$2:$AC$6232,'02_核算项'!$B$2:$B$6232,$A320,'02_核算项'!$M$2:$M$6232,"NOX")</f>
        <v>0.323449</v>
      </c>
      <c r="I320" s="4">
        <f>SUMIFS('02_核算项'!$AC$2:$AC$6232,'02_核算项'!$B$2:$B$6232,$A320,'02_核算项'!$M$2:$M$6232,"CO")</f>
        <v>0.102557</v>
      </c>
      <c r="J320" s="4">
        <f>SUMIFS('02_核算项'!$AC$2:$AC$6232,'02_核算项'!$B$2:$B$6232,$A320,'02_核算项'!$M$2:$M$6232,"VOCS")</f>
        <v>0.0015777999999999999</v>
      </c>
      <c r="K320" s="4">
        <f>SUMIFS('02_核算项'!$AC$2:$AC$6232,'02_核算项'!$B$2:$B$6232,$A320,'02_核算项'!$M$2:$M$6232,"PM10")</f>
        <v>0.0023667</v>
      </c>
      <c r="L320" s="4">
        <f>SUMIFS('02_核算项'!$AC$2:$AC$6232,'02_核算项'!$B$2:$B$6232,$A320,'02_核算项'!$M$2:$M$6232,"PM25")</f>
        <v>0.0023667</v>
      </c>
      <c r="M320" s="4">
        <f>SUMIFS('02_核算项'!$AC$2:$AC$6232,'02_核算项'!$B$2:$B$6232,$A320,'02_核算项'!$M$2:$M$6232,"BC")</f>
        <v>0.0</v>
      </c>
      <c r="N320" s="4">
        <f>SUMIFS('02_核算项'!$AC$2:$AC$6232,'02_核算项'!$B$2:$B$6232,$A320,'02_核算项'!$M$2:$M$6232,"OC")</f>
        <v>0.0</v>
      </c>
      <c r="O320" s="4">
        <f>SUMIFS('02_核算项'!$AC$2:$AC$6232,'02_核算项'!$B$2:$B$6232,$A320,'02_核算项'!$M$2:$M$6232,"NH3")</f>
        <v>0.0</v>
      </c>
      <c r="P320" s="4">
        <f>SUMIFS('02_核算项'!$AD$2:$AD$6232,'02_核算项'!$B$2:$B$6232,$A320,'02_核算项'!$M$2:$M$6232,"SO2")</f>
        <v>0.0</v>
      </c>
      <c r="Q320" s="4">
        <f>SUMIFS('02_核算项'!$AD$2:$AD$6232,'02_核算项'!$B$2:$B$6232,$A320,'02_核算项'!$M$2:$M$6232,"NOX")</f>
        <v>0.25229022</v>
      </c>
      <c r="R320" s="4">
        <f>SUMIFS('02_核算项'!$AD$2:$AD$6232,'02_核算项'!$B$2:$B$6232,$A320,'02_核算项'!$M$2:$M$6232,"CO")</f>
        <v>0.102557</v>
      </c>
      <c r="S320" s="4">
        <f>SUMIFS('02_核算项'!$AD$2:$AD$6232,'02_核算项'!$B$2:$B$6232,$A320,'02_核算项'!$M$2:$M$6232,"VOCS")</f>
        <v>0.0015777999999999999</v>
      </c>
      <c r="T320" s="4">
        <f>SUMIFS('02_核算项'!$AD$2:$AD$6232,'02_核算项'!$B$2:$B$6232,$A320,'02_核算项'!$M$2:$M$6232,"PM10")</f>
        <v>0.0023667</v>
      </c>
      <c r="U320" s="4">
        <f>SUMIFS('02_核算项'!$AD$2:$AD$6232,'02_核算项'!$B$2:$B$6232,$A320,'02_核算项'!$M$2:$M$6232,"PM25")</f>
        <v>0.0023667</v>
      </c>
      <c r="V320" s="4">
        <f>SUMIFS('02_核算项'!$AD$2:$AD$6232,'02_核算项'!$B$2:$B$6232,$A320,'02_核算项'!$M$2:$M$6232,"BC")</f>
        <v>0.0</v>
      </c>
      <c r="W320" s="4">
        <f>SUMIFS('02_核算项'!$AD$2:$AD$6232,'02_核算项'!$B$2:$B$6232,$A320,'02_核算项'!$M$2:$M$6232,"OC")</f>
        <v>0.0</v>
      </c>
      <c r="X320" s="4">
        <f>SUMIFS('02_核算项'!$AD$2:$AD$6232,'02_核算项'!$B$2:$B$6232,$A320,'02_核算项'!$M$2:$M$6232,"NH3")</f>
        <v>0.0</v>
      </c>
      <c r="Y320" s="2">
        <v>79</v>
      </c>
    </row>
    <row r="321" spans="1:25">
      <c r="A321" s="2" t="s">
        <v>4267</v>
      </c>
      <c r="B321" s="2" t="s">
        <v>4268</v>
      </c>
      <c r="C321" s="2" t="s">
        <v>526</v>
      </c>
      <c r="D321" s="2" t="s">
        <v>224</v>
      </c>
      <c r="E321" s="2" t="s">
        <v>227</v>
      </c>
      <c r="F321" s="2" t="s">
        <v>142</v>
      </c>
      <c r="G321" s="4">
        <f>SUMIFS('02_核算项'!$AC$2:$AC$6232,'02_核算项'!$B$2:$B$6232,$A321,'02_核算项'!$M$2:$M$6232,"SO2")</f>
        <v>0.0</v>
      </c>
      <c r="H321" s="4">
        <f>SUMIFS('02_核算项'!$AC$2:$AC$6232,'02_核算项'!$B$2:$B$6232,$A321,'02_核算项'!$M$2:$M$6232,"NOX")</f>
        <v>1702.8529999999998</v>
      </c>
      <c r="I321" s="4">
        <f>SUMIFS('02_核算项'!$AC$2:$AC$6232,'02_核算项'!$B$2:$B$6232,$A321,'02_核算项'!$M$2:$M$6232,"CO")</f>
        <v>539.929</v>
      </c>
      <c r="J321" s="4">
        <f>SUMIFS('02_核算项'!$AC$2:$AC$6232,'02_核算项'!$B$2:$B$6232,$A321,'02_核算项'!$M$2:$M$6232,"VOCS")</f>
        <v>8.3066</v>
      </c>
      <c r="K321" s="4">
        <f>SUMIFS('02_核算项'!$AC$2:$AC$6232,'02_核算项'!$B$2:$B$6232,$A321,'02_核算项'!$M$2:$M$6232,"PM10")</f>
        <v>12.4599</v>
      </c>
      <c r="L321" s="4">
        <f>SUMIFS('02_核算项'!$AC$2:$AC$6232,'02_核算项'!$B$2:$B$6232,$A321,'02_核算项'!$M$2:$M$6232,"PM25")</f>
        <v>12.4599</v>
      </c>
      <c r="M321" s="4">
        <f>SUMIFS('02_核算项'!$AC$2:$AC$6232,'02_核算项'!$B$2:$B$6232,$A321,'02_核算项'!$M$2:$M$6232,"BC")</f>
        <v>0.0</v>
      </c>
      <c r="N321" s="4">
        <f>SUMIFS('02_核算项'!$AC$2:$AC$6232,'02_核算项'!$B$2:$B$6232,$A321,'02_核算项'!$M$2:$M$6232,"OC")</f>
        <v>0.0</v>
      </c>
      <c r="O321" s="4">
        <f>SUMIFS('02_核算项'!$AC$2:$AC$6232,'02_核算项'!$B$2:$B$6232,$A321,'02_核算项'!$M$2:$M$6232,"NH3")</f>
        <v>0</v>
      </c>
      <c r="P321" s="4">
        <f>SUMIFS('02_核算项'!$AD$2:$AD$6232,'02_核算项'!$B$2:$B$6232,$A321,'02_核算项'!$M$2:$M$6232,"SO2")</f>
        <v>0.0</v>
      </c>
      <c r="Q321" s="4">
        <f>SUMIFS('02_核算项'!$AD$2:$AD$6232,'02_核算项'!$B$2:$B$6232,$A321,'02_核算项'!$M$2:$M$6232,"NOX")</f>
        <v>613.02708</v>
      </c>
      <c r="R321" s="4">
        <f>SUMIFS('02_核算项'!$AD$2:$AD$6232,'02_核算项'!$B$2:$B$6232,$A321,'02_核算项'!$M$2:$M$6232,"CO")</f>
        <v>539.929</v>
      </c>
      <c r="S321" s="4">
        <f>SUMIFS('02_核算项'!$AD$2:$AD$6232,'02_核算项'!$B$2:$B$6232,$A321,'02_核算项'!$M$2:$M$6232,"VOCS")</f>
        <v>8.3066</v>
      </c>
      <c r="T321" s="4">
        <f>SUMIFS('02_核算项'!$AD$2:$AD$6232,'02_核算项'!$B$2:$B$6232,$A321,'02_核算项'!$M$2:$M$6232,"PM10")</f>
        <v>5.357757</v>
      </c>
      <c r="U321" s="4">
        <f>SUMIFS('02_核算项'!$AD$2:$AD$6232,'02_核算项'!$B$2:$B$6232,$A321,'02_核算项'!$M$2:$M$6232,"PM25")</f>
        <v>5.357757</v>
      </c>
      <c r="V321" s="4">
        <f>SUMIFS('02_核算项'!$AD$2:$AD$6232,'02_核算项'!$B$2:$B$6232,$A321,'02_核算项'!$M$2:$M$6232,"BC")</f>
        <v>0.0</v>
      </c>
      <c r="W321" s="4">
        <f>SUMIFS('02_核算项'!$AD$2:$AD$6232,'02_核算项'!$B$2:$B$6232,$A321,'02_核算项'!$M$2:$M$6232,"OC")</f>
        <v>0.0</v>
      </c>
      <c r="Y321" s="2">
        <v>29</v>
      </c>
    </row>
    <row r="322" spans="1:25">
      <c r="A322" s="2" t="s">
        <v>4278</v>
      </c>
      <c r="B322" s="2" t="s">
        <v>776</v>
      </c>
      <c r="C322" s="2" t="s">
        <v>526</v>
      </c>
      <c r="D322" s="2" t="s">
        <v>278</v>
      </c>
      <c r="E322" s="2" t="s">
        <v>120</v>
      </c>
      <c r="F322" s="2" t="s">
        <v>912</v>
      </c>
      <c r="G322" s="4">
        <f>SUMIFS('02_核算项'!$AC$2:$AC$6232,'02_核算项'!$B$2:$B$6232,$A322,'02_核算项'!$M$2:$M$6232,"SO2")</f>
        <v>0</v>
      </c>
      <c r="H322" s="4">
        <f>SUMIFS('02_核算项'!$AC$2:$AC$6232,'02_核算项'!$B$2:$B$6232,$A322,'02_核算项'!$M$2:$M$6232,"NOX")</f>
        <v>0</v>
      </c>
      <c r="I322" s="4">
        <f>SUMIFS('02_核算项'!$AC$2:$AC$6232,'02_核算项'!$B$2:$B$6232,$A322,'02_核算项'!$M$2:$M$6232,"CO")</f>
        <v>0</v>
      </c>
      <c r="J322" s="4">
        <f>SUMIFS('02_核算项'!$AC$2:$AC$6232,'02_核算项'!$B$2:$B$6232,$A322,'02_核算项'!$M$2:$M$6232,"VOCS")</f>
        <v>0</v>
      </c>
      <c r="K322" s="4">
        <f>SUMIFS('02_核算项'!$AC$2:$AC$6232,'02_核算项'!$B$2:$B$6232,$A322,'02_核算项'!$M$2:$M$6232,"PM10")</f>
        <v>0</v>
      </c>
      <c r="L322" s="4">
        <f>SUMIFS('02_核算项'!$AC$2:$AC$6232,'02_核算项'!$B$2:$B$6232,$A322,'02_核算项'!$M$2:$M$6232,"PM25")</f>
        <v>0</v>
      </c>
      <c r="M322" s="4">
        <f>SUMIFS('02_核算项'!$AC$2:$AC$6232,'02_核算项'!$B$2:$B$6232,$A322,'02_核算项'!$M$2:$M$6232,"BC")</f>
        <v>0</v>
      </c>
      <c r="N322" s="4">
        <f>SUMIFS('02_核算项'!$AC$2:$AC$6232,'02_核算项'!$B$2:$B$6232,$A322,'02_核算项'!$M$2:$M$6232,"OC")</f>
        <v>0</v>
      </c>
      <c r="O322" s="4">
        <f>SUMIFS('02_核算项'!$AC$2:$AC$6232,'02_核算项'!$B$2:$B$6232,$A322,'02_核算项'!$M$2:$M$6232,"NH3")</f>
        <v>0</v>
      </c>
      <c r="Y322" s="2">
        <v>32</v>
      </c>
    </row>
    <row r="323" spans="1:25">
      <c r="A323" s="2" t="s">
        <v>4288</v>
      </c>
      <c r="B323" s="2" t="s">
        <v>3296</v>
      </c>
      <c r="C323" s="2" t="s">
        <v>924</v>
      </c>
      <c r="D323" s="2" t="s">
        <v>50</v>
      </c>
      <c r="E323" s="2" t="s">
        <v>227</v>
      </c>
      <c r="F323" s="2" t="s">
        <v>560</v>
      </c>
      <c r="G323" s="4">
        <f>SUMIFS('02_核算项'!$AC$2:$AC$6232,'02_核算项'!$B$2:$B$6232,$A323,'02_核算项'!$M$2:$M$6232,"SO2")</f>
        <v>0.0</v>
      </c>
      <c r="H323" s="4">
        <f>SUMIFS('02_核算项'!$AC$2:$AC$6232,'02_核算项'!$B$2:$B$6232,$A323,'02_核算项'!$M$2:$M$6232,"NOX")</f>
        <v>1.0906</v>
      </c>
      <c r="I323" s="4">
        <f>SUMIFS('02_核算项'!$AC$2:$AC$6232,'02_核算项'!$B$2:$B$6232,$A323,'02_核算项'!$M$2:$M$6232,"CO")</f>
        <v>0.3458</v>
      </c>
      <c r="J323" s="4">
        <f>SUMIFS('02_核算项'!$AC$2:$AC$6232,'02_核算项'!$B$2:$B$6232,$A323,'02_核算项'!$M$2:$M$6232,"VOCS")</f>
        <v>0.00532</v>
      </c>
      <c r="K323" s="4">
        <f>SUMIFS('02_核算项'!$AC$2:$AC$6232,'02_核算项'!$B$2:$B$6232,$A323,'02_核算项'!$M$2:$M$6232,"PM10")</f>
        <v>0.00798</v>
      </c>
      <c r="L323" s="4">
        <f>SUMIFS('02_核算项'!$AC$2:$AC$6232,'02_核算项'!$B$2:$B$6232,$A323,'02_核算项'!$M$2:$M$6232,"PM25")</f>
        <v>0.00798</v>
      </c>
      <c r="M323" s="4">
        <f>SUMIFS('02_核算项'!$AC$2:$AC$6232,'02_核算项'!$B$2:$B$6232,$A323,'02_核算项'!$M$2:$M$6232,"BC")</f>
        <v>0.0</v>
      </c>
      <c r="N323" s="4">
        <f>SUMIFS('02_核算项'!$AC$2:$AC$6232,'02_核算项'!$B$2:$B$6232,$A323,'02_核算项'!$M$2:$M$6232,"OC")</f>
        <v>0.0</v>
      </c>
      <c r="O323" s="4">
        <f>SUMIFS('02_核算项'!$AC$2:$AC$6232,'02_核算项'!$B$2:$B$6232,$A323,'02_核算项'!$M$2:$M$6232,"NH3")</f>
        <v>0.0</v>
      </c>
      <c r="P323" s="4">
        <f>SUMIFS('02_核算项'!$AD$2:$AD$6232,'02_核算项'!$B$2:$B$6232,$A323,'02_核算项'!$M$2:$M$6232,"SO2")</f>
        <v>0.0</v>
      </c>
      <c r="Q323" s="4">
        <f>SUMIFS('02_核算项'!$AD$2:$AD$6232,'02_核算项'!$B$2:$B$6232,$A323,'02_核算项'!$M$2:$M$6232,"NOX")</f>
        <v>1.0906</v>
      </c>
      <c r="R323" s="4">
        <f>SUMIFS('02_核算项'!$AD$2:$AD$6232,'02_核算项'!$B$2:$B$6232,$A323,'02_核算项'!$M$2:$M$6232,"CO")</f>
        <v>0.3458</v>
      </c>
      <c r="S323" s="4">
        <f>SUMIFS('02_核算项'!$AD$2:$AD$6232,'02_核算项'!$B$2:$B$6232,$A323,'02_核算项'!$M$2:$M$6232,"VOCS")</f>
        <v>0.00532</v>
      </c>
      <c r="T323" s="4">
        <f>SUMIFS('02_核算项'!$AD$2:$AD$6232,'02_核算项'!$B$2:$B$6232,$A323,'02_核算项'!$M$2:$M$6232,"PM10")</f>
        <v>0.00798</v>
      </c>
      <c r="U323" s="4">
        <f>SUMIFS('02_核算项'!$AD$2:$AD$6232,'02_核算项'!$B$2:$B$6232,$A323,'02_核算项'!$M$2:$M$6232,"PM25")</f>
        <v>0.00798</v>
      </c>
      <c r="V323" s="4">
        <f>SUMIFS('02_核算项'!$AD$2:$AD$6232,'02_核算项'!$B$2:$B$6232,$A323,'02_核算项'!$M$2:$M$6232,"BC")</f>
        <v>0.0</v>
      </c>
      <c r="W323" s="4">
        <f>SUMIFS('02_核算项'!$AD$2:$AD$6232,'02_核算项'!$B$2:$B$6232,$A323,'02_核算项'!$M$2:$M$6232,"OC")</f>
        <v>0.0</v>
      </c>
      <c r="X323" s="4">
        <f>SUMIFS('02_核算项'!$AD$2:$AD$6232,'02_核算项'!$B$2:$B$6232,$A323,'02_核算项'!$M$2:$M$6232,"NH3")</f>
        <v>0.0</v>
      </c>
      <c r="Y323" s="2">
        <v>33</v>
      </c>
    </row>
    <row r="324" spans="1:25">
      <c r="A324" s="2" t="s">
        <v>4298</v>
      </c>
      <c r="B324" s="2" t="s">
        <v>513</v>
      </c>
      <c r="C324" s="2" t="s">
        <v>514</v>
      </c>
      <c r="D324" s="2" t="s">
        <v>278</v>
      </c>
      <c r="E324" s="2" t="s">
        <v>120</v>
      </c>
      <c r="F324" s="2" t="s">
        <v>297</v>
      </c>
      <c r="G324" s="4">
        <f>SUMIFS('02_核算项'!$AC$2:$AC$6232,'02_核算项'!$B$2:$B$6232,$A324,'02_核算项'!$M$2:$M$6232,"SO2")</f>
        <v>0</v>
      </c>
      <c r="H324" s="4">
        <f>SUMIFS('02_核算项'!$AC$2:$AC$6232,'02_核算项'!$B$2:$B$6232,$A324,'02_核算项'!$M$2:$M$6232,"NOX")</f>
        <v>0</v>
      </c>
      <c r="I324" s="4">
        <f>SUMIFS('02_核算项'!$AC$2:$AC$6232,'02_核算项'!$B$2:$B$6232,$A324,'02_核算项'!$M$2:$M$6232,"CO")</f>
        <v>0</v>
      </c>
      <c r="J324" s="4">
        <f>SUMIFS('02_核算项'!$AC$2:$AC$6232,'02_核算项'!$B$2:$B$6232,$A324,'02_核算项'!$M$2:$M$6232,"VOCS")</f>
        <v>0</v>
      </c>
      <c r="K324" s="4">
        <f>SUMIFS('02_核算项'!$AC$2:$AC$6232,'02_核算项'!$B$2:$B$6232,$A324,'02_核算项'!$M$2:$M$6232,"PM10")</f>
        <v>0</v>
      </c>
      <c r="L324" s="4">
        <f>SUMIFS('02_核算项'!$AC$2:$AC$6232,'02_核算项'!$B$2:$B$6232,$A324,'02_核算项'!$M$2:$M$6232,"PM25")</f>
        <v>0</v>
      </c>
      <c r="M324" s="4">
        <f>SUMIFS('02_核算项'!$AC$2:$AC$6232,'02_核算项'!$B$2:$B$6232,$A324,'02_核算项'!$M$2:$M$6232,"BC")</f>
        <v>0</v>
      </c>
      <c r="N324" s="4">
        <f>SUMIFS('02_核算项'!$AC$2:$AC$6232,'02_核算项'!$B$2:$B$6232,$A324,'02_核算项'!$M$2:$M$6232,"OC")</f>
        <v>0</v>
      </c>
      <c r="O324" s="4">
        <f>SUMIFS('02_核算项'!$AC$2:$AC$6232,'02_核算项'!$B$2:$B$6232,$A324,'02_核算项'!$M$2:$M$6232,"NH3")</f>
        <v>0</v>
      </c>
      <c r="Y324" s="2">
        <v>32</v>
      </c>
    </row>
    <row r="325" spans="1:25">
      <c r="A325" s="2" t="s">
        <v>4308</v>
      </c>
      <c r="B325" s="2" t="s">
        <v>4309</v>
      </c>
      <c r="C325" s="2" t="s">
        <v>447</v>
      </c>
      <c r="D325" s="2" t="s">
        <v>50</v>
      </c>
      <c r="E325" s="2" t="s">
        <v>51</v>
      </c>
      <c r="F325" s="2" t="s">
        <v>52</v>
      </c>
      <c r="G325" s="4">
        <f>SUMIFS('02_核算项'!$AC$2:$AC$6232,'02_核算项'!$B$2:$B$6232,$A325,'02_核算项'!$M$2:$M$6232,"SO2")</f>
        <v>5621.21728</v>
      </c>
      <c r="H325" s="4">
        <f>SUMIFS('02_核算项'!$AC$2:$AC$6232,'02_核算项'!$B$2:$B$6232,$A325,'02_核算项'!$M$2:$M$6232,"NOX")</f>
        <v>7450.17952</v>
      </c>
      <c r="I325" s="4">
        <f>SUMIFS('02_核算项'!$AC$2:$AC$6232,'02_核算项'!$B$2:$B$6232,$A325,'02_核算项'!$M$2:$M$6232,"CO")</f>
        <v>2066.624</v>
      </c>
      <c r="J325" s="4">
        <f>SUMIFS('02_核算项'!$AC$2:$AC$6232,'02_核算项'!$B$2:$B$6232,$A325,'02_核算项'!$M$2:$M$6232,"VOCS")</f>
        <v>41.33248</v>
      </c>
      <c r="K325" s="4">
        <f>SUMIFS('02_核算项'!$AC$2:$AC$6232,'02_核算项'!$B$2:$B$6232,$A325,'02_核算项'!$M$2:$M$6232,"PM10")</f>
        <v>28626.358992</v>
      </c>
      <c r="L325" s="4">
        <f>SUMIFS('02_核算项'!$AC$2:$AC$6232,'02_核算项'!$B$2:$B$6232,$A325,'02_核算项'!$M$2:$M$6232,"PM25")</f>
        <v>7467.745823999999</v>
      </c>
      <c r="M325" s="4">
        <f>SUMIFS('02_核算项'!$AC$2:$AC$6232,'02_核算项'!$B$2:$B$6232,$A325,'02_核算项'!$M$2:$M$6232,"BC")</f>
        <v>14.935491648</v>
      </c>
      <c r="N325" s="4">
        <f>SUMIFS('02_核算项'!$AC$2:$AC$6232,'02_核算项'!$B$2:$B$6232,$A325,'02_核算项'!$M$2:$M$6232,"OC")</f>
        <v>0.0</v>
      </c>
      <c r="O325" s="4">
        <f>SUMIFS('02_核算项'!$AC$2:$AC$6232,'02_核算项'!$B$2:$B$6232,$A325,'02_核算项'!$M$2:$M$6232,"NH3")</f>
        <v>165.32992</v>
      </c>
      <c r="P325" s="4">
        <f>SUMIFS('02_核算项'!$AD$2:$AD$6232,'02_核算项'!$B$2:$B$6232,$A325,'02_核算项'!$M$2:$M$6232,"SO2")</f>
        <v>1124.2434559999997</v>
      </c>
      <c r="Q325" s="4">
        <f>SUMIFS('02_核算项'!$AD$2:$AD$6232,'02_核算项'!$B$2:$B$6232,$A325,'02_核算项'!$M$2:$M$6232,"NOX")</f>
        <v>2682.0646272</v>
      </c>
      <c r="R325" s="4">
        <f>SUMIFS('02_核算项'!$AD$2:$AD$6232,'02_核算项'!$B$2:$B$6232,$A325,'02_核算项'!$M$2:$M$6232,"CO")</f>
        <v>2066.624</v>
      </c>
      <c r="S325" s="4">
        <f>SUMIFS('02_核算项'!$AD$2:$AD$6232,'02_核算项'!$B$2:$B$6232,$A325,'02_核算项'!$M$2:$M$6232,"VOCS")</f>
        <v>41.33248</v>
      </c>
      <c r="T325" s="4">
        <f>SUMIFS('02_核算项'!$AD$2:$AD$6232,'02_核算项'!$B$2:$B$6232,$A325,'02_核算项'!$M$2:$M$6232,"PM10")</f>
        <v>510.2959646400004</v>
      </c>
      <c r="U325" s="4">
        <f>SUMIFS('02_核算项'!$AD$2:$AD$6232,'02_核算项'!$B$2:$B$6232,$A325,'02_核算项'!$M$2:$M$6232,"PM25")</f>
        <v>298.7098329600002</v>
      </c>
      <c r="V325" s="4">
        <f>SUMIFS('02_核算项'!$AD$2:$AD$6232,'02_核算项'!$B$2:$B$6232,$A325,'02_核算项'!$M$2:$M$6232,"BC")</f>
        <v>0.5974196659200005</v>
      </c>
      <c r="W325" s="4">
        <f>SUMIFS('02_核算项'!$AD$2:$AD$6232,'02_核算项'!$B$2:$B$6232,$A325,'02_核算项'!$M$2:$M$6232,"OC")</f>
        <v>0.0</v>
      </c>
      <c r="X325" s="4">
        <f>SUMIFS('02_核算项'!$AD$2:$AD$6232,'02_核算项'!$B$2:$B$6232,$A325,'02_核算项'!$M$2:$M$6232,"NH3")</f>
        <v>165.32992</v>
      </c>
      <c r="Y325" s="2">
        <v>15</v>
      </c>
    </row>
    <row r="326" spans="1:25">
      <c r="A326" s="2" t="s">
        <v>4323</v>
      </c>
      <c r="B326" s="2" t="s">
        <v>923</v>
      </c>
      <c r="C326" s="2" t="s">
        <v>924</v>
      </c>
      <c r="D326" s="2" t="s">
        <v>278</v>
      </c>
      <c r="E326" s="2" t="s">
        <v>120</v>
      </c>
      <c r="F326" s="2" t="s">
        <v>52</v>
      </c>
      <c r="G326" s="4">
        <f>SUMIFS('02_核算项'!$AC$2:$AC$6232,'02_核算项'!$B$2:$B$6232,$A326,'02_核算项'!$M$2:$M$6232,"SO2")</f>
        <v>0</v>
      </c>
      <c r="H326" s="4">
        <f>SUMIFS('02_核算项'!$AC$2:$AC$6232,'02_核算项'!$B$2:$B$6232,$A326,'02_核算项'!$M$2:$M$6232,"NOX")</f>
        <v>0</v>
      </c>
      <c r="I326" s="4">
        <f>SUMIFS('02_核算项'!$AC$2:$AC$6232,'02_核算项'!$B$2:$B$6232,$A326,'02_核算项'!$M$2:$M$6232,"CO")</f>
        <v>0</v>
      </c>
      <c r="J326" s="4">
        <f>SUMIFS('02_核算项'!$AC$2:$AC$6232,'02_核算项'!$B$2:$B$6232,$A326,'02_核算项'!$M$2:$M$6232,"VOCS")</f>
        <v>0</v>
      </c>
      <c r="K326" s="4">
        <f>SUMIFS('02_核算项'!$AC$2:$AC$6232,'02_核算项'!$B$2:$B$6232,$A326,'02_核算项'!$M$2:$M$6232,"PM10")</f>
        <v>0</v>
      </c>
      <c r="L326" s="4">
        <f>SUMIFS('02_核算项'!$AC$2:$AC$6232,'02_核算项'!$B$2:$B$6232,$A326,'02_核算项'!$M$2:$M$6232,"PM25")</f>
        <v>0</v>
      </c>
      <c r="M326" s="4">
        <f>SUMIFS('02_核算项'!$AC$2:$AC$6232,'02_核算项'!$B$2:$B$6232,$A326,'02_核算项'!$M$2:$M$6232,"BC")</f>
        <v>0</v>
      </c>
      <c r="N326" s="4">
        <f>SUMIFS('02_核算项'!$AC$2:$AC$6232,'02_核算项'!$B$2:$B$6232,$A326,'02_核算项'!$M$2:$M$6232,"OC")</f>
        <v>0</v>
      </c>
      <c r="O326" s="4">
        <f>SUMIFS('02_核算项'!$AC$2:$AC$6232,'02_核算项'!$B$2:$B$6232,$A326,'02_核算项'!$M$2:$M$6232,"NH3")</f>
        <v>0.0</v>
      </c>
      <c r="X326" s="4">
        <f>SUMIFS('02_核算项'!$AD$2:$AD$6232,'02_核算项'!$B$2:$B$6232,$A326,'02_核算项'!$M$2:$M$6232,"NH3")</f>
        <v>0.0</v>
      </c>
      <c r="Y326" s="2">
        <v>58</v>
      </c>
    </row>
    <row r="327" spans="1:25">
      <c r="A327" s="2" t="s">
        <v>4333</v>
      </c>
      <c r="B327" s="2" t="s">
        <v>1093</v>
      </c>
      <c r="C327" s="2" t="s">
        <v>491</v>
      </c>
      <c r="D327" s="2" t="s">
        <v>278</v>
      </c>
      <c r="E327" s="2" t="s">
        <v>227</v>
      </c>
      <c r="F327" s="2" t="s">
        <v>1615</v>
      </c>
      <c r="G327" s="4">
        <f>SUMIFS('02_核算项'!$AC$2:$AC$6232,'02_核算项'!$B$2:$B$6232,$A327,'02_核算项'!$M$2:$M$6232,"SO2")</f>
        <v>0.0</v>
      </c>
      <c r="H327" s="4">
        <f>SUMIFS('02_核算项'!$AC$2:$AC$6232,'02_核算项'!$B$2:$B$6232,$A327,'02_核算项'!$M$2:$M$6232,"NOX")</f>
        <v>0.0</v>
      </c>
      <c r="I327" s="4">
        <f>SUMIFS('02_核算项'!$AC$2:$AC$6232,'02_核算项'!$B$2:$B$6232,$A327,'02_核算项'!$M$2:$M$6232,"CO")</f>
        <v>0.0</v>
      </c>
      <c r="J327" s="4">
        <f>SUMIFS('02_核算项'!$AC$2:$AC$6232,'02_核算项'!$B$2:$B$6232,$A327,'02_核算项'!$M$2:$M$6232,"VOCS")</f>
        <v>0.0</v>
      </c>
      <c r="K327" s="4">
        <f>SUMIFS('02_核算项'!$AC$2:$AC$6232,'02_核算项'!$B$2:$B$6232,$A327,'02_核算项'!$M$2:$M$6232,"PM10")</f>
        <v>0.0</v>
      </c>
      <c r="L327" s="4">
        <f>SUMIFS('02_核算项'!$AC$2:$AC$6232,'02_核算项'!$B$2:$B$6232,$A327,'02_核算项'!$M$2:$M$6232,"PM25")</f>
        <v>0.0</v>
      </c>
      <c r="M327" s="4">
        <f>SUMIFS('02_核算项'!$AC$2:$AC$6232,'02_核算项'!$B$2:$B$6232,$A327,'02_核算项'!$M$2:$M$6232,"BC")</f>
        <v>0.0</v>
      </c>
      <c r="N327" s="4">
        <f>SUMIFS('02_核算项'!$AC$2:$AC$6232,'02_核算项'!$B$2:$B$6232,$A327,'02_核算项'!$M$2:$M$6232,"OC")</f>
        <v>0.0</v>
      </c>
      <c r="O327" s="4">
        <f>SUMIFS('02_核算项'!$AC$2:$AC$6232,'02_核算项'!$B$2:$B$6232,$A327,'02_核算项'!$M$2:$M$6232,"NH3")</f>
        <v>0.0</v>
      </c>
      <c r="P327" s="4">
        <f>SUMIFS('02_核算项'!$AD$2:$AD$6232,'02_核算项'!$B$2:$B$6232,$A327,'02_核算项'!$M$2:$M$6232,"SO2")</f>
        <v>0.0</v>
      </c>
      <c r="Q327" s="4">
        <f>SUMIFS('02_核算项'!$AD$2:$AD$6232,'02_核算项'!$B$2:$B$6232,$A327,'02_核算项'!$M$2:$M$6232,"NOX")</f>
        <v>0.0</v>
      </c>
      <c r="R327" s="4">
        <f>SUMIFS('02_核算项'!$AD$2:$AD$6232,'02_核算项'!$B$2:$B$6232,$A327,'02_核算项'!$M$2:$M$6232,"CO")</f>
        <v>0.0</v>
      </c>
      <c r="S327" s="4">
        <f>SUMIFS('02_核算项'!$AD$2:$AD$6232,'02_核算项'!$B$2:$B$6232,$A327,'02_核算项'!$M$2:$M$6232,"VOCS")</f>
        <v>0.0</v>
      </c>
      <c r="T327" s="4">
        <f>SUMIFS('02_核算项'!$AD$2:$AD$6232,'02_核算项'!$B$2:$B$6232,$A327,'02_核算项'!$M$2:$M$6232,"PM10")</f>
        <v>0.0</v>
      </c>
      <c r="U327" s="4">
        <f>SUMIFS('02_核算项'!$AD$2:$AD$6232,'02_核算项'!$B$2:$B$6232,$A327,'02_核算项'!$M$2:$M$6232,"PM25")</f>
        <v>0.0</v>
      </c>
      <c r="V327" s="4">
        <f>SUMIFS('02_核算项'!$AD$2:$AD$6232,'02_核算项'!$B$2:$B$6232,$A327,'02_核算项'!$M$2:$M$6232,"BC")</f>
        <v>0.0</v>
      </c>
      <c r="W327" s="4">
        <f>SUMIFS('02_核算项'!$AD$2:$AD$6232,'02_核算项'!$B$2:$B$6232,$A327,'02_核算项'!$M$2:$M$6232,"OC")</f>
        <v>0.0</v>
      </c>
      <c r="X327" s="4">
        <f>SUMIFS('02_核算项'!$AD$2:$AD$6232,'02_核算项'!$B$2:$B$6232,$A327,'02_核算项'!$M$2:$M$6232,"NH3")</f>
        <v>0.0</v>
      </c>
      <c r="Y327" s="2">
        <v>48</v>
      </c>
    </row>
    <row r="328" spans="1:25">
      <c r="A328" s="2" t="s">
        <v>4343</v>
      </c>
      <c r="B328" s="2" t="s">
        <v>1647</v>
      </c>
      <c r="C328" s="2" t="s">
        <v>1541</v>
      </c>
      <c r="D328" s="2" t="s">
        <v>50</v>
      </c>
      <c r="E328" s="2" t="s">
        <v>51</v>
      </c>
      <c r="F328" s="2" t="s">
        <v>142</v>
      </c>
      <c r="G328" s="4">
        <f>SUMIFS('02_核算项'!$AC$2:$AC$6232,'02_核算项'!$B$2:$B$6232,$A328,'02_核算项'!$M$2:$M$6232,"SO2")</f>
        <v>10286.054169999998</v>
      </c>
      <c r="H328" s="4">
        <f>SUMIFS('02_核算项'!$AC$2:$AC$6232,'02_核算项'!$B$2:$B$6232,$A328,'02_核算项'!$M$2:$M$6232,"NOX")</f>
        <v>10640.23681</v>
      </c>
      <c r="I328" s="4">
        <f>SUMIFS('02_核算项'!$AC$2:$AC$6232,'02_核算项'!$B$2:$B$6232,$A328,'02_核算项'!$M$2:$M$6232,"CO")</f>
        <v>2951.522</v>
      </c>
      <c r="J328" s="4">
        <f>SUMIFS('02_核算项'!$AC$2:$AC$6232,'02_核算项'!$B$2:$B$6232,$A328,'02_核算项'!$M$2:$M$6232,"VOCS")</f>
        <v>59.03044</v>
      </c>
      <c r="K328" s="4">
        <f>SUMIFS('02_核算项'!$AC$2:$AC$6232,'02_核算项'!$B$2:$B$6232,$A328,'02_核算项'!$M$2:$M$6232,"PM10")</f>
        <v>27137.031148499995</v>
      </c>
      <c r="L328" s="4">
        <f>SUMIFS('02_核算项'!$AC$2:$AC$6232,'02_核算项'!$B$2:$B$6232,$A328,'02_核算项'!$M$2:$M$6232,"PM25")</f>
        <v>7079.225516999998</v>
      </c>
      <c r="M328" s="4">
        <f>SUMIFS('02_核算项'!$AC$2:$AC$6232,'02_核算项'!$B$2:$B$6232,$A328,'02_核算项'!$M$2:$M$6232,"BC")</f>
        <v>14.158451033999999</v>
      </c>
      <c r="N328" s="4">
        <f>SUMIFS('02_核算项'!$AC$2:$AC$6232,'02_核算项'!$B$2:$B$6232,$A328,'02_核算项'!$M$2:$M$6232,"OC")</f>
        <v>0.0</v>
      </c>
      <c r="O328" s="4">
        <f>SUMIFS('02_核算项'!$AC$2:$AC$6232,'02_核算项'!$B$2:$B$6232,$A328,'02_核算项'!$M$2:$M$6232,"NH3")</f>
        <v>0.0</v>
      </c>
      <c r="P328" s="4">
        <f>SUMIFS('02_核算项'!$AD$2:$AD$6232,'02_核算项'!$B$2:$B$6232,$A328,'02_核算项'!$M$2:$M$6232,"SO2")</f>
        <v>6171.632501999999</v>
      </c>
      <c r="Q328" s="4">
        <f>SUMIFS('02_核算项'!$AD$2:$AD$6232,'02_核算项'!$B$2:$B$6232,$A328,'02_核算项'!$M$2:$M$6232,"NOX")</f>
        <v>8299.384711800001</v>
      </c>
      <c r="R328" s="4">
        <f>SUMIFS('02_核算项'!$AD$2:$AD$6232,'02_核算项'!$B$2:$B$6232,$A328,'02_核算项'!$M$2:$M$6232,"CO")</f>
        <v>2951.522</v>
      </c>
      <c r="S328" s="4">
        <f>SUMIFS('02_核算项'!$AD$2:$AD$6232,'02_核算项'!$B$2:$B$6232,$A328,'02_核算项'!$M$2:$M$6232,"VOCS")</f>
        <v>59.03044</v>
      </c>
      <c r="T328" s="4">
        <f>SUMIFS('02_核算项'!$AD$2:$AD$6232,'02_核算项'!$B$2:$B$6232,$A328,'02_核算项'!$M$2:$M$6232,"PM10")</f>
        <v>12344.989430728496</v>
      </c>
      <c r="U328" s="4">
        <f>SUMIFS('02_核算项'!$AD$2:$AD$6232,'02_核算项'!$B$2:$B$6232,$A328,'02_核算项'!$M$2:$M$6232,"PM25")</f>
        <v>3539.612758499999</v>
      </c>
      <c r="V328" s="4">
        <f>SUMIFS('02_核算项'!$AD$2:$AD$6232,'02_核算项'!$B$2:$B$6232,$A328,'02_核算项'!$M$2:$M$6232,"BC")</f>
        <v>7.079225516999999</v>
      </c>
      <c r="W328" s="4">
        <f>SUMIFS('02_核算项'!$AD$2:$AD$6232,'02_核算项'!$B$2:$B$6232,$A328,'02_核算项'!$M$2:$M$6232,"OC")</f>
        <v>0.0</v>
      </c>
      <c r="X328" s="4">
        <f>SUMIFS('02_核算项'!$AD$2:$AD$6232,'02_核算项'!$B$2:$B$6232,$A328,'02_核算项'!$M$2:$M$6232,"NH3")</f>
        <v>0.0</v>
      </c>
      <c r="Y328" s="2">
        <v>29</v>
      </c>
    </row>
    <row r="329" spans="1:25">
      <c r="A329" s="2" t="s">
        <v>4353</v>
      </c>
      <c r="B329" s="2" t="s">
        <v>4239</v>
      </c>
      <c r="C329" s="2" t="s">
        <v>514</v>
      </c>
      <c r="D329" s="2" t="s">
        <v>119</v>
      </c>
      <c r="E329" s="2" t="s">
        <v>227</v>
      </c>
      <c r="F329" s="2" t="s">
        <v>418</v>
      </c>
      <c r="G329" s="4">
        <f>SUMIFS('02_核算项'!$AC$2:$AC$6232,'02_核算项'!$B$2:$B$6232,$A329,'02_核算项'!$M$2:$M$6232,"SO2")</f>
        <v>0.0</v>
      </c>
      <c r="H329" s="4">
        <f>SUMIFS('02_核算项'!$AC$2:$AC$6232,'02_核算项'!$B$2:$B$6232,$A329,'02_核算项'!$M$2:$M$6232,"NOX")</f>
        <v>5.6104862</v>
      </c>
      <c r="I329" s="4">
        <f>SUMIFS('02_核算项'!$AC$2:$AC$6232,'02_核算项'!$B$2:$B$6232,$A329,'02_核算项'!$M$2:$M$6232,"CO")</f>
        <v>0.5400467999999999</v>
      </c>
      <c r="J329" s="4">
        <f>SUMIFS('02_核算项'!$AC$2:$AC$6232,'02_核算项'!$B$2:$B$6232,$A329,'02_核算项'!$M$2:$M$6232,"VOCS")</f>
        <v>49.50429</v>
      </c>
      <c r="K329" s="4">
        <f>SUMIFS('02_核算项'!$AC$2:$AC$6232,'02_核算项'!$B$2:$B$6232,$A329,'02_核算项'!$M$2:$M$6232,"PM10")</f>
        <v>0.25502210000000003</v>
      </c>
      <c r="L329" s="4">
        <f>SUMIFS('02_核算项'!$AC$2:$AC$6232,'02_核算项'!$B$2:$B$6232,$A329,'02_核算项'!$M$2:$M$6232,"PM25")</f>
        <v>0.25502210000000003</v>
      </c>
      <c r="M329" s="4">
        <f>SUMIFS('02_核算项'!$AC$2:$AC$6232,'02_核算项'!$B$2:$B$6232,$A329,'02_核算项'!$M$2:$M$6232,"BC")</f>
        <v>0.0300026</v>
      </c>
      <c r="N329" s="4">
        <f>SUMIFS('02_核算项'!$AC$2:$AC$6232,'02_核算项'!$B$2:$B$6232,$A329,'02_核算项'!$M$2:$M$6232,"OC")</f>
        <v>0.13501169999999998</v>
      </c>
      <c r="O329" s="4">
        <f>SUMIFS('02_核算项'!$AC$2:$AC$6232,'02_核算项'!$B$2:$B$6232,$A329,'02_核算项'!$M$2:$M$6232,"NH3")</f>
        <v>0.0</v>
      </c>
      <c r="P329" s="4">
        <f>SUMIFS('02_核算项'!$AD$2:$AD$6232,'02_核算项'!$B$2:$B$6232,$A329,'02_核算项'!$M$2:$M$6232,"SO2")</f>
        <v>0.0</v>
      </c>
      <c r="Q329" s="4">
        <f>SUMIFS('02_核算项'!$AD$2:$AD$6232,'02_核算项'!$B$2:$B$6232,$A329,'02_核算项'!$M$2:$M$6232,"NOX")</f>
        <v>4.3761792360000005</v>
      </c>
      <c r="R329" s="4">
        <f>SUMIFS('02_核算项'!$AD$2:$AD$6232,'02_核算项'!$B$2:$B$6232,$A329,'02_核算项'!$M$2:$M$6232,"CO")</f>
        <v>0.5400467999999999</v>
      </c>
      <c r="S329" s="4">
        <f>SUMIFS('02_核算项'!$AD$2:$AD$6232,'02_核算项'!$B$2:$B$6232,$A329,'02_核算项'!$M$2:$M$6232,"VOCS")</f>
        <v>49.50429</v>
      </c>
      <c r="T329" s="4">
        <f>SUMIFS('02_核算项'!$AD$2:$AD$6232,'02_核算项'!$B$2:$B$6232,$A329,'02_核算项'!$M$2:$M$6232,"PM10")</f>
        <v>0.25502210000000003</v>
      </c>
      <c r="U329" s="4">
        <f>SUMIFS('02_核算项'!$AD$2:$AD$6232,'02_核算项'!$B$2:$B$6232,$A329,'02_核算项'!$M$2:$M$6232,"PM25")</f>
        <v>0.25502210000000003</v>
      </c>
      <c r="V329" s="4">
        <f>SUMIFS('02_核算项'!$AD$2:$AD$6232,'02_核算项'!$B$2:$B$6232,$A329,'02_核算项'!$M$2:$M$6232,"BC")</f>
        <v>0.0300026</v>
      </c>
      <c r="W329" s="4">
        <f>SUMIFS('02_核算项'!$AD$2:$AD$6232,'02_核算项'!$B$2:$B$6232,$A329,'02_核算项'!$M$2:$M$6232,"OC")</f>
        <v>0.13501169999999998</v>
      </c>
      <c r="X329" s="4">
        <f>SUMIFS('02_核算项'!$AD$2:$AD$6232,'02_核算项'!$B$2:$B$6232,$A329,'02_核算项'!$M$2:$M$6232,"NH3")</f>
        <v>0.0</v>
      </c>
      <c r="Y329" s="2">
        <v>32</v>
      </c>
    </row>
    <row r="330" spans="1:25">
      <c r="A330" s="2" t="s">
        <v>4363</v>
      </c>
      <c r="B330" s="2" t="s">
        <v>1706</v>
      </c>
      <c r="C330" s="2" t="s">
        <v>1707</v>
      </c>
      <c r="D330" s="2" t="s">
        <v>50</v>
      </c>
      <c r="E330" s="2" t="s">
        <v>51</v>
      </c>
      <c r="F330" s="2" t="s">
        <v>142</v>
      </c>
      <c r="G330" s="4">
        <f>SUMIFS('02_核算项'!$AC$2:$AC$6232,'02_核算项'!$B$2:$B$6232,$A330,'02_核算项'!$M$2:$M$6232,"SO2")</f>
        <v>17182.8904302</v>
      </c>
      <c r="H330" s="4">
        <f>SUMIFS('02_核算项'!$AC$2:$AC$6232,'02_核算项'!$B$2:$B$6232,$A330,'02_核算项'!$M$2:$M$6232,"NOX")</f>
        <v>11041.7682711</v>
      </c>
      <c r="I330" s="4">
        <f>SUMIFS('02_核算项'!$AC$2:$AC$6232,'02_核算项'!$B$2:$B$6232,$A330,'02_核算项'!$M$2:$M$6232,"CO")</f>
        <v>3062.90382</v>
      </c>
      <c r="J330" s="4">
        <f>SUMIFS('02_核算项'!$AC$2:$AC$6232,'02_核算项'!$B$2:$B$6232,$A330,'02_核算项'!$M$2:$M$6232,"VOCS")</f>
        <v>61.2580764</v>
      </c>
      <c r="K330" s="4">
        <f>SUMIFS('02_核算项'!$AC$2:$AC$6232,'02_核算项'!$B$2:$B$6232,$A330,'02_核算项'!$M$2:$M$6232,"PM10")</f>
        <v>33550.282718325005</v>
      </c>
      <c r="L330" s="4">
        <f>SUMIFS('02_核算项'!$AC$2:$AC$6232,'02_核算项'!$B$2:$B$6232,$A330,'02_核算项'!$M$2:$M$6232,"PM25")</f>
        <v>8752.24766565</v>
      </c>
      <c r="M330" s="4">
        <f>SUMIFS('02_核算项'!$AC$2:$AC$6232,'02_核算项'!$B$2:$B$6232,$A330,'02_核算项'!$M$2:$M$6232,"BC")</f>
        <v>17.5044953313</v>
      </c>
      <c r="N330" s="4">
        <f>SUMIFS('02_核算项'!$AC$2:$AC$6232,'02_核算项'!$B$2:$B$6232,$A330,'02_核算项'!$M$2:$M$6232,"OC")</f>
        <v>0.0</v>
      </c>
      <c r="O330" s="4">
        <f>SUMIFS('02_核算项'!$AC$2:$AC$6232,'02_核算项'!$B$2:$B$6232,$A330,'02_核算项'!$M$2:$M$6232,"NH3")</f>
        <v>245.0323056</v>
      </c>
      <c r="P330" s="4">
        <f>SUMIFS('02_核算项'!$AD$2:$AD$6232,'02_核算项'!$B$2:$B$6232,$A330,'02_核算项'!$M$2:$M$6232,"SO2")</f>
        <v>3436.5780860399996</v>
      </c>
      <c r="Q330" s="4">
        <f>SUMIFS('02_核算项'!$AD$2:$AD$6232,'02_核算项'!$B$2:$B$6232,$A330,'02_核算项'!$M$2:$M$6232,"NOX")</f>
        <v>3975.036577596</v>
      </c>
      <c r="R330" s="4">
        <f>SUMIFS('02_核算项'!$AD$2:$AD$6232,'02_核算项'!$B$2:$B$6232,$A330,'02_核算项'!$M$2:$M$6232,"CO")</f>
        <v>3062.90382</v>
      </c>
      <c r="S330" s="4">
        <f>SUMIFS('02_核算项'!$AD$2:$AD$6232,'02_核算项'!$B$2:$B$6232,$A330,'02_核算项'!$M$2:$M$6232,"VOCS")</f>
        <v>61.2580764</v>
      </c>
      <c r="T330" s="4">
        <f>SUMIFS('02_核算项'!$AD$2:$AD$6232,'02_核算项'!$B$2:$B$6232,$A330,'02_核算项'!$M$2:$M$6232,"PM10")</f>
        <v>1108.6180376490001</v>
      </c>
      <c r="U330" s="4">
        <f>SUMIFS('02_核算项'!$AD$2:$AD$6232,'02_核算项'!$B$2:$B$6232,$A330,'02_核算项'!$M$2:$M$6232,"PM25")</f>
        <v>612.6573365954996</v>
      </c>
      <c r="V330" s="4">
        <f>SUMIFS('02_核算项'!$AD$2:$AD$6232,'02_核算项'!$B$2:$B$6232,$A330,'02_核算项'!$M$2:$M$6232,"BC")</f>
        <v>1.2253146731909992</v>
      </c>
      <c r="W330" s="4">
        <f>SUMIFS('02_核算项'!$AD$2:$AD$6232,'02_核算项'!$B$2:$B$6232,$A330,'02_核算项'!$M$2:$M$6232,"OC")</f>
        <v>0.0</v>
      </c>
      <c r="X330" s="4">
        <f>SUMIFS('02_核算项'!$AD$2:$AD$6232,'02_核算项'!$B$2:$B$6232,$A330,'02_核算项'!$M$2:$M$6232,"NH3")</f>
        <v>245.0323056</v>
      </c>
      <c r="Y330" s="2">
        <v>16</v>
      </c>
    </row>
    <row r="331" spans="1:25">
      <c r="A331" s="2" t="s">
        <v>4373</v>
      </c>
      <c r="B331" s="2" t="s">
        <v>1596</v>
      </c>
      <c r="C331" s="2" t="s">
        <v>924</v>
      </c>
      <c r="D331" s="2" t="s">
        <v>278</v>
      </c>
      <c r="E331" s="2" t="s">
        <v>120</v>
      </c>
      <c r="F331" s="2" t="s">
        <v>1585</v>
      </c>
      <c r="G331" s="4">
        <f>SUMIFS('02_核算项'!$AC$2:$AC$6232,'02_核算项'!$B$2:$B$6232,$A331,'02_核算项'!$M$2:$M$6232,"SO2")</f>
        <v>0.0</v>
      </c>
      <c r="H331" s="4">
        <f>SUMIFS('02_核算项'!$AC$2:$AC$6232,'02_核算项'!$B$2:$B$6232,$A331,'02_核算项'!$M$2:$M$6232,"NOX")</f>
        <v>0.6785499999999999</v>
      </c>
      <c r="I331" s="4">
        <f>SUMIFS('02_核算项'!$AC$2:$AC$6232,'02_核算项'!$B$2:$B$6232,$A331,'02_核算项'!$M$2:$M$6232,"CO")</f>
        <v>0.21515</v>
      </c>
      <c r="J331" s="4">
        <f>SUMIFS('02_核算项'!$AC$2:$AC$6232,'02_核算项'!$B$2:$B$6232,$A331,'02_核算项'!$M$2:$M$6232,"VOCS")</f>
        <v>0.00331</v>
      </c>
      <c r="K331" s="4">
        <f>SUMIFS('02_核算项'!$AC$2:$AC$6232,'02_核算项'!$B$2:$B$6232,$A331,'02_核算项'!$M$2:$M$6232,"PM10")</f>
        <v>0.004965</v>
      </c>
      <c r="L331" s="4">
        <f>SUMIFS('02_核算项'!$AC$2:$AC$6232,'02_核算项'!$B$2:$B$6232,$A331,'02_核算项'!$M$2:$M$6232,"PM25")</f>
        <v>0.004965</v>
      </c>
      <c r="M331" s="4">
        <f>SUMIFS('02_核算项'!$AC$2:$AC$6232,'02_核算项'!$B$2:$B$6232,$A331,'02_核算项'!$M$2:$M$6232,"BC")</f>
        <v>0.0</v>
      </c>
      <c r="N331" s="4">
        <f>SUMIFS('02_核算项'!$AC$2:$AC$6232,'02_核算项'!$B$2:$B$6232,$A331,'02_核算项'!$M$2:$M$6232,"OC")</f>
        <v>0.0</v>
      </c>
      <c r="O331" s="4">
        <f>SUMIFS('02_核算项'!$AC$2:$AC$6232,'02_核算项'!$B$2:$B$6232,$A331,'02_核算项'!$M$2:$M$6232,"NH3")</f>
        <v>0.0</v>
      </c>
      <c r="P331" s="4">
        <f>SUMIFS('02_核算项'!$AD$2:$AD$6232,'02_核算项'!$B$2:$B$6232,$A331,'02_核算项'!$M$2:$M$6232,"SO2")</f>
        <v>0.0</v>
      </c>
      <c r="Q331" s="4">
        <f>SUMIFS('02_核算项'!$AD$2:$AD$6232,'02_核算项'!$B$2:$B$6232,$A331,'02_核算项'!$M$2:$M$6232,"NOX")</f>
        <v>0.5292689999999999</v>
      </c>
      <c r="R331" s="4">
        <f>SUMIFS('02_核算项'!$AD$2:$AD$6232,'02_核算项'!$B$2:$B$6232,$A331,'02_核算项'!$M$2:$M$6232,"CO")</f>
        <v>0.21515</v>
      </c>
      <c r="S331" s="4">
        <f>SUMIFS('02_核算项'!$AD$2:$AD$6232,'02_核算项'!$B$2:$B$6232,$A331,'02_核算项'!$M$2:$M$6232,"VOCS")</f>
        <v>0.00331</v>
      </c>
      <c r="T331" s="4">
        <f>SUMIFS('02_核算项'!$AD$2:$AD$6232,'02_核算项'!$B$2:$B$6232,$A331,'02_核算项'!$M$2:$M$6232,"PM10")</f>
        <v>0.004965</v>
      </c>
      <c r="U331" s="4">
        <f>SUMIFS('02_核算项'!$AD$2:$AD$6232,'02_核算项'!$B$2:$B$6232,$A331,'02_核算项'!$M$2:$M$6232,"PM25")</f>
        <v>0.004965</v>
      </c>
      <c r="V331" s="4">
        <f>SUMIFS('02_核算项'!$AD$2:$AD$6232,'02_核算项'!$B$2:$B$6232,$A331,'02_核算项'!$M$2:$M$6232,"BC")</f>
        <v>0.0</v>
      </c>
      <c r="W331" s="4">
        <f>SUMIFS('02_核算项'!$AD$2:$AD$6232,'02_核算项'!$B$2:$B$6232,$A331,'02_核算项'!$M$2:$M$6232,"OC")</f>
        <v>0.0</v>
      </c>
      <c r="X331" s="4">
        <f>SUMIFS('02_核算项'!$AD$2:$AD$6232,'02_核算项'!$B$2:$B$6232,$A331,'02_核算项'!$M$2:$M$6232,"NH3")</f>
        <v>0.0</v>
      </c>
      <c r="Y331" s="2">
        <v>96</v>
      </c>
    </row>
    <row r="332" spans="1:25">
      <c r="A332" s="2" t="s">
        <v>4391</v>
      </c>
      <c r="B332" s="2" t="s">
        <v>1093</v>
      </c>
      <c r="C332" s="2" t="s">
        <v>491</v>
      </c>
      <c r="D332" s="2" t="s">
        <v>278</v>
      </c>
      <c r="E332" s="2" t="s">
        <v>227</v>
      </c>
      <c r="F332" s="2" t="s">
        <v>690</v>
      </c>
      <c r="G332" s="4">
        <f>SUMIFS('02_核算项'!$AC$2:$AC$6232,'02_核算项'!$B$2:$B$6232,$A332,'02_核算项'!$M$2:$M$6232,"SO2")</f>
        <v>0.0</v>
      </c>
      <c r="H332" s="4">
        <f>SUMIFS('02_核算项'!$AC$2:$AC$6232,'02_核算项'!$B$2:$B$6232,$A332,'02_核算项'!$M$2:$M$6232,"NOX")</f>
        <v>0.0</v>
      </c>
      <c r="I332" s="4">
        <f>SUMIFS('02_核算项'!$AC$2:$AC$6232,'02_核算项'!$B$2:$B$6232,$A332,'02_核算项'!$M$2:$M$6232,"CO")</f>
        <v>0.0</v>
      </c>
      <c r="J332" s="4">
        <f>SUMIFS('02_核算项'!$AC$2:$AC$6232,'02_核算项'!$B$2:$B$6232,$A332,'02_核算项'!$M$2:$M$6232,"VOCS")</f>
        <v>0.0</v>
      </c>
      <c r="K332" s="4">
        <f>SUMIFS('02_核算项'!$AC$2:$AC$6232,'02_核算项'!$B$2:$B$6232,$A332,'02_核算项'!$M$2:$M$6232,"PM10")</f>
        <v>0.0</v>
      </c>
      <c r="L332" s="4">
        <f>SUMIFS('02_核算项'!$AC$2:$AC$6232,'02_核算项'!$B$2:$B$6232,$A332,'02_核算项'!$M$2:$M$6232,"PM25")</f>
        <v>0.0</v>
      </c>
      <c r="M332" s="4">
        <f>SUMIFS('02_核算项'!$AC$2:$AC$6232,'02_核算项'!$B$2:$B$6232,$A332,'02_核算项'!$M$2:$M$6232,"BC")</f>
        <v>0.0</v>
      </c>
      <c r="N332" s="4">
        <f>SUMIFS('02_核算项'!$AC$2:$AC$6232,'02_核算项'!$B$2:$B$6232,$A332,'02_核算项'!$M$2:$M$6232,"OC")</f>
        <v>0.0</v>
      </c>
      <c r="O332" s="4">
        <f>SUMIFS('02_核算项'!$AC$2:$AC$6232,'02_核算项'!$B$2:$B$6232,$A332,'02_核算项'!$M$2:$M$6232,"NH3")</f>
        <v>0.0</v>
      </c>
      <c r="P332" s="4">
        <f>SUMIFS('02_核算项'!$AD$2:$AD$6232,'02_核算项'!$B$2:$B$6232,$A332,'02_核算项'!$M$2:$M$6232,"SO2")</f>
        <v>0.0</v>
      </c>
      <c r="Q332" s="4">
        <f>SUMIFS('02_核算项'!$AD$2:$AD$6232,'02_核算项'!$B$2:$B$6232,$A332,'02_核算项'!$M$2:$M$6232,"NOX")</f>
        <v>0.0</v>
      </c>
      <c r="R332" s="4">
        <f>SUMIFS('02_核算项'!$AD$2:$AD$6232,'02_核算项'!$B$2:$B$6232,$A332,'02_核算项'!$M$2:$M$6232,"CO")</f>
        <v>0.0</v>
      </c>
      <c r="S332" s="4">
        <f>SUMIFS('02_核算项'!$AD$2:$AD$6232,'02_核算项'!$B$2:$B$6232,$A332,'02_核算项'!$M$2:$M$6232,"VOCS")</f>
        <v>0.0</v>
      </c>
      <c r="T332" s="4">
        <f>SUMIFS('02_核算项'!$AD$2:$AD$6232,'02_核算项'!$B$2:$B$6232,$A332,'02_核算项'!$M$2:$M$6232,"PM10")</f>
        <v>0.0</v>
      </c>
      <c r="U332" s="4">
        <f>SUMIFS('02_核算项'!$AD$2:$AD$6232,'02_核算项'!$B$2:$B$6232,$A332,'02_核算项'!$M$2:$M$6232,"PM25")</f>
        <v>0.0</v>
      </c>
      <c r="V332" s="4">
        <f>SUMIFS('02_核算项'!$AD$2:$AD$6232,'02_核算项'!$B$2:$B$6232,$A332,'02_核算项'!$M$2:$M$6232,"BC")</f>
        <v>0.0</v>
      </c>
      <c r="W332" s="4">
        <f>SUMIFS('02_核算项'!$AD$2:$AD$6232,'02_核算项'!$B$2:$B$6232,$A332,'02_核算项'!$M$2:$M$6232,"OC")</f>
        <v>0.0</v>
      </c>
      <c r="X332" s="4">
        <f>SUMIFS('02_核算项'!$AD$2:$AD$6232,'02_核算项'!$B$2:$B$6232,$A332,'02_核算项'!$M$2:$M$6232,"NH3")</f>
        <v>0.0</v>
      </c>
      <c r="Y332" s="2">
        <v>48</v>
      </c>
    </row>
    <row r="333" spans="1:25">
      <c r="A333" s="2" t="s">
        <v>4401</v>
      </c>
      <c r="B333" s="2" t="s">
        <v>4402</v>
      </c>
      <c r="C333" s="2" t="s">
        <v>911</v>
      </c>
      <c r="D333" s="2" t="s">
        <v>224</v>
      </c>
      <c r="E333" s="2" t="s">
        <v>227</v>
      </c>
      <c r="F333" s="2" t="s">
        <v>297</v>
      </c>
      <c r="G333" s="4">
        <f>SUMIFS('02_核算项'!$AC$2:$AC$6232,'02_核算项'!$B$2:$B$6232,$A333,'02_核算项'!$M$2:$M$6232,"SO2")</f>
        <v>0.0</v>
      </c>
      <c r="H333" s="4">
        <f>SUMIFS('02_核算项'!$AC$2:$AC$6232,'02_核算项'!$B$2:$B$6232,$A333,'02_核算项'!$M$2:$M$6232,"NOX")</f>
        <v>54.39674999999999</v>
      </c>
      <c r="I333" s="4">
        <f>SUMIFS('02_核算项'!$AC$2:$AC$6232,'02_核算项'!$B$2:$B$6232,$A333,'02_核算项'!$M$2:$M$6232,"CO")</f>
        <v>17.24775</v>
      </c>
      <c r="J333" s="4">
        <f>SUMIFS('02_核算项'!$AC$2:$AC$6232,'02_核算项'!$B$2:$B$6232,$A333,'02_核算项'!$M$2:$M$6232,"VOCS")</f>
        <v>0.26535</v>
      </c>
      <c r="K333" s="4">
        <f>SUMIFS('02_核算项'!$AC$2:$AC$6232,'02_核算项'!$B$2:$B$6232,$A333,'02_核算项'!$M$2:$M$6232,"PM10")</f>
        <v>0.398025</v>
      </c>
      <c r="L333" s="4">
        <f>SUMIFS('02_核算项'!$AC$2:$AC$6232,'02_核算项'!$B$2:$B$6232,$A333,'02_核算项'!$M$2:$M$6232,"PM25")</f>
        <v>0.398025</v>
      </c>
      <c r="M333" s="4">
        <f>SUMIFS('02_核算项'!$AC$2:$AC$6232,'02_核算项'!$B$2:$B$6232,$A333,'02_核算项'!$M$2:$M$6232,"BC")</f>
        <v>0.0</v>
      </c>
      <c r="N333" s="4">
        <f>SUMIFS('02_核算项'!$AC$2:$AC$6232,'02_核算项'!$B$2:$B$6232,$A333,'02_核算项'!$M$2:$M$6232,"OC")</f>
        <v>0.0</v>
      </c>
      <c r="O333" s="4">
        <f>SUMIFS('02_核算项'!$AC$2:$AC$6232,'02_核算项'!$B$2:$B$6232,$A333,'02_核算项'!$M$2:$M$6232,"NH3")</f>
        <v>0.0</v>
      </c>
      <c r="P333" s="4">
        <f>SUMIFS('02_核算项'!$AD$2:$AD$6232,'02_核算项'!$B$2:$B$6232,$A333,'02_核算项'!$M$2:$M$6232,"SO2")</f>
        <v>0.0</v>
      </c>
      <c r="Q333" s="4">
        <f>SUMIFS('02_核算项'!$AD$2:$AD$6232,'02_核算项'!$B$2:$B$6232,$A333,'02_核算项'!$M$2:$M$6232,"NOX")</f>
        <v>42.42946499999999</v>
      </c>
      <c r="R333" s="4">
        <f>SUMIFS('02_核算项'!$AD$2:$AD$6232,'02_核算项'!$B$2:$B$6232,$A333,'02_核算项'!$M$2:$M$6232,"CO")</f>
        <v>17.24775</v>
      </c>
      <c r="S333" s="4">
        <f>SUMIFS('02_核算项'!$AD$2:$AD$6232,'02_核算项'!$B$2:$B$6232,$A333,'02_核算项'!$M$2:$M$6232,"VOCS")</f>
        <v>0.26535</v>
      </c>
      <c r="T333" s="4">
        <f>SUMIFS('02_核算项'!$AD$2:$AD$6232,'02_核算项'!$B$2:$B$6232,$A333,'02_核算项'!$M$2:$M$6232,"PM10")</f>
        <v>0.398025</v>
      </c>
      <c r="U333" s="4">
        <f>SUMIFS('02_核算项'!$AD$2:$AD$6232,'02_核算项'!$B$2:$B$6232,$A333,'02_核算项'!$M$2:$M$6232,"PM25")</f>
        <v>0.398025</v>
      </c>
      <c r="V333" s="4">
        <f>SUMIFS('02_核算项'!$AD$2:$AD$6232,'02_核算项'!$B$2:$B$6232,$A333,'02_核算项'!$M$2:$M$6232,"BC")</f>
        <v>0.0</v>
      </c>
      <c r="W333" s="4">
        <f>SUMIFS('02_核算项'!$AD$2:$AD$6232,'02_核算项'!$B$2:$B$6232,$A333,'02_核算项'!$M$2:$M$6232,"OC")</f>
        <v>0.0</v>
      </c>
      <c r="X333" s="4">
        <f>SUMIFS('02_核算项'!$AD$2:$AD$6232,'02_核算项'!$B$2:$B$6232,$A333,'02_核算项'!$M$2:$M$6232,"NH3")</f>
        <v>0.0</v>
      </c>
      <c r="Y333" s="2">
        <v>32</v>
      </c>
    </row>
    <row r="334" spans="1:25">
      <c r="A334" s="2" t="s">
        <v>4412</v>
      </c>
      <c r="B334" s="2" t="s">
        <v>4413</v>
      </c>
      <c r="C334" s="2" t="s">
        <v>924</v>
      </c>
      <c r="D334" s="2" t="s">
        <v>224</v>
      </c>
      <c r="E334" s="2" t="s">
        <v>225</v>
      </c>
      <c r="F334" s="2" t="s">
        <v>297</v>
      </c>
      <c r="G334" s="4">
        <f>SUMIFS('02_核算项'!$AC$2:$AC$6232,'02_核算项'!$B$2:$B$6232,$A334,'02_核算项'!$M$2:$M$6232,"SO2")</f>
        <v>0.0</v>
      </c>
      <c r="H334" s="4">
        <f>SUMIFS('02_核算项'!$AC$2:$AC$6232,'02_核算项'!$B$2:$B$6232,$A334,'02_核算项'!$M$2:$M$6232,"NOX")</f>
        <v>497.7100699999999</v>
      </c>
      <c r="I334" s="4">
        <f>SUMIFS('02_核算项'!$AC$2:$AC$6232,'02_核算项'!$B$2:$B$6232,$A334,'02_核算项'!$M$2:$M$6232,"CO")</f>
        <v>157.81051</v>
      </c>
      <c r="J334" s="4">
        <f>SUMIFS('02_核算项'!$AC$2:$AC$6232,'02_核算项'!$B$2:$B$6232,$A334,'02_核算项'!$M$2:$M$6232,"VOCS")</f>
        <v>2.427854</v>
      </c>
      <c r="K334" s="4">
        <f>SUMIFS('02_核算项'!$AC$2:$AC$6232,'02_核算项'!$B$2:$B$6232,$A334,'02_核算项'!$M$2:$M$6232,"PM10")</f>
        <v>3.641781</v>
      </c>
      <c r="L334" s="4">
        <f>SUMIFS('02_核算项'!$AC$2:$AC$6232,'02_核算项'!$B$2:$B$6232,$A334,'02_核算项'!$M$2:$M$6232,"PM25")</f>
        <v>3.641781</v>
      </c>
      <c r="M334" s="4">
        <f>SUMIFS('02_核算项'!$AC$2:$AC$6232,'02_核算项'!$B$2:$B$6232,$A334,'02_核算项'!$M$2:$M$6232,"BC")</f>
        <v>0.0</v>
      </c>
      <c r="N334" s="4">
        <f>SUMIFS('02_核算项'!$AC$2:$AC$6232,'02_核算项'!$B$2:$B$6232,$A334,'02_核算项'!$M$2:$M$6232,"OC")</f>
        <v>0.0</v>
      </c>
      <c r="O334" s="4">
        <f>SUMIFS('02_核算项'!$AC$2:$AC$6232,'02_核算项'!$B$2:$B$6232,$A334,'02_核算项'!$M$2:$M$6232,"NH3")</f>
        <v>0.0</v>
      </c>
      <c r="P334" s="4">
        <f>SUMIFS('02_核算项'!$AD$2:$AD$6232,'02_核算项'!$B$2:$B$6232,$A334,'02_核算项'!$M$2:$M$6232,"SO2")</f>
        <v>0.0</v>
      </c>
      <c r="Q334" s="4">
        <f>SUMIFS('02_核算项'!$AD$2:$AD$6232,'02_核算项'!$B$2:$B$6232,$A334,'02_核算项'!$M$2:$M$6232,"NOX")</f>
        <v>388.21385459999993</v>
      </c>
      <c r="R334" s="4">
        <f>SUMIFS('02_核算项'!$AD$2:$AD$6232,'02_核算项'!$B$2:$B$6232,$A334,'02_核算项'!$M$2:$M$6232,"CO")</f>
        <v>157.81051</v>
      </c>
      <c r="S334" s="4">
        <f>SUMIFS('02_核算项'!$AD$2:$AD$6232,'02_核算项'!$B$2:$B$6232,$A334,'02_核算项'!$M$2:$M$6232,"VOCS")</f>
        <v>2.427854</v>
      </c>
      <c r="T334" s="4">
        <f>SUMIFS('02_核算项'!$AD$2:$AD$6232,'02_核算项'!$B$2:$B$6232,$A334,'02_核算项'!$M$2:$M$6232,"PM10")</f>
        <v>3.641781</v>
      </c>
      <c r="U334" s="4">
        <f>SUMIFS('02_核算项'!$AD$2:$AD$6232,'02_核算项'!$B$2:$B$6232,$A334,'02_核算项'!$M$2:$M$6232,"PM25")</f>
        <v>3.641781</v>
      </c>
      <c r="V334" s="4">
        <f>SUMIFS('02_核算项'!$AD$2:$AD$6232,'02_核算项'!$B$2:$B$6232,$A334,'02_核算项'!$M$2:$M$6232,"BC")</f>
        <v>0.0</v>
      </c>
      <c r="W334" s="4">
        <f>SUMIFS('02_核算项'!$AD$2:$AD$6232,'02_核算项'!$B$2:$B$6232,$A334,'02_核算项'!$M$2:$M$6232,"OC")</f>
        <v>0.0</v>
      </c>
      <c r="X334" s="4">
        <f>SUMIFS('02_核算项'!$AD$2:$AD$6232,'02_核算项'!$B$2:$B$6232,$A334,'02_核算项'!$M$2:$M$6232,"NH3")</f>
        <v>0.0</v>
      </c>
      <c r="Y334" s="2">
        <v>32</v>
      </c>
    </row>
    <row r="335" spans="1:25">
      <c r="A335" s="2" t="s">
        <v>4423</v>
      </c>
      <c r="B335" s="2" t="s">
        <v>1363</v>
      </c>
      <c r="C335" s="2" t="s">
        <v>277</v>
      </c>
      <c r="D335" s="2" t="s">
        <v>278</v>
      </c>
      <c r="E335" s="2" t="s">
        <v>120</v>
      </c>
      <c r="F335" s="2" t="s">
        <v>52</v>
      </c>
      <c r="G335" s="4">
        <f>SUMIFS('02_核算项'!$AC$2:$AC$6232,'02_核算项'!$B$2:$B$6232,$A335,'02_核算项'!$M$2:$M$6232,"SO2")</f>
        <v>0</v>
      </c>
      <c r="H335" s="4">
        <f>SUMIFS('02_核算项'!$AC$2:$AC$6232,'02_核算项'!$B$2:$B$6232,$A335,'02_核算项'!$M$2:$M$6232,"NOX")</f>
        <v>0</v>
      </c>
      <c r="I335" s="4">
        <f>SUMIFS('02_核算项'!$AC$2:$AC$6232,'02_核算项'!$B$2:$B$6232,$A335,'02_核算项'!$M$2:$M$6232,"CO")</f>
        <v>0</v>
      </c>
      <c r="J335" s="4">
        <f>SUMIFS('02_核算项'!$AC$2:$AC$6232,'02_核算项'!$B$2:$B$6232,$A335,'02_核算项'!$M$2:$M$6232,"VOCS")</f>
        <v>0</v>
      </c>
      <c r="K335" s="4">
        <f>SUMIFS('02_核算项'!$AC$2:$AC$6232,'02_核算项'!$B$2:$B$6232,$A335,'02_核算项'!$M$2:$M$6232,"PM10")</f>
        <v>0</v>
      </c>
      <c r="L335" s="4">
        <f>SUMIFS('02_核算项'!$AC$2:$AC$6232,'02_核算项'!$B$2:$B$6232,$A335,'02_核算项'!$M$2:$M$6232,"PM25")</f>
        <v>0</v>
      </c>
      <c r="M335" s="4">
        <f>SUMIFS('02_核算项'!$AC$2:$AC$6232,'02_核算项'!$B$2:$B$6232,$A335,'02_核算项'!$M$2:$M$6232,"BC")</f>
        <v>0</v>
      </c>
      <c r="N335" s="4">
        <f>SUMIFS('02_核算项'!$AC$2:$AC$6232,'02_核算项'!$B$2:$B$6232,$A335,'02_核算项'!$M$2:$M$6232,"OC")</f>
        <v>0</v>
      </c>
      <c r="O335" s="4">
        <f>SUMIFS('02_核算项'!$AC$2:$AC$6232,'02_核算项'!$B$2:$B$6232,$A335,'02_核算项'!$M$2:$M$6232,"NH3")</f>
        <v>0.0</v>
      </c>
      <c r="X335" s="4">
        <f>SUMIFS('02_核算项'!$AD$2:$AD$6232,'02_核算项'!$B$2:$B$6232,$A335,'02_核算项'!$M$2:$M$6232,"NH3")</f>
        <v>0.0</v>
      </c>
      <c r="Y335" s="2">
        <v>49</v>
      </c>
    </row>
    <row r="336" spans="1:25">
      <c r="A336" s="2" t="s">
        <v>4433</v>
      </c>
      <c r="B336" s="2" t="s">
        <v>1204</v>
      </c>
      <c r="C336" s="2" t="s">
        <v>277</v>
      </c>
      <c r="D336" s="2" t="s">
        <v>278</v>
      </c>
      <c r="E336" s="2" t="s">
        <v>120</v>
      </c>
      <c r="F336" s="2" t="s">
        <v>418</v>
      </c>
      <c r="G336" s="4">
        <f>SUMIFS('02_核算项'!$AC$2:$AC$6232,'02_核算项'!$B$2:$B$6232,$A336,'02_核算项'!$M$2:$M$6232,"SO2")</f>
        <v>0</v>
      </c>
      <c r="H336" s="4">
        <f>SUMIFS('02_核算项'!$AC$2:$AC$6232,'02_核算项'!$B$2:$B$6232,$A336,'02_核算项'!$M$2:$M$6232,"NOX")</f>
        <v>0</v>
      </c>
      <c r="I336" s="4">
        <f>SUMIFS('02_核算项'!$AC$2:$AC$6232,'02_核算项'!$B$2:$B$6232,$A336,'02_核算项'!$M$2:$M$6232,"CO")</f>
        <v>0</v>
      </c>
      <c r="J336" s="4">
        <f>SUMIFS('02_核算项'!$AC$2:$AC$6232,'02_核算项'!$B$2:$B$6232,$A336,'02_核算项'!$M$2:$M$6232,"VOCS")</f>
        <v>0</v>
      </c>
      <c r="K336" s="4">
        <f>SUMIFS('02_核算项'!$AC$2:$AC$6232,'02_核算项'!$B$2:$B$6232,$A336,'02_核算项'!$M$2:$M$6232,"PM10")</f>
        <v>0</v>
      </c>
      <c r="L336" s="4">
        <f>SUMIFS('02_核算项'!$AC$2:$AC$6232,'02_核算项'!$B$2:$B$6232,$A336,'02_核算项'!$M$2:$M$6232,"PM25")</f>
        <v>0</v>
      </c>
      <c r="M336" s="4">
        <f>SUMIFS('02_核算项'!$AC$2:$AC$6232,'02_核算项'!$B$2:$B$6232,$A336,'02_核算项'!$M$2:$M$6232,"BC")</f>
        <v>0</v>
      </c>
      <c r="N336" s="4">
        <f>SUMIFS('02_核算项'!$AC$2:$AC$6232,'02_核算项'!$B$2:$B$6232,$A336,'02_核算项'!$M$2:$M$6232,"OC")</f>
        <v>0</v>
      </c>
      <c r="O336" s="4">
        <f>SUMIFS('02_核算项'!$AC$2:$AC$6232,'02_核算项'!$B$2:$B$6232,$A336,'02_核算项'!$M$2:$M$6232,"NH3")</f>
        <v>0.0</v>
      </c>
      <c r="X336" s="4">
        <f>SUMIFS('02_核算项'!$AD$2:$AD$6232,'02_核算项'!$B$2:$B$6232,$A336,'02_核算项'!$M$2:$M$6232,"NH3")</f>
        <v>0.0</v>
      </c>
      <c r="Y336" s="2">
        <v>58</v>
      </c>
    </row>
    <row r="337" spans="1:25">
      <c r="A337" s="2" t="s">
        <v>4443</v>
      </c>
      <c r="B337" s="2" t="s">
        <v>1488</v>
      </c>
      <c r="C337" s="2" t="s">
        <v>447</v>
      </c>
      <c r="D337" s="2" t="s">
        <v>278</v>
      </c>
      <c r="E337" s="2" t="s">
        <v>120</v>
      </c>
      <c r="F337" s="2" t="s">
        <v>560</v>
      </c>
      <c r="G337" s="4">
        <f>SUMIFS('02_核算项'!$AC$2:$AC$6232,'02_核算项'!$B$2:$B$6232,$A337,'02_核算项'!$M$2:$M$6232,"SO2")</f>
        <v>0</v>
      </c>
      <c r="H337" s="4">
        <f>SUMIFS('02_核算项'!$AC$2:$AC$6232,'02_核算项'!$B$2:$B$6232,$A337,'02_核算项'!$M$2:$M$6232,"NOX")</f>
        <v>0</v>
      </c>
      <c r="I337" s="4">
        <f>SUMIFS('02_核算项'!$AC$2:$AC$6232,'02_核算项'!$B$2:$B$6232,$A337,'02_核算项'!$M$2:$M$6232,"CO")</f>
        <v>0</v>
      </c>
      <c r="J337" s="4">
        <f>SUMIFS('02_核算项'!$AC$2:$AC$6232,'02_核算项'!$B$2:$B$6232,$A337,'02_核算项'!$M$2:$M$6232,"VOCS")</f>
        <v>0</v>
      </c>
      <c r="K337" s="4">
        <f>SUMIFS('02_核算项'!$AC$2:$AC$6232,'02_核算项'!$B$2:$B$6232,$A337,'02_核算项'!$M$2:$M$6232,"PM10")</f>
        <v>0</v>
      </c>
      <c r="L337" s="4">
        <f>SUMIFS('02_核算项'!$AC$2:$AC$6232,'02_核算项'!$B$2:$B$6232,$A337,'02_核算项'!$M$2:$M$6232,"PM25")</f>
        <v>0</v>
      </c>
      <c r="M337" s="4">
        <f>SUMIFS('02_核算项'!$AC$2:$AC$6232,'02_核算项'!$B$2:$B$6232,$A337,'02_核算项'!$M$2:$M$6232,"BC")</f>
        <v>0</v>
      </c>
      <c r="N337" s="4">
        <f>SUMIFS('02_核算项'!$AC$2:$AC$6232,'02_核算项'!$B$2:$B$6232,$A337,'02_核算项'!$M$2:$M$6232,"OC")</f>
        <v>0</v>
      </c>
      <c r="O337" s="4">
        <f>SUMIFS('02_核算项'!$AC$2:$AC$6232,'02_核算项'!$B$2:$B$6232,$A337,'02_核算项'!$M$2:$M$6232,"NH3")</f>
        <v>0</v>
      </c>
      <c r="Y337" s="2">
        <v>32</v>
      </c>
    </row>
    <row r="338" spans="1:25">
      <c r="A338" s="2" t="s">
        <v>4453</v>
      </c>
      <c r="B338" s="2" t="s">
        <v>525</v>
      </c>
      <c r="C338" s="2" t="s">
        <v>526</v>
      </c>
      <c r="D338" s="2" t="s">
        <v>278</v>
      </c>
      <c r="E338" s="2" t="s">
        <v>120</v>
      </c>
      <c r="F338" s="2" t="s">
        <v>297</v>
      </c>
      <c r="G338" s="4">
        <f>SUMIFS('02_核算项'!$AC$2:$AC$6232,'02_核算项'!$B$2:$B$6232,$A338,'02_核算项'!$M$2:$M$6232,"SO2")</f>
        <v>0.0</v>
      </c>
      <c r="H338" s="4">
        <f>SUMIFS('02_核算项'!$AC$2:$AC$6232,'02_核算项'!$B$2:$B$6232,$A338,'02_核算项'!$M$2:$M$6232,"NOX")</f>
        <v>0.41614999999999996</v>
      </c>
      <c r="I338" s="4">
        <f>SUMIFS('02_核算项'!$AC$2:$AC$6232,'02_核算项'!$B$2:$B$6232,$A338,'02_核算项'!$M$2:$M$6232,"CO")</f>
        <v>0.13195</v>
      </c>
      <c r="J338" s="4">
        <f>SUMIFS('02_核算项'!$AC$2:$AC$6232,'02_核算项'!$B$2:$B$6232,$A338,'02_核算项'!$M$2:$M$6232,"VOCS")</f>
        <v>0.00203</v>
      </c>
      <c r="K338" s="4">
        <f>SUMIFS('02_核算项'!$AC$2:$AC$6232,'02_核算项'!$B$2:$B$6232,$A338,'02_核算项'!$M$2:$M$6232,"PM10")</f>
        <v>0.003045</v>
      </c>
      <c r="L338" s="4">
        <f>SUMIFS('02_核算项'!$AC$2:$AC$6232,'02_核算项'!$B$2:$B$6232,$A338,'02_核算项'!$M$2:$M$6232,"PM25")</f>
        <v>0.003045</v>
      </c>
      <c r="M338" s="4">
        <f>SUMIFS('02_核算项'!$AC$2:$AC$6232,'02_核算项'!$B$2:$B$6232,$A338,'02_核算项'!$M$2:$M$6232,"BC")</f>
        <v>0.0</v>
      </c>
      <c r="N338" s="4">
        <f>SUMIFS('02_核算项'!$AC$2:$AC$6232,'02_核算项'!$B$2:$B$6232,$A338,'02_核算项'!$M$2:$M$6232,"OC")</f>
        <v>0.0</v>
      </c>
      <c r="O338" s="4">
        <f>SUMIFS('02_核算项'!$AC$2:$AC$6232,'02_核算项'!$B$2:$B$6232,$A338,'02_核算项'!$M$2:$M$6232,"NH3")</f>
        <v>0</v>
      </c>
      <c r="P338" s="4">
        <f>SUMIFS('02_核算项'!$AD$2:$AD$6232,'02_核算项'!$B$2:$B$6232,$A338,'02_核算项'!$M$2:$M$6232,"SO2")</f>
        <v>0.0</v>
      </c>
      <c r="Q338" s="4">
        <f>SUMIFS('02_核算项'!$AD$2:$AD$6232,'02_核算项'!$B$2:$B$6232,$A338,'02_核算项'!$M$2:$M$6232,"NOX")</f>
        <v>0.41614999999999996</v>
      </c>
      <c r="R338" s="4">
        <f>SUMIFS('02_核算项'!$AD$2:$AD$6232,'02_核算项'!$B$2:$B$6232,$A338,'02_核算项'!$M$2:$M$6232,"CO")</f>
        <v>0.13195</v>
      </c>
      <c r="S338" s="4">
        <f>SUMIFS('02_核算项'!$AD$2:$AD$6232,'02_核算项'!$B$2:$B$6232,$A338,'02_核算项'!$M$2:$M$6232,"VOCS")</f>
        <v>0.00203</v>
      </c>
      <c r="T338" s="4">
        <f>SUMIFS('02_核算项'!$AD$2:$AD$6232,'02_核算项'!$B$2:$B$6232,$A338,'02_核算项'!$M$2:$M$6232,"PM10")</f>
        <v>0.00016747500000000015</v>
      </c>
      <c r="U338" s="4">
        <f>SUMIFS('02_核算项'!$AD$2:$AD$6232,'02_核算项'!$B$2:$B$6232,$A338,'02_核算项'!$M$2:$M$6232,"PM25")</f>
        <v>0.00016747500000000015</v>
      </c>
      <c r="V338" s="4">
        <f>SUMIFS('02_核算项'!$AD$2:$AD$6232,'02_核算项'!$B$2:$B$6232,$A338,'02_核算项'!$M$2:$M$6232,"BC")</f>
        <v>0.0</v>
      </c>
      <c r="W338" s="4">
        <f>SUMIFS('02_核算项'!$AD$2:$AD$6232,'02_核算项'!$B$2:$B$6232,$A338,'02_核算项'!$M$2:$M$6232,"OC")</f>
        <v>0.0</v>
      </c>
      <c r="Y338" s="2">
        <v>90</v>
      </c>
    </row>
    <row r="339" spans="1:25">
      <c r="A339" s="2" t="s">
        <v>4471</v>
      </c>
      <c r="B339" s="2" t="s">
        <v>1430</v>
      </c>
      <c r="C339" s="2" t="s">
        <v>514</v>
      </c>
      <c r="D339" s="2" t="s">
        <v>278</v>
      </c>
      <c r="E339" s="2" t="s">
        <v>120</v>
      </c>
      <c r="F339" s="2" t="s">
        <v>418</v>
      </c>
      <c r="G339" s="4">
        <f>SUMIFS('02_核算项'!$AC$2:$AC$6232,'02_核算项'!$B$2:$B$6232,$A339,'02_核算项'!$M$2:$M$6232,"SO2")</f>
        <v>0</v>
      </c>
      <c r="H339" s="4">
        <f>SUMIFS('02_核算项'!$AC$2:$AC$6232,'02_核算项'!$B$2:$B$6232,$A339,'02_核算项'!$M$2:$M$6232,"NOX")</f>
        <v>0</v>
      </c>
      <c r="I339" s="4">
        <f>SUMIFS('02_核算项'!$AC$2:$AC$6232,'02_核算项'!$B$2:$B$6232,$A339,'02_核算项'!$M$2:$M$6232,"CO")</f>
        <v>0</v>
      </c>
      <c r="J339" s="4">
        <f>SUMIFS('02_核算项'!$AC$2:$AC$6232,'02_核算项'!$B$2:$B$6232,$A339,'02_核算项'!$M$2:$M$6232,"VOCS")</f>
        <v>0</v>
      </c>
      <c r="K339" s="4">
        <f>SUMIFS('02_核算项'!$AC$2:$AC$6232,'02_核算项'!$B$2:$B$6232,$A339,'02_核算项'!$M$2:$M$6232,"PM10")</f>
        <v>0</v>
      </c>
      <c r="L339" s="4">
        <f>SUMIFS('02_核算项'!$AC$2:$AC$6232,'02_核算项'!$B$2:$B$6232,$A339,'02_核算项'!$M$2:$M$6232,"PM25")</f>
        <v>0</v>
      </c>
      <c r="M339" s="4">
        <f>SUMIFS('02_核算项'!$AC$2:$AC$6232,'02_核算项'!$B$2:$B$6232,$A339,'02_核算项'!$M$2:$M$6232,"BC")</f>
        <v>0</v>
      </c>
      <c r="N339" s="4">
        <f>SUMIFS('02_核算项'!$AC$2:$AC$6232,'02_核算项'!$B$2:$B$6232,$A339,'02_核算项'!$M$2:$M$6232,"OC")</f>
        <v>0</v>
      </c>
      <c r="O339" s="4">
        <f>SUMIFS('02_核算项'!$AC$2:$AC$6232,'02_核算项'!$B$2:$B$6232,$A339,'02_核算项'!$M$2:$M$6232,"NH3")</f>
        <v>0</v>
      </c>
      <c r="Y339" s="2">
        <v>40</v>
      </c>
    </row>
    <row r="340" spans="1:25">
      <c r="A340" s="2" t="s">
        <v>4481</v>
      </c>
      <c r="B340" s="2" t="s">
        <v>1430</v>
      </c>
      <c r="C340" s="2" t="s">
        <v>514</v>
      </c>
      <c r="D340" s="2" t="s">
        <v>278</v>
      </c>
      <c r="E340" s="2" t="s">
        <v>120</v>
      </c>
      <c r="F340" s="2" t="s">
        <v>52</v>
      </c>
      <c r="G340" s="4">
        <f>SUMIFS('02_核算项'!$AC$2:$AC$6232,'02_核算项'!$B$2:$B$6232,$A340,'02_核算项'!$M$2:$M$6232,"SO2")</f>
        <v>0</v>
      </c>
      <c r="H340" s="4">
        <f>SUMIFS('02_核算项'!$AC$2:$AC$6232,'02_核算项'!$B$2:$B$6232,$A340,'02_核算项'!$M$2:$M$6232,"NOX")</f>
        <v>0</v>
      </c>
      <c r="I340" s="4">
        <f>SUMIFS('02_核算项'!$AC$2:$AC$6232,'02_核算项'!$B$2:$B$6232,$A340,'02_核算项'!$M$2:$M$6232,"CO")</f>
        <v>0</v>
      </c>
      <c r="J340" s="4">
        <f>SUMIFS('02_核算项'!$AC$2:$AC$6232,'02_核算项'!$B$2:$B$6232,$A340,'02_核算项'!$M$2:$M$6232,"VOCS")</f>
        <v>0</v>
      </c>
      <c r="K340" s="4">
        <f>SUMIFS('02_核算项'!$AC$2:$AC$6232,'02_核算项'!$B$2:$B$6232,$A340,'02_核算项'!$M$2:$M$6232,"PM10")</f>
        <v>0</v>
      </c>
      <c r="L340" s="4">
        <f>SUMIFS('02_核算项'!$AC$2:$AC$6232,'02_核算项'!$B$2:$B$6232,$A340,'02_核算项'!$M$2:$M$6232,"PM25")</f>
        <v>0</v>
      </c>
      <c r="M340" s="4">
        <f>SUMIFS('02_核算项'!$AC$2:$AC$6232,'02_核算项'!$B$2:$B$6232,$A340,'02_核算项'!$M$2:$M$6232,"BC")</f>
        <v>0</v>
      </c>
      <c r="N340" s="4">
        <f>SUMIFS('02_核算项'!$AC$2:$AC$6232,'02_核算项'!$B$2:$B$6232,$A340,'02_核算项'!$M$2:$M$6232,"OC")</f>
        <v>0</v>
      </c>
      <c r="O340" s="4">
        <f>SUMIFS('02_核算项'!$AC$2:$AC$6232,'02_核算项'!$B$2:$B$6232,$A340,'02_核算项'!$M$2:$M$6232,"NH3")</f>
        <v>0</v>
      </c>
      <c r="Y340" s="2">
        <v>40</v>
      </c>
    </row>
    <row r="341" spans="1:25">
      <c r="A341" s="2" t="s">
        <v>4491</v>
      </c>
      <c r="B341" s="2" t="s">
        <v>1960</v>
      </c>
      <c r="C341" s="2" t="s">
        <v>1106</v>
      </c>
      <c r="D341" s="2" t="s">
        <v>278</v>
      </c>
      <c r="E341" s="2" t="s">
        <v>225</v>
      </c>
      <c r="F341" s="2" t="s">
        <v>560</v>
      </c>
      <c r="G341" s="4">
        <f>SUMIFS('02_核算项'!$AC$2:$AC$6232,'02_核算项'!$B$2:$B$6232,$A341,'02_核算项'!$M$2:$M$6232,"SO2")</f>
        <v>0.0</v>
      </c>
      <c r="H341" s="4">
        <f>SUMIFS('02_核算项'!$AC$2:$AC$6232,'02_核算项'!$B$2:$B$6232,$A341,'02_核算项'!$M$2:$M$6232,"NOX")</f>
        <v>0.0</v>
      </c>
      <c r="I341" s="4">
        <f>SUMIFS('02_核算项'!$AC$2:$AC$6232,'02_核算项'!$B$2:$B$6232,$A341,'02_核算项'!$M$2:$M$6232,"CO")</f>
        <v>0.0</v>
      </c>
      <c r="J341" s="4">
        <f>SUMIFS('02_核算项'!$AC$2:$AC$6232,'02_核算项'!$B$2:$B$6232,$A341,'02_核算项'!$M$2:$M$6232,"VOCS")</f>
        <v>0.0</v>
      </c>
      <c r="K341" s="4">
        <f>SUMIFS('02_核算项'!$AC$2:$AC$6232,'02_核算项'!$B$2:$B$6232,$A341,'02_核算项'!$M$2:$M$6232,"PM10")</f>
        <v>0.0</v>
      </c>
      <c r="L341" s="4">
        <f>SUMIFS('02_核算项'!$AC$2:$AC$6232,'02_核算项'!$B$2:$B$6232,$A341,'02_核算项'!$M$2:$M$6232,"PM25")</f>
        <v>0.0</v>
      </c>
      <c r="M341" s="4">
        <f>SUMIFS('02_核算项'!$AC$2:$AC$6232,'02_核算项'!$B$2:$B$6232,$A341,'02_核算项'!$M$2:$M$6232,"BC")</f>
        <v>0.0</v>
      </c>
      <c r="N341" s="4">
        <f>SUMIFS('02_核算项'!$AC$2:$AC$6232,'02_核算项'!$B$2:$B$6232,$A341,'02_核算项'!$M$2:$M$6232,"OC")</f>
        <v>0.0</v>
      </c>
      <c r="O341" s="4">
        <f>SUMIFS('02_核算项'!$AC$2:$AC$6232,'02_核算项'!$B$2:$B$6232,$A341,'02_核算项'!$M$2:$M$6232,"NH3")</f>
        <v>0.0</v>
      </c>
      <c r="P341" s="4">
        <f>SUMIFS('02_核算项'!$AD$2:$AD$6232,'02_核算项'!$B$2:$B$6232,$A341,'02_核算项'!$M$2:$M$6232,"SO2")</f>
        <v>0.0</v>
      </c>
      <c r="Q341" s="4">
        <f>SUMIFS('02_核算项'!$AD$2:$AD$6232,'02_核算项'!$B$2:$B$6232,$A341,'02_核算项'!$M$2:$M$6232,"NOX")</f>
        <v>0.0</v>
      </c>
      <c r="R341" s="4">
        <f>SUMIFS('02_核算项'!$AD$2:$AD$6232,'02_核算项'!$B$2:$B$6232,$A341,'02_核算项'!$M$2:$M$6232,"CO")</f>
        <v>0.0</v>
      </c>
      <c r="S341" s="4">
        <f>SUMIFS('02_核算项'!$AD$2:$AD$6232,'02_核算项'!$B$2:$B$6232,$A341,'02_核算项'!$M$2:$M$6232,"VOCS")</f>
        <v>0.0</v>
      </c>
      <c r="T341" s="4">
        <f>SUMIFS('02_核算项'!$AD$2:$AD$6232,'02_核算项'!$B$2:$B$6232,$A341,'02_核算项'!$M$2:$M$6232,"PM10")</f>
        <v>0.0</v>
      </c>
      <c r="U341" s="4">
        <f>SUMIFS('02_核算项'!$AD$2:$AD$6232,'02_核算项'!$B$2:$B$6232,$A341,'02_核算项'!$M$2:$M$6232,"PM25")</f>
        <v>0.0</v>
      </c>
      <c r="V341" s="4">
        <f>SUMIFS('02_核算项'!$AD$2:$AD$6232,'02_核算项'!$B$2:$B$6232,$A341,'02_核算项'!$M$2:$M$6232,"BC")</f>
        <v>0.0</v>
      </c>
      <c r="W341" s="4">
        <f>SUMIFS('02_核算项'!$AD$2:$AD$6232,'02_核算项'!$B$2:$B$6232,$A341,'02_核算项'!$M$2:$M$6232,"OC")</f>
        <v>0.0</v>
      </c>
      <c r="X341" s="4">
        <f>SUMIFS('02_核算项'!$AD$2:$AD$6232,'02_核算项'!$B$2:$B$6232,$A341,'02_核算项'!$M$2:$M$6232,"NH3")</f>
        <v>0.0</v>
      </c>
      <c r="Y341" s="2">
        <v>49</v>
      </c>
    </row>
    <row r="342" spans="1:25">
      <c r="A342" s="2" t="s">
        <v>4501</v>
      </c>
      <c r="B342" s="2" t="s">
        <v>4196</v>
      </c>
      <c r="C342" s="2" t="s">
        <v>924</v>
      </c>
      <c r="D342" s="2" t="s">
        <v>50</v>
      </c>
      <c r="E342" s="2" t="s">
        <v>225</v>
      </c>
      <c r="F342" s="2" t="s">
        <v>418</v>
      </c>
      <c r="G342" s="4">
        <f>SUMIFS('02_核算项'!$AC$2:$AC$6232,'02_核算项'!$B$2:$B$6232,$A342,'02_核算项'!$M$2:$M$6232,"SO2")</f>
        <v>0.0</v>
      </c>
      <c r="H342" s="4">
        <f>SUMIFS('02_核算项'!$AC$2:$AC$6232,'02_核算项'!$B$2:$B$6232,$A342,'02_核算项'!$M$2:$M$6232,"NOX")</f>
        <v>394.68752499999994</v>
      </c>
      <c r="I342" s="4">
        <f>SUMIFS('02_核算项'!$AC$2:$AC$6232,'02_核算项'!$B$2:$B$6232,$A342,'02_核算项'!$M$2:$M$6232,"CO")</f>
        <v>125.144825</v>
      </c>
      <c r="J342" s="4">
        <f>SUMIFS('02_核算项'!$AC$2:$AC$6232,'02_核算项'!$B$2:$B$6232,$A342,'02_核算项'!$M$2:$M$6232,"VOCS")</f>
        <v>1.925305</v>
      </c>
      <c r="K342" s="4">
        <f>SUMIFS('02_核算项'!$AC$2:$AC$6232,'02_核算项'!$B$2:$B$6232,$A342,'02_核算项'!$M$2:$M$6232,"PM10")</f>
        <v>2.8879575</v>
      </c>
      <c r="L342" s="4">
        <f>SUMIFS('02_核算项'!$AC$2:$AC$6232,'02_核算项'!$B$2:$B$6232,$A342,'02_核算项'!$M$2:$M$6232,"PM25")</f>
        <v>2.8879575</v>
      </c>
      <c r="M342" s="4">
        <f>SUMIFS('02_核算项'!$AC$2:$AC$6232,'02_核算项'!$B$2:$B$6232,$A342,'02_核算项'!$M$2:$M$6232,"BC")</f>
        <v>0.0</v>
      </c>
      <c r="N342" s="4">
        <f>SUMIFS('02_核算项'!$AC$2:$AC$6232,'02_核算项'!$B$2:$B$6232,$A342,'02_核算项'!$M$2:$M$6232,"OC")</f>
        <v>0.0</v>
      </c>
      <c r="O342" s="4">
        <f>SUMIFS('02_核算项'!$AC$2:$AC$6232,'02_核算项'!$B$2:$B$6232,$A342,'02_核算项'!$M$2:$M$6232,"NH3")</f>
        <v>0.0</v>
      </c>
      <c r="P342" s="4">
        <f>SUMIFS('02_核算项'!$AD$2:$AD$6232,'02_核算项'!$B$2:$B$6232,$A342,'02_核算项'!$M$2:$M$6232,"SO2")</f>
        <v>0.0</v>
      </c>
      <c r="Q342" s="4">
        <f>SUMIFS('02_核算项'!$AD$2:$AD$6232,'02_核算项'!$B$2:$B$6232,$A342,'02_核算项'!$M$2:$M$6232,"NOX")</f>
        <v>307.85626949999994</v>
      </c>
      <c r="R342" s="4">
        <f>SUMIFS('02_核算项'!$AD$2:$AD$6232,'02_核算项'!$B$2:$B$6232,$A342,'02_核算项'!$M$2:$M$6232,"CO")</f>
        <v>125.144825</v>
      </c>
      <c r="S342" s="4">
        <f>SUMIFS('02_核算项'!$AD$2:$AD$6232,'02_核算项'!$B$2:$B$6232,$A342,'02_核算项'!$M$2:$M$6232,"VOCS")</f>
        <v>1.925305</v>
      </c>
      <c r="T342" s="4">
        <f>SUMIFS('02_核算项'!$AD$2:$AD$6232,'02_核算项'!$B$2:$B$6232,$A342,'02_核算项'!$M$2:$M$6232,"PM10")</f>
        <v>2.8879575</v>
      </c>
      <c r="U342" s="4">
        <f>SUMIFS('02_核算项'!$AD$2:$AD$6232,'02_核算项'!$B$2:$B$6232,$A342,'02_核算项'!$M$2:$M$6232,"PM25")</f>
        <v>2.8879575</v>
      </c>
      <c r="V342" s="4">
        <f>SUMIFS('02_核算项'!$AD$2:$AD$6232,'02_核算项'!$B$2:$B$6232,$A342,'02_核算项'!$M$2:$M$6232,"BC")</f>
        <v>0.0</v>
      </c>
      <c r="W342" s="4">
        <f>SUMIFS('02_核算项'!$AD$2:$AD$6232,'02_核算项'!$B$2:$B$6232,$A342,'02_核算项'!$M$2:$M$6232,"OC")</f>
        <v>0.0</v>
      </c>
      <c r="X342" s="4">
        <f>SUMIFS('02_核算项'!$AD$2:$AD$6232,'02_核算项'!$B$2:$B$6232,$A342,'02_核算项'!$M$2:$M$6232,"NH3")</f>
        <v>0.0</v>
      </c>
      <c r="Y342" s="2">
        <v>32</v>
      </c>
    </row>
    <row r="343" spans="1:25">
      <c r="A343" s="2" t="s">
        <v>4511</v>
      </c>
      <c r="B343" s="2" t="s">
        <v>4512</v>
      </c>
      <c r="C343" s="2" t="s">
        <v>296</v>
      </c>
      <c r="D343" s="2" t="s">
        <v>278</v>
      </c>
      <c r="E343" s="2" t="s">
        <v>120</v>
      </c>
      <c r="F343" s="2" t="s">
        <v>142</v>
      </c>
      <c r="G343" s="4">
        <f>SUMIFS('02_核算项'!$AC$2:$AC$6232,'02_核算项'!$B$2:$B$6232,$A343,'02_核算项'!$M$2:$M$6232,"SO2")</f>
        <v>0.415422</v>
      </c>
      <c r="H343" s="4">
        <f>SUMIFS('02_核算项'!$AC$2:$AC$6232,'02_核算项'!$B$2:$B$6232,$A343,'02_核算项'!$M$2:$M$6232,"NOX")</f>
        <v>1.0247076000000002</v>
      </c>
      <c r="I343" s="4">
        <f>SUMIFS('02_核算项'!$AC$2:$AC$6232,'02_核算项'!$B$2:$B$6232,$A343,'02_核算项'!$M$2:$M$6232,"CO")</f>
        <v>0.08308439999999999</v>
      </c>
      <c r="J343" s="4">
        <f>SUMIFS('02_核算项'!$AC$2:$AC$6232,'02_核算项'!$B$2:$B$6232,$A343,'02_核算项'!$M$2:$M$6232,"VOCS")</f>
        <v>0.01800162</v>
      </c>
      <c r="K343" s="4">
        <f>SUMIFS('02_核算项'!$AC$2:$AC$6232,'02_核算项'!$B$2:$B$6232,$A343,'02_核算项'!$M$2:$M$6232,"PM10")</f>
        <v>0.069237</v>
      </c>
      <c r="L343" s="4">
        <f>SUMIFS('02_核算项'!$AC$2:$AC$6232,'02_核算项'!$B$2:$B$6232,$A343,'02_核算项'!$M$2:$M$6232,"PM25")</f>
        <v>0.069237</v>
      </c>
      <c r="M343" s="4">
        <f>SUMIFS('02_核算项'!$AC$2:$AC$6232,'02_核算项'!$B$2:$B$6232,$A343,'02_核算项'!$M$2:$M$6232,"BC")</f>
        <v>0.00138474</v>
      </c>
      <c r="N343" s="4">
        <f>SUMIFS('02_核算项'!$AC$2:$AC$6232,'02_核算项'!$B$2:$B$6232,$A343,'02_核算项'!$M$2:$M$6232,"OC")</f>
        <v>0.00553896</v>
      </c>
      <c r="O343" s="4">
        <f>SUMIFS('02_核算项'!$AC$2:$AC$6232,'02_核算项'!$B$2:$B$6232,$A343,'02_核算项'!$M$2:$M$6232,"NH3")</f>
        <v>0.0</v>
      </c>
      <c r="P343" s="4">
        <f>SUMIFS('02_核算项'!$AD$2:$AD$6232,'02_核算项'!$B$2:$B$6232,$A343,'02_核算项'!$M$2:$M$6232,"SO2")</f>
        <v>0.415422</v>
      </c>
      <c r="Q343" s="4">
        <f>SUMIFS('02_核算项'!$AD$2:$AD$6232,'02_核算项'!$B$2:$B$6232,$A343,'02_核算项'!$M$2:$M$6232,"NOX")</f>
        <v>1.0247076000000002</v>
      </c>
      <c r="R343" s="4">
        <f>SUMIFS('02_核算项'!$AD$2:$AD$6232,'02_核算项'!$B$2:$B$6232,$A343,'02_核算项'!$M$2:$M$6232,"CO")</f>
        <v>0.08308439999999999</v>
      </c>
      <c r="S343" s="4">
        <f>SUMIFS('02_核算项'!$AD$2:$AD$6232,'02_核算项'!$B$2:$B$6232,$A343,'02_核算项'!$M$2:$M$6232,"VOCS")</f>
        <v>0.01800162</v>
      </c>
      <c r="T343" s="4">
        <f>SUMIFS('02_核算项'!$AD$2:$AD$6232,'02_核算项'!$B$2:$B$6232,$A343,'02_核算项'!$M$2:$M$6232,"PM10")</f>
        <v>0.069237</v>
      </c>
      <c r="U343" s="4">
        <f>SUMIFS('02_核算项'!$AD$2:$AD$6232,'02_核算项'!$B$2:$B$6232,$A343,'02_核算项'!$M$2:$M$6232,"PM25")</f>
        <v>0.069237</v>
      </c>
      <c r="V343" s="4">
        <f>SUMIFS('02_核算项'!$AD$2:$AD$6232,'02_核算项'!$B$2:$B$6232,$A343,'02_核算项'!$M$2:$M$6232,"BC")</f>
        <v>0.00138474</v>
      </c>
      <c r="W343" s="4">
        <f>SUMIFS('02_核算项'!$AD$2:$AD$6232,'02_核算项'!$B$2:$B$6232,$A343,'02_核算项'!$M$2:$M$6232,"OC")</f>
        <v>0.00553896</v>
      </c>
      <c r="X343" s="4">
        <f>SUMIFS('02_核算项'!$AD$2:$AD$6232,'02_核算项'!$B$2:$B$6232,$A343,'02_核算项'!$M$2:$M$6232,"NH3")</f>
        <v>0.0</v>
      </c>
      <c r="Y343" s="2">
        <v>129</v>
      </c>
    </row>
    <row r="344" spans="1:25">
      <c r="A344" s="2" t="s">
        <v>4540</v>
      </c>
      <c r="B344" s="2" t="s">
        <v>4239</v>
      </c>
      <c r="C344" s="2" t="s">
        <v>514</v>
      </c>
      <c r="D344" s="2" t="s">
        <v>119</v>
      </c>
      <c r="E344" s="2" t="s">
        <v>227</v>
      </c>
      <c r="F344" s="2" t="s">
        <v>297</v>
      </c>
      <c r="G344" s="4">
        <f>SUMIFS('02_核算项'!$AC$2:$AC$6232,'02_核算项'!$B$2:$B$6232,$A344,'02_核算项'!$M$2:$M$6232,"SO2")</f>
        <v>0.0</v>
      </c>
      <c r="H344" s="4">
        <f>SUMIFS('02_核算项'!$AC$2:$AC$6232,'02_核算项'!$B$2:$B$6232,$A344,'02_核算项'!$M$2:$M$6232,"NOX")</f>
        <v>5.263563800000001</v>
      </c>
      <c r="I344" s="4">
        <f>SUMIFS('02_核算项'!$AC$2:$AC$6232,'02_核算项'!$B$2:$B$6232,$A344,'02_核算项'!$M$2:$M$6232,"CO")</f>
        <v>0.5066531999999999</v>
      </c>
      <c r="J344" s="4">
        <f>SUMIFS('02_核算项'!$AC$2:$AC$6232,'02_核算项'!$B$2:$B$6232,$A344,'02_核算项'!$M$2:$M$6232,"VOCS")</f>
        <v>46.44321</v>
      </c>
      <c r="K344" s="4">
        <f>SUMIFS('02_核算项'!$AC$2:$AC$6232,'02_核算项'!$B$2:$B$6232,$A344,'02_核算项'!$M$2:$M$6232,"PM10")</f>
        <v>0.23925290000000002</v>
      </c>
      <c r="L344" s="4">
        <f>SUMIFS('02_核算项'!$AC$2:$AC$6232,'02_核算项'!$B$2:$B$6232,$A344,'02_核算项'!$M$2:$M$6232,"PM25")</f>
        <v>0.23925290000000002</v>
      </c>
      <c r="M344" s="4">
        <f>SUMIFS('02_核算项'!$AC$2:$AC$6232,'02_核算项'!$B$2:$B$6232,$A344,'02_核算项'!$M$2:$M$6232,"BC")</f>
        <v>0.028147400000000003</v>
      </c>
      <c r="N344" s="4">
        <f>SUMIFS('02_核算项'!$AC$2:$AC$6232,'02_核算项'!$B$2:$B$6232,$A344,'02_核算项'!$M$2:$M$6232,"OC")</f>
        <v>0.12666329999999998</v>
      </c>
      <c r="O344" s="4">
        <f>SUMIFS('02_核算项'!$AC$2:$AC$6232,'02_核算项'!$B$2:$B$6232,$A344,'02_核算项'!$M$2:$M$6232,"NH3")</f>
        <v>0.0</v>
      </c>
      <c r="P344" s="4">
        <f>SUMIFS('02_核算项'!$AD$2:$AD$6232,'02_核算项'!$B$2:$B$6232,$A344,'02_核算项'!$M$2:$M$6232,"SO2")</f>
        <v>0.0</v>
      </c>
      <c r="Q344" s="4">
        <f>SUMIFS('02_核算项'!$AD$2:$AD$6232,'02_核算项'!$B$2:$B$6232,$A344,'02_核算项'!$M$2:$M$6232,"NOX")</f>
        <v>4.105579764000001</v>
      </c>
      <c r="R344" s="4">
        <f>SUMIFS('02_核算项'!$AD$2:$AD$6232,'02_核算项'!$B$2:$B$6232,$A344,'02_核算项'!$M$2:$M$6232,"CO")</f>
        <v>0.5066531999999999</v>
      </c>
      <c r="S344" s="4">
        <f>SUMIFS('02_核算项'!$AD$2:$AD$6232,'02_核算项'!$B$2:$B$6232,$A344,'02_核算项'!$M$2:$M$6232,"VOCS")</f>
        <v>46.44321</v>
      </c>
      <c r="T344" s="4">
        <f>SUMIFS('02_核算项'!$AD$2:$AD$6232,'02_核算项'!$B$2:$B$6232,$A344,'02_核算项'!$M$2:$M$6232,"PM10")</f>
        <v>0.23925290000000002</v>
      </c>
      <c r="U344" s="4">
        <f>SUMIFS('02_核算项'!$AD$2:$AD$6232,'02_核算项'!$B$2:$B$6232,$A344,'02_核算项'!$M$2:$M$6232,"PM25")</f>
        <v>0.23925290000000002</v>
      </c>
      <c r="V344" s="4">
        <f>SUMIFS('02_核算项'!$AD$2:$AD$6232,'02_核算项'!$B$2:$B$6232,$A344,'02_核算项'!$M$2:$M$6232,"BC")</f>
        <v>0.028147400000000003</v>
      </c>
      <c r="W344" s="4">
        <f>SUMIFS('02_核算项'!$AD$2:$AD$6232,'02_核算项'!$B$2:$B$6232,$A344,'02_核算项'!$M$2:$M$6232,"OC")</f>
        <v>0.12666329999999998</v>
      </c>
      <c r="X344" s="4">
        <f>SUMIFS('02_核算项'!$AD$2:$AD$6232,'02_核算项'!$B$2:$B$6232,$A344,'02_核算项'!$M$2:$M$6232,"NH3")</f>
        <v>0.0</v>
      </c>
      <c r="Y344" s="2">
        <v>32</v>
      </c>
    </row>
    <row r="345" spans="1:25">
      <c r="A345" s="2" t="s">
        <v>4550</v>
      </c>
      <c r="B345" s="2" t="s">
        <v>1775</v>
      </c>
      <c r="C345" s="2" t="s">
        <v>118</v>
      </c>
      <c r="D345" s="2" t="s">
        <v>278</v>
      </c>
      <c r="E345" s="2" t="s">
        <v>120</v>
      </c>
      <c r="F345" s="2" t="s">
        <v>142</v>
      </c>
      <c r="G345" s="4">
        <f>SUMIFS('02_核算项'!$AC$2:$AC$6232,'02_核算项'!$B$2:$B$6232,$A345,'02_核算项'!$M$2:$M$6232,"SO2")</f>
        <v>0.63135</v>
      </c>
      <c r="H345" s="4">
        <f>SUMIFS('02_核算项'!$AC$2:$AC$6232,'02_核算项'!$B$2:$B$6232,$A345,'02_核算项'!$M$2:$M$6232,"NOX")</f>
        <v>1.55733</v>
      </c>
      <c r="I345" s="4">
        <f>SUMIFS('02_核算项'!$AC$2:$AC$6232,'02_核算项'!$B$2:$B$6232,$A345,'02_核算项'!$M$2:$M$6232,"CO")</f>
        <v>0.12627</v>
      </c>
      <c r="J345" s="4">
        <f>SUMIFS('02_核算项'!$AC$2:$AC$6232,'02_核算项'!$B$2:$B$6232,$A345,'02_核算项'!$M$2:$M$6232,"VOCS")</f>
        <v>0.0273585</v>
      </c>
      <c r="K345" s="4">
        <f>SUMIFS('02_核算项'!$AC$2:$AC$6232,'02_核算项'!$B$2:$B$6232,$A345,'02_核算项'!$M$2:$M$6232,"PM10")</f>
        <v>0.105225</v>
      </c>
      <c r="L345" s="4">
        <f>SUMIFS('02_核算项'!$AC$2:$AC$6232,'02_核算项'!$B$2:$B$6232,$A345,'02_核算项'!$M$2:$M$6232,"PM25")</f>
        <v>0.105225</v>
      </c>
      <c r="M345" s="4">
        <f>SUMIFS('02_核算项'!$AC$2:$AC$6232,'02_核算项'!$B$2:$B$6232,$A345,'02_核算项'!$M$2:$M$6232,"BC")</f>
        <v>0.0021045</v>
      </c>
      <c r="N345" s="4">
        <f>SUMIFS('02_核算项'!$AC$2:$AC$6232,'02_核算项'!$B$2:$B$6232,$A345,'02_核算项'!$M$2:$M$6232,"OC")</f>
        <v>0.008418</v>
      </c>
      <c r="O345" s="4">
        <f>SUMIFS('02_核算项'!$AC$2:$AC$6232,'02_核算项'!$B$2:$B$6232,$A345,'02_核算项'!$M$2:$M$6232,"NH3")</f>
        <v>0</v>
      </c>
      <c r="P345" s="4">
        <f>SUMIFS('02_核算项'!$AD$2:$AD$6232,'02_核算项'!$B$2:$B$6232,$A345,'02_核算项'!$M$2:$M$6232,"SO2")</f>
        <v>0.12626999999999997</v>
      </c>
      <c r="Q345" s="4">
        <f>SUMIFS('02_核算项'!$AD$2:$AD$6232,'02_核算项'!$B$2:$B$6232,$A345,'02_核算项'!$M$2:$M$6232,"NOX")</f>
        <v>0.7475184</v>
      </c>
      <c r="R345" s="4">
        <f>SUMIFS('02_核算项'!$AD$2:$AD$6232,'02_核算项'!$B$2:$B$6232,$A345,'02_核算项'!$M$2:$M$6232,"CO")</f>
        <v>0.12627</v>
      </c>
      <c r="S345" s="4">
        <f>SUMIFS('02_核算项'!$AD$2:$AD$6232,'02_核算项'!$B$2:$B$6232,$A345,'02_核算项'!$M$2:$M$6232,"VOCS")</f>
        <v>0.0273585</v>
      </c>
      <c r="T345" s="4">
        <f>SUMIFS('02_核算项'!$AD$2:$AD$6232,'02_核算项'!$B$2:$B$6232,$A345,'02_核算项'!$M$2:$M$6232,"PM10")</f>
        <v>0.005787375000000005</v>
      </c>
      <c r="U345" s="4">
        <f>SUMIFS('02_核算项'!$AD$2:$AD$6232,'02_核算项'!$B$2:$B$6232,$A345,'02_核算项'!$M$2:$M$6232,"PM25")</f>
        <v>0.005787375000000005</v>
      </c>
      <c r="V345" s="4">
        <f>SUMIFS('02_核算项'!$AD$2:$AD$6232,'02_核算项'!$B$2:$B$6232,$A345,'02_核算项'!$M$2:$M$6232,"BC")</f>
        <v>0.0001157475000000001</v>
      </c>
      <c r="W345" s="4">
        <f>SUMIFS('02_核算项'!$AD$2:$AD$6232,'02_核算项'!$B$2:$B$6232,$A345,'02_核算项'!$M$2:$M$6232,"OC")</f>
        <v>0.0004629900000000004</v>
      </c>
      <c r="Y345" s="2">
        <v>46</v>
      </c>
    </row>
    <row r="346" spans="1:25">
      <c r="A346" s="2" t="s">
        <v>4568</v>
      </c>
      <c r="B346" s="2" t="s">
        <v>4569</v>
      </c>
      <c r="C346" s="2" t="s">
        <v>1754</v>
      </c>
      <c r="D346" s="2" t="s">
        <v>50</v>
      </c>
      <c r="E346" s="2" t="s">
        <v>51</v>
      </c>
      <c r="F346" s="2" t="s">
        <v>52</v>
      </c>
      <c r="G346" s="4">
        <f>SUMIFS('02_核算项'!$AC$2:$AC$6232,'02_核算项'!$B$2:$B$6232,$A346,'02_核算项'!$M$2:$M$6232,"SO2")</f>
        <v>4846.125570000001</v>
      </c>
      <c r="H346" s="4">
        <f>SUMIFS('02_核算项'!$AC$2:$AC$6232,'02_核算项'!$B$2:$B$6232,$A346,'02_核算项'!$M$2:$M$6232,"NOX")</f>
        <v>5270.07019</v>
      </c>
      <c r="I346" s="4">
        <f>SUMIFS('02_核算项'!$AC$2:$AC$6232,'02_核算项'!$B$2:$B$6232,$A346,'02_核算项'!$M$2:$M$6232,"CO")</f>
        <v>1461.878</v>
      </c>
      <c r="J346" s="4">
        <f>SUMIFS('02_核算项'!$AC$2:$AC$6232,'02_核算项'!$B$2:$B$6232,$A346,'02_核算项'!$M$2:$M$6232,"VOCS")</f>
        <v>29.23756</v>
      </c>
      <c r="K346" s="4">
        <f>SUMIFS('02_核算项'!$AC$2:$AC$6232,'02_核算项'!$B$2:$B$6232,$A346,'02_核算项'!$M$2:$M$6232,"PM10")</f>
        <v>10445.9954368</v>
      </c>
      <c r="L346" s="4">
        <f>SUMIFS('02_核算项'!$AC$2:$AC$6232,'02_核算项'!$B$2:$B$6232,$A346,'02_核算项'!$M$2:$M$6232,"PM25")</f>
        <v>2521.4471744</v>
      </c>
      <c r="M346" s="4">
        <f>SUMIFS('02_核算项'!$AC$2:$AC$6232,'02_核算项'!$B$2:$B$6232,$A346,'02_核算项'!$M$2:$M$6232,"BC")</f>
        <v>5.0428943488</v>
      </c>
      <c r="N346" s="4">
        <f>SUMIFS('02_核算项'!$AC$2:$AC$6232,'02_核算项'!$B$2:$B$6232,$A346,'02_核算项'!$M$2:$M$6232,"OC")</f>
        <v>0.0</v>
      </c>
      <c r="O346" s="4">
        <f>SUMIFS('02_核算项'!$AC$2:$AC$6232,'02_核算项'!$B$2:$B$6232,$A346,'02_核算项'!$M$2:$M$6232,"NH3")</f>
        <v>0.0</v>
      </c>
      <c r="P346" s="4">
        <f>SUMIFS('02_核算项'!$AD$2:$AD$6232,'02_核算项'!$B$2:$B$6232,$A346,'02_核算项'!$M$2:$M$6232,"SO2")</f>
        <v>4846.125570000001</v>
      </c>
      <c r="Q346" s="4">
        <f>SUMIFS('02_核算项'!$AD$2:$AD$6232,'02_核算项'!$B$2:$B$6232,$A346,'02_核算项'!$M$2:$M$6232,"NOX")</f>
        <v>4110.6547482000005</v>
      </c>
      <c r="R346" s="4">
        <f>SUMIFS('02_核算项'!$AD$2:$AD$6232,'02_核算项'!$B$2:$B$6232,$A346,'02_核算项'!$M$2:$M$6232,"CO")</f>
        <v>1461.878</v>
      </c>
      <c r="S346" s="4">
        <f>SUMIFS('02_核算项'!$AD$2:$AD$6232,'02_核算项'!$B$2:$B$6232,$A346,'02_核算项'!$M$2:$M$6232,"VOCS")</f>
        <v>29.23756</v>
      </c>
      <c r="T346" s="4">
        <f>SUMIFS('02_核算项'!$AD$2:$AD$6232,'02_核算项'!$B$2:$B$6232,$A346,'02_核算项'!$M$2:$M$6232,"PM10")</f>
        <v>10445.9954368</v>
      </c>
      <c r="U346" s="4">
        <f>SUMIFS('02_核算项'!$AD$2:$AD$6232,'02_核算项'!$B$2:$B$6232,$A346,'02_核算项'!$M$2:$M$6232,"PM25")</f>
        <v>2521.4471744</v>
      </c>
      <c r="V346" s="4">
        <f>SUMIFS('02_核算项'!$AD$2:$AD$6232,'02_核算项'!$B$2:$B$6232,$A346,'02_核算项'!$M$2:$M$6232,"BC")</f>
        <v>5.0428943488</v>
      </c>
      <c r="W346" s="4">
        <f>SUMIFS('02_核算项'!$AD$2:$AD$6232,'02_核算项'!$B$2:$B$6232,$A346,'02_核算项'!$M$2:$M$6232,"OC")</f>
        <v>0.0</v>
      </c>
      <c r="X346" s="4">
        <f>SUMIFS('02_核算项'!$AD$2:$AD$6232,'02_核算项'!$B$2:$B$6232,$A346,'02_核算项'!$M$2:$M$6232,"NH3")</f>
        <v>0.0</v>
      </c>
      <c r="Y346" s="2">
        <v>41</v>
      </c>
    </row>
    <row r="347" spans="1:25">
      <c r="A347" s="2" t="s">
        <v>4579</v>
      </c>
      <c r="B347" s="2" t="s">
        <v>1215</v>
      </c>
      <c r="C347" s="2" t="s">
        <v>526</v>
      </c>
      <c r="D347" s="2" t="s">
        <v>119</v>
      </c>
      <c r="E347" s="2" t="s">
        <v>51</v>
      </c>
      <c r="F347" s="2" t="s">
        <v>52</v>
      </c>
      <c r="G347" s="4">
        <f>SUMIFS('02_核算项'!$AC$2:$AC$6232,'02_核算项'!$B$2:$B$6232,$A347,'02_核算项'!$M$2:$M$6232,"SO2")</f>
        <v>529.14897</v>
      </c>
      <c r="H347" s="4">
        <f>SUMIFS('02_核算项'!$AC$2:$AC$6232,'02_核算项'!$B$2:$B$6232,$A347,'02_核算项'!$M$2:$M$6232,"NOX")</f>
        <v>542.9025</v>
      </c>
      <c r="I347" s="4">
        <f>SUMIFS('02_核算项'!$AC$2:$AC$6232,'02_核算项'!$B$2:$B$6232,$A347,'02_核算项'!$M$2:$M$6232,"CO")</f>
        <v>144.774</v>
      </c>
      <c r="J347" s="4">
        <f>SUMIFS('02_核算项'!$AC$2:$AC$6232,'02_核算项'!$B$2:$B$6232,$A347,'02_核算项'!$M$2:$M$6232,"VOCS")</f>
        <v>13.02966</v>
      </c>
      <c r="K347" s="4">
        <f>SUMIFS('02_核算项'!$AC$2:$AC$6232,'02_核算项'!$B$2:$B$6232,$A347,'02_核算项'!$M$2:$M$6232,"PM10")</f>
        <v>2287.6492564800005</v>
      </c>
      <c r="L347" s="4">
        <f>SUMIFS('02_核算项'!$AC$2:$AC$6232,'02_核算项'!$B$2:$B$6232,$A347,'02_核算项'!$M$2:$M$6232,"PM25")</f>
        <v>552.1911998400002</v>
      </c>
      <c r="M347" s="4">
        <f>SUMIFS('02_核算项'!$AC$2:$AC$6232,'02_核算项'!$B$2:$B$6232,$A347,'02_核算项'!$M$2:$M$6232,"BC")</f>
        <v>1.1043823996800004</v>
      </c>
      <c r="N347" s="4">
        <f>SUMIFS('02_核算项'!$AC$2:$AC$6232,'02_核算项'!$B$2:$B$6232,$A347,'02_核算项'!$M$2:$M$6232,"OC")</f>
        <v>0.0</v>
      </c>
      <c r="O347" s="4">
        <f>SUMIFS('02_核算项'!$AC$2:$AC$6232,'02_核算项'!$B$2:$B$6232,$A347,'02_核算项'!$M$2:$M$6232,"NH3")</f>
        <v>11.58192</v>
      </c>
      <c r="P347" s="4">
        <f>SUMIFS('02_核算项'!$AD$2:$AD$6232,'02_核算项'!$B$2:$B$6232,$A347,'02_核算项'!$M$2:$M$6232,"SO2")</f>
        <v>105.82979399999996</v>
      </c>
      <c r="Q347" s="4">
        <f>SUMIFS('02_核算项'!$AD$2:$AD$6232,'02_核算项'!$B$2:$B$6232,$A347,'02_核算项'!$M$2:$M$6232,"NOX")</f>
        <v>195.44490000000002</v>
      </c>
      <c r="R347" s="4">
        <f>SUMIFS('02_核算项'!$AD$2:$AD$6232,'02_核算项'!$B$2:$B$6232,$A347,'02_核算项'!$M$2:$M$6232,"CO")</f>
        <v>144.774</v>
      </c>
      <c r="S347" s="4">
        <f>SUMIFS('02_核算项'!$AD$2:$AD$6232,'02_核算项'!$B$2:$B$6232,$A347,'02_核算项'!$M$2:$M$6232,"VOCS")</f>
        <v>13.02966</v>
      </c>
      <c r="T347" s="4">
        <f>SUMIFS('02_核算项'!$AD$2:$AD$6232,'02_核算项'!$B$2:$B$6232,$A347,'02_核算项'!$M$2:$M$6232,"PM10")</f>
        <v>39.442228560000046</v>
      </c>
      <c r="U347" s="4">
        <f>SUMIFS('02_核算项'!$AD$2:$AD$6232,'02_核算项'!$B$2:$B$6232,$A347,'02_核算项'!$M$2:$M$6232,"PM25")</f>
        <v>22.087647993600026</v>
      </c>
      <c r="V347" s="4">
        <f>SUMIFS('02_核算项'!$AD$2:$AD$6232,'02_核算项'!$B$2:$B$6232,$A347,'02_核算项'!$M$2:$M$6232,"BC")</f>
        <v>0.044175295987200054</v>
      </c>
      <c r="W347" s="4">
        <f>SUMIFS('02_核算项'!$AD$2:$AD$6232,'02_核算项'!$B$2:$B$6232,$A347,'02_核算项'!$M$2:$M$6232,"OC")</f>
        <v>0.0</v>
      </c>
      <c r="X347" s="4">
        <f>SUMIFS('02_核算项'!$AD$2:$AD$6232,'02_核算项'!$B$2:$B$6232,$A347,'02_核算项'!$M$2:$M$6232,"NH3")</f>
        <v>11.58192</v>
      </c>
      <c r="Y347" s="2">
        <v>15</v>
      </c>
    </row>
    <row r="348" spans="1:25">
      <c r="A348" s="2" t="s">
        <v>4589</v>
      </c>
      <c r="B348" s="2" t="s">
        <v>2275</v>
      </c>
      <c r="C348" s="2" t="s">
        <v>447</v>
      </c>
      <c r="D348" s="2" t="s">
        <v>224</v>
      </c>
      <c r="E348" s="2" t="s">
        <v>227</v>
      </c>
      <c r="F348" s="2" t="s">
        <v>52</v>
      </c>
      <c r="G348" s="4">
        <f>SUMIFS('02_核算项'!$AC$2:$AC$6232,'02_核算项'!$B$2:$B$6232,$A348,'02_核算项'!$M$2:$M$6232,"SO2")</f>
        <v>0.0</v>
      </c>
      <c r="H348" s="4">
        <f>SUMIFS('02_核算项'!$AC$2:$AC$6232,'02_核算项'!$B$2:$B$6232,$A348,'02_核算项'!$M$2:$M$6232,"NOX")</f>
        <v>0.48453799999999997</v>
      </c>
      <c r="I348" s="4">
        <f>SUMIFS('02_核算项'!$AC$2:$AC$6232,'02_核算项'!$B$2:$B$6232,$A348,'02_核算项'!$M$2:$M$6232,"CO")</f>
        <v>0.153634</v>
      </c>
      <c r="J348" s="4">
        <f>SUMIFS('02_核算项'!$AC$2:$AC$6232,'02_核算项'!$B$2:$B$6232,$A348,'02_核算项'!$M$2:$M$6232,"VOCS")</f>
        <v>0.0023636</v>
      </c>
      <c r="K348" s="4">
        <f>SUMIFS('02_核算项'!$AC$2:$AC$6232,'02_核算项'!$B$2:$B$6232,$A348,'02_核算项'!$M$2:$M$6232,"PM10")</f>
        <v>0.0035454</v>
      </c>
      <c r="L348" s="4">
        <f>SUMIFS('02_核算项'!$AC$2:$AC$6232,'02_核算项'!$B$2:$B$6232,$A348,'02_核算项'!$M$2:$M$6232,"PM25")</f>
        <v>0.0035454</v>
      </c>
      <c r="M348" s="4">
        <f>SUMIFS('02_核算项'!$AC$2:$AC$6232,'02_核算项'!$B$2:$B$6232,$A348,'02_核算项'!$M$2:$M$6232,"BC")</f>
        <v>0.0</v>
      </c>
      <c r="N348" s="4">
        <f>SUMIFS('02_核算项'!$AC$2:$AC$6232,'02_核算项'!$B$2:$B$6232,$A348,'02_核算项'!$M$2:$M$6232,"OC")</f>
        <v>0.0</v>
      </c>
      <c r="O348" s="4">
        <f>SUMIFS('02_核算项'!$AC$2:$AC$6232,'02_核算项'!$B$2:$B$6232,$A348,'02_核算项'!$M$2:$M$6232,"NH3")</f>
        <v>0.0</v>
      </c>
      <c r="P348" s="4">
        <f>SUMIFS('02_核算项'!$AD$2:$AD$6232,'02_核算项'!$B$2:$B$6232,$A348,'02_核算项'!$M$2:$M$6232,"SO2")</f>
        <v>0.0</v>
      </c>
      <c r="Q348" s="4">
        <f>SUMIFS('02_核算项'!$AD$2:$AD$6232,'02_核算项'!$B$2:$B$6232,$A348,'02_核算项'!$M$2:$M$6232,"NOX")</f>
        <v>0.48453799999999997</v>
      </c>
      <c r="R348" s="4">
        <f>SUMIFS('02_核算项'!$AD$2:$AD$6232,'02_核算项'!$B$2:$B$6232,$A348,'02_核算项'!$M$2:$M$6232,"CO")</f>
        <v>0.153634</v>
      </c>
      <c r="S348" s="4">
        <f>SUMIFS('02_核算项'!$AD$2:$AD$6232,'02_核算项'!$B$2:$B$6232,$A348,'02_核算项'!$M$2:$M$6232,"VOCS")</f>
        <v>0.0023636</v>
      </c>
      <c r="T348" s="4">
        <f>SUMIFS('02_核算项'!$AD$2:$AD$6232,'02_核算项'!$B$2:$B$6232,$A348,'02_核算项'!$M$2:$M$6232,"PM10")</f>
        <v>0.0035454</v>
      </c>
      <c r="U348" s="4">
        <f>SUMIFS('02_核算项'!$AD$2:$AD$6232,'02_核算项'!$B$2:$B$6232,$A348,'02_核算项'!$M$2:$M$6232,"PM25")</f>
        <v>0.0035454</v>
      </c>
      <c r="V348" s="4">
        <f>SUMIFS('02_核算项'!$AD$2:$AD$6232,'02_核算项'!$B$2:$B$6232,$A348,'02_核算项'!$M$2:$M$6232,"BC")</f>
        <v>0.0</v>
      </c>
      <c r="W348" s="4">
        <f>SUMIFS('02_核算项'!$AD$2:$AD$6232,'02_核算项'!$B$2:$B$6232,$A348,'02_核算项'!$M$2:$M$6232,"OC")</f>
        <v>0.0</v>
      </c>
      <c r="X348" s="4">
        <f>SUMIFS('02_核算项'!$AD$2:$AD$6232,'02_核算项'!$B$2:$B$6232,$A348,'02_核算项'!$M$2:$M$6232,"NH3")</f>
        <v>0.0</v>
      </c>
      <c r="Y348" s="2">
        <v>33</v>
      </c>
    </row>
    <row r="349" spans="1:25">
      <c r="A349" s="2" t="s">
        <v>4599</v>
      </c>
      <c r="B349" s="2" t="s">
        <v>502</v>
      </c>
      <c r="C349" s="2" t="s">
        <v>254</v>
      </c>
      <c r="D349" s="2" t="s">
        <v>278</v>
      </c>
      <c r="E349" s="2" t="s">
        <v>120</v>
      </c>
      <c r="F349" s="2" t="s">
        <v>142</v>
      </c>
      <c r="G349" s="4">
        <f>SUMIFS('02_核算项'!$AC$2:$AC$6232,'02_核算项'!$B$2:$B$6232,$A349,'02_核算项'!$M$2:$M$6232,"SO2")</f>
        <v>0</v>
      </c>
      <c r="H349" s="4">
        <f>SUMIFS('02_核算项'!$AC$2:$AC$6232,'02_核算项'!$B$2:$B$6232,$A349,'02_核算项'!$M$2:$M$6232,"NOX")</f>
        <v>0</v>
      </c>
      <c r="I349" s="4">
        <f>SUMIFS('02_核算项'!$AC$2:$AC$6232,'02_核算项'!$B$2:$B$6232,$A349,'02_核算项'!$M$2:$M$6232,"CO")</f>
        <v>0</v>
      </c>
      <c r="J349" s="4">
        <f>SUMIFS('02_核算项'!$AC$2:$AC$6232,'02_核算项'!$B$2:$B$6232,$A349,'02_核算项'!$M$2:$M$6232,"VOCS")</f>
        <v>0</v>
      </c>
      <c r="K349" s="4">
        <f>SUMIFS('02_核算项'!$AC$2:$AC$6232,'02_核算项'!$B$2:$B$6232,$A349,'02_核算项'!$M$2:$M$6232,"PM10")</f>
        <v>0</v>
      </c>
      <c r="L349" s="4">
        <f>SUMIFS('02_核算项'!$AC$2:$AC$6232,'02_核算项'!$B$2:$B$6232,$A349,'02_核算项'!$M$2:$M$6232,"PM25")</f>
        <v>0</v>
      </c>
      <c r="M349" s="4">
        <f>SUMIFS('02_核算项'!$AC$2:$AC$6232,'02_核算项'!$B$2:$B$6232,$A349,'02_核算项'!$M$2:$M$6232,"BC")</f>
        <v>0</v>
      </c>
      <c r="N349" s="4">
        <f>SUMIFS('02_核算项'!$AC$2:$AC$6232,'02_核算项'!$B$2:$B$6232,$A349,'02_核算项'!$M$2:$M$6232,"OC")</f>
        <v>0</v>
      </c>
      <c r="O349" s="4">
        <f>SUMIFS('02_核算项'!$AC$2:$AC$6232,'02_核算项'!$B$2:$B$6232,$A349,'02_核算项'!$M$2:$M$6232,"NH3")</f>
        <v>0</v>
      </c>
      <c r="Y349" s="2">
        <v>32</v>
      </c>
    </row>
    <row r="350" spans="1:25">
      <c r="A350" s="2" t="s">
        <v>4609</v>
      </c>
      <c r="B350" s="2" t="s">
        <v>3046</v>
      </c>
      <c r="C350" s="2" t="s">
        <v>296</v>
      </c>
      <c r="D350" s="2" t="s">
        <v>50</v>
      </c>
      <c r="E350" s="2" t="s">
        <v>51</v>
      </c>
      <c r="F350" s="2" t="s">
        <v>297</v>
      </c>
      <c r="G350" s="4">
        <f>SUMIFS('02_核算项'!$AC$2:$AC$6232,'02_核算项'!$B$2:$B$6232,$A350,'02_核算项'!$M$2:$M$6232,"SO2")</f>
        <v>9224.2293454</v>
      </c>
      <c r="H350" s="4">
        <f>SUMIFS('02_核算项'!$AC$2:$AC$6232,'02_核算项'!$B$2:$B$6232,$A350,'02_核算项'!$M$2:$M$6232,"NOX")</f>
        <v>11506.348370299998</v>
      </c>
      <c r="I350" s="4">
        <f>SUMIFS('02_核算项'!$AC$2:$AC$6232,'02_核算项'!$B$2:$B$6232,$A350,'02_核算项'!$M$2:$M$6232,"CO")</f>
        <v>3191.77486</v>
      </c>
      <c r="J350" s="4">
        <f>SUMIFS('02_核算项'!$AC$2:$AC$6232,'02_核算项'!$B$2:$B$6232,$A350,'02_核算项'!$M$2:$M$6232,"VOCS")</f>
        <v>63.835497200000006</v>
      </c>
      <c r="K350" s="4">
        <f>SUMIFS('02_核算项'!$AC$2:$AC$6232,'02_核算项'!$B$2:$B$6232,$A350,'02_核算项'!$M$2:$M$6232,"PM10")</f>
        <v>18389.41085589</v>
      </c>
      <c r="L350" s="4">
        <f>SUMIFS('02_核算项'!$AC$2:$AC$6232,'02_核算项'!$B$2:$B$6232,$A350,'02_核算项'!$M$2:$M$6232,"PM25")</f>
        <v>4797.237614579999</v>
      </c>
      <c r="M350" s="4">
        <f>SUMIFS('02_核算项'!$AC$2:$AC$6232,'02_核算项'!$B$2:$B$6232,$A350,'02_核算项'!$M$2:$M$6232,"BC")</f>
        <v>9.594475229159999</v>
      </c>
      <c r="N350" s="4">
        <f>SUMIFS('02_核算项'!$AC$2:$AC$6232,'02_核算项'!$B$2:$B$6232,$A350,'02_核算项'!$M$2:$M$6232,"OC")</f>
        <v>0.0</v>
      </c>
      <c r="O350" s="4">
        <f>SUMIFS('02_核算项'!$AC$2:$AC$6232,'02_核算项'!$B$2:$B$6232,$A350,'02_核算项'!$M$2:$M$6232,"NH3")</f>
        <v>255.34198880000002</v>
      </c>
      <c r="P350" s="4">
        <f>SUMIFS('02_核算项'!$AD$2:$AD$6232,'02_核算项'!$B$2:$B$6232,$A350,'02_核算项'!$M$2:$M$6232,"SO2")</f>
        <v>1844.8458690799994</v>
      </c>
      <c r="Q350" s="4">
        <f>SUMIFS('02_核算项'!$AD$2:$AD$6232,'02_核算项'!$B$2:$B$6232,$A350,'02_核算项'!$M$2:$M$6232,"NOX")</f>
        <v>4142.285413307999</v>
      </c>
      <c r="R350" s="4">
        <f>SUMIFS('02_核算项'!$AD$2:$AD$6232,'02_核算项'!$B$2:$B$6232,$A350,'02_核算项'!$M$2:$M$6232,"CO")</f>
        <v>3191.77486</v>
      </c>
      <c r="S350" s="4">
        <f>SUMIFS('02_核算项'!$AD$2:$AD$6232,'02_核算项'!$B$2:$B$6232,$A350,'02_核算项'!$M$2:$M$6232,"VOCS")</f>
        <v>63.835497200000006</v>
      </c>
      <c r="T350" s="4">
        <f>SUMIFS('02_核算项'!$AD$2:$AD$6232,'02_核算项'!$B$2:$B$6232,$A350,'02_核算项'!$M$2:$M$6232,"PM10")</f>
        <v>607.6500978468</v>
      </c>
      <c r="U350" s="4">
        <f>SUMIFS('02_核算项'!$AD$2:$AD$6232,'02_核算项'!$B$2:$B$6232,$A350,'02_核算项'!$M$2:$M$6232,"PM25")</f>
        <v>335.8066330205997</v>
      </c>
      <c r="V350" s="4">
        <f>SUMIFS('02_核算项'!$AD$2:$AD$6232,'02_核算项'!$B$2:$B$6232,$A350,'02_核算项'!$M$2:$M$6232,"BC")</f>
        <v>0.6716132660411994</v>
      </c>
      <c r="W350" s="4">
        <f>SUMIFS('02_核算项'!$AD$2:$AD$6232,'02_核算项'!$B$2:$B$6232,$A350,'02_核算项'!$M$2:$M$6232,"OC")</f>
        <v>0.0</v>
      </c>
      <c r="X350" s="4">
        <f>SUMIFS('02_核算项'!$AD$2:$AD$6232,'02_核算项'!$B$2:$B$6232,$A350,'02_核算项'!$M$2:$M$6232,"NH3")</f>
        <v>255.34198880000002</v>
      </c>
      <c r="Y350" s="2">
        <v>15</v>
      </c>
    </row>
    <row r="351" spans="1:25">
      <c r="A351" s="2" t="s">
        <v>4619</v>
      </c>
      <c r="B351" s="2" t="s">
        <v>2793</v>
      </c>
      <c r="C351" s="2" t="s">
        <v>911</v>
      </c>
      <c r="D351" s="2" t="s">
        <v>50</v>
      </c>
      <c r="E351" s="2" t="s">
        <v>51</v>
      </c>
      <c r="F351" s="2" t="s">
        <v>142</v>
      </c>
      <c r="G351" s="4">
        <f>SUMIFS('02_核算项'!$AC$2:$AC$6232,'02_核算项'!$B$2:$B$6232,$A351,'02_核算项'!$M$2:$M$6232,"SO2")</f>
        <v>18642.31424</v>
      </c>
      <c r="H351" s="4">
        <f>SUMIFS('02_核算项'!$AC$2:$AC$6232,'02_核算项'!$B$2:$B$6232,$A351,'02_核算项'!$M$2:$M$6232,"NOX")</f>
        <v>8984.69824</v>
      </c>
      <c r="I351" s="4">
        <f>SUMIFS('02_核算项'!$AC$2:$AC$6232,'02_核算项'!$B$2:$B$6232,$A351,'02_核算项'!$M$2:$M$6232,"CO")</f>
        <v>2492.288</v>
      </c>
      <c r="J351" s="4">
        <f>SUMIFS('02_核算项'!$AC$2:$AC$6232,'02_核算项'!$B$2:$B$6232,$A351,'02_核算项'!$M$2:$M$6232,"VOCS")</f>
        <v>49.84576</v>
      </c>
      <c r="K351" s="4">
        <f>SUMIFS('02_核算项'!$AC$2:$AC$6232,'02_核算项'!$B$2:$B$6232,$A351,'02_核算项'!$M$2:$M$6232,"PM10")</f>
        <v>34887.982032</v>
      </c>
      <c r="L351" s="4">
        <f>SUMIFS('02_核算项'!$AC$2:$AC$6232,'02_核算项'!$B$2:$B$6232,$A351,'02_核算项'!$M$2:$M$6232,"PM25")</f>
        <v>9101.212704</v>
      </c>
      <c r="M351" s="4">
        <f>SUMIFS('02_核算项'!$AC$2:$AC$6232,'02_核算项'!$B$2:$B$6232,$A351,'02_核算项'!$M$2:$M$6232,"BC")</f>
        <v>18.202425408000003</v>
      </c>
      <c r="N351" s="4">
        <f>SUMIFS('02_核算项'!$AC$2:$AC$6232,'02_核算项'!$B$2:$B$6232,$A351,'02_核算项'!$M$2:$M$6232,"OC")</f>
        <v>0.0</v>
      </c>
      <c r="O351" s="4">
        <f>SUMIFS('02_核算项'!$AC$2:$AC$6232,'02_核算项'!$B$2:$B$6232,$A351,'02_核算项'!$M$2:$M$6232,"NH3")</f>
        <v>199.38304</v>
      </c>
      <c r="P351" s="4">
        <f>SUMIFS('02_核算项'!$AD$2:$AD$6232,'02_核算项'!$B$2:$B$6232,$A351,'02_核算项'!$M$2:$M$6232,"SO2")</f>
        <v>3728.462847999999</v>
      </c>
      <c r="Q351" s="4">
        <f>SUMIFS('02_核算项'!$AD$2:$AD$6232,'02_核算项'!$B$2:$B$6232,$A351,'02_核算项'!$M$2:$M$6232,"NOX")</f>
        <v>3234.4913663999996</v>
      </c>
      <c r="R351" s="4">
        <f>SUMIFS('02_核算项'!$AD$2:$AD$6232,'02_核算项'!$B$2:$B$6232,$A351,'02_核算项'!$M$2:$M$6232,"CO")</f>
        <v>2492.288</v>
      </c>
      <c r="S351" s="4">
        <f>SUMIFS('02_核算项'!$AD$2:$AD$6232,'02_核算项'!$B$2:$B$6232,$A351,'02_核算项'!$M$2:$M$6232,"VOCS")</f>
        <v>49.84576</v>
      </c>
      <c r="T351" s="4">
        <f>SUMIFS('02_核算项'!$AD$2:$AD$6232,'02_核算项'!$B$2:$B$6232,$A351,'02_核算项'!$M$2:$M$6232,"PM10")</f>
        <v>621.9162014400006</v>
      </c>
      <c r="U351" s="4">
        <f>SUMIFS('02_核算项'!$AD$2:$AD$6232,'02_核算项'!$B$2:$B$6232,$A351,'02_核算项'!$M$2:$M$6232,"PM25")</f>
        <v>364.0485081600003</v>
      </c>
      <c r="V351" s="4">
        <f>SUMIFS('02_核算项'!$AD$2:$AD$6232,'02_核算项'!$B$2:$B$6232,$A351,'02_核算项'!$M$2:$M$6232,"BC")</f>
        <v>0.7280970163200008</v>
      </c>
      <c r="W351" s="4">
        <f>SUMIFS('02_核算项'!$AD$2:$AD$6232,'02_核算项'!$B$2:$B$6232,$A351,'02_核算项'!$M$2:$M$6232,"OC")</f>
        <v>0.0</v>
      </c>
      <c r="X351" s="4">
        <f>SUMIFS('02_核算项'!$AD$2:$AD$6232,'02_核算项'!$B$2:$B$6232,$A351,'02_核算项'!$M$2:$M$6232,"NH3")</f>
        <v>199.38304</v>
      </c>
      <c r="Y351" s="2">
        <v>16</v>
      </c>
    </row>
    <row r="352" spans="1:25">
      <c r="A352" s="2" t="s">
        <v>4629</v>
      </c>
      <c r="B352" s="2" t="s">
        <v>4413</v>
      </c>
      <c r="C352" s="2" t="s">
        <v>924</v>
      </c>
      <c r="D352" s="2" t="s">
        <v>224</v>
      </c>
      <c r="E352" s="2" t="s">
        <v>225</v>
      </c>
      <c r="F352" s="2" t="s">
        <v>142</v>
      </c>
      <c r="G352" s="4">
        <f>SUMIFS('02_核算项'!$AC$2:$AC$6232,'02_核算项'!$B$2:$B$6232,$A352,'02_核算项'!$M$2:$M$6232,"SO2")</f>
        <v>0.0</v>
      </c>
      <c r="H352" s="4">
        <f>SUMIFS('02_核算项'!$AC$2:$AC$6232,'02_核算项'!$B$2:$B$6232,$A352,'02_核算项'!$M$2:$M$6232,"NOX")</f>
        <v>473.05225999999993</v>
      </c>
      <c r="I352" s="4">
        <f>SUMIFS('02_核算项'!$AC$2:$AC$6232,'02_核算项'!$B$2:$B$6232,$A352,'02_核算项'!$M$2:$M$6232,"CO")</f>
        <v>149.99218</v>
      </c>
      <c r="J352" s="4">
        <f>SUMIFS('02_核算项'!$AC$2:$AC$6232,'02_核算项'!$B$2:$B$6232,$A352,'02_核算项'!$M$2:$M$6232,"VOCS")</f>
        <v>2.307572</v>
      </c>
      <c r="K352" s="4">
        <f>SUMIFS('02_核算项'!$AC$2:$AC$6232,'02_核算项'!$B$2:$B$6232,$A352,'02_核算项'!$M$2:$M$6232,"PM10")</f>
        <v>3.461358</v>
      </c>
      <c r="L352" s="4">
        <f>SUMIFS('02_核算项'!$AC$2:$AC$6232,'02_核算项'!$B$2:$B$6232,$A352,'02_核算项'!$M$2:$M$6232,"PM25")</f>
        <v>3.461358</v>
      </c>
      <c r="M352" s="4">
        <f>SUMIFS('02_核算项'!$AC$2:$AC$6232,'02_核算项'!$B$2:$B$6232,$A352,'02_核算项'!$M$2:$M$6232,"BC")</f>
        <v>0.0</v>
      </c>
      <c r="N352" s="4">
        <f>SUMIFS('02_核算项'!$AC$2:$AC$6232,'02_核算项'!$B$2:$B$6232,$A352,'02_核算项'!$M$2:$M$6232,"OC")</f>
        <v>0.0</v>
      </c>
      <c r="O352" s="4">
        <f>SUMIFS('02_核算项'!$AC$2:$AC$6232,'02_核算项'!$B$2:$B$6232,$A352,'02_核算项'!$M$2:$M$6232,"NH3")</f>
        <v>0.0</v>
      </c>
      <c r="P352" s="4">
        <f>SUMIFS('02_核算项'!$AD$2:$AD$6232,'02_核算项'!$B$2:$B$6232,$A352,'02_核算项'!$M$2:$M$6232,"SO2")</f>
        <v>0.0</v>
      </c>
      <c r="Q352" s="4">
        <f>SUMIFS('02_核算项'!$AD$2:$AD$6232,'02_核算项'!$B$2:$B$6232,$A352,'02_核算项'!$M$2:$M$6232,"NOX")</f>
        <v>368.9807628</v>
      </c>
      <c r="R352" s="4">
        <f>SUMIFS('02_核算项'!$AD$2:$AD$6232,'02_核算项'!$B$2:$B$6232,$A352,'02_核算项'!$M$2:$M$6232,"CO")</f>
        <v>149.99218</v>
      </c>
      <c r="S352" s="4">
        <f>SUMIFS('02_核算项'!$AD$2:$AD$6232,'02_核算项'!$B$2:$B$6232,$A352,'02_核算项'!$M$2:$M$6232,"VOCS")</f>
        <v>2.307572</v>
      </c>
      <c r="T352" s="4">
        <f>SUMIFS('02_核算项'!$AD$2:$AD$6232,'02_核算项'!$B$2:$B$6232,$A352,'02_核算项'!$M$2:$M$6232,"PM10")</f>
        <v>3.461358</v>
      </c>
      <c r="U352" s="4">
        <f>SUMIFS('02_核算项'!$AD$2:$AD$6232,'02_核算项'!$B$2:$B$6232,$A352,'02_核算项'!$M$2:$M$6232,"PM25")</f>
        <v>3.461358</v>
      </c>
      <c r="V352" s="4">
        <f>SUMIFS('02_核算项'!$AD$2:$AD$6232,'02_核算项'!$B$2:$B$6232,$A352,'02_核算项'!$M$2:$M$6232,"BC")</f>
        <v>0.0</v>
      </c>
      <c r="W352" s="4">
        <f>SUMIFS('02_核算项'!$AD$2:$AD$6232,'02_核算项'!$B$2:$B$6232,$A352,'02_核算项'!$M$2:$M$6232,"OC")</f>
        <v>0.0</v>
      </c>
      <c r="X352" s="4">
        <f>SUMIFS('02_核算项'!$AD$2:$AD$6232,'02_核算项'!$B$2:$B$6232,$A352,'02_核算项'!$M$2:$M$6232,"NH3")</f>
        <v>0.0</v>
      </c>
      <c r="Y352" s="2">
        <v>32</v>
      </c>
    </row>
    <row r="353" spans="1:25">
      <c r="A353" s="2" t="s">
        <v>4639</v>
      </c>
      <c r="B353" s="2" t="s">
        <v>1363</v>
      </c>
      <c r="C353" s="2" t="s">
        <v>277</v>
      </c>
      <c r="D353" s="2" t="s">
        <v>278</v>
      </c>
      <c r="E353" s="2" t="s">
        <v>120</v>
      </c>
      <c r="F353" s="2" t="s">
        <v>912</v>
      </c>
      <c r="G353" s="4">
        <f>SUMIFS('02_核算项'!$AC$2:$AC$6232,'02_核算项'!$B$2:$B$6232,$A353,'02_核算项'!$M$2:$M$6232,"SO2")</f>
        <v>0</v>
      </c>
      <c r="H353" s="4">
        <f>SUMIFS('02_核算项'!$AC$2:$AC$6232,'02_核算项'!$B$2:$B$6232,$A353,'02_核算项'!$M$2:$M$6232,"NOX")</f>
        <v>0</v>
      </c>
      <c r="I353" s="4">
        <f>SUMIFS('02_核算项'!$AC$2:$AC$6232,'02_核算项'!$B$2:$B$6232,$A353,'02_核算项'!$M$2:$M$6232,"CO")</f>
        <v>0</v>
      </c>
      <c r="J353" s="4">
        <f>SUMIFS('02_核算项'!$AC$2:$AC$6232,'02_核算项'!$B$2:$B$6232,$A353,'02_核算项'!$M$2:$M$6232,"VOCS")</f>
        <v>0</v>
      </c>
      <c r="K353" s="4">
        <f>SUMIFS('02_核算项'!$AC$2:$AC$6232,'02_核算项'!$B$2:$B$6232,$A353,'02_核算项'!$M$2:$M$6232,"PM10")</f>
        <v>0</v>
      </c>
      <c r="L353" s="4">
        <f>SUMIFS('02_核算项'!$AC$2:$AC$6232,'02_核算项'!$B$2:$B$6232,$A353,'02_核算项'!$M$2:$M$6232,"PM25")</f>
        <v>0</v>
      </c>
      <c r="M353" s="4">
        <f>SUMIFS('02_核算项'!$AC$2:$AC$6232,'02_核算项'!$B$2:$B$6232,$A353,'02_核算项'!$M$2:$M$6232,"BC")</f>
        <v>0</v>
      </c>
      <c r="N353" s="4">
        <f>SUMIFS('02_核算项'!$AC$2:$AC$6232,'02_核算项'!$B$2:$B$6232,$A353,'02_核算项'!$M$2:$M$6232,"OC")</f>
        <v>0</v>
      </c>
      <c r="O353" s="4">
        <f>SUMIFS('02_核算项'!$AC$2:$AC$6232,'02_核算项'!$B$2:$B$6232,$A353,'02_核算项'!$M$2:$M$6232,"NH3")</f>
        <v>0.0</v>
      </c>
      <c r="X353" s="4">
        <f>SUMIFS('02_核算项'!$AD$2:$AD$6232,'02_核算项'!$B$2:$B$6232,$A353,'02_核算项'!$M$2:$M$6232,"NH3")</f>
        <v>0.0</v>
      </c>
      <c r="Y353" s="2">
        <v>49</v>
      </c>
    </row>
    <row r="354" spans="1:25">
      <c r="A354" s="2" t="s">
        <v>4649</v>
      </c>
      <c r="B354" s="2" t="s">
        <v>1237</v>
      </c>
      <c r="C354" s="2" t="s">
        <v>277</v>
      </c>
      <c r="D354" s="2" t="s">
        <v>278</v>
      </c>
      <c r="E354" s="2" t="s">
        <v>225</v>
      </c>
      <c r="F354" s="2" t="s">
        <v>52</v>
      </c>
      <c r="G354" s="4">
        <f>SUMIFS('02_核算项'!$AC$2:$AC$6232,'02_核算项'!$B$2:$B$6232,$A354,'02_核算项'!$M$2:$M$6232,"SO2")</f>
        <v>0.0</v>
      </c>
      <c r="H354" s="4">
        <f>SUMIFS('02_核算项'!$AC$2:$AC$6232,'02_核算项'!$B$2:$B$6232,$A354,'02_核算项'!$M$2:$M$6232,"NOX")</f>
        <v>6.145065</v>
      </c>
      <c r="I354" s="4">
        <f>SUMIFS('02_核算项'!$AC$2:$AC$6232,'02_核算项'!$B$2:$B$6232,$A354,'02_核算项'!$M$2:$M$6232,"CO")</f>
        <v>5.91747</v>
      </c>
      <c r="J354" s="4">
        <f>SUMIFS('02_核算项'!$AC$2:$AC$6232,'02_核算项'!$B$2:$B$6232,$A354,'02_核算项'!$M$2:$M$6232,"VOCS")</f>
        <v>0.091038</v>
      </c>
      <c r="K354" s="4">
        <f>SUMIFS('02_核算项'!$AC$2:$AC$6232,'02_核算项'!$B$2:$B$6232,$A354,'02_核算项'!$M$2:$M$6232,"PM10")</f>
        <v>0.136557</v>
      </c>
      <c r="L354" s="4">
        <f>SUMIFS('02_核算项'!$AC$2:$AC$6232,'02_核算项'!$B$2:$B$6232,$A354,'02_核算项'!$M$2:$M$6232,"PM25")</f>
        <v>0.136557</v>
      </c>
      <c r="M354" s="4">
        <f>SUMIFS('02_核算项'!$AC$2:$AC$6232,'02_核算项'!$B$2:$B$6232,$A354,'02_核算项'!$M$2:$M$6232,"BC")</f>
        <v>0.0</v>
      </c>
      <c r="N354" s="4">
        <f>SUMIFS('02_核算项'!$AC$2:$AC$6232,'02_核算项'!$B$2:$B$6232,$A354,'02_核算项'!$M$2:$M$6232,"OC")</f>
        <v>0.0</v>
      </c>
      <c r="O354" s="4">
        <f>SUMIFS('02_核算项'!$AC$2:$AC$6232,'02_核算项'!$B$2:$B$6232,$A354,'02_核算项'!$M$2:$M$6232,"NH3")</f>
        <v>0.0</v>
      </c>
      <c r="P354" s="4">
        <f>SUMIFS('02_核算项'!$AD$2:$AD$6232,'02_核算项'!$B$2:$B$6232,$A354,'02_核算项'!$M$2:$M$6232,"SO2")</f>
        <v>0.0</v>
      </c>
      <c r="Q354" s="4">
        <f>SUMIFS('02_核算项'!$AD$2:$AD$6232,'02_核算项'!$B$2:$B$6232,$A354,'02_核算项'!$M$2:$M$6232,"NOX")</f>
        <v>4.7931507</v>
      </c>
      <c r="R354" s="4">
        <f>SUMIFS('02_核算项'!$AD$2:$AD$6232,'02_核算项'!$B$2:$B$6232,$A354,'02_核算项'!$M$2:$M$6232,"CO")</f>
        <v>5.91747</v>
      </c>
      <c r="S354" s="4">
        <f>SUMIFS('02_核算项'!$AD$2:$AD$6232,'02_核算项'!$B$2:$B$6232,$A354,'02_核算项'!$M$2:$M$6232,"VOCS")</f>
        <v>0.091038</v>
      </c>
      <c r="T354" s="4">
        <f>SUMIFS('02_核算项'!$AD$2:$AD$6232,'02_核算项'!$B$2:$B$6232,$A354,'02_核算项'!$M$2:$M$6232,"PM10")</f>
        <v>0.136557</v>
      </c>
      <c r="U354" s="4">
        <f>SUMIFS('02_核算项'!$AD$2:$AD$6232,'02_核算项'!$B$2:$B$6232,$A354,'02_核算项'!$M$2:$M$6232,"PM25")</f>
        <v>0.136557</v>
      </c>
      <c r="V354" s="4">
        <f>SUMIFS('02_核算项'!$AD$2:$AD$6232,'02_核算项'!$B$2:$B$6232,$A354,'02_核算项'!$M$2:$M$6232,"BC")</f>
        <v>0.0</v>
      </c>
      <c r="W354" s="4">
        <f>SUMIFS('02_核算项'!$AD$2:$AD$6232,'02_核算项'!$B$2:$B$6232,$A354,'02_核算项'!$M$2:$M$6232,"OC")</f>
        <v>0.0</v>
      </c>
      <c r="X354" s="4">
        <f>SUMIFS('02_核算项'!$AD$2:$AD$6232,'02_核算项'!$B$2:$B$6232,$A354,'02_核算项'!$M$2:$M$6232,"NH3")</f>
        <v>0.0</v>
      </c>
      <c r="Y354" s="2">
        <v>32</v>
      </c>
    </row>
    <row r="355" spans="1:25">
      <c r="A355" s="2" t="s">
        <v>4659</v>
      </c>
      <c r="B355" s="2" t="s">
        <v>4660</v>
      </c>
      <c r="C355" s="2" t="s">
        <v>911</v>
      </c>
      <c r="D355" s="2" t="s">
        <v>278</v>
      </c>
      <c r="E355" s="2" t="s">
        <v>120</v>
      </c>
      <c r="F355" s="2" t="s">
        <v>142</v>
      </c>
      <c r="G355" s="4">
        <f>SUMIFS('02_核算项'!$AC$2:$AC$6232,'02_核算项'!$B$2:$B$6232,$A355,'02_核算项'!$M$2:$M$6232,"SO2")</f>
        <v>0</v>
      </c>
      <c r="H355" s="4">
        <f>SUMIFS('02_核算项'!$AC$2:$AC$6232,'02_核算项'!$B$2:$B$6232,$A355,'02_核算项'!$M$2:$M$6232,"NOX")</f>
        <v>0</v>
      </c>
      <c r="I355" s="4">
        <f>SUMIFS('02_核算项'!$AC$2:$AC$6232,'02_核算项'!$B$2:$B$6232,$A355,'02_核算项'!$M$2:$M$6232,"CO")</f>
        <v>0</v>
      </c>
      <c r="J355" s="4">
        <f>SUMIFS('02_核算项'!$AC$2:$AC$6232,'02_核算项'!$B$2:$B$6232,$A355,'02_核算项'!$M$2:$M$6232,"VOCS")</f>
        <v>0</v>
      </c>
      <c r="K355" s="4">
        <f>SUMIFS('02_核算项'!$AC$2:$AC$6232,'02_核算项'!$B$2:$B$6232,$A355,'02_核算项'!$M$2:$M$6232,"PM10")</f>
        <v>0</v>
      </c>
      <c r="L355" s="4">
        <f>SUMIFS('02_核算项'!$AC$2:$AC$6232,'02_核算项'!$B$2:$B$6232,$A355,'02_核算项'!$M$2:$M$6232,"PM25")</f>
        <v>0</v>
      </c>
      <c r="M355" s="4">
        <f>SUMIFS('02_核算项'!$AC$2:$AC$6232,'02_核算项'!$B$2:$B$6232,$A355,'02_核算项'!$M$2:$M$6232,"BC")</f>
        <v>0</v>
      </c>
      <c r="N355" s="4">
        <f>SUMIFS('02_核算项'!$AC$2:$AC$6232,'02_核算项'!$B$2:$B$6232,$A355,'02_核算项'!$M$2:$M$6232,"OC")</f>
        <v>0</v>
      </c>
      <c r="O355" s="4">
        <f>SUMIFS('02_核算项'!$AC$2:$AC$6232,'02_核算项'!$B$2:$B$6232,$A355,'02_核算项'!$M$2:$M$6232,"NH3")</f>
        <v>0.0</v>
      </c>
      <c r="X355" s="4">
        <f>SUMIFS('02_核算项'!$AD$2:$AD$6232,'02_核算项'!$B$2:$B$6232,$A355,'02_核算项'!$M$2:$M$6232,"NH3")</f>
        <v>0.0</v>
      </c>
      <c r="Y355" s="2">
        <v>48</v>
      </c>
    </row>
    <row r="356" spans="1:25">
      <c r="A356" s="2" t="s">
        <v>4670</v>
      </c>
      <c r="B356" s="2" t="s">
        <v>1352</v>
      </c>
      <c r="C356" s="2" t="s">
        <v>514</v>
      </c>
      <c r="D356" s="2" t="s">
        <v>278</v>
      </c>
      <c r="E356" s="2" t="s">
        <v>120</v>
      </c>
      <c r="F356" s="2" t="s">
        <v>142</v>
      </c>
      <c r="G356" s="4">
        <f>SUMIFS('02_核算项'!$AC$2:$AC$6232,'02_核算项'!$B$2:$B$6232,$A356,'02_核算项'!$M$2:$M$6232,"SO2")</f>
        <v>0</v>
      </c>
      <c r="H356" s="4">
        <f>SUMIFS('02_核算项'!$AC$2:$AC$6232,'02_核算项'!$B$2:$B$6232,$A356,'02_核算项'!$M$2:$M$6232,"NOX")</f>
        <v>0</v>
      </c>
      <c r="I356" s="4">
        <f>SUMIFS('02_核算项'!$AC$2:$AC$6232,'02_核算项'!$B$2:$B$6232,$A356,'02_核算项'!$M$2:$M$6232,"CO")</f>
        <v>0</v>
      </c>
      <c r="J356" s="4">
        <f>SUMIFS('02_核算项'!$AC$2:$AC$6232,'02_核算项'!$B$2:$B$6232,$A356,'02_核算项'!$M$2:$M$6232,"VOCS")</f>
        <v>0</v>
      </c>
      <c r="K356" s="4">
        <f>SUMIFS('02_核算项'!$AC$2:$AC$6232,'02_核算项'!$B$2:$B$6232,$A356,'02_核算项'!$M$2:$M$6232,"PM10")</f>
        <v>0</v>
      </c>
      <c r="L356" s="4">
        <f>SUMIFS('02_核算项'!$AC$2:$AC$6232,'02_核算项'!$B$2:$B$6232,$A356,'02_核算项'!$M$2:$M$6232,"PM25")</f>
        <v>0</v>
      </c>
      <c r="M356" s="4">
        <f>SUMIFS('02_核算项'!$AC$2:$AC$6232,'02_核算项'!$B$2:$B$6232,$A356,'02_核算项'!$M$2:$M$6232,"BC")</f>
        <v>0</v>
      </c>
      <c r="N356" s="4">
        <f>SUMIFS('02_核算项'!$AC$2:$AC$6232,'02_核算项'!$B$2:$B$6232,$A356,'02_核算项'!$M$2:$M$6232,"OC")</f>
        <v>0</v>
      </c>
      <c r="O356" s="4">
        <f>SUMIFS('02_核算项'!$AC$2:$AC$6232,'02_核算项'!$B$2:$B$6232,$A356,'02_核算项'!$M$2:$M$6232,"NH3")</f>
        <v>0</v>
      </c>
      <c r="Y356" s="2">
        <v>32</v>
      </c>
    </row>
    <row r="357" spans="1:25">
      <c r="A357" s="2" t="s">
        <v>4680</v>
      </c>
      <c r="B357" s="2" t="s">
        <v>937</v>
      </c>
      <c r="C357" s="2" t="s">
        <v>277</v>
      </c>
      <c r="D357" s="2" t="s">
        <v>278</v>
      </c>
      <c r="E357" s="2" t="s">
        <v>120</v>
      </c>
      <c r="F357" s="2" t="s">
        <v>142</v>
      </c>
      <c r="G357" s="4">
        <f>SUMIFS('02_核算项'!$AC$2:$AC$6232,'02_核算项'!$B$2:$B$6232,$A357,'02_核算项'!$M$2:$M$6232,"SO2")</f>
        <v>0</v>
      </c>
      <c r="H357" s="4">
        <f>SUMIFS('02_核算项'!$AC$2:$AC$6232,'02_核算项'!$B$2:$B$6232,$A357,'02_核算项'!$M$2:$M$6232,"NOX")</f>
        <v>0</v>
      </c>
      <c r="I357" s="4">
        <f>SUMIFS('02_核算项'!$AC$2:$AC$6232,'02_核算项'!$B$2:$B$6232,$A357,'02_核算项'!$M$2:$M$6232,"CO")</f>
        <v>0</v>
      </c>
      <c r="J357" s="4">
        <f>SUMIFS('02_核算项'!$AC$2:$AC$6232,'02_核算项'!$B$2:$B$6232,$A357,'02_核算项'!$M$2:$M$6232,"VOCS")</f>
        <v>0</v>
      </c>
      <c r="K357" s="4">
        <f>SUMIFS('02_核算项'!$AC$2:$AC$6232,'02_核算项'!$B$2:$B$6232,$A357,'02_核算项'!$M$2:$M$6232,"PM10")</f>
        <v>0</v>
      </c>
      <c r="L357" s="4">
        <f>SUMIFS('02_核算项'!$AC$2:$AC$6232,'02_核算项'!$B$2:$B$6232,$A357,'02_核算项'!$M$2:$M$6232,"PM25")</f>
        <v>0</v>
      </c>
      <c r="M357" s="4">
        <f>SUMIFS('02_核算项'!$AC$2:$AC$6232,'02_核算项'!$B$2:$B$6232,$A357,'02_核算项'!$M$2:$M$6232,"BC")</f>
        <v>0</v>
      </c>
      <c r="N357" s="4">
        <f>SUMIFS('02_核算项'!$AC$2:$AC$6232,'02_核算项'!$B$2:$B$6232,$A357,'02_核算项'!$M$2:$M$6232,"OC")</f>
        <v>0</v>
      </c>
      <c r="O357" s="4">
        <f>SUMIFS('02_核算项'!$AC$2:$AC$6232,'02_核算项'!$B$2:$B$6232,$A357,'02_核算项'!$M$2:$M$6232,"NH3")</f>
        <v>0</v>
      </c>
      <c r="Y357" s="2">
        <v>40</v>
      </c>
    </row>
    <row r="358" spans="1:25">
      <c r="A358" s="2" t="s">
        <v>4690</v>
      </c>
      <c r="B358" s="2" t="s">
        <v>3281</v>
      </c>
      <c r="C358" s="2" t="s">
        <v>526</v>
      </c>
      <c r="D358" s="2" t="s">
        <v>224</v>
      </c>
      <c r="E358" s="2" t="s">
        <v>51</v>
      </c>
      <c r="F358" s="2" t="s">
        <v>297</v>
      </c>
      <c r="G358" s="4">
        <f>SUMIFS('02_核算项'!$AC$2:$AC$6232,'02_核算项'!$B$2:$B$6232,$A358,'02_核算项'!$M$2:$M$6232,"SO2")</f>
        <v>1023.32928</v>
      </c>
      <c r="H358" s="4">
        <f>SUMIFS('02_核算项'!$AC$2:$AC$6232,'02_核算项'!$B$2:$B$6232,$A358,'02_核算项'!$M$2:$M$6232,"NOX")</f>
        <v>1123.65568</v>
      </c>
      <c r="I358" s="4">
        <f>SUMIFS('02_核算项'!$AC$2:$AC$6232,'02_核算项'!$B$2:$B$6232,$A358,'02_核算项'!$M$2:$M$6232,"CO")</f>
        <v>250.816</v>
      </c>
      <c r="J358" s="4">
        <f>SUMIFS('02_核算项'!$AC$2:$AC$6232,'02_核算项'!$B$2:$B$6232,$A358,'02_核算项'!$M$2:$M$6232,"VOCS")</f>
        <v>5.01632</v>
      </c>
      <c r="K358" s="4">
        <f>SUMIFS('02_核算项'!$AC$2:$AC$6232,'02_核算项'!$B$2:$B$6232,$A358,'02_核算项'!$M$2:$M$6232,"PM10")</f>
        <v>5366.5092992</v>
      </c>
      <c r="L358" s="4">
        <f>SUMIFS('02_核算项'!$AC$2:$AC$6232,'02_核算项'!$B$2:$B$6232,$A358,'02_核算项'!$M$2:$M$6232,"PM25")</f>
        <v>1295.3643136</v>
      </c>
      <c r="M358" s="4">
        <f>SUMIFS('02_核算项'!$AC$2:$AC$6232,'02_核算项'!$B$2:$B$6232,$A358,'02_核算项'!$M$2:$M$6232,"BC")</f>
        <v>2.5907286272000003</v>
      </c>
      <c r="N358" s="4">
        <f>SUMIFS('02_核算项'!$AC$2:$AC$6232,'02_核算项'!$B$2:$B$6232,$A358,'02_核算项'!$M$2:$M$6232,"OC")</f>
        <v>0.0</v>
      </c>
      <c r="O358" s="4">
        <f>SUMIFS('02_核算项'!$AC$2:$AC$6232,'02_核算项'!$B$2:$B$6232,$A358,'02_核算项'!$M$2:$M$6232,"NH3")</f>
        <v>20.06528</v>
      </c>
      <c r="P358" s="4">
        <f>SUMIFS('02_核算项'!$AD$2:$AD$6232,'02_核算项'!$B$2:$B$6232,$A358,'02_核算项'!$M$2:$M$6232,"SO2")</f>
        <v>511.66464</v>
      </c>
      <c r="Q358" s="4">
        <f>SUMIFS('02_核算项'!$AD$2:$AD$6232,'02_核算项'!$B$2:$B$6232,$A358,'02_核算项'!$M$2:$M$6232,"NOX")</f>
        <v>404.51604480000003</v>
      </c>
      <c r="R358" s="4">
        <f>SUMIFS('02_核算项'!$AD$2:$AD$6232,'02_核算项'!$B$2:$B$6232,$A358,'02_核算项'!$M$2:$M$6232,"CO")</f>
        <v>250.816</v>
      </c>
      <c r="S358" s="4">
        <f>SUMIFS('02_核算项'!$AD$2:$AD$6232,'02_核算项'!$B$2:$B$6232,$A358,'02_核算项'!$M$2:$M$6232,"VOCS")</f>
        <v>5.01632</v>
      </c>
      <c r="T358" s="4">
        <f>SUMIFS('02_核算项'!$AD$2:$AD$6232,'02_核算项'!$B$2:$B$6232,$A358,'02_核算项'!$M$2:$M$6232,"PM10")</f>
        <v>172.09840166400002</v>
      </c>
      <c r="U358" s="4">
        <f>SUMIFS('02_核算项'!$AD$2:$AD$6232,'02_核算项'!$B$2:$B$6232,$A358,'02_核算项'!$M$2:$M$6232,"PM25")</f>
        <v>90.67550195199995</v>
      </c>
      <c r="V358" s="4">
        <f>SUMIFS('02_核算项'!$AD$2:$AD$6232,'02_核算项'!$B$2:$B$6232,$A358,'02_核算项'!$M$2:$M$6232,"BC")</f>
        <v>0.18135100390399989</v>
      </c>
      <c r="W358" s="4">
        <f>SUMIFS('02_核算项'!$AD$2:$AD$6232,'02_核算项'!$B$2:$B$6232,$A358,'02_核算项'!$M$2:$M$6232,"OC")</f>
        <v>0.0</v>
      </c>
      <c r="X358" s="4">
        <f>SUMIFS('02_核算项'!$AD$2:$AD$6232,'02_核算项'!$B$2:$B$6232,$A358,'02_核算项'!$M$2:$M$6232,"NH3")</f>
        <v>20.06528</v>
      </c>
      <c r="Y358" s="2">
        <v>15</v>
      </c>
    </row>
    <row r="359" spans="1:25">
      <c r="A359" s="2" t="s">
        <v>4700</v>
      </c>
      <c r="B359" s="2" t="s">
        <v>4701</v>
      </c>
      <c r="C359" s="2" t="s">
        <v>514</v>
      </c>
      <c r="D359" s="2" t="s">
        <v>278</v>
      </c>
      <c r="E359" s="2" t="s">
        <v>120</v>
      </c>
      <c r="F359" s="2" t="s">
        <v>142</v>
      </c>
      <c r="G359" s="4">
        <f>SUMIFS('02_核算项'!$AC$2:$AC$6232,'02_核算项'!$B$2:$B$6232,$A359,'02_核算项'!$M$2:$M$6232,"SO2")</f>
        <v>0</v>
      </c>
      <c r="H359" s="4">
        <f>SUMIFS('02_核算项'!$AC$2:$AC$6232,'02_核算项'!$B$2:$B$6232,$A359,'02_核算项'!$M$2:$M$6232,"NOX")</f>
        <v>0</v>
      </c>
      <c r="I359" s="4">
        <f>SUMIFS('02_核算项'!$AC$2:$AC$6232,'02_核算项'!$B$2:$B$6232,$A359,'02_核算项'!$M$2:$M$6232,"CO")</f>
        <v>0</v>
      </c>
      <c r="J359" s="4">
        <f>SUMIFS('02_核算项'!$AC$2:$AC$6232,'02_核算项'!$B$2:$B$6232,$A359,'02_核算项'!$M$2:$M$6232,"VOCS")</f>
        <v>0</v>
      </c>
      <c r="K359" s="4">
        <f>SUMIFS('02_核算项'!$AC$2:$AC$6232,'02_核算项'!$B$2:$B$6232,$A359,'02_核算项'!$M$2:$M$6232,"PM10")</f>
        <v>0</v>
      </c>
      <c r="L359" s="4">
        <f>SUMIFS('02_核算项'!$AC$2:$AC$6232,'02_核算项'!$B$2:$B$6232,$A359,'02_核算项'!$M$2:$M$6232,"PM25")</f>
        <v>0</v>
      </c>
      <c r="M359" s="4">
        <f>SUMIFS('02_核算项'!$AC$2:$AC$6232,'02_核算项'!$B$2:$B$6232,$A359,'02_核算项'!$M$2:$M$6232,"BC")</f>
        <v>0</v>
      </c>
      <c r="N359" s="4">
        <f>SUMIFS('02_核算项'!$AC$2:$AC$6232,'02_核算项'!$B$2:$B$6232,$A359,'02_核算项'!$M$2:$M$6232,"OC")</f>
        <v>0</v>
      </c>
      <c r="O359" s="4">
        <f>SUMIFS('02_核算项'!$AC$2:$AC$6232,'02_核算项'!$B$2:$B$6232,$A359,'02_核算项'!$M$2:$M$6232,"NH3")</f>
        <v>0.0</v>
      </c>
      <c r="X359" s="4">
        <f>SUMIFS('02_核算项'!$AD$2:$AD$6232,'02_核算项'!$B$2:$B$6232,$A359,'02_核算项'!$M$2:$M$6232,"NH3")</f>
        <v>0.0</v>
      </c>
      <c r="Y359" s="2">
        <v>48</v>
      </c>
    </row>
    <row r="360" spans="1:25">
      <c r="A360" s="2" t="s">
        <v>4711</v>
      </c>
      <c r="B360" s="2" t="s">
        <v>1596</v>
      </c>
      <c r="C360" s="2" t="s">
        <v>924</v>
      </c>
      <c r="D360" s="2" t="s">
        <v>278</v>
      </c>
      <c r="E360" s="2" t="s">
        <v>120</v>
      </c>
      <c r="F360" s="2" t="s">
        <v>297</v>
      </c>
      <c r="G360" s="4">
        <f>SUMIFS('02_核算项'!$AC$2:$AC$6232,'02_核算项'!$B$2:$B$6232,$A360,'02_核算项'!$M$2:$M$6232,"SO2")</f>
        <v>0.0</v>
      </c>
      <c r="H360" s="4">
        <f>SUMIFS('02_核算项'!$AC$2:$AC$6232,'02_核算项'!$B$2:$B$6232,$A360,'02_核算项'!$M$2:$M$6232,"NOX")</f>
        <v>1.3658739999999998</v>
      </c>
      <c r="I360" s="4">
        <f>SUMIFS('02_核算项'!$AC$2:$AC$6232,'02_核算项'!$B$2:$B$6232,$A360,'02_核算项'!$M$2:$M$6232,"CO")</f>
        <v>0.433082</v>
      </c>
      <c r="J360" s="4">
        <f>SUMIFS('02_核算项'!$AC$2:$AC$6232,'02_核算项'!$B$2:$B$6232,$A360,'02_核算项'!$M$2:$M$6232,"VOCS")</f>
        <v>0.0066628</v>
      </c>
      <c r="K360" s="4">
        <f>SUMIFS('02_核算项'!$AC$2:$AC$6232,'02_核算项'!$B$2:$B$6232,$A360,'02_核算项'!$M$2:$M$6232,"PM10")</f>
        <v>0.009994199999999998</v>
      </c>
      <c r="L360" s="4">
        <f>SUMIFS('02_核算项'!$AC$2:$AC$6232,'02_核算项'!$B$2:$B$6232,$A360,'02_核算项'!$M$2:$M$6232,"PM25")</f>
        <v>0.009994199999999998</v>
      </c>
      <c r="M360" s="4">
        <f>SUMIFS('02_核算项'!$AC$2:$AC$6232,'02_核算项'!$B$2:$B$6232,$A360,'02_核算项'!$M$2:$M$6232,"BC")</f>
        <v>0.0</v>
      </c>
      <c r="N360" s="4">
        <f>SUMIFS('02_核算项'!$AC$2:$AC$6232,'02_核算项'!$B$2:$B$6232,$A360,'02_核算项'!$M$2:$M$6232,"OC")</f>
        <v>0.0</v>
      </c>
      <c r="O360" s="4">
        <f>SUMIFS('02_核算项'!$AC$2:$AC$6232,'02_核算项'!$B$2:$B$6232,$A360,'02_核算项'!$M$2:$M$6232,"NH3")</f>
        <v>0.0</v>
      </c>
      <c r="P360" s="4">
        <f>SUMIFS('02_核算项'!$AD$2:$AD$6232,'02_核算项'!$B$2:$B$6232,$A360,'02_核算项'!$M$2:$M$6232,"SO2")</f>
        <v>0.0</v>
      </c>
      <c r="Q360" s="4">
        <f>SUMIFS('02_核算项'!$AD$2:$AD$6232,'02_核算项'!$B$2:$B$6232,$A360,'02_核算项'!$M$2:$M$6232,"NOX")</f>
        <v>1.06538172</v>
      </c>
      <c r="R360" s="4">
        <f>SUMIFS('02_核算项'!$AD$2:$AD$6232,'02_核算项'!$B$2:$B$6232,$A360,'02_核算项'!$M$2:$M$6232,"CO")</f>
        <v>0.433082</v>
      </c>
      <c r="S360" s="4">
        <f>SUMIFS('02_核算项'!$AD$2:$AD$6232,'02_核算项'!$B$2:$B$6232,$A360,'02_核算项'!$M$2:$M$6232,"VOCS")</f>
        <v>0.0066628</v>
      </c>
      <c r="T360" s="4">
        <f>SUMIFS('02_核算项'!$AD$2:$AD$6232,'02_核算项'!$B$2:$B$6232,$A360,'02_核算项'!$M$2:$M$6232,"PM10")</f>
        <v>0.009994199999999998</v>
      </c>
      <c r="U360" s="4">
        <f>SUMIFS('02_核算项'!$AD$2:$AD$6232,'02_核算项'!$B$2:$B$6232,$A360,'02_核算项'!$M$2:$M$6232,"PM25")</f>
        <v>0.009994199999999998</v>
      </c>
      <c r="V360" s="4">
        <f>SUMIFS('02_核算项'!$AD$2:$AD$6232,'02_核算项'!$B$2:$B$6232,$A360,'02_核算项'!$M$2:$M$6232,"BC")</f>
        <v>0.0</v>
      </c>
      <c r="W360" s="4">
        <f>SUMIFS('02_核算项'!$AD$2:$AD$6232,'02_核算项'!$B$2:$B$6232,$A360,'02_核算项'!$M$2:$M$6232,"OC")</f>
        <v>0.0</v>
      </c>
      <c r="X360" s="4">
        <f>SUMIFS('02_核算项'!$AD$2:$AD$6232,'02_核算项'!$B$2:$B$6232,$A360,'02_核算项'!$M$2:$M$6232,"NH3")</f>
        <v>0.0</v>
      </c>
      <c r="Y360" s="2">
        <v>96</v>
      </c>
    </row>
    <row r="361" spans="1:25">
      <c r="A361" s="2" t="s">
        <v>4729</v>
      </c>
      <c r="B361" s="2" t="s">
        <v>467</v>
      </c>
      <c r="C361" s="2" t="s">
        <v>172</v>
      </c>
      <c r="D361" s="2" t="s">
        <v>224</v>
      </c>
      <c r="E361" s="2" t="s">
        <v>51</v>
      </c>
      <c r="F361" s="2" t="s">
        <v>297</v>
      </c>
      <c r="G361" s="4">
        <f>SUMIFS('02_核算项'!$AC$2:$AC$6232,'02_核算项'!$B$2:$B$6232,$A361,'02_核算项'!$M$2:$M$6232,"SO2")</f>
        <v>22699.483999999997</v>
      </c>
      <c r="H361" s="4">
        <f>SUMIFS('02_核算项'!$AC$2:$AC$6232,'02_核算项'!$B$2:$B$6232,$A361,'02_核算项'!$M$2:$M$6232,"NOX")</f>
        <v>9627.41719</v>
      </c>
      <c r="I361" s="4">
        <f>SUMIFS('02_核算项'!$AC$2:$AC$6232,'02_核算项'!$B$2:$B$6232,$A361,'02_核算项'!$M$2:$M$6232,"CO")</f>
        <v>2670.5342</v>
      </c>
      <c r="J361" s="4">
        <f>SUMIFS('02_核算项'!$AC$2:$AC$6232,'02_核算项'!$B$2:$B$6232,$A361,'02_核算项'!$M$2:$M$6232,"VOCS")</f>
        <v>53.413869999999996</v>
      </c>
      <c r="K361" s="4">
        <f>SUMIFS('02_核算项'!$AC$2:$AC$6232,'02_核算项'!$B$2:$B$6232,$A361,'02_核算项'!$M$2:$M$6232,"PM10")</f>
        <v>49705.69740450001</v>
      </c>
      <c r="L361" s="4">
        <f>SUMIFS('02_核算项'!$AC$2:$AC$6232,'02_核算项'!$B$2:$B$6232,$A361,'02_核算项'!$M$2:$M$6232,"PM25")</f>
        <v>12966.713648999998</v>
      </c>
      <c r="M361" s="4">
        <f>SUMIFS('02_核算项'!$AC$2:$AC$6232,'02_核算项'!$B$2:$B$6232,$A361,'02_核算项'!$M$2:$M$6232,"BC")</f>
        <v>25.933670297999996</v>
      </c>
      <c r="N361" s="4">
        <f>SUMIFS('02_核算项'!$AC$2:$AC$6232,'02_核算项'!$B$2:$B$6232,$A361,'02_核算项'!$M$2:$M$6232,"OC")</f>
        <v>0.00108</v>
      </c>
      <c r="O361" s="4">
        <f>SUMIFS('02_核算项'!$AC$2:$AC$6232,'02_核算项'!$B$2:$B$6232,$A361,'02_核算项'!$M$2:$M$6232,"NH3")</f>
        <v>213.64144</v>
      </c>
      <c r="P361" s="4">
        <f>SUMIFS('02_核算项'!$AD$2:$AD$6232,'02_核算项'!$B$2:$B$6232,$A361,'02_核算项'!$M$2:$M$6232,"SO2")</f>
        <v>4539.896799999999</v>
      </c>
      <c r="Q361" s="4">
        <f>SUMIFS('02_核算项'!$AD$2:$AD$6232,'02_核算项'!$B$2:$B$6232,$A361,'02_核算项'!$M$2:$M$6232,"NOX")</f>
        <v>3465.8701883999997</v>
      </c>
      <c r="R361" s="4">
        <f>SUMIFS('02_核算项'!$AD$2:$AD$6232,'02_核算项'!$B$2:$B$6232,$A361,'02_核算项'!$M$2:$M$6232,"CO")</f>
        <v>2670.5342</v>
      </c>
      <c r="S361" s="4">
        <f>SUMIFS('02_核算项'!$AD$2:$AD$6232,'02_核算项'!$B$2:$B$6232,$A361,'02_核算项'!$M$2:$M$6232,"VOCS")</f>
        <v>53.413869999999996</v>
      </c>
      <c r="T361" s="4">
        <f>SUMIFS('02_核算项'!$AD$2:$AD$6232,'02_核算项'!$B$2:$B$6232,$A361,'02_核算项'!$M$2:$M$6232,"PM10")</f>
        <v>886.0583835150009</v>
      </c>
      <c r="U361" s="4">
        <f>SUMIFS('02_核算项'!$AD$2:$AD$6232,'02_核算项'!$B$2:$B$6232,$A361,'02_核算项'!$M$2:$M$6232,"PM25")</f>
        <v>518.6685459600004</v>
      </c>
      <c r="V361" s="4">
        <f>SUMIFS('02_核算项'!$AD$2:$AD$6232,'02_核算项'!$B$2:$B$6232,$A361,'02_核算项'!$M$2:$M$6232,"BC")</f>
        <v>1.0373468119200009</v>
      </c>
      <c r="W361" s="4">
        <f>SUMIFS('02_核算项'!$AD$2:$AD$6232,'02_核算项'!$B$2:$B$6232,$A361,'02_核算项'!$M$2:$M$6232,"OC")</f>
        <v>4.320000000000004e-05</v>
      </c>
      <c r="X361" s="4">
        <f>SUMIFS('02_核算项'!$AD$2:$AD$6232,'02_核算项'!$B$2:$B$6232,$A361,'02_核算项'!$M$2:$M$6232,"NH3")</f>
        <v>213.64144</v>
      </c>
      <c r="Y361" s="2">
        <v>45</v>
      </c>
    </row>
    <row r="362" spans="1:25">
      <c r="A362" s="2" t="s">
        <v>4747</v>
      </c>
      <c r="B362" s="2" t="s">
        <v>4701</v>
      </c>
      <c r="C362" s="2" t="s">
        <v>514</v>
      </c>
      <c r="D362" s="2" t="s">
        <v>278</v>
      </c>
      <c r="E362" s="2" t="s">
        <v>120</v>
      </c>
      <c r="F362" s="2" t="s">
        <v>297</v>
      </c>
      <c r="G362" s="4">
        <f>SUMIFS('02_核算项'!$AC$2:$AC$6232,'02_核算项'!$B$2:$B$6232,$A362,'02_核算项'!$M$2:$M$6232,"SO2")</f>
        <v>0</v>
      </c>
      <c r="H362" s="4">
        <f>SUMIFS('02_核算项'!$AC$2:$AC$6232,'02_核算项'!$B$2:$B$6232,$A362,'02_核算项'!$M$2:$M$6232,"NOX")</f>
        <v>0</v>
      </c>
      <c r="I362" s="4">
        <f>SUMIFS('02_核算项'!$AC$2:$AC$6232,'02_核算项'!$B$2:$B$6232,$A362,'02_核算项'!$M$2:$M$6232,"CO")</f>
        <v>0</v>
      </c>
      <c r="J362" s="4">
        <f>SUMIFS('02_核算项'!$AC$2:$AC$6232,'02_核算项'!$B$2:$B$6232,$A362,'02_核算项'!$M$2:$M$6232,"VOCS")</f>
        <v>0</v>
      </c>
      <c r="K362" s="4">
        <f>SUMIFS('02_核算项'!$AC$2:$AC$6232,'02_核算项'!$B$2:$B$6232,$A362,'02_核算项'!$M$2:$M$6232,"PM10")</f>
        <v>0</v>
      </c>
      <c r="L362" s="4">
        <f>SUMIFS('02_核算项'!$AC$2:$AC$6232,'02_核算项'!$B$2:$B$6232,$A362,'02_核算项'!$M$2:$M$6232,"PM25")</f>
        <v>0</v>
      </c>
      <c r="M362" s="4">
        <f>SUMIFS('02_核算项'!$AC$2:$AC$6232,'02_核算项'!$B$2:$B$6232,$A362,'02_核算项'!$M$2:$M$6232,"BC")</f>
        <v>0</v>
      </c>
      <c r="N362" s="4">
        <f>SUMIFS('02_核算项'!$AC$2:$AC$6232,'02_核算项'!$B$2:$B$6232,$A362,'02_核算项'!$M$2:$M$6232,"OC")</f>
        <v>0</v>
      </c>
      <c r="O362" s="4">
        <f>SUMIFS('02_核算项'!$AC$2:$AC$6232,'02_核算项'!$B$2:$B$6232,$A362,'02_核算项'!$M$2:$M$6232,"NH3")</f>
        <v>0.0</v>
      </c>
      <c r="X362" s="4">
        <f>SUMIFS('02_核算项'!$AD$2:$AD$6232,'02_核算项'!$B$2:$B$6232,$A362,'02_核算项'!$M$2:$M$6232,"NH3")</f>
        <v>0.0</v>
      </c>
      <c r="Y362" s="2">
        <v>48</v>
      </c>
    </row>
    <row r="363" spans="1:25">
      <c r="A363" s="2" t="s">
        <v>4757</v>
      </c>
      <c r="B363" s="2" t="s">
        <v>253</v>
      </c>
      <c r="C363" s="2" t="s">
        <v>254</v>
      </c>
      <c r="D363" s="2" t="s">
        <v>224</v>
      </c>
      <c r="E363" s="2" t="s">
        <v>225</v>
      </c>
      <c r="F363" s="2" t="s">
        <v>52</v>
      </c>
      <c r="G363" s="4">
        <f>SUMIFS('02_核算项'!$AC$2:$AC$6232,'02_核算项'!$B$2:$B$6232,$A363,'02_核算项'!$M$2:$M$6232,"SO2")</f>
        <v>0.0</v>
      </c>
      <c r="H363" s="4">
        <f>SUMIFS('02_核算项'!$AC$2:$AC$6232,'02_核算项'!$B$2:$B$6232,$A363,'02_核算项'!$M$2:$M$6232,"NOX")</f>
        <v>861.1081579999999</v>
      </c>
      <c r="I363" s="4">
        <f>SUMIFS('02_核算项'!$AC$2:$AC$6232,'02_核算项'!$B$2:$B$6232,$A363,'02_核算项'!$M$2:$M$6232,"CO")</f>
        <v>273.034294</v>
      </c>
      <c r="J363" s="4">
        <f>SUMIFS('02_核算项'!$AC$2:$AC$6232,'02_核算项'!$B$2:$B$6232,$A363,'02_核算项'!$M$2:$M$6232,"VOCS")</f>
        <v>4.2005276</v>
      </c>
      <c r="K363" s="4">
        <f>SUMIFS('02_核算项'!$AC$2:$AC$6232,'02_核算项'!$B$2:$B$6232,$A363,'02_核算项'!$M$2:$M$6232,"PM10")</f>
        <v>6.3007914</v>
      </c>
      <c r="L363" s="4">
        <f>SUMIFS('02_核算项'!$AC$2:$AC$6232,'02_核算项'!$B$2:$B$6232,$A363,'02_核算项'!$M$2:$M$6232,"PM25")</f>
        <v>6.3007914</v>
      </c>
      <c r="M363" s="4">
        <f>SUMIFS('02_核算项'!$AC$2:$AC$6232,'02_核算项'!$B$2:$B$6232,$A363,'02_核算项'!$M$2:$M$6232,"BC")</f>
        <v>0.0</v>
      </c>
      <c r="N363" s="4">
        <f>SUMIFS('02_核算项'!$AC$2:$AC$6232,'02_核算项'!$B$2:$B$6232,$A363,'02_核算项'!$M$2:$M$6232,"OC")</f>
        <v>0.0</v>
      </c>
      <c r="O363" s="4">
        <f>SUMIFS('02_核算项'!$AC$2:$AC$6232,'02_核算项'!$B$2:$B$6232,$A363,'02_核算项'!$M$2:$M$6232,"NH3")</f>
        <v>0</v>
      </c>
      <c r="P363" s="4">
        <f>SUMIFS('02_核算项'!$AD$2:$AD$6232,'02_核算项'!$B$2:$B$6232,$A363,'02_核算项'!$M$2:$M$6232,"SO2")</f>
        <v>0.0</v>
      </c>
      <c r="Q363" s="4">
        <f>SUMIFS('02_核算项'!$AD$2:$AD$6232,'02_核算项'!$B$2:$B$6232,$A363,'02_核算项'!$M$2:$M$6232,"NOX")</f>
        <v>309.99893688</v>
      </c>
      <c r="R363" s="4">
        <f>SUMIFS('02_核算项'!$AD$2:$AD$6232,'02_核算项'!$B$2:$B$6232,$A363,'02_核算项'!$M$2:$M$6232,"CO")</f>
        <v>273.034294</v>
      </c>
      <c r="S363" s="4">
        <f>SUMIFS('02_核算项'!$AD$2:$AD$6232,'02_核算项'!$B$2:$B$6232,$A363,'02_核算项'!$M$2:$M$6232,"VOCS")</f>
        <v>4.2005276</v>
      </c>
      <c r="T363" s="4">
        <f>SUMIFS('02_核算项'!$AD$2:$AD$6232,'02_核算项'!$B$2:$B$6232,$A363,'02_核算项'!$M$2:$M$6232,"PM10")</f>
        <v>2.709340302</v>
      </c>
      <c r="U363" s="4">
        <f>SUMIFS('02_核算项'!$AD$2:$AD$6232,'02_核算项'!$B$2:$B$6232,$A363,'02_核算项'!$M$2:$M$6232,"PM25")</f>
        <v>2.709340302</v>
      </c>
      <c r="V363" s="4">
        <f>SUMIFS('02_核算项'!$AD$2:$AD$6232,'02_核算项'!$B$2:$B$6232,$A363,'02_核算项'!$M$2:$M$6232,"BC")</f>
        <v>0.0</v>
      </c>
      <c r="W363" s="4">
        <f>SUMIFS('02_核算项'!$AD$2:$AD$6232,'02_核算项'!$B$2:$B$6232,$A363,'02_核算项'!$M$2:$M$6232,"OC")</f>
        <v>0.0</v>
      </c>
      <c r="Y363" s="2">
        <v>29</v>
      </c>
    </row>
    <row r="364" spans="1:25">
      <c r="A364" s="2" t="s">
        <v>4767</v>
      </c>
      <c r="B364" s="2" t="s">
        <v>4768</v>
      </c>
      <c r="C364" s="2" t="s">
        <v>924</v>
      </c>
      <c r="D364" s="2" t="s">
        <v>50</v>
      </c>
      <c r="E364" s="2" t="s">
        <v>225</v>
      </c>
      <c r="F364" s="2" t="s">
        <v>52</v>
      </c>
      <c r="G364" s="4">
        <f>SUMIFS('02_核算项'!$AC$2:$AC$6232,'02_核算项'!$B$2:$B$6232,$A364,'02_核算项'!$M$2:$M$6232,"SO2")</f>
        <v>0.0</v>
      </c>
      <c r="H364" s="4">
        <f>SUMIFS('02_核算项'!$AC$2:$AC$6232,'02_核算项'!$B$2:$B$6232,$A364,'02_核算项'!$M$2:$M$6232,"NOX")</f>
        <v>847.9833199999999</v>
      </c>
      <c r="I364" s="4">
        <f>SUMIFS('02_核算项'!$AC$2:$AC$6232,'02_核算项'!$B$2:$B$6232,$A364,'02_核算项'!$M$2:$M$6232,"CO")</f>
        <v>268.87276</v>
      </c>
      <c r="J364" s="4">
        <f>SUMIFS('02_核算项'!$AC$2:$AC$6232,'02_核算项'!$B$2:$B$6232,$A364,'02_核算项'!$M$2:$M$6232,"VOCS")</f>
        <v>4.136504</v>
      </c>
      <c r="K364" s="4">
        <f>SUMIFS('02_核算项'!$AC$2:$AC$6232,'02_核算项'!$B$2:$B$6232,$A364,'02_核算项'!$M$2:$M$6232,"PM10")</f>
        <v>6.204756</v>
      </c>
      <c r="L364" s="4">
        <f>SUMIFS('02_核算项'!$AC$2:$AC$6232,'02_核算项'!$B$2:$B$6232,$A364,'02_核算项'!$M$2:$M$6232,"PM25")</f>
        <v>6.204756</v>
      </c>
      <c r="M364" s="4">
        <f>SUMIFS('02_核算项'!$AC$2:$AC$6232,'02_核算项'!$B$2:$B$6232,$A364,'02_核算项'!$M$2:$M$6232,"BC")</f>
        <v>0.0</v>
      </c>
      <c r="N364" s="4">
        <f>SUMIFS('02_核算项'!$AC$2:$AC$6232,'02_核算项'!$B$2:$B$6232,$A364,'02_核算项'!$M$2:$M$6232,"OC")</f>
        <v>0.0</v>
      </c>
      <c r="O364" s="4">
        <f>SUMIFS('02_核算项'!$AC$2:$AC$6232,'02_核算项'!$B$2:$B$6232,$A364,'02_核算项'!$M$2:$M$6232,"NH3")</f>
        <v>0.0</v>
      </c>
      <c r="P364" s="4">
        <f>SUMIFS('02_核算项'!$AD$2:$AD$6232,'02_核算项'!$B$2:$B$6232,$A364,'02_核算项'!$M$2:$M$6232,"SO2")</f>
        <v>0.0</v>
      </c>
      <c r="Q364" s="4">
        <f>SUMIFS('02_核算项'!$AD$2:$AD$6232,'02_核算项'!$B$2:$B$6232,$A364,'02_核算项'!$M$2:$M$6232,"NOX")</f>
        <v>661.4269896</v>
      </c>
      <c r="R364" s="4">
        <f>SUMIFS('02_核算项'!$AD$2:$AD$6232,'02_核算项'!$B$2:$B$6232,$A364,'02_核算项'!$M$2:$M$6232,"CO")</f>
        <v>268.87276</v>
      </c>
      <c r="S364" s="4">
        <f>SUMIFS('02_核算项'!$AD$2:$AD$6232,'02_核算项'!$B$2:$B$6232,$A364,'02_核算项'!$M$2:$M$6232,"VOCS")</f>
        <v>4.136504</v>
      </c>
      <c r="T364" s="4">
        <f>SUMIFS('02_核算项'!$AD$2:$AD$6232,'02_核算项'!$B$2:$B$6232,$A364,'02_核算项'!$M$2:$M$6232,"PM10")</f>
        <v>6.204756</v>
      </c>
      <c r="U364" s="4">
        <f>SUMIFS('02_核算项'!$AD$2:$AD$6232,'02_核算项'!$B$2:$B$6232,$A364,'02_核算项'!$M$2:$M$6232,"PM25")</f>
        <v>6.204756</v>
      </c>
      <c r="V364" s="4">
        <f>SUMIFS('02_核算项'!$AD$2:$AD$6232,'02_核算项'!$B$2:$B$6232,$A364,'02_核算项'!$M$2:$M$6232,"BC")</f>
        <v>0.0</v>
      </c>
      <c r="W364" s="4">
        <f>SUMIFS('02_核算项'!$AD$2:$AD$6232,'02_核算项'!$B$2:$B$6232,$A364,'02_核算项'!$M$2:$M$6232,"OC")</f>
        <v>0.0</v>
      </c>
      <c r="X364" s="4">
        <f>SUMIFS('02_核算项'!$AD$2:$AD$6232,'02_核算项'!$B$2:$B$6232,$A364,'02_核算项'!$M$2:$M$6232,"NH3")</f>
        <v>0.0</v>
      </c>
      <c r="Y364" s="2">
        <v>41</v>
      </c>
    </row>
    <row r="365" spans="1:25">
      <c r="A365" s="2" t="s">
        <v>4778</v>
      </c>
      <c r="B365" s="2" t="s">
        <v>1363</v>
      </c>
      <c r="C365" s="2" t="s">
        <v>277</v>
      </c>
      <c r="D365" s="2" t="s">
        <v>278</v>
      </c>
      <c r="E365" s="2" t="s">
        <v>120</v>
      </c>
      <c r="F365" s="2" t="s">
        <v>279</v>
      </c>
      <c r="G365" s="4">
        <f>SUMIFS('02_核算项'!$AC$2:$AC$6232,'02_核算项'!$B$2:$B$6232,$A365,'02_核算项'!$M$2:$M$6232,"SO2")</f>
        <v>0</v>
      </c>
      <c r="H365" s="4">
        <f>SUMIFS('02_核算项'!$AC$2:$AC$6232,'02_核算项'!$B$2:$B$6232,$A365,'02_核算项'!$M$2:$M$6232,"NOX")</f>
        <v>0</v>
      </c>
      <c r="I365" s="4">
        <f>SUMIFS('02_核算项'!$AC$2:$AC$6232,'02_核算项'!$B$2:$B$6232,$A365,'02_核算项'!$M$2:$M$6232,"CO")</f>
        <v>0</v>
      </c>
      <c r="J365" s="4">
        <f>SUMIFS('02_核算项'!$AC$2:$AC$6232,'02_核算项'!$B$2:$B$6232,$A365,'02_核算项'!$M$2:$M$6232,"VOCS")</f>
        <v>0</v>
      </c>
      <c r="K365" s="4">
        <f>SUMIFS('02_核算项'!$AC$2:$AC$6232,'02_核算项'!$B$2:$B$6232,$A365,'02_核算项'!$M$2:$M$6232,"PM10")</f>
        <v>0</v>
      </c>
      <c r="L365" s="4">
        <f>SUMIFS('02_核算项'!$AC$2:$AC$6232,'02_核算项'!$B$2:$B$6232,$A365,'02_核算项'!$M$2:$M$6232,"PM25")</f>
        <v>0</v>
      </c>
      <c r="M365" s="4">
        <f>SUMIFS('02_核算项'!$AC$2:$AC$6232,'02_核算项'!$B$2:$B$6232,$A365,'02_核算项'!$M$2:$M$6232,"BC")</f>
        <v>0</v>
      </c>
      <c r="N365" s="4">
        <f>SUMIFS('02_核算项'!$AC$2:$AC$6232,'02_核算项'!$B$2:$B$6232,$A365,'02_核算项'!$M$2:$M$6232,"OC")</f>
        <v>0</v>
      </c>
      <c r="O365" s="4">
        <f>SUMIFS('02_核算项'!$AC$2:$AC$6232,'02_核算项'!$B$2:$B$6232,$A365,'02_核算项'!$M$2:$M$6232,"NH3")</f>
        <v>0.0</v>
      </c>
      <c r="X365" s="4">
        <f>SUMIFS('02_核算项'!$AD$2:$AD$6232,'02_核算项'!$B$2:$B$6232,$A365,'02_核算项'!$M$2:$M$6232,"NH3")</f>
        <v>0.0</v>
      </c>
      <c r="Y365" s="2">
        <v>49</v>
      </c>
    </row>
    <row r="366" spans="1:25">
      <c r="A366" s="2" t="s">
        <v>4788</v>
      </c>
      <c r="B366" s="2" t="s">
        <v>490</v>
      </c>
      <c r="C366" s="2" t="s">
        <v>491</v>
      </c>
      <c r="D366" s="2" t="s">
        <v>224</v>
      </c>
      <c r="E366" s="2" t="s">
        <v>227</v>
      </c>
      <c r="F366" s="2" t="s">
        <v>297</v>
      </c>
      <c r="G366" s="4">
        <f>SUMIFS('02_核算项'!$AC$2:$AC$6232,'02_核算项'!$B$2:$B$6232,$A366,'02_核算项'!$M$2:$M$6232,"SO2")</f>
        <v>0.0</v>
      </c>
      <c r="H366" s="4">
        <f>SUMIFS('02_核算项'!$AC$2:$AC$6232,'02_核算项'!$B$2:$B$6232,$A366,'02_核算项'!$M$2:$M$6232,"NOX")</f>
        <v>0.6753929999999999</v>
      </c>
      <c r="I366" s="4">
        <f>SUMIFS('02_核算项'!$AC$2:$AC$6232,'02_核算项'!$B$2:$B$6232,$A366,'02_核算项'!$M$2:$M$6232,"CO")</f>
        <v>0.214149</v>
      </c>
      <c r="J366" s="4">
        <f>SUMIFS('02_核算项'!$AC$2:$AC$6232,'02_核算项'!$B$2:$B$6232,$A366,'02_核算项'!$M$2:$M$6232,"VOCS")</f>
        <v>0.0032946</v>
      </c>
      <c r="K366" s="4">
        <f>SUMIFS('02_核算项'!$AC$2:$AC$6232,'02_核算项'!$B$2:$B$6232,$A366,'02_核算项'!$M$2:$M$6232,"PM10")</f>
        <v>0.0049419</v>
      </c>
      <c r="L366" s="4">
        <f>SUMIFS('02_核算项'!$AC$2:$AC$6232,'02_核算项'!$B$2:$B$6232,$A366,'02_核算项'!$M$2:$M$6232,"PM25")</f>
        <v>0.0049419</v>
      </c>
      <c r="M366" s="4">
        <f>SUMIFS('02_核算项'!$AC$2:$AC$6232,'02_核算项'!$B$2:$B$6232,$A366,'02_核算项'!$M$2:$M$6232,"BC")</f>
        <v>0.0</v>
      </c>
      <c r="N366" s="4">
        <f>SUMIFS('02_核算项'!$AC$2:$AC$6232,'02_核算项'!$B$2:$B$6232,$A366,'02_核算项'!$M$2:$M$6232,"OC")</f>
        <v>0.0</v>
      </c>
      <c r="O366" s="4">
        <f>SUMIFS('02_核算项'!$AC$2:$AC$6232,'02_核算项'!$B$2:$B$6232,$A366,'02_核算项'!$M$2:$M$6232,"NH3")</f>
        <v>0.0</v>
      </c>
      <c r="P366" s="4">
        <f>SUMIFS('02_核算项'!$AD$2:$AD$6232,'02_核算项'!$B$2:$B$6232,$A366,'02_核算项'!$M$2:$M$6232,"SO2")</f>
        <v>0.0</v>
      </c>
      <c r="Q366" s="4">
        <f>SUMIFS('02_核算项'!$AD$2:$AD$6232,'02_核算项'!$B$2:$B$6232,$A366,'02_核算项'!$M$2:$M$6232,"NOX")</f>
        <v>0.5268065399999999</v>
      </c>
      <c r="R366" s="4">
        <f>SUMIFS('02_核算项'!$AD$2:$AD$6232,'02_核算项'!$B$2:$B$6232,$A366,'02_核算项'!$M$2:$M$6232,"CO")</f>
        <v>0.214149</v>
      </c>
      <c r="S366" s="4">
        <f>SUMIFS('02_核算项'!$AD$2:$AD$6232,'02_核算项'!$B$2:$B$6232,$A366,'02_核算项'!$M$2:$M$6232,"VOCS")</f>
        <v>0.0032946</v>
      </c>
      <c r="T366" s="4">
        <f>SUMIFS('02_核算项'!$AD$2:$AD$6232,'02_核算项'!$B$2:$B$6232,$A366,'02_核算项'!$M$2:$M$6232,"PM10")</f>
        <v>0.0049419</v>
      </c>
      <c r="U366" s="4">
        <f>SUMIFS('02_核算项'!$AD$2:$AD$6232,'02_核算项'!$B$2:$B$6232,$A366,'02_核算项'!$M$2:$M$6232,"PM25")</f>
        <v>0.0049419</v>
      </c>
      <c r="V366" s="4">
        <f>SUMIFS('02_核算项'!$AD$2:$AD$6232,'02_核算项'!$B$2:$B$6232,$A366,'02_核算项'!$M$2:$M$6232,"BC")</f>
        <v>0.0</v>
      </c>
      <c r="W366" s="4">
        <f>SUMIFS('02_核算项'!$AD$2:$AD$6232,'02_核算项'!$B$2:$B$6232,$A366,'02_核算项'!$M$2:$M$6232,"OC")</f>
        <v>0.0</v>
      </c>
      <c r="X366" s="4">
        <f>SUMIFS('02_核算项'!$AD$2:$AD$6232,'02_核算项'!$B$2:$B$6232,$A366,'02_核算项'!$M$2:$M$6232,"NH3")</f>
        <v>0.0</v>
      </c>
      <c r="Y366" s="2">
        <v>32</v>
      </c>
    </row>
    <row r="367" spans="1:25">
      <c r="A367" s="2" t="s">
        <v>4798</v>
      </c>
      <c r="B367" s="2" t="s">
        <v>446</v>
      </c>
      <c r="C367" s="2" t="s">
        <v>447</v>
      </c>
      <c r="D367" s="2" t="s">
        <v>119</v>
      </c>
      <c r="E367" s="2" t="s">
        <v>227</v>
      </c>
      <c r="F367" s="2" t="s">
        <v>142</v>
      </c>
      <c r="G367" s="4">
        <f>SUMIFS('02_核算项'!$AC$2:$AC$6232,'02_核算项'!$B$2:$B$6232,$A367,'02_核算项'!$M$2:$M$6232,"SO2")</f>
        <v>0.0</v>
      </c>
      <c r="H367" s="4">
        <f>SUMIFS('02_核算项'!$AC$2:$AC$6232,'02_核算项'!$B$2:$B$6232,$A367,'02_核算项'!$M$2:$M$6232,"NOX")</f>
        <v>14.349999999999998</v>
      </c>
      <c r="I367" s="4">
        <f>SUMIFS('02_核算项'!$AC$2:$AC$6232,'02_核算项'!$B$2:$B$6232,$A367,'02_核算项'!$M$2:$M$6232,"CO")</f>
        <v>4.55</v>
      </c>
      <c r="J367" s="4">
        <f>SUMIFS('02_核算项'!$AC$2:$AC$6232,'02_核算项'!$B$2:$B$6232,$A367,'02_核算项'!$M$2:$M$6232,"VOCS")</f>
        <v>0.07</v>
      </c>
      <c r="K367" s="4">
        <f>SUMIFS('02_核算项'!$AC$2:$AC$6232,'02_核算项'!$B$2:$B$6232,$A367,'02_核算项'!$M$2:$M$6232,"PM10")</f>
        <v>0.105</v>
      </c>
      <c r="L367" s="4">
        <f>SUMIFS('02_核算项'!$AC$2:$AC$6232,'02_核算项'!$B$2:$B$6232,$A367,'02_核算项'!$M$2:$M$6232,"PM25")</f>
        <v>0.105</v>
      </c>
      <c r="M367" s="4">
        <f>SUMIFS('02_核算项'!$AC$2:$AC$6232,'02_核算项'!$B$2:$B$6232,$A367,'02_核算项'!$M$2:$M$6232,"BC")</f>
        <v>0.0</v>
      </c>
      <c r="N367" s="4">
        <f>SUMIFS('02_核算项'!$AC$2:$AC$6232,'02_核算项'!$B$2:$B$6232,$A367,'02_核算项'!$M$2:$M$6232,"OC")</f>
        <v>0.0</v>
      </c>
      <c r="O367" s="4">
        <f>SUMIFS('02_核算项'!$AC$2:$AC$6232,'02_核算项'!$B$2:$B$6232,$A367,'02_核算项'!$M$2:$M$6232,"NH3")</f>
        <v>0.0</v>
      </c>
      <c r="P367" s="4">
        <f>SUMIFS('02_核算项'!$AD$2:$AD$6232,'02_核算项'!$B$2:$B$6232,$A367,'02_核算项'!$M$2:$M$6232,"SO2")</f>
        <v>0.0</v>
      </c>
      <c r="Q367" s="4">
        <f>SUMIFS('02_核算项'!$AD$2:$AD$6232,'02_核算项'!$B$2:$B$6232,$A367,'02_核算项'!$M$2:$M$6232,"NOX")</f>
        <v>11.192999999999998</v>
      </c>
      <c r="R367" s="4">
        <f>SUMIFS('02_核算项'!$AD$2:$AD$6232,'02_核算项'!$B$2:$B$6232,$A367,'02_核算项'!$M$2:$M$6232,"CO")</f>
        <v>4.55</v>
      </c>
      <c r="S367" s="4">
        <f>SUMIFS('02_核算项'!$AD$2:$AD$6232,'02_核算项'!$B$2:$B$6232,$A367,'02_核算项'!$M$2:$M$6232,"VOCS")</f>
        <v>0.07</v>
      </c>
      <c r="T367" s="4">
        <f>SUMIFS('02_核算项'!$AD$2:$AD$6232,'02_核算项'!$B$2:$B$6232,$A367,'02_核算项'!$M$2:$M$6232,"PM10")</f>
        <v>0.105</v>
      </c>
      <c r="U367" s="4">
        <f>SUMIFS('02_核算项'!$AD$2:$AD$6232,'02_核算项'!$B$2:$B$6232,$A367,'02_核算项'!$M$2:$M$6232,"PM25")</f>
        <v>0.105</v>
      </c>
      <c r="V367" s="4">
        <f>SUMIFS('02_核算项'!$AD$2:$AD$6232,'02_核算项'!$B$2:$B$6232,$A367,'02_核算项'!$M$2:$M$6232,"BC")</f>
        <v>0.0</v>
      </c>
      <c r="W367" s="4">
        <f>SUMIFS('02_核算项'!$AD$2:$AD$6232,'02_核算项'!$B$2:$B$6232,$A367,'02_核算项'!$M$2:$M$6232,"OC")</f>
        <v>0.0</v>
      </c>
      <c r="X367" s="4">
        <f>SUMIFS('02_核算项'!$AD$2:$AD$6232,'02_核算项'!$B$2:$B$6232,$A367,'02_核算项'!$M$2:$M$6232,"NH3")</f>
        <v>0.0</v>
      </c>
      <c r="Y367" s="2">
        <v>32</v>
      </c>
    </row>
    <row r="368" spans="1:25">
      <c r="A368" s="2" t="s">
        <v>4808</v>
      </c>
      <c r="B368" s="2" t="s">
        <v>4809</v>
      </c>
      <c r="C368" s="2" t="s">
        <v>172</v>
      </c>
      <c r="D368" s="2" t="s">
        <v>50</v>
      </c>
      <c r="E368" s="2" t="s">
        <v>200</v>
      </c>
      <c r="F368" s="2" t="s">
        <v>560</v>
      </c>
      <c r="G368" s="4">
        <f>SUMIFS('02_核算项'!$AC$2:$AC$6232,'02_核算项'!$B$2:$B$6232,$A368,'02_核算项'!$M$2:$M$6232,"SO2")</f>
        <v>0.68901</v>
      </c>
      <c r="H368" s="4">
        <f>SUMIFS('02_核算项'!$AC$2:$AC$6232,'02_核算项'!$B$2:$B$6232,$A368,'02_核算项'!$M$2:$M$6232,"NOX")</f>
        <v>1.699558</v>
      </c>
      <c r="I368" s="4">
        <f>SUMIFS('02_核算项'!$AC$2:$AC$6232,'02_核算项'!$B$2:$B$6232,$A368,'02_核算项'!$M$2:$M$6232,"CO")</f>
        <v>0.137802</v>
      </c>
      <c r="J368" s="4">
        <f>SUMIFS('02_核算项'!$AC$2:$AC$6232,'02_核算项'!$B$2:$B$6232,$A368,'02_核算项'!$M$2:$M$6232,"VOCS")</f>
        <v>0.0298571</v>
      </c>
      <c r="K368" s="4">
        <f>SUMIFS('02_核算项'!$AC$2:$AC$6232,'02_核算项'!$B$2:$B$6232,$A368,'02_核算项'!$M$2:$M$6232,"PM10")</f>
        <v>0.114835</v>
      </c>
      <c r="L368" s="4">
        <f>SUMIFS('02_核算项'!$AC$2:$AC$6232,'02_核算项'!$B$2:$B$6232,$A368,'02_核算项'!$M$2:$M$6232,"PM25")</f>
        <v>0.114835</v>
      </c>
      <c r="M368" s="4">
        <f>SUMIFS('02_核算项'!$AC$2:$AC$6232,'02_核算项'!$B$2:$B$6232,$A368,'02_核算项'!$M$2:$M$6232,"BC")</f>
        <v>0.0022967000000000005</v>
      </c>
      <c r="N368" s="4">
        <f>SUMIFS('02_核算项'!$AC$2:$AC$6232,'02_核算项'!$B$2:$B$6232,$A368,'02_核算项'!$M$2:$M$6232,"OC")</f>
        <v>0.009186800000000002</v>
      </c>
      <c r="O368" s="4">
        <f>SUMIFS('02_核算项'!$AC$2:$AC$6232,'02_核算项'!$B$2:$B$6232,$A368,'02_核算项'!$M$2:$M$6232,"NH3")</f>
        <v>0.0</v>
      </c>
      <c r="P368" s="4">
        <f>SUMIFS('02_核算项'!$AD$2:$AD$6232,'02_核算项'!$B$2:$B$6232,$A368,'02_核算项'!$M$2:$M$6232,"SO2")</f>
        <v>0.68901</v>
      </c>
      <c r="Q368" s="4">
        <f>SUMIFS('02_核算项'!$AD$2:$AD$6232,'02_核算项'!$B$2:$B$6232,$A368,'02_核算项'!$M$2:$M$6232,"NOX")</f>
        <v>1.699558</v>
      </c>
      <c r="R368" s="4">
        <f>SUMIFS('02_核算项'!$AD$2:$AD$6232,'02_核算项'!$B$2:$B$6232,$A368,'02_核算项'!$M$2:$M$6232,"CO")</f>
        <v>0.137802</v>
      </c>
      <c r="S368" s="4">
        <f>SUMIFS('02_核算项'!$AD$2:$AD$6232,'02_核算项'!$B$2:$B$6232,$A368,'02_核算项'!$M$2:$M$6232,"VOCS")</f>
        <v>0.0298571</v>
      </c>
      <c r="T368" s="4">
        <f>SUMIFS('02_核算项'!$AD$2:$AD$6232,'02_核算项'!$B$2:$B$6232,$A368,'02_核算项'!$M$2:$M$6232,"PM10")</f>
        <v>0.114835</v>
      </c>
      <c r="U368" s="4">
        <f>SUMIFS('02_核算项'!$AD$2:$AD$6232,'02_核算项'!$B$2:$B$6232,$A368,'02_核算项'!$M$2:$M$6232,"PM25")</f>
        <v>0.114835</v>
      </c>
      <c r="V368" s="4">
        <f>SUMIFS('02_核算项'!$AD$2:$AD$6232,'02_核算项'!$B$2:$B$6232,$A368,'02_核算项'!$M$2:$M$6232,"BC")</f>
        <v>0.0022967000000000005</v>
      </c>
      <c r="W368" s="4">
        <f>SUMIFS('02_核算项'!$AD$2:$AD$6232,'02_核算项'!$B$2:$B$6232,$A368,'02_核算项'!$M$2:$M$6232,"OC")</f>
        <v>0.009186800000000002</v>
      </c>
      <c r="X368" s="4">
        <f>SUMIFS('02_核算项'!$AD$2:$AD$6232,'02_核算项'!$B$2:$B$6232,$A368,'02_核算项'!$M$2:$M$6232,"NH3")</f>
        <v>0.0</v>
      </c>
      <c r="Y368" s="2">
        <v>51</v>
      </c>
    </row>
    <row r="369" spans="1:25">
      <c r="A369" s="2" t="s">
        <v>4822</v>
      </c>
      <c r="B369" s="2" t="s">
        <v>1093</v>
      </c>
      <c r="C369" s="2" t="s">
        <v>491</v>
      </c>
      <c r="D369" s="2" t="s">
        <v>278</v>
      </c>
      <c r="E369" s="2" t="s">
        <v>227</v>
      </c>
      <c r="F369" s="2" t="s">
        <v>912</v>
      </c>
      <c r="G369" s="4">
        <f>SUMIFS('02_核算项'!$AC$2:$AC$6232,'02_核算项'!$B$2:$B$6232,$A369,'02_核算项'!$M$2:$M$6232,"SO2")</f>
        <v>0.0</v>
      </c>
      <c r="H369" s="4">
        <f>SUMIFS('02_核算项'!$AC$2:$AC$6232,'02_核算项'!$B$2:$B$6232,$A369,'02_核算项'!$M$2:$M$6232,"NOX")</f>
        <v>0.0</v>
      </c>
      <c r="I369" s="4">
        <f>SUMIFS('02_核算项'!$AC$2:$AC$6232,'02_核算项'!$B$2:$B$6232,$A369,'02_核算项'!$M$2:$M$6232,"CO")</f>
        <v>0.0</v>
      </c>
      <c r="J369" s="4">
        <f>SUMIFS('02_核算项'!$AC$2:$AC$6232,'02_核算项'!$B$2:$B$6232,$A369,'02_核算项'!$M$2:$M$6232,"VOCS")</f>
        <v>0.0</v>
      </c>
      <c r="K369" s="4">
        <f>SUMIFS('02_核算项'!$AC$2:$AC$6232,'02_核算项'!$B$2:$B$6232,$A369,'02_核算项'!$M$2:$M$6232,"PM10")</f>
        <v>0.0</v>
      </c>
      <c r="L369" s="4">
        <f>SUMIFS('02_核算项'!$AC$2:$AC$6232,'02_核算项'!$B$2:$B$6232,$A369,'02_核算项'!$M$2:$M$6232,"PM25")</f>
        <v>0.0</v>
      </c>
      <c r="M369" s="4">
        <f>SUMIFS('02_核算项'!$AC$2:$AC$6232,'02_核算项'!$B$2:$B$6232,$A369,'02_核算项'!$M$2:$M$6232,"BC")</f>
        <v>0.0</v>
      </c>
      <c r="N369" s="4">
        <f>SUMIFS('02_核算项'!$AC$2:$AC$6232,'02_核算项'!$B$2:$B$6232,$A369,'02_核算项'!$M$2:$M$6232,"OC")</f>
        <v>0.0</v>
      </c>
      <c r="O369" s="4">
        <f>SUMIFS('02_核算项'!$AC$2:$AC$6232,'02_核算项'!$B$2:$B$6232,$A369,'02_核算项'!$M$2:$M$6232,"NH3")</f>
        <v>0.0</v>
      </c>
      <c r="P369" s="4">
        <f>SUMIFS('02_核算项'!$AD$2:$AD$6232,'02_核算项'!$B$2:$B$6232,$A369,'02_核算项'!$M$2:$M$6232,"SO2")</f>
        <v>0.0</v>
      </c>
      <c r="Q369" s="4">
        <f>SUMIFS('02_核算项'!$AD$2:$AD$6232,'02_核算项'!$B$2:$B$6232,$A369,'02_核算项'!$M$2:$M$6232,"NOX")</f>
        <v>0.0</v>
      </c>
      <c r="R369" s="4">
        <f>SUMIFS('02_核算项'!$AD$2:$AD$6232,'02_核算项'!$B$2:$B$6232,$A369,'02_核算项'!$M$2:$M$6232,"CO")</f>
        <v>0.0</v>
      </c>
      <c r="S369" s="4">
        <f>SUMIFS('02_核算项'!$AD$2:$AD$6232,'02_核算项'!$B$2:$B$6232,$A369,'02_核算项'!$M$2:$M$6232,"VOCS")</f>
        <v>0.0</v>
      </c>
      <c r="T369" s="4">
        <f>SUMIFS('02_核算项'!$AD$2:$AD$6232,'02_核算项'!$B$2:$B$6232,$A369,'02_核算项'!$M$2:$M$6232,"PM10")</f>
        <v>0.0</v>
      </c>
      <c r="U369" s="4">
        <f>SUMIFS('02_核算项'!$AD$2:$AD$6232,'02_核算项'!$B$2:$B$6232,$A369,'02_核算项'!$M$2:$M$6232,"PM25")</f>
        <v>0.0</v>
      </c>
      <c r="V369" s="4">
        <f>SUMIFS('02_核算项'!$AD$2:$AD$6232,'02_核算项'!$B$2:$B$6232,$A369,'02_核算项'!$M$2:$M$6232,"BC")</f>
        <v>0.0</v>
      </c>
      <c r="W369" s="4">
        <f>SUMIFS('02_核算项'!$AD$2:$AD$6232,'02_核算项'!$B$2:$B$6232,$A369,'02_核算项'!$M$2:$M$6232,"OC")</f>
        <v>0.0</v>
      </c>
      <c r="X369" s="4">
        <f>SUMIFS('02_核算项'!$AD$2:$AD$6232,'02_核算项'!$B$2:$B$6232,$A369,'02_核算项'!$M$2:$M$6232,"NH3")</f>
        <v>0.0</v>
      </c>
      <c r="Y369" s="2">
        <v>48</v>
      </c>
    </row>
    <row r="370" spans="1:25">
      <c r="A370" s="2" t="s">
        <v>4832</v>
      </c>
      <c r="B370" s="2" t="s">
        <v>746</v>
      </c>
      <c r="C370" s="2" t="s">
        <v>172</v>
      </c>
      <c r="D370" s="2" t="s">
        <v>224</v>
      </c>
      <c r="E370" s="2" t="s">
        <v>51</v>
      </c>
      <c r="F370" s="2" t="s">
        <v>52</v>
      </c>
      <c r="G370" s="4">
        <f>SUMIFS('02_核算项'!$AC$2:$AC$6232,'02_核算项'!$B$2:$B$6232,$A370,'02_核算项'!$M$2:$M$6232,"SO2")</f>
        <v>391.03808</v>
      </c>
      <c r="H370" s="4">
        <f>SUMIFS('02_核算项'!$AC$2:$AC$6232,'02_核算项'!$B$2:$B$6232,$A370,'02_核算项'!$M$2:$M$6232,"NOX")</f>
        <v>322.03136000000006</v>
      </c>
      <c r="I370" s="4">
        <f>SUMIFS('02_核算项'!$AC$2:$AC$6232,'02_核算项'!$B$2:$B$6232,$A370,'02_核算项'!$M$2:$M$6232,"CO")</f>
        <v>71.882</v>
      </c>
      <c r="J370" s="4">
        <f>SUMIFS('02_核算项'!$AC$2:$AC$6232,'02_核算项'!$B$2:$B$6232,$A370,'02_核算项'!$M$2:$M$6232,"VOCS")</f>
        <v>1.43764</v>
      </c>
      <c r="K370" s="4">
        <f>SUMIFS('02_核算项'!$AC$2:$AC$6232,'02_核算项'!$B$2:$B$6232,$A370,'02_核算项'!$M$2:$M$6232,"PM10")</f>
        <v>1307.4473216000001</v>
      </c>
      <c r="L370" s="4">
        <f>SUMIFS('02_核算项'!$AC$2:$AC$6232,'02_核算项'!$B$2:$B$6232,$A370,'02_核算项'!$M$2:$M$6232,"PM25")</f>
        <v>315.5907328</v>
      </c>
      <c r="M370" s="4">
        <f>SUMIFS('02_核算项'!$AC$2:$AC$6232,'02_核算项'!$B$2:$B$6232,$A370,'02_核算项'!$M$2:$M$6232,"BC")</f>
        <v>0.6311814656000001</v>
      </c>
      <c r="N370" s="4">
        <f>SUMIFS('02_核算项'!$AC$2:$AC$6232,'02_核算项'!$B$2:$B$6232,$A370,'02_核算项'!$M$2:$M$6232,"OC")</f>
        <v>0.0</v>
      </c>
      <c r="O370" s="4">
        <f>SUMIFS('02_核算项'!$AC$2:$AC$6232,'02_核算项'!$B$2:$B$6232,$A370,'02_核算项'!$M$2:$M$6232,"NH3")</f>
        <v>0.0</v>
      </c>
      <c r="P370" s="4">
        <f>SUMIFS('02_核算项'!$AD$2:$AD$6232,'02_核算项'!$B$2:$B$6232,$A370,'02_核算项'!$M$2:$M$6232,"SO2")</f>
        <v>78.20761599999997</v>
      </c>
      <c r="Q370" s="4">
        <f>SUMIFS('02_核算项'!$AD$2:$AD$6232,'02_核算项'!$B$2:$B$6232,$A370,'02_核算项'!$M$2:$M$6232,"NOX")</f>
        <v>251.18446080000007</v>
      </c>
      <c r="R370" s="4">
        <f>SUMIFS('02_核算项'!$AD$2:$AD$6232,'02_核算项'!$B$2:$B$6232,$A370,'02_核算项'!$M$2:$M$6232,"CO")</f>
        <v>71.882</v>
      </c>
      <c r="S370" s="4">
        <f>SUMIFS('02_核算项'!$AD$2:$AD$6232,'02_核算项'!$B$2:$B$6232,$A370,'02_核算项'!$M$2:$M$6232,"VOCS")</f>
        <v>1.43764</v>
      </c>
      <c r="T370" s="4">
        <f>SUMIFS('02_核算项'!$AD$2:$AD$6232,'02_核算项'!$B$2:$B$6232,$A370,'02_核算项'!$M$2:$M$6232,"PM10")</f>
        <v>383.668162304</v>
      </c>
      <c r="U370" s="4">
        <f>SUMIFS('02_核算项'!$AD$2:$AD$6232,'02_核算项'!$B$2:$B$6232,$A370,'02_核算项'!$M$2:$M$6232,"PM25")</f>
        <v>135.704015104</v>
      </c>
      <c r="V370" s="4">
        <f>SUMIFS('02_核算项'!$AD$2:$AD$6232,'02_核算项'!$B$2:$B$6232,$A370,'02_核算项'!$M$2:$M$6232,"BC")</f>
        <v>0.2714080302080001</v>
      </c>
      <c r="W370" s="4">
        <f>SUMIFS('02_核算项'!$AD$2:$AD$6232,'02_核算项'!$B$2:$B$6232,$A370,'02_核算项'!$M$2:$M$6232,"OC")</f>
        <v>0.0</v>
      </c>
      <c r="X370" s="4">
        <f>SUMIFS('02_核算项'!$AD$2:$AD$6232,'02_核算项'!$B$2:$B$6232,$A370,'02_核算项'!$M$2:$M$6232,"NH3")</f>
        <v>0.0</v>
      </c>
      <c r="Y370" s="2">
        <v>28</v>
      </c>
    </row>
    <row r="371" spans="1:25">
      <c r="A371" s="2" t="s">
        <v>4842</v>
      </c>
      <c r="B371" s="2" t="s">
        <v>2579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SUMIFS('02_核算项'!$AC$2:$AC$6232,'02_核算项'!$B$2:$B$6232,$A371,'02_核算项'!$M$2:$M$6232,"SO2")</f>
        <v>6224.514215</v>
      </c>
      <c r="H371" s="4">
        <f>SUMIFS('02_核算项'!$AC$2:$AC$6232,'02_核算项'!$B$2:$B$6232,$A371,'02_核算项'!$M$2:$M$6232,"NOX")</f>
        <v>4846.89451</v>
      </c>
      <c r="I371" s="4">
        <f>SUMIFS('02_核算项'!$AC$2:$AC$6232,'02_核算项'!$B$2:$B$6232,$A371,'02_核算项'!$M$2:$M$6232,"CO")</f>
        <v>1344.611</v>
      </c>
      <c r="J371" s="4">
        <f>SUMIFS('02_核算项'!$AC$2:$AC$6232,'02_核算项'!$B$2:$B$6232,$A371,'02_核算项'!$M$2:$M$6232,"VOCS")</f>
        <v>26.88784</v>
      </c>
      <c r="K371" s="4">
        <f>SUMIFS('02_核算项'!$AC$2:$AC$6232,'02_核算项'!$B$2:$B$6232,$A371,'02_核算项'!$M$2:$M$6232,"PM10")</f>
        <v>16688.303939999998</v>
      </c>
      <c r="L371" s="4">
        <f>SUMIFS('02_核算项'!$AC$2:$AC$6232,'02_核算项'!$B$2:$B$6232,$A371,'02_核算项'!$M$2:$M$6232,"PM25")</f>
        <v>4353.48678</v>
      </c>
      <c r="M371" s="4">
        <f>SUMIFS('02_核算项'!$AC$2:$AC$6232,'02_核算项'!$B$2:$B$6232,$A371,'02_核算项'!$M$2:$M$6232,"BC")</f>
        <v>8.70692976</v>
      </c>
      <c r="N371" s="4">
        <f>SUMIFS('02_核算项'!$AC$2:$AC$6232,'02_核算项'!$B$2:$B$6232,$A371,'02_核算项'!$M$2:$M$6232,"OC")</f>
        <v>0.0</v>
      </c>
      <c r="O371" s="4">
        <f>SUMIFS('02_核算项'!$AC$2:$AC$6232,'02_核算项'!$B$2:$B$6232,$A371,'02_核算项'!$M$2:$M$6232,"NH3")</f>
        <v>0.0</v>
      </c>
      <c r="P371" s="4">
        <f>SUMIFS('02_核算项'!$AD$2:$AD$6232,'02_核算项'!$B$2:$B$6232,$A371,'02_核算项'!$M$2:$M$6232,"SO2")</f>
        <v>6224.514215</v>
      </c>
      <c r="Q371" s="4">
        <f>SUMIFS('02_核算项'!$AD$2:$AD$6232,'02_核算项'!$B$2:$B$6232,$A371,'02_核算项'!$M$2:$M$6232,"NOX")</f>
        <v>3780.5777178</v>
      </c>
      <c r="R371" s="4">
        <f>SUMIFS('02_核算项'!$AD$2:$AD$6232,'02_核算项'!$B$2:$B$6232,$A371,'02_核算项'!$M$2:$M$6232,"CO")</f>
        <v>1344.611</v>
      </c>
      <c r="S371" s="4">
        <f>SUMIFS('02_核算项'!$AD$2:$AD$6232,'02_核算项'!$B$2:$B$6232,$A371,'02_核算项'!$M$2:$M$6232,"VOCS")</f>
        <v>26.88784</v>
      </c>
      <c r="T371" s="4">
        <f>SUMIFS('02_核算项'!$AD$2:$AD$6232,'02_核算项'!$B$2:$B$6232,$A371,'02_核算项'!$M$2:$M$6232,"PM10")</f>
        <v>16688.303939999998</v>
      </c>
      <c r="U371" s="4">
        <f>SUMIFS('02_核算项'!$AD$2:$AD$6232,'02_核算项'!$B$2:$B$6232,$A371,'02_核算项'!$M$2:$M$6232,"PM25")</f>
        <v>4353.48678</v>
      </c>
      <c r="V371" s="4">
        <f>SUMIFS('02_核算项'!$AD$2:$AD$6232,'02_核算项'!$B$2:$B$6232,$A371,'02_核算项'!$M$2:$M$6232,"BC")</f>
        <v>8.70692976</v>
      </c>
      <c r="W371" s="4">
        <f>SUMIFS('02_核算项'!$AD$2:$AD$6232,'02_核算项'!$B$2:$B$6232,$A371,'02_核算项'!$M$2:$M$6232,"OC")</f>
        <v>0.0</v>
      </c>
      <c r="X371" s="4">
        <f>SUMIFS('02_核算项'!$AD$2:$AD$6232,'02_核算项'!$B$2:$B$6232,$A371,'02_核算项'!$M$2:$M$6232,"NH3")</f>
        <v>0.0</v>
      </c>
      <c r="Y371" s="2">
        <v>80</v>
      </c>
    </row>
    <row r="372" spans="1:25">
      <c r="A372" s="2" t="s">
        <v>4860</v>
      </c>
      <c r="B372" s="2" t="s">
        <v>1430</v>
      </c>
      <c r="C372" s="2" t="s">
        <v>514</v>
      </c>
      <c r="D372" s="2" t="s">
        <v>278</v>
      </c>
      <c r="E372" s="2" t="s">
        <v>120</v>
      </c>
      <c r="F372" s="2" t="s">
        <v>142</v>
      </c>
      <c r="G372" s="4">
        <f>SUMIFS('02_核算项'!$AC$2:$AC$6232,'02_核算项'!$B$2:$B$6232,$A372,'02_核算项'!$M$2:$M$6232,"SO2")</f>
        <v>0</v>
      </c>
      <c r="H372" s="4">
        <f>SUMIFS('02_核算项'!$AC$2:$AC$6232,'02_核算项'!$B$2:$B$6232,$A372,'02_核算项'!$M$2:$M$6232,"NOX")</f>
        <v>0</v>
      </c>
      <c r="I372" s="4">
        <f>SUMIFS('02_核算项'!$AC$2:$AC$6232,'02_核算项'!$B$2:$B$6232,$A372,'02_核算项'!$M$2:$M$6232,"CO")</f>
        <v>0</v>
      </c>
      <c r="J372" s="4">
        <f>SUMIFS('02_核算项'!$AC$2:$AC$6232,'02_核算项'!$B$2:$B$6232,$A372,'02_核算项'!$M$2:$M$6232,"VOCS")</f>
        <v>0</v>
      </c>
      <c r="K372" s="4">
        <f>SUMIFS('02_核算项'!$AC$2:$AC$6232,'02_核算项'!$B$2:$B$6232,$A372,'02_核算项'!$M$2:$M$6232,"PM10")</f>
        <v>0</v>
      </c>
      <c r="L372" s="4">
        <f>SUMIFS('02_核算项'!$AC$2:$AC$6232,'02_核算项'!$B$2:$B$6232,$A372,'02_核算项'!$M$2:$M$6232,"PM25")</f>
        <v>0</v>
      </c>
      <c r="M372" s="4">
        <f>SUMIFS('02_核算项'!$AC$2:$AC$6232,'02_核算项'!$B$2:$B$6232,$A372,'02_核算项'!$M$2:$M$6232,"BC")</f>
        <v>0</v>
      </c>
      <c r="N372" s="4">
        <f>SUMIFS('02_核算项'!$AC$2:$AC$6232,'02_核算项'!$B$2:$B$6232,$A372,'02_核算项'!$M$2:$M$6232,"OC")</f>
        <v>0</v>
      </c>
      <c r="O372" s="4">
        <f>SUMIFS('02_核算项'!$AC$2:$AC$6232,'02_核算项'!$B$2:$B$6232,$A372,'02_核算项'!$M$2:$M$6232,"NH3")</f>
        <v>0</v>
      </c>
      <c r="Y372" s="2">
        <v>40</v>
      </c>
    </row>
    <row r="373" spans="1:25">
      <c r="A373" s="2" t="s">
        <v>4870</v>
      </c>
      <c r="B373" s="2" t="s">
        <v>1062</v>
      </c>
      <c r="C373" s="2" t="s">
        <v>984</v>
      </c>
      <c r="D373" s="2" t="s">
        <v>50</v>
      </c>
      <c r="E373" s="2" t="s">
        <v>225</v>
      </c>
      <c r="F373" s="2" t="s">
        <v>52</v>
      </c>
      <c r="G373" s="4">
        <f>SUMIFS('02_核算项'!$AC$2:$AC$6232,'02_核算项'!$B$2:$B$6232,$A373,'02_核算项'!$M$2:$M$6232,"SO2")</f>
        <v>0.0</v>
      </c>
      <c r="H373" s="4">
        <f>SUMIFS('02_核算项'!$AC$2:$AC$6232,'02_核算项'!$B$2:$B$6232,$A373,'02_核算项'!$M$2:$M$6232,"NOX")</f>
        <v>446.51008999999993</v>
      </c>
      <c r="I373" s="4">
        <f>SUMIFS('02_核算项'!$AC$2:$AC$6232,'02_核算项'!$B$2:$B$6232,$A373,'02_核算项'!$M$2:$M$6232,"CO")</f>
        <v>141.57637</v>
      </c>
      <c r="J373" s="4">
        <f>SUMIFS('02_核算项'!$AC$2:$AC$6232,'02_核算项'!$B$2:$B$6232,$A373,'02_核算项'!$M$2:$M$6232,"VOCS")</f>
        <v>2.178098</v>
      </c>
      <c r="K373" s="4">
        <f>SUMIFS('02_核算项'!$AC$2:$AC$6232,'02_核算项'!$B$2:$B$6232,$A373,'02_核算项'!$M$2:$M$6232,"PM10")</f>
        <v>3.267147</v>
      </c>
      <c r="L373" s="4">
        <f>SUMIFS('02_核算项'!$AC$2:$AC$6232,'02_核算项'!$B$2:$B$6232,$A373,'02_核算项'!$M$2:$M$6232,"PM25")</f>
        <v>3.267147</v>
      </c>
      <c r="M373" s="4">
        <f>SUMIFS('02_核算项'!$AC$2:$AC$6232,'02_核算项'!$B$2:$B$6232,$A373,'02_核算项'!$M$2:$M$6232,"BC")</f>
        <v>0.0</v>
      </c>
      <c r="N373" s="4">
        <f>SUMIFS('02_核算项'!$AC$2:$AC$6232,'02_核算项'!$B$2:$B$6232,$A373,'02_核算项'!$M$2:$M$6232,"OC")</f>
        <v>0.0</v>
      </c>
      <c r="O373" s="4">
        <f>SUMIFS('02_核算项'!$AC$2:$AC$6232,'02_核算项'!$B$2:$B$6232,$A373,'02_核算项'!$M$2:$M$6232,"NH3")</f>
        <v>0.0</v>
      </c>
      <c r="P373" s="4">
        <f>SUMIFS('02_核算项'!$AD$2:$AD$6232,'02_核算项'!$B$2:$B$6232,$A373,'02_核算项'!$M$2:$M$6232,"SO2")</f>
        <v>0.0</v>
      </c>
      <c r="Q373" s="4">
        <f>SUMIFS('02_核算项'!$AD$2:$AD$6232,'02_核算项'!$B$2:$B$6232,$A373,'02_核算项'!$M$2:$M$6232,"NOX")</f>
        <v>348.27787019999994</v>
      </c>
      <c r="R373" s="4">
        <f>SUMIFS('02_核算项'!$AD$2:$AD$6232,'02_核算项'!$B$2:$B$6232,$A373,'02_核算项'!$M$2:$M$6232,"CO")</f>
        <v>141.57637</v>
      </c>
      <c r="S373" s="4">
        <f>SUMIFS('02_核算项'!$AD$2:$AD$6232,'02_核算项'!$B$2:$B$6232,$A373,'02_核算项'!$M$2:$M$6232,"VOCS")</f>
        <v>2.178098</v>
      </c>
      <c r="T373" s="4">
        <f>SUMIFS('02_核算项'!$AD$2:$AD$6232,'02_核算项'!$B$2:$B$6232,$A373,'02_核算项'!$M$2:$M$6232,"PM10")</f>
        <v>3.267147</v>
      </c>
      <c r="U373" s="4">
        <f>SUMIFS('02_核算项'!$AD$2:$AD$6232,'02_核算项'!$B$2:$B$6232,$A373,'02_核算项'!$M$2:$M$6232,"PM25")</f>
        <v>3.267147</v>
      </c>
      <c r="V373" s="4">
        <f>SUMIFS('02_核算项'!$AD$2:$AD$6232,'02_核算项'!$B$2:$B$6232,$A373,'02_核算项'!$M$2:$M$6232,"BC")</f>
        <v>0.0</v>
      </c>
      <c r="W373" s="4">
        <f>SUMIFS('02_核算项'!$AD$2:$AD$6232,'02_核算项'!$B$2:$B$6232,$A373,'02_核算项'!$M$2:$M$6232,"OC")</f>
        <v>0.0</v>
      </c>
      <c r="X373" s="4">
        <f>SUMIFS('02_核算项'!$AD$2:$AD$6232,'02_核算项'!$B$2:$B$6232,$A373,'02_核算项'!$M$2:$M$6232,"NH3")</f>
        <v>0.0</v>
      </c>
      <c r="Y373" s="2">
        <v>32</v>
      </c>
    </row>
    <row r="374" spans="1:25">
      <c r="A374" s="2" t="s">
        <v>4880</v>
      </c>
      <c r="B374" s="2" t="s">
        <v>689</v>
      </c>
      <c r="C374" s="2" t="s">
        <v>277</v>
      </c>
      <c r="D374" s="2" t="s">
        <v>278</v>
      </c>
      <c r="E374" s="2" t="s">
        <v>225</v>
      </c>
      <c r="F374" s="2" t="s">
        <v>1019</v>
      </c>
      <c r="G374" s="4">
        <f>SUMIFS('02_核算项'!$AC$2:$AC$6232,'02_核算项'!$B$2:$B$6232,$A374,'02_核算项'!$M$2:$M$6232,"SO2")</f>
        <v>0</v>
      </c>
      <c r="H374" s="4">
        <f>SUMIFS('02_核算项'!$AC$2:$AC$6232,'02_核算项'!$B$2:$B$6232,$A374,'02_核算项'!$M$2:$M$6232,"NOX")</f>
        <v>0</v>
      </c>
      <c r="I374" s="4">
        <f>SUMIFS('02_核算项'!$AC$2:$AC$6232,'02_核算项'!$B$2:$B$6232,$A374,'02_核算项'!$M$2:$M$6232,"CO")</f>
        <v>0</v>
      </c>
      <c r="J374" s="4">
        <f>SUMIFS('02_核算项'!$AC$2:$AC$6232,'02_核算项'!$B$2:$B$6232,$A374,'02_核算项'!$M$2:$M$6232,"VOCS")</f>
        <v>0</v>
      </c>
      <c r="K374" s="4">
        <f>SUMIFS('02_核算项'!$AC$2:$AC$6232,'02_核算项'!$B$2:$B$6232,$A374,'02_核算项'!$M$2:$M$6232,"PM10")</f>
        <v>0</v>
      </c>
      <c r="L374" s="4">
        <f>SUMIFS('02_核算项'!$AC$2:$AC$6232,'02_核算项'!$B$2:$B$6232,$A374,'02_核算项'!$M$2:$M$6232,"PM25")</f>
        <v>0</v>
      </c>
      <c r="M374" s="4">
        <f>SUMIFS('02_核算项'!$AC$2:$AC$6232,'02_核算项'!$B$2:$B$6232,$A374,'02_核算项'!$M$2:$M$6232,"BC")</f>
        <v>0</v>
      </c>
      <c r="N374" s="4">
        <f>SUMIFS('02_核算项'!$AC$2:$AC$6232,'02_核算项'!$B$2:$B$6232,$A374,'02_核算项'!$M$2:$M$6232,"OC")</f>
        <v>0</v>
      </c>
      <c r="O374" s="4">
        <f>SUMIFS('02_核算项'!$AC$2:$AC$6232,'02_核算项'!$B$2:$B$6232,$A374,'02_核算项'!$M$2:$M$6232,"NH3")</f>
        <v>0.0</v>
      </c>
      <c r="X374" s="4">
        <f>SUMIFS('02_核算项'!$AD$2:$AD$6232,'02_核算项'!$B$2:$B$6232,$A374,'02_核算项'!$M$2:$M$6232,"NH3")</f>
        <v>0.0</v>
      </c>
      <c r="Y374" s="2">
        <v>48</v>
      </c>
    </row>
    <row r="375" spans="1:25">
      <c r="A375" s="2" t="s">
        <v>4890</v>
      </c>
      <c r="B375" s="2" t="s">
        <v>4891</v>
      </c>
      <c r="C375" s="2" t="s">
        <v>223</v>
      </c>
      <c r="D375" s="2" t="s">
        <v>119</v>
      </c>
      <c r="E375" s="2" t="s">
        <v>51</v>
      </c>
      <c r="F375" s="2" t="s">
        <v>52</v>
      </c>
      <c r="G375" s="4">
        <f>SUMIFS('02_核算项'!$AC$2:$AC$6232,'02_核算项'!$B$2:$B$6232,$A375,'02_核算项'!$M$2:$M$6232,"SO2")</f>
        <v>250.98527999999996</v>
      </c>
      <c r="H375" s="4">
        <f>SUMIFS('02_核算项'!$AC$2:$AC$6232,'02_核算项'!$B$2:$B$6232,$A375,'02_核算项'!$M$2:$M$6232,"NOX")</f>
        <v>121.68</v>
      </c>
      <c r="I375" s="4">
        <f>SUMIFS('02_核算项'!$AC$2:$AC$6232,'02_核算项'!$B$2:$B$6232,$A375,'02_核算项'!$M$2:$M$6232,"CO")</f>
        <v>32.448</v>
      </c>
      <c r="J375" s="4">
        <f>SUMIFS('02_核算项'!$AC$2:$AC$6232,'02_核算项'!$B$2:$B$6232,$A375,'02_核算项'!$M$2:$M$6232,"VOCS")</f>
        <v>2.92032</v>
      </c>
      <c r="K375" s="4">
        <f>SUMIFS('02_核算项'!$AC$2:$AC$6232,'02_核算项'!$B$2:$B$6232,$A375,'02_核算项'!$M$2:$M$6232,"PM10")</f>
        <v>638.14313472</v>
      </c>
      <c r="L375" s="4">
        <f>SUMIFS('02_核算项'!$AC$2:$AC$6232,'02_核算项'!$B$2:$B$6232,$A375,'02_核算项'!$M$2:$M$6232,"PM25")</f>
        <v>154.03454976000003</v>
      </c>
      <c r="M375" s="4">
        <f>SUMIFS('02_核算项'!$AC$2:$AC$6232,'02_核算项'!$B$2:$B$6232,$A375,'02_核算项'!$M$2:$M$6232,"BC")</f>
        <v>0.30806909952000006</v>
      </c>
      <c r="N375" s="4">
        <f>SUMIFS('02_核算项'!$AC$2:$AC$6232,'02_核算项'!$B$2:$B$6232,$A375,'02_核算项'!$M$2:$M$6232,"OC")</f>
        <v>0.0</v>
      </c>
      <c r="O375" s="4">
        <f>SUMIFS('02_核算项'!$AC$2:$AC$6232,'02_核算项'!$B$2:$B$6232,$A375,'02_核算项'!$M$2:$M$6232,"NH3")</f>
        <v>0.0</v>
      </c>
      <c r="P375" s="4">
        <f>SUMIFS('02_核算项'!$AD$2:$AD$6232,'02_核算项'!$B$2:$B$6232,$A375,'02_核算项'!$M$2:$M$6232,"SO2")</f>
        <v>250.98527999999996</v>
      </c>
      <c r="Q375" s="4">
        <f>SUMIFS('02_核算项'!$AD$2:$AD$6232,'02_核算项'!$B$2:$B$6232,$A375,'02_核算项'!$M$2:$M$6232,"NOX")</f>
        <v>121.68</v>
      </c>
      <c r="R375" s="4">
        <f>SUMIFS('02_核算项'!$AD$2:$AD$6232,'02_核算项'!$B$2:$B$6232,$A375,'02_核算项'!$M$2:$M$6232,"CO")</f>
        <v>32.448</v>
      </c>
      <c r="S375" s="4">
        <f>SUMIFS('02_核算项'!$AD$2:$AD$6232,'02_核算项'!$B$2:$B$6232,$A375,'02_核算项'!$M$2:$M$6232,"VOCS")</f>
        <v>2.92032</v>
      </c>
      <c r="T375" s="4">
        <f>SUMIFS('02_核算项'!$AD$2:$AD$6232,'02_核算项'!$B$2:$B$6232,$A375,'02_核算项'!$M$2:$M$6232,"PM10")</f>
        <v>638.14313472</v>
      </c>
      <c r="U375" s="4">
        <f>SUMIFS('02_核算项'!$AD$2:$AD$6232,'02_核算项'!$B$2:$B$6232,$A375,'02_核算项'!$M$2:$M$6232,"PM25")</f>
        <v>154.03454976000003</v>
      </c>
      <c r="V375" s="4">
        <f>SUMIFS('02_核算项'!$AD$2:$AD$6232,'02_核算项'!$B$2:$B$6232,$A375,'02_核算项'!$M$2:$M$6232,"BC")</f>
        <v>0.30806909952000006</v>
      </c>
      <c r="W375" s="4">
        <f>SUMIFS('02_核算项'!$AD$2:$AD$6232,'02_核算项'!$B$2:$B$6232,$A375,'02_核算项'!$M$2:$M$6232,"OC")</f>
        <v>0.0</v>
      </c>
      <c r="X375" s="4">
        <f>SUMIFS('02_核算项'!$AD$2:$AD$6232,'02_核算项'!$B$2:$B$6232,$A375,'02_核算项'!$M$2:$M$6232,"NH3")</f>
        <v>0.0</v>
      </c>
      <c r="Y375" s="2">
        <v>33</v>
      </c>
    </row>
    <row r="376" spans="1:25">
      <c r="A376" s="2" t="s">
        <v>4901</v>
      </c>
      <c r="B376" s="2" t="s">
        <v>4902</v>
      </c>
      <c r="C376" s="2" t="s">
        <v>277</v>
      </c>
      <c r="D376" s="2" t="s">
        <v>224</v>
      </c>
      <c r="E376" s="2" t="s">
        <v>51</v>
      </c>
      <c r="F376" s="2" t="s">
        <v>52</v>
      </c>
      <c r="G376" s="4">
        <f>SUMIFS('02_核算项'!$AC$2:$AC$6232,'02_核算项'!$B$2:$B$6232,$A376,'02_核算项'!$M$2:$M$6232,"SO2")</f>
        <v>7278.557649999999</v>
      </c>
      <c r="H376" s="4">
        <f>SUMIFS('02_核算项'!$AC$2:$AC$6232,'02_核算项'!$B$2:$B$6232,$A376,'02_核算项'!$M$2:$M$6232,"NOX")</f>
        <v>5394.69567</v>
      </c>
      <c r="I376" s="4">
        <f>SUMIFS('02_核算项'!$AC$2:$AC$6232,'02_核算项'!$B$2:$B$6232,$A376,'02_核算项'!$M$2:$M$6232,"CO")</f>
        <v>1317.386</v>
      </c>
      <c r="J376" s="4">
        <f>SUMIFS('02_核算项'!$AC$2:$AC$6232,'02_核算项'!$B$2:$B$6232,$A376,'02_核算项'!$M$2:$M$6232,"VOCS")</f>
        <v>26.34772</v>
      </c>
      <c r="K376" s="4">
        <f>SUMIFS('02_核算项'!$AC$2:$AC$6232,'02_核算项'!$B$2:$B$6232,$A376,'02_核算项'!$M$2:$M$6232,"PM10")</f>
        <v>23747.5293825</v>
      </c>
      <c r="L376" s="4">
        <f>SUMIFS('02_核算项'!$AC$2:$AC$6232,'02_核算项'!$B$2:$B$6232,$A376,'02_核算项'!$M$2:$M$6232,"PM25")</f>
        <v>6195.007665</v>
      </c>
      <c r="M376" s="4">
        <f>SUMIFS('02_核算项'!$AC$2:$AC$6232,'02_核算项'!$B$2:$B$6232,$A376,'02_核算项'!$M$2:$M$6232,"BC")</f>
        <v>12.39001533</v>
      </c>
      <c r="N376" s="4">
        <f>SUMIFS('02_核算项'!$AC$2:$AC$6232,'02_核算项'!$B$2:$B$6232,$A376,'02_核算项'!$M$2:$M$6232,"OC")</f>
        <v>0.0</v>
      </c>
      <c r="O376" s="4">
        <f>SUMIFS('02_核算项'!$AC$2:$AC$6232,'02_核算项'!$B$2:$B$6232,$A376,'02_核算项'!$M$2:$M$6232,"NH3")</f>
        <v>105.39088</v>
      </c>
      <c r="P376" s="4">
        <f>SUMIFS('02_核算项'!$AD$2:$AD$6232,'02_核算项'!$B$2:$B$6232,$A376,'02_核算项'!$M$2:$M$6232,"SO2")</f>
        <v>1455.7115299999994</v>
      </c>
      <c r="Q376" s="4">
        <f>SUMIFS('02_核算项'!$AD$2:$AD$6232,'02_核算项'!$B$2:$B$6232,$A376,'02_核算项'!$M$2:$M$6232,"NOX")</f>
        <v>1942.0904412</v>
      </c>
      <c r="R376" s="4">
        <f>SUMIFS('02_核算项'!$AD$2:$AD$6232,'02_核算项'!$B$2:$B$6232,$A376,'02_核算项'!$M$2:$M$6232,"CO")</f>
        <v>1317.386</v>
      </c>
      <c r="S376" s="4">
        <f>SUMIFS('02_核算项'!$AD$2:$AD$6232,'02_核算项'!$B$2:$B$6232,$A376,'02_核算项'!$M$2:$M$6232,"VOCS")</f>
        <v>26.34772</v>
      </c>
      <c r="T376" s="4">
        <f>SUMIFS('02_核算项'!$AD$2:$AD$6232,'02_核算项'!$B$2:$B$6232,$A376,'02_核算项'!$M$2:$M$6232,"PM10")</f>
        <v>423.3255237750004</v>
      </c>
      <c r="U376" s="4">
        <f>SUMIFS('02_核算项'!$AD$2:$AD$6232,'02_核算项'!$B$2:$B$6232,$A376,'02_核算项'!$M$2:$M$6232,"PM25")</f>
        <v>247.80030660000023</v>
      </c>
      <c r="V376" s="4">
        <f>SUMIFS('02_核算项'!$AD$2:$AD$6232,'02_核算项'!$B$2:$B$6232,$A376,'02_核算项'!$M$2:$M$6232,"BC")</f>
        <v>0.4956006132000005</v>
      </c>
      <c r="W376" s="4">
        <f>SUMIFS('02_核算项'!$AD$2:$AD$6232,'02_核算项'!$B$2:$B$6232,$A376,'02_核算项'!$M$2:$M$6232,"OC")</f>
        <v>0.0</v>
      </c>
      <c r="X376" s="4">
        <f>SUMIFS('02_核算项'!$AD$2:$AD$6232,'02_核算项'!$B$2:$B$6232,$A376,'02_核算项'!$M$2:$M$6232,"NH3")</f>
        <v>105.39088</v>
      </c>
      <c r="Y376" s="2">
        <v>15</v>
      </c>
    </row>
    <row r="377" spans="1:25">
      <c r="A377" s="2" t="s">
        <v>4912</v>
      </c>
      <c r="B377" s="2" t="s">
        <v>4913</v>
      </c>
      <c r="C377" s="2" t="s">
        <v>277</v>
      </c>
      <c r="D377" s="2" t="s">
        <v>224</v>
      </c>
      <c r="E377" s="2" t="s">
        <v>225</v>
      </c>
      <c r="F377" s="2" t="s">
        <v>142</v>
      </c>
      <c r="G377" s="4">
        <f>SUMIFS('02_核算项'!$AC$2:$AC$6232,'02_核算项'!$B$2:$B$6232,$A377,'02_核算项'!$M$2:$M$6232,"SO2")</f>
        <v>0.0</v>
      </c>
      <c r="H377" s="4">
        <f>SUMIFS('02_核算项'!$AC$2:$AC$6232,'02_核算项'!$B$2:$B$6232,$A377,'02_核算项'!$M$2:$M$6232,"NOX")</f>
        <v>386.5053599999999</v>
      </c>
      <c r="I377" s="4">
        <f>SUMIFS('02_核算项'!$AC$2:$AC$6232,'02_核算项'!$B$2:$B$6232,$A377,'02_核算项'!$M$2:$M$6232,"CO")</f>
        <v>122.55047999999998</v>
      </c>
      <c r="J377" s="4">
        <f>SUMIFS('02_核算项'!$AC$2:$AC$6232,'02_核算项'!$B$2:$B$6232,$A377,'02_核算项'!$M$2:$M$6232,"VOCS")</f>
        <v>1.8853919999999997</v>
      </c>
      <c r="K377" s="4">
        <f>SUMIFS('02_核算项'!$AC$2:$AC$6232,'02_核算项'!$B$2:$B$6232,$A377,'02_核算项'!$M$2:$M$6232,"PM10")</f>
        <v>2.8280879999999997</v>
      </c>
      <c r="L377" s="4">
        <f>SUMIFS('02_核算项'!$AC$2:$AC$6232,'02_核算项'!$B$2:$B$6232,$A377,'02_核算项'!$M$2:$M$6232,"PM25")</f>
        <v>2.8280879999999997</v>
      </c>
      <c r="M377" s="4">
        <f>SUMIFS('02_核算项'!$AC$2:$AC$6232,'02_核算项'!$B$2:$B$6232,$A377,'02_核算项'!$M$2:$M$6232,"BC")</f>
        <v>0.0</v>
      </c>
      <c r="N377" s="4">
        <f>SUMIFS('02_核算项'!$AC$2:$AC$6232,'02_核算项'!$B$2:$B$6232,$A377,'02_核算项'!$M$2:$M$6232,"OC")</f>
        <v>0.0</v>
      </c>
      <c r="O377" s="4">
        <f>SUMIFS('02_核算项'!$AC$2:$AC$6232,'02_核算项'!$B$2:$B$6232,$A377,'02_核算项'!$M$2:$M$6232,"NH3")</f>
        <v>0.0</v>
      </c>
      <c r="P377" s="4">
        <f>SUMIFS('02_核算项'!$AD$2:$AD$6232,'02_核算项'!$B$2:$B$6232,$A377,'02_核算项'!$M$2:$M$6232,"SO2")</f>
        <v>0.0</v>
      </c>
      <c r="Q377" s="4">
        <f>SUMIFS('02_核算项'!$AD$2:$AD$6232,'02_核算项'!$B$2:$B$6232,$A377,'02_核算项'!$M$2:$M$6232,"NOX")</f>
        <v>301.47418079999994</v>
      </c>
      <c r="R377" s="4">
        <f>SUMIFS('02_核算项'!$AD$2:$AD$6232,'02_核算项'!$B$2:$B$6232,$A377,'02_核算项'!$M$2:$M$6232,"CO")</f>
        <v>122.55047999999998</v>
      </c>
      <c r="S377" s="4">
        <f>SUMIFS('02_核算项'!$AD$2:$AD$6232,'02_核算项'!$B$2:$B$6232,$A377,'02_核算项'!$M$2:$M$6232,"VOCS")</f>
        <v>1.8853919999999997</v>
      </c>
      <c r="T377" s="4">
        <f>SUMIFS('02_核算项'!$AD$2:$AD$6232,'02_核算项'!$B$2:$B$6232,$A377,'02_核算项'!$M$2:$M$6232,"PM10")</f>
        <v>2.8280879999999997</v>
      </c>
      <c r="U377" s="4">
        <f>SUMIFS('02_核算项'!$AD$2:$AD$6232,'02_核算项'!$B$2:$B$6232,$A377,'02_核算项'!$M$2:$M$6232,"PM25")</f>
        <v>2.8280879999999997</v>
      </c>
      <c r="V377" s="4">
        <f>SUMIFS('02_核算项'!$AD$2:$AD$6232,'02_核算项'!$B$2:$B$6232,$A377,'02_核算项'!$M$2:$M$6232,"BC")</f>
        <v>0.0</v>
      </c>
      <c r="W377" s="4">
        <f>SUMIFS('02_核算项'!$AD$2:$AD$6232,'02_核算项'!$B$2:$B$6232,$A377,'02_核算项'!$M$2:$M$6232,"OC")</f>
        <v>0.0</v>
      </c>
      <c r="X377" s="4">
        <f>SUMIFS('02_核算项'!$AD$2:$AD$6232,'02_核算项'!$B$2:$B$6232,$A377,'02_核算项'!$M$2:$M$6232,"NH3")</f>
        <v>0.0</v>
      </c>
      <c r="Y377" s="2">
        <v>32</v>
      </c>
    </row>
    <row r="378" spans="1:25">
      <c r="A378" s="2" t="s">
        <v>4923</v>
      </c>
      <c r="B378" s="2" t="s">
        <v>2214</v>
      </c>
      <c r="C378" s="2" t="s">
        <v>491</v>
      </c>
      <c r="D378" s="2" t="s">
        <v>224</v>
      </c>
      <c r="E378" s="2" t="s">
        <v>51</v>
      </c>
      <c r="F378" s="2" t="s">
        <v>142</v>
      </c>
      <c r="G378" s="4">
        <f>SUMIFS('02_核算项'!$AC$2:$AC$6232,'02_核算项'!$B$2:$B$6232,$A378,'02_核算项'!$M$2:$M$6232,"SO2")</f>
        <v>789.80062</v>
      </c>
      <c r="H378" s="4">
        <f>SUMIFS('02_核算项'!$AC$2:$AC$6232,'02_核算项'!$B$2:$B$6232,$A378,'02_核算项'!$M$2:$M$6232,"NOX")</f>
        <v>849.5334400000002</v>
      </c>
      <c r="I378" s="4">
        <f>SUMIFS('02_核算项'!$AC$2:$AC$6232,'02_核算项'!$B$2:$B$6232,$A378,'02_核算项'!$M$2:$M$6232,"CO")</f>
        <v>189.628</v>
      </c>
      <c r="J378" s="4">
        <f>SUMIFS('02_核算项'!$AC$2:$AC$6232,'02_核算项'!$B$2:$B$6232,$A378,'02_核算项'!$M$2:$M$6232,"VOCS")</f>
        <v>3.79256</v>
      </c>
      <c r="K378" s="4">
        <f>SUMIFS('02_核算项'!$AC$2:$AC$6232,'02_核算项'!$B$2:$B$6232,$A378,'02_核算项'!$M$2:$M$6232,"PM10")</f>
        <v>2656.119396</v>
      </c>
      <c r="L378" s="4">
        <f>SUMIFS('02_核算项'!$AC$2:$AC$6232,'02_核算项'!$B$2:$B$6232,$A378,'02_核算项'!$M$2:$M$6232,"PM25")</f>
        <v>641.1322680000001</v>
      </c>
      <c r="M378" s="4">
        <f>SUMIFS('02_核算项'!$AC$2:$AC$6232,'02_核算项'!$B$2:$B$6232,$A378,'02_核算项'!$M$2:$M$6232,"BC")</f>
        <v>1.2822645360000002</v>
      </c>
      <c r="N378" s="4">
        <f>SUMIFS('02_核算项'!$AC$2:$AC$6232,'02_核算项'!$B$2:$B$6232,$A378,'02_核算项'!$M$2:$M$6232,"OC")</f>
        <v>0.0</v>
      </c>
      <c r="O378" s="4">
        <f>SUMIFS('02_核算项'!$AC$2:$AC$6232,'02_核算项'!$B$2:$B$6232,$A378,'02_核算项'!$M$2:$M$6232,"NH3")</f>
        <v>15.17024</v>
      </c>
      <c r="P378" s="4">
        <f>SUMIFS('02_核算项'!$AD$2:$AD$6232,'02_核算项'!$B$2:$B$6232,$A378,'02_核算项'!$M$2:$M$6232,"SO2")</f>
        <v>473.88037199999997</v>
      </c>
      <c r="Q378" s="4">
        <f>SUMIFS('02_核算项'!$AD$2:$AD$6232,'02_核算项'!$B$2:$B$6232,$A378,'02_核算项'!$M$2:$M$6232,"NOX")</f>
        <v>492.72939520000017</v>
      </c>
      <c r="R378" s="4">
        <f>SUMIFS('02_核算项'!$AD$2:$AD$6232,'02_核算项'!$B$2:$B$6232,$A378,'02_核算项'!$M$2:$M$6232,"CO")</f>
        <v>189.628</v>
      </c>
      <c r="S378" s="4">
        <f>SUMIFS('02_核算项'!$AD$2:$AD$6232,'02_核算项'!$B$2:$B$6232,$A378,'02_核算项'!$M$2:$M$6232,"VOCS")</f>
        <v>3.79256</v>
      </c>
      <c r="T378" s="4">
        <f>SUMIFS('02_核算项'!$AD$2:$AD$6232,'02_核算项'!$B$2:$B$6232,$A378,'02_核算项'!$M$2:$M$6232,"PM10")</f>
        <v>136.01163114000013</v>
      </c>
      <c r="U378" s="4">
        <f>SUMIFS('02_核算项'!$AD$2:$AD$6232,'02_核算项'!$B$2:$B$6232,$A378,'02_核算项'!$M$2:$M$6232,"PM25")</f>
        <v>35.26227474000004</v>
      </c>
      <c r="V378" s="4">
        <f>SUMIFS('02_核算项'!$AD$2:$AD$6232,'02_核算项'!$B$2:$B$6232,$A378,'02_核算项'!$M$2:$M$6232,"BC")</f>
        <v>0.07052454948000007</v>
      </c>
      <c r="W378" s="4">
        <f>SUMIFS('02_核算项'!$AD$2:$AD$6232,'02_核算项'!$B$2:$B$6232,$A378,'02_核算项'!$M$2:$M$6232,"OC")</f>
        <v>0.0</v>
      </c>
      <c r="X378" s="4">
        <f>SUMIFS('02_核算项'!$AD$2:$AD$6232,'02_核算项'!$B$2:$B$6232,$A378,'02_核算项'!$M$2:$M$6232,"NH3")</f>
        <v>15.17024</v>
      </c>
      <c r="Y378" s="2">
        <v>16</v>
      </c>
    </row>
    <row r="379" spans="1:25">
      <c r="A379" s="2" t="s">
        <v>4933</v>
      </c>
      <c r="B379" s="2" t="s">
        <v>1666</v>
      </c>
      <c r="C379" s="2" t="s">
        <v>172</v>
      </c>
      <c r="D379" s="2" t="s">
        <v>224</v>
      </c>
      <c r="E379" s="2" t="s">
        <v>227</v>
      </c>
      <c r="F379" s="2" t="s">
        <v>297</v>
      </c>
      <c r="G379" s="4">
        <f>SUMIFS('02_核算项'!$AC$2:$AC$6232,'02_核算项'!$B$2:$B$6232,$A379,'02_核算项'!$M$2:$M$6232,"SO2")</f>
        <v>0.0</v>
      </c>
      <c r="H379" s="4">
        <f>SUMIFS('02_核算项'!$AC$2:$AC$6232,'02_核算项'!$B$2:$B$6232,$A379,'02_核算项'!$M$2:$M$6232,"NOX")</f>
        <v>291.72</v>
      </c>
      <c r="I379" s="4">
        <f>SUMIFS('02_核算项'!$AC$2:$AC$6232,'02_核算项'!$B$2:$B$6232,$A379,'02_核算项'!$M$2:$M$6232,"CO")</f>
        <v>28.08</v>
      </c>
      <c r="J379" s="4">
        <f>SUMIFS('02_核算项'!$AC$2:$AC$6232,'02_核算项'!$B$2:$B$6232,$A379,'02_核算项'!$M$2:$M$6232,"VOCS")</f>
        <v>2574.0</v>
      </c>
      <c r="K379" s="4">
        <f>SUMIFS('02_核算项'!$AC$2:$AC$6232,'02_核算项'!$B$2:$B$6232,$A379,'02_核算项'!$M$2:$M$6232,"PM10")</f>
        <v>13.260000000000002</v>
      </c>
      <c r="L379" s="4">
        <f>SUMIFS('02_核算项'!$AC$2:$AC$6232,'02_核算项'!$B$2:$B$6232,$A379,'02_核算项'!$M$2:$M$6232,"PM25")</f>
        <v>13.260000000000002</v>
      </c>
      <c r="M379" s="4">
        <f>SUMIFS('02_核算项'!$AC$2:$AC$6232,'02_核算项'!$B$2:$B$6232,$A379,'02_核算项'!$M$2:$M$6232,"BC")</f>
        <v>1.56</v>
      </c>
      <c r="N379" s="4">
        <f>SUMIFS('02_核算项'!$AC$2:$AC$6232,'02_核算项'!$B$2:$B$6232,$A379,'02_核算项'!$M$2:$M$6232,"OC")</f>
        <v>3.9</v>
      </c>
      <c r="O379" s="4">
        <f>SUMIFS('02_核算项'!$AC$2:$AC$6232,'02_核算项'!$B$2:$B$6232,$A379,'02_核算项'!$M$2:$M$6232,"NH3")</f>
        <v>0.0</v>
      </c>
      <c r="P379" s="4">
        <f>SUMIFS('02_核算项'!$AD$2:$AD$6232,'02_核算项'!$B$2:$B$6232,$A379,'02_核算项'!$M$2:$M$6232,"SO2")</f>
        <v>0.0</v>
      </c>
      <c r="Q379" s="4">
        <f>SUMIFS('02_核算项'!$AD$2:$AD$6232,'02_核算项'!$B$2:$B$6232,$A379,'02_核算项'!$M$2:$M$6232,"NOX")</f>
        <v>227.54160000000002</v>
      </c>
      <c r="R379" s="4">
        <f>SUMIFS('02_核算项'!$AD$2:$AD$6232,'02_核算项'!$B$2:$B$6232,$A379,'02_核算项'!$M$2:$M$6232,"CO")</f>
        <v>28.08</v>
      </c>
      <c r="S379" s="4">
        <f>SUMIFS('02_核算项'!$AD$2:$AD$6232,'02_核算项'!$B$2:$B$6232,$A379,'02_核算项'!$M$2:$M$6232,"VOCS")</f>
        <v>2574.0</v>
      </c>
      <c r="T379" s="4">
        <f>SUMIFS('02_核算项'!$AD$2:$AD$6232,'02_核算项'!$B$2:$B$6232,$A379,'02_核算项'!$M$2:$M$6232,"PM10")</f>
        <v>13.260000000000002</v>
      </c>
      <c r="U379" s="4">
        <f>SUMIFS('02_核算项'!$AD$2:$AD$6232,'02_核算项'!$B$2:$B$6232,$A379,'02_核算项'!$M$2:$M$6232,"PM25")</f>
        <v>13.260000000000002</v>
      </c>
      <c r="V379" s="4">
        <f>SUMIFS('02_核算项'!$AD$2:$AD$6232,'02_核算项'!$B$2:$B$6232,$A379,'02_核算项'!$M$2:$M$6232,"BC")</f>
        <v>1.56</v>
      </c>
      <c r="W379" s="4">
        <f>SUMIFS('02_核算项'!$AD$2:$AD$6232,'02_核算项'!$B$2:$B$6232,$A379,'02_核算项'!$M$2:$M$6232,"OC")</f>
        <v>3.9</v>
      </c>
      <c r="X379" s="4">
        <f>SUMIFS('02_核算项'!$AD$2:$AD$6232,'02_核算项'!$B$2:$B$6232,$A379,'02_核算项'!$M$2:$M$6232,"NH3")</f>
        <v>0.0</v>
      </c>
      <c r="Y379" s="2">
        <v>32</v>
      </c>
    </row>
    <row r="380" spans="1:25">
      <c r="A380" s="2" t="s">
        <v>4943</v>
      </c>
      <c r="B380" s="2" t="s">
        <v>4944</v>
      </c>
      <c r="C380" s="2" t="s">
        <v>325</v>
      </c>
      <c r="D380" s="2" t="s">
        <v>119</v>
      </c>
      <c r="E380" s="2" t="s">
        <v>51</v>
      </c>
      <c r="F380" s="2" t="s">
        <v>52</v>
      </c>
      <c r="G380" s="4">
        <f>SUMIFS('02_核算项'!$AC$2:$AC$6232,'02_核算项'!$B$2:$B$6232,$A380,'02_核算项'!$M$2:$M$6232,"SO2")</f>
        <v>54.0991</v>
      </c>
      <c r="H380" s="4">
        <f>SUMIFS('02_核算项'!$AC$2:$AC$6232,'02_核算项'!$B$2:$B$6232,$A380,'02_核算项'!$M$2:$M$6232,"NOX")</f>
        <v>108.4875</v>
      </c>
      <c r="I380" s="4">
        <f>SUMIFS('02_核算项'!$AC$2:$AC$6232,'02_核算项'!$B$2:$B$6232,$A380,'02_核算项'!$M$2:$M$6232,"CO")</f>
        <v>28.93</v>
      </c>
      <c r="J380" s="4">
        <f>SUMIFS('02_核算项'!$AC$2:$AC$6232,'02_核算项'!$B$2:$B$6232,$A380,'02_核算项'!$M$2:$M$6232,"VOCS")</f>
        <v>2.6037</v>
      </c>
      <c r="K380" s="4">
        <f>SUMIFS('02_核算项'!$AC$2:$AC$6232,'02_核算项'!$B$2:$B$6232,$A380,'02_核算项'!$M$2:$M$6232,"PM10")</f>
        <v>106.64986640000001</v>
      </c>
      <c r="L380" s="4">
        <f>SUMIFS('02_核算项'!$AC$2:$AC$6232,'02_核算项'!$B$2:$B$6232,$A380,'02_核算项'!$M$2:$M$6232,"PM25")</f>
        <v>25.743071200000006</v>
      </c>
      <c r="M380" s="4">
        <f>SUMIFS('02_核算项'!$AC$2:$AC$6232,'02_核算项'!$B$2:$B$6232,$A380,'02_核算项'!$M$2:$M$6232,"BC")</f>
        <v>0.05148614240000001</v>
      </c>
      <c r="N380" s="4">
        <f>SUMIFS('02_核算项'!$AC$2:$AC$6232,'02_核算项'!$B$2:$B$6232,$A380,'02_核算项'!$M$2:$M$6232,"OC")</f>
        <v>0.0</v>
      </c>
      <c r="O380" s="4">
        <f>SUMIFS('02_核算项'!$AC$2:$AC$6232,'02_核算项'!$B$2:$B$6232,$A380,'02_核算项'!$M$2:$M$6232,"NH3")</f>
        <v>0.0</v>
      </c>
      <c r="P380" s="4">
        <f>SUMIFS('02_核算项'!$AD$2:$AD$6232,'02_核算项'!$B$2:$B$6232,$A380,'02_核算项'!$M$2:$M$6232,"SO2")</f>
        <v>54.0991</v>
      </c>
      <c r="Q380" s="4">
        <f>SUMIFS('02_核算项'!$AD$2:$AD$6232,'02_核算项'!$B$2:$B$6232,$A380,'02_核算项'!$M$2:$M$6232,"NOX")</f>
        <v>108.4875</v>
      </c>
      <c r="R380" s="4">
        <f>SUMIFS('02_核算项'!$AD$2:$AD$6232,'02_核算项'!$B$2:$B$6232,$A380,'02_核算项'!$M$2:$M$6232,"CO")</f>
        <v>28.93</v>
      </c>
      <c r="S380" s="4">
        <f>SUMIFS('02_核算项'!$AD$2:$AD$6232,'02_核算项'!$B$2:$B$6232,$A380,'02_核算项'!$M$2:$M$6232,"VOCS")</f>
        <v>2.6037</v>
      </c>
      <c r="T380" s="4">
        <f>SUMIFS('02_核算项'!$AD$2:$AD$6232,'02_核算项'!$B$2:$B$6232,$A380,'02_核算项'!$M$2:$M$6232,"PM10")</f>
        <v>106.64986640000001</v>
      </c>
      <c r="U380" s="4">
        <f>SUMIFS('02_核算项'!$AD$2:$AD$6232,'02_核算项'!$B$2:$B$6232,$A380,'02_核算项'!$M$2:$M$6232,"PM25")</f>
        <v>25.743071200000006</v>
      </c>
      <c r="V380" s="4">
        <f>SUMIFS('02_核算项'!$AD$2:$AD$6232,'02_核算项'!$B$2:$B$6232,$A380,'02_核算项'!$M$2:$M$6232,"BC")</f>
        <v>0.05148614240000001</v>
      </c>
      <c r="W380" s="4">
        <f>SUMIFS('02_核算项'!$AD$2:$AD$6232,'02_核算项'!$B$2:$B$6232,$A380,'02_核算项'!$M$2:$M$6232,"OC")</f>
        <v>0.0</v>
      </c>
      <c r="X380" s="4">
        <f>SUMIFS('02_核算项'!$AD$2:$AD$6232,'02_核算项'!$B$2:$B$6232,$A380,'02_核算项'!$M$2:$M$6232,"NH3")</f>
        <v>0.0</v>
      </c>
      <c r="Y380" s="2">
        <v>33</v>
      </c>
    </row>
    <row r="381" spans="1:25">
      <c r="A381" s="2" t="s">
        <v>4954</v>
      </c>
      <c r="B381" s="2" t="s">
        <v>2825</v>
      </c>
      <c r="C381" s="2" t="s">
        <v>760</v>
      </c>
      <c r="D381" s="2" t="s">
        <v>50</v>
      </c>
      <c r="E381" s="2" t="s">
        <v>51</v>
      </c>
      <c r="F381" s="2" t="s">
        <v>142</v>
      </c>
      <c r="G381" s="4">
        <f>SUMIFS('02_核算项'!$AC$2:$AC$6232,'02_核算项'!$B$2:$B$6232,$A381,'02_核算项'!$M$2:$M$6232,"SO2")</f>
        <v>7697.3383088</v>
      </c>
      <c r="H381" s="4">
        <f>SUMIFS('02_核算项'!$AC$2:$AC$6232,'02_核算项'!$B$2:$B$6232,$A381,'02_核算项'!$M$2:$M$6232,"NOX")</f>
        <v>4872.5030031999995</v>
      </c>
      <c r="I381" s="4">
        <f>SUMIFS('02_核算项'!$AC$2:$AC$6232,'02_核算项'!$B$2:$B$6232,$A381,'02_核算项'!$M$2:$M$6232,"CO")</f>
        <v>1351.59584</v>
      </c>
      <c r="J381" s="4">
        <f>SUMIFS('02_核算项'!$AC$2:$AC$6232,'02_核算项'!$B$2:$B$6232,$A381,'02_核算项'!$M$2:$M$6232,"VOCS")</f>
        <v>27.0319168</v>
      </c>
      <c r="K381" s="4">
        <f>SUMIFS('02_核算项'!$AC$2:$AC$6232,'02_核算项'!$B$2:$B$6232,$A381,'02_核算项'!$M$2:$M$6232,"PM10")</f>
        <v>20534.146831116803</v>
      </c>
      <c r="L381" s="4">
        <f>SUMIFS('02_核算项'!$AC$2:$AC$6232,'02_核算项'!$B$2:$B$6232,$A381,'02_核算项'!$M$2:$M$6232,"PM25")</f>
        <v>4956.518200614401</v>
      </c>
      <c r="M381" s="4">
        <f>SUMIFS('02_核算项'!$AC$2:$AC$6232,'02_核算项'!$B$2:$B$6232,$A381,'02_核算项'!$M$2:$M$6232,"BC")</f>
        <v>9.913036401228805</v>
      </c>
      <c r="N381" s="4">
        <f>SUMIFS('02_核算项'!$AC$2:$AC$6232,'02_核算项'!$B$2:$B$6232,$A381,'02_核算项'!$M$2:$M$6232,"OC")</f>
        <v>0.0</v>
      </c>
      <c r="O381" s="4">
        <f>SUMIFS('02_核算项'!$AC$2:$AC$6232,'02_核算项'!$B$2:$B$6232,$A381,'02_核算项'!$M$2:$M$6232,"NH3")</f>
        <v>0.0</v>
      </c>
      <c r="P381" s="4">
        <f>SUMIFS('02_核算项'!$AD$2:$AD$6232,'02_核算项'!$B$2:$B$6232,$A381,'02_核算项'!$M$2:$M$6232,"SO2")</f>
        <v>7697.3383088</v>
      </c>
      <c r="Q381" s="4">
        <f>SUMIFS('02_核算项'!$AD$2:$AD$6232,'02_核算项'!$B$2:$B$6232,$A381,'02_核算项'!$M$2:$M$6232,"NOX")</f>
        <v>3800.5523424959997</v>
      </c>
      <c r="R381" s="4">
        <f>SUMIFS('02_核算项'!$AD$2:$AD$6232,'02_核算项'!$B$2:$B$6232,$A381,'02_核算项'!$M$2:$M$6232,"CO")</f>
        <v>1351.59584</v>
      </c>
      <c r="S381" s="4">
        <f>SUMIFS('02_核算项'!$AD$2:$AD$6232,'02_核算项'!$B$2:$B$6232,$A381,'02_核算项'!$M$2:$M$6232,"VOCS")</f>
        <v>27.0319168</v>
      </c>
      <c r="T381" s="4">
        <f>SUMIFS('02_核算项'!$AD$2:$AD$6232,'02_核算项'!$B$2:$B$6232,$A381,'02_核算项'!$M$2:$M$6232,"PM10")</f>
        <v>20534.146831116803</v>
      </c>
      <c r="U381" s="4">
        <f>SUMIFS('02_核算项'!$AD$2:$AD$6232,'02_核算项'!$B$2:$B$6232,$A381,'02_核算项'!$M$2:$M$6232,"PM25")</f>
        <v>4956.518200614401</v>
      </c>
      <c r="V381" s="4">
        <f>SUMIFS('02_核算项'!$AD$2:$AD$6232,'02_核算项'!$B$2:$B$6232,$A381,'02_核算项'!$M$2:$M$6232,"BC")</f>
        <v>9.913036401228805</v>
      </c>
      <c r="W381" s="4">
        <f>SUMIFS('02_核算项'!$AD$2:$AD$6232,'02_核算项'!$B$2:$B$6232,$A381,'02_核算项'!$M$2:$M$6232,"OC")</f>
        <v>0.0</v>
      </c>
      <c r="X381" s="4">
        <f>SUMIFS('02_核算项'!$AD$2:$AD$6232,'02_核算项'!$B$2:$B$6232,$A381,'02_核算项'!$M$2:$M$6232,"NH3")</f>
        <v>0.0</v>
      </c>
      <c r="Y381" s="2">
        <v>41</v>
      </c>
    </row>
    <row r="382" spans="1:25">
      <c r="A382" s="2" t="s">
        <v>4964</v>
      </c>
      <c r="B382" s="2" t="s">
        <v>923</v>
      </c>
      <c r="C382" s="2" t="s">
        <v>924</v>
      </c>
      <c r="D382" s="2" t="s">
        <v>278</v>
      </c>
      <c r="E382" s="2" t="s">
        <v>120</v>
      </c>
      <c r="F382" s="2" t="s">
        <v>52</v>
      </c>
      <c r="G382" s="4">
        <f>SUMIFS('02_核算项'!$AC$2:$AC$6232,'02_核算项'!$B$2:$B$6232,$A382,'02_核算项'!$M$2:$M$6232,"SO2")</f>
        <v>0</v>
      </c>
      <c r="H382" s="4">
        <f>SUMIFS('02_核算项'!$AC$2:$AC$6232,'02_核算项'!$B$2:$B$6232,$A382,'02_核算项'!$M$2:$M$6232,"NOX")</f>
        <v>0</v>
      </c>
      <c r="I382" s="4">
        <f>SUMIFS('02_核算项'!$AC$2:$AC$6232,'02_核算项'!$B$2:$B$6232,$A382,'02_核算项'!$M$2:$M$6232,"CO")</f>
        <v>0</v>
      </c>
      <c r="J382" s="4">
        <f>SUMIFS('02_核算项'!$AC$2:$AC$6232,'02_核算项'!$B$2:$B$6232,$A382,'02_核算项'!$M$2:$M$6232,"VOCS")</f>
        <v>0</v>
      </c>
      <c r="K382" s="4">
        <f>SUMIFS('02_核算项'!$AC$2:$AC$6232,'02_核算项'!$B$2:$B$6232,$A382,'02_核算项'!$M$2:$M$6232,"PM10")</f>
        <v>0</v>
      </c>
      <c r="L382" s="4">
        <f>SUMIFS('02_核算项'!$AC$2:$AC$6232,'02_核算项'!$B$2:$B$6232,$A382,'02_核算项'!$M$2:$M$6232,"PM25")</f>
        <v>0</v>
      </c>
      <c r="M382" s="4">
        <f>SUMIFS('02_核算项'!$AC$2:$AC$6232,'02_核算项'!$B$2:$B$6232,$A382,'02_核算项'!$M$2:$M$6232,"BC")</f>
        <v>0</v>
      </c>
      <c r="N382" s="4">
        <f>SUMIFS('02_核算项'!$AC$2:$AC$6232,'02_核算项'!$B$2:$B$6232,$A382,'02_核算项'!$M$2:$M$6232,"OC")</f>
        <v>0</v>
      </c>
      <c r="O382" s="4">
        <f>SUMIFS('02_核算项'!$AC$2:$AC$6232,'02_核算项'!$B$2:$B$6232,$A382,'02_核算项'!$M$2:$M$6232,"NH3")</f>
        <v>0.0</v>
      </c>
      <c r="X382" s="4">
        <f>SUMIFS('02_核算项'!$AD$2:$AD$6232,'02_核算项'!$B$2:$B$6232,$A382,'02_核算项'!$M$2:$M$6232,"NH3")</f>
        <v>0.0</v>
      </c>
      <c r="Y382" s="2">
        <v>58</v>
      </c>
    </row>
    <row r="383" spans="1:25">
      <c r="A383" s="2" t="s">
        <v>4974</v>
      </c>
      <c r="B383" s="2" t="s">
        <v>4975</v>
      </c>
      <c r="C383" s="2" t="s">
        <v>526</v>
      </c>
      <c r="D383" s="2" t="s">
        <v>278</v>
      </c>
      <c r="E383" s="2" t="s">
        <v>120</v>
      </c>
      <c r="F383" s="2" t="s">
        <v>52</v>
      </c>
      <c r="G383" s="4">
        <f>SUMIFS('02_核算项'!$AC$2:$AC$6232,'02_核算项'!$B$2:$B$6232,$A383,'02_核算项'!$M$2:$M$6232,"SO2")</f>
        <v>0.0</v>
      </c>
      <c r="H383" s="4">
        <f>SUMIFS('02_核算项'!$AC$2:$AC$6232,'02_核算项'!$B$2:$B$6232,$A383,'02_核算项'!$M$2:$M$6232,"NOX")</f>
        <v>0.19515999999999997</v>
      </c>
      <c r="I383" s="4">
        <f>SUMIFS('02_核算项'!$AC$2:$AC$6232,'02_核算项'!$B$2:$B$6232,$A383,'02_核算项'!$M$2:$M$6232,"CO")</f>
        <v>0.06188</v>
      </c>
      <c r="J383" s="4">
        <f>SUMIFS('02_核算项'!$AC$2:$AC$6232,'02_核算项'!$B$2:$B$6232,$A383,'02_核算项'!$M$2:$M$6232,"VOCS")</f>
        <v>0.000952</v>
      </c>
      <c r="K383" s="4">
        <f>SUMIFS('02_核算项'!$AC$2:$AC$6232,'02_核算项'!$B$2:$B$6232,$A383,'02_核算项'!$M$2:$M$6232,"PM10")</f>
        <v>0.001428</v>
      </c>
      <c r="L383" s="4">
        <f>SUMIFS('02_核算项'!$AC$2:$AC$6232,'02_核算项'!$B$2:$B$6232,$A383,'02_核算项'!$M$2:$M$6232,"PM25")</f>
        <v>0.001428</v>
      </c>
      <c r="M383" s="4">
        <f>SUMIFS('02_核算项'!$AC$2:$AC$6232,'02_核算项'!$B$2:$B$6232,$A383,'02_核算项'!$M$2:$M$6232,"BC")</f>
        <v>0.0</v>
      </c>
      <c r="N383" s="4">
        <f>SUMIFS('02_核算项'!$AC$2:$AC$6232,'02_核算项'!$B$2:$B$6232,$A383,'02_核算项'!$M$2:$M$6232,"OC")</f>
        <v>0.0</v>
      </c>
      <c r="O383" s="4">
        <f>SUMIFS('02_核算项'!$AC$2:$AC$6232,'02_核算项'!$B$2:$B$6232,$A383,'02_核算项'!$M$2:$M$6232,"NH3")</f>
        <v>0.0</v>
      </c>
      <c r="P383" s="4">
        <f>SUMIFS('02_核算项'!$AD$2:$AD$6232,'02_核算项'!$B$2:$B$6232,$A383,'02_核算项'!$M$2:$M$6232,"SO2")</f>
        <v>0.0</v>
      </c>
      <c r="Q383" s="4">
        <f>SUMIFS('02_核算项'!$AD$2:$AD$6232,'02_核算项'!$B$2:$B$6232,$A383,'02_核算项'!$M$2:$M$6232,"NOX")</f>
        <v>0.19515999999999997</v>
      </c>
      <c r="R383" s="4">
        <f>SUMIFS('02_核算项'!$AD$2:$AD$6232,'02_核算项'!$B$2:$B$6232,$A383,'02_核算项'!$M$2:$M$6232,"CO")</f>
        <v>0.06188</v>
      </c>
      <c r="S383" s="4">
        <f>SUMIFS('02_核算项'!$AD$2:$AD$6232,'02_核算项'!$B$2:$B$6232,$A383,'02_核算项'!$M$2:$M$6232,"VOCS")</f>
        <v>0.000952</v>
      </c>
      <c r="T383" s="4">
        <f>SUMIFS('02_核算项'!$AD$2:$AD$6232,'02_核算项'!$B$2:$B$6232,$A383,'02_核算项'!$M$2:$M$6232,"PM10")</f>
        <v>0.001428</v>
      </c>
      <c r="U383" s="4">
        <f>SUMIFS('02_核算项'!$AD$2:$AD$6232,'02_核算项'!$B$2:$B$6232,$A383,'02_核算项'!$M$2:$M$6232,"PM25")</f>
        <v>0.001428</v>
      </c>
      <c r="V383" s="4">
        <f>SUMIFS('02_核算项'!$AD$2:$AD$6232,'02_核算项'!$B$2:$B$6232,$A383,'02_核算项'!$M$2:$M$6232,"BC")</f>
        <v>0.0</v>
      </c>
      <c r="W383" s="4">
        <f>SUMIFS('02_核算项'!$AD$2:$AD$6232,'02_核算项'!$B$2:$B$6232,$A383,'02_核算项'!$M$2:$M$6232,"OC")</f>
        <v>0.0</v>
      </c>
      <c r="X383" s="4">
        <f>SUMIFS('02_核算项'!$AD$2:$AD$6232,'02_核算项'!$B$2:$B$6232,$A383,'02_核算项'!$M$2:$M$6232,"NH3")</f>
        <v>0.0</v>
      </c>
      <c r="Y383" s="2">
        <v>81</v>
      </c>
    </row>
    <row r="384" spans="1:25">
      <c r="A384" s="2" t="s">
        <v>4993</v>
      </c>
      <c r="B384" s="2" t="s">
        <v>4080</v>
      </c>
      <c r="C384" s="2" t="s">
        <v>924</v>
      </c>
      <c r="D384" s="2" t="s">
        <v>278</v>
      </c>
      <c r="E384" s="2" t="s">
        <v>735</v>
      </c>
      <c r="F384" s="2" t="s">
        <v>52</v>
      </c>
      <c r="G384" s="4">
        <f>SUMIFS('02_核算项'!$AC$2:$AC$6232,'02_核算项'!$B$2:$B$6232,$A384,'02_核算项'!$M$2:$M$6232,"SO2")</f>
        <v>0.157365</v>
      </c>
      <c r="H384" s="4">
        <f>SUMIFS('02_核算项'!$AC$2:$AC$6232,'02_核算项'!$B$2:$B$6232,$A384,'02_核算项'!$M$2:$M$6232,"NOX")</f>
        <v>0.388167</v>
      </c>
      <c r="I384" s="4">
        <f>SUMIFS('02_核算项'!$AC$2:$AC$6232,'02_核算项'!$B$2:$B$6232,$A384,'02_核算项'!$M$2:$M$6232,"CO")</f>
        <v>0.031473</v>
      </c>
      <c r="J384" s="4">
        <f>SUMIFS('02_核算项'!$AC$2:$AC$6232,'02_核算项'!$B$2:$B$6232,$A384,'02_核算项'!$M$2:$M$6232,"VOCS")</f>
        <v>0.00681915</v>
      </c>
      <c r="K384" s="4">
        <f>SUMIFS('02_核算项'!$AC$2:$AC$6232,'02_核算项'!$B$2:$B$6232,$A384,'02_核算项'!$M$2:$M$6232,"PM10")</f>
        <v>0.0262275</v>
      </c>
      <c r="L384" s="4">
        <f>SUMIFS('02_核算项'!$AC$2:$AC$6232,'02_核算项'!$B$2:$B$6232,$A384,'02_核算项'!$M$2:$M$6232,"PM25")</f>
        <v>0.0262275</v>
      </c>
      <c r="M384" s="4">
        <f>SUMIFS('02_核算项'!$AC$2:$AC$6232,'02_核算项'!$B$2:$B$6232,$A384,'02_核算项'!$M$2:$M$6232,"BC")</f>
        <v>0.0005245499999999999</v>
      </c>
      <c r="N384" s="4">
        <f>SUMIFS('02_核算项'!$AC$2:$AC$6232,'02_核算项'!$B$2:$B$6232,$A384,'02_核算项'!$M$2:$M$6232,"OC")</f>
        <v>0.0020981999999999997</v>
      </c>
      <c r="O384" s="4">
        <f>SUMIFS('02_核算项'!$AC$2:$AC$6232,'02_核算项'!$B$2:$B$6232,$A384,'02_核算项'!$M$2:$M$6232,"NH3")</f>
        <v>0.0</v>
      </c>
      <c r="P384" s="4">
        <f>SUMIFS('02_核算项'!$AD$2:$AD$6232,'02_核算项'!$B$2:$B$6232,$A384,'02_核算项'!$M$2:$M$6232,"SO2")</f>
        <v>0.157365</v>
      </c>
      <c r="Q384" s="4">
        <f>SUMIFS('02_核算项'!$AD$2:$AD$6232,'02_核算项'!$B$2:$B$6232,$A384,'02_核算项'!$M$2:$M$6232,"NOX")</f>
        <v>0.388167</v>
      </c>
      <c r="R384" s="4">
        <f>SUMIFS('02_核算项'!$AD$2:$AD$6232,'02_核算项'!$B$2:$B$6232,$A384,'02_核算项'!$M$2:$M$6232,"CO")</f>
        <v>0.031473</v>
      </c>
      <c r="S384" s="4">
        <f>SUMIFS('02_核算项'!$AD$2:$AD$6232,'02_核算项'!$B$2:$B$6232,$A384,'02_核算项'!$M$2:$M$6232,"VOCS")</f>
        <v>0.00681915</v>
      </c>
      <c r="T384" s="4">
        <f>SUMIFS('02_核算项'!$AD$2:$AD$6232,'02_核算项'!$B$2:$B$6232,$A384,'02_核算项'!$M$2:$M$6232,"PM10")</f>
        <v>0.0262275</v>
      </c>
      <c r="U384" s="4">
        <f>SUMIFS('02_核算项'!$AD$2:$AD$6232,'02_核算项'!$B$2:$B$6232,$A384,'02_核算项'!$M$2:$M$6232,"PM25")</f>
        <v>0.0262275</v>
      </c>
      <c r="V384" s="4">
        <f>SUMIFS('02_核算项'!$AD$2:$AD$6232,'02_核算项'!$B$2:$B$6232,$A384,'02_核算项'!$M$2:$M$6232,"BC")</f>
        <v>0.0005245499999999999</v>
      </c>
      <c r="W384" s="4">
        <f>SUMIFS('02_核算项'!$AD$2:$AD$6232,'02_核算项'!$B$2:$B$6232,$A384,'02_核算项'!$M$2:$M$6232,"OC")</f>
        <v>0.0020981999999999997</v>
      </c>
      <c r="X384" s="4">
        <f>SUMIFS('02_核算项'!$AD$2:$AD$6232,'02_核算项'!$B$2:$B$6232,$A384,'02_核算项'!$M$2:$M$6232,"NH3")</f>
        <v>0.0</v>
      </c>
      <c r="Y384" s="2">
        <v>81</v>
      </c>
    </row>
    <row r="385" spans="1:25">
      <c r="A385" s="2" t="s">
        <v>5011</v>
      </c>
      <c r="B385" s="2" t="s">
        <v>1093</v>
      </c>
      <c r="C385" s="2" t="s">
        <v>491</v>
      </c>
      <c r="D385" s="2" t="s">
        <v>278</v>
      </c>
      <c r="E385" s="2" t="s">
        <v>227</v>
      </c>
      <c r="F385" s="2" t="s">
        <v>1585</v>
      </c>
      <c r="G385" s="4">
        <f>SUMIFS('02_核算项'!$AC$2:$AC$6232,'02_核算项'!$B$2:$B$6232,$A385,'02_核算项'!$M$2:$M$6232,"SO2")</f>
        <v>0.0</v>
      </c>
      <c r="H385" s="4">
        <f>SUMIFS('02_核算项'!$AC$2:$AC$6232,'02_核算项'!$B$2:$B$6232,$A385,'02_核算项'!$M$2:$M$6232,"NOX")</f>
        <v>0.0</v>
      </c>
      <c r="I385" s="4">
        <f>SUMIFS('02_核算项'!$AC$2:$AC$6232,'02_核算项'!$B$2:$B$6232,$A385,'02_核算项'!$M$2:$M$6232,"CO")</f>
        <v>0.0</v>
      </c>
      <c r="J385" s="4">
        <f>SUMIFS('02_核算项'!$AC$2:$AC$6232,'02_核算项'!$B$2:$B$6232,$A385,'02_核算项'!$M$2:$M$6232,"VOCS")</f>
        <v>0.0</v>
      </c>
      <c r="K385" s="4">
        <f>SUMIFS('02_核算项'!$AC$2:$AC$6232,'02_核算项'!$B$2:$B$6232,$A385,'02_核算项'!$M$2:$M$6232,"PM10")</f>
        <v>0.0</v>
      </c>
      <c r="L385" s="4">
        <f>SUMIFS('02_核算项'!$AC$2:$AC$6232,'02_核算项'!$B$2:$B$6232,$A385,'02_核算项'!$M$2:$M$6232,"PM25")</f>
        <v>0.0</v>
      </c>
      <c r="M385" s="4">
        <f>SUMIFS('02_核算项'!$AC$2:$AC$6232,'02_核算项'!$B$2:$B$6232,$A385,'02_核算项'!$M$2:$M$6232,"BC")</f>
        <v>0.0</v>
      </c>
      <c r="N385" s="4">
        <f>SUMIFS('02_核算项'!$AC$2:$AC$6232,'02_核算项'!$B$2:$B$6232,$A385,'02_核算项'!$M$2:$M$6232,"OC")</f>
        <v>0.0</v>
      </c>
      <c r="O385" s="4">
        <f>SUMIFS('02_核算项'!$AC$2:$AC$6232,'02_核算项'!$B$2:$B$6232,$A385,'02_核算项'!$M$2:$M$6232,"NH3")</f>
        <v>0.0</v>
      </c>
      <c r="P385" s="4">
        <f>SUMIFS('02_核算项'!$AD$2:$AD$6232,'02_核算项'!$B$2:$B$6232,$A385,'02_核算项'!$M$2:$M$6232,"SO2")</f>
        <v>0.0</v>
      </c>
      <c r="Q385" s="4">
        <f>SUMIFS('02_核算项'!$AD$2:$AD$6232,'02_核算项'!$B$2:$B$6232,$A385,'02_核算项'!$M$2:$M$6232,"NOX")</f>
        <v>0.0</v>
      </c>
      <c r="R385" s="4">
        <f>SUMIFS('02_核算项'!$AD$2:$AD$6232,'02_核算项'!$B$2:$B$6232,$A385,'02_核算项'!$M$2:$M$6232,"CO")</f>
        <v>0.0</v>
      </c>
      <c r="S385" s="4">
        <f>SUMIFS('02_核算项'!$AD$2:$AD$6232,'02_核算项'!$B$2:$B$6232,$A385,'02_核算项'!$M$2:$M$6232,"VOCS")</f>
        <v>0.0</v>
      </c>
      <c r="T385" s="4">
        <f>SUMIFS('02_核算项'!$AD$2:$AD$6232,'02_核算项'!$B$2:$B$6232,$A385,'02_核算项'!$M$2:$M$6232,"PM10")</f>
        <v>0.0</v>
      </c>
      <c r="U385" s="4">
        <f>SUMIFS('02_核算项'!$AD$2:$AD$6232,'02_核算项'!$B$2:$B$6232,$A385,'02_核算项'!$M$2:$M$6232,"PM25")</f>
        <v>0.0</v>
      </c>
      <c r="V385" s="4">
        <f>SUMIFS('02_核算项'!$AD$2:$AD$6232,'02_核算项'!$B$2:$B$6232,$A385,'02_核算项'!$M$2:$M$6232,"BC")</f>
        <v>0.0</v>
      </c>
      <c r="W385" s="4">
        <f>SUMIFS('02_核算项'!$AD$2:$AD$6232,'02_核算项'!$B$2:$B$6232,$A385,'02_核算项'!$M$2:$M$6232,"OC")</f>
        <v>0.0</v>
      </c>
      <c r="X385" s="4">
        <f>SUMIFS('02_核算项'!$AD$2:$AD$6232,'02_核算项'!$B$2:$B$6232,$A385,'02_核算项'!$M$2:$M$6232,"NH3")</f>
        <v>0.0</v>
      </c>
      <c r="Y385" s="2">
        <v>48</v>
      </c>
    </row>
    <row r="386" spans="1:25">
      <c r="A386" s="2" t="s">
        <v>5021</v>
      </c>
      <c r="B386" s="2" t="s">
        <v>4913</v>
      </c>
      <c r="C386" s="2" t="s">
        <v>277</v>
      </c>
      <c r="D386" s="2" t="s">
        <v>224</v>
      </c>
      <c r="E386" s="2" t="s">
        <v>225</v>
      </c>
      <c r="F386" s="2" t="s">
        <v>52</v>
      </c>
      <c r="G386" s="4">
        <f>SUMIFS('02_核算项'!$AC$2:$AC$6232,'02_核算项'!$B$2:$B$6232,$A386,'02_核算项'!$M$2:$M$6232,"SO2")</f>
        <v>0.0</v>
      </c>
      <c r="H386" s="4">
        <f>SUMIFS('02_核算项'!$AC$2:$AC$6232,'02_核算项'!$B$2:$B$6232,$A386,'02_核算项'!$M$2:$M$6232,"NOX")</f>
        <v>120.98894999999999</v>
      </c>
      <c r="I386" s="4">
        <f>SUMIFS('02_核算项'!$AC$2:$AC$6232,'02_核算项'!$B$2:$B$6232,$A386,'02_核算项'!$M$2:$M$6232,"CO")</f>
        <v>38.36235</v>
      </c>
      <c r="J386" s="4">
        <f>SUMIFS('02_核算项'!$AC$2:$AC$6232,'02_核算项'!$B$2:$B$6232,$A386,'02_核算项'!$M$2:$M$6232,"VOCS")</f>
        <v>0.59019</v>
      </c>
      <c r="K386" s="4">
        <f>SUMIFS('02_核算项'!$AC$2:$AC$6232,'02_核算项'!$B$2:$B$6232,$A386,'02_核算项'!$M$2:$M$6232,"PM10")</f>
        <v>0.885285</v>
      </c>
      <c r="L386" s="4">
        <f>SUMIFS('02_核算项'!$AC$2:$AC$6232,'02_核算项'!$B$2:$B$6232,$A386,'02_核算项'!$M$2:$M$6232,"PM25")</f>
        <v>0.885285</v>
      </c>
      <c r="M386" s="4">
        <f>SUMIFS('02_核算项'!$AC$2:$AC$6232,'02_核算项'!$B$2:$B$6232,$A386,'02_核算项'!$M$2:$M$6232,"BC")</f>
        <v>0.0</v>
      </c>
      <c r="N386" s="4">
        <f>SUMIFS('02_核算项'!$AC$2:$AC$6232,'02_核算项'!$B$2:$B$6232,$A386,'02_核算项'!$M$2:$M$6232,"OC")</f>
        <v>0.0</v>
      </c>
      <c r="O386" s="4">
        <f>SUMIFS('02_核算项'!$AC$2:$AC$6232,'02_核算项'!$B$2:$B$6232,$A386,'02_核算项'!$M$2:$M$6232,"NH3")</f>
        <v>0.0</v>
      </c>
      <c r="P386" s="4">
        <f>SUMIFS('02_核算项'!$AD$2:$AD$6232,'02_核算项'!$B$2:$B$6232,$A386,'02_核算项'!$M$2:$M$6232,"SO2")</f>
        <v>0.0</v>
      </c>
      <c r="Q386" s="4">
        <f>SUMIFS('02_核算项'!$AD$2:$AD$6232,'02_核算项'!$B$2:$B$6232,$A386,'02_核算项'!$M$2:$M$6232,"NOX")</f>
        <v>94.371381</v>
      </c>
      <c r="R386" s="4">
        <f>SUMIFS('02_核算项'!$AD$2:$AD$6232,'02_核算项'!$B$2:$B$6232,$A386,'02_核算项'!$M$2:$M$6232,"CO")</f>
        <v>38.36235</v>
      </c>
      <c r="S386" s="4">
        <f>SUMIFS('02_核算项'!$AD$2:$AD$6232,'02_核算项'!$B$2:$B$6232,$A386,'02_核算项'!$M$2:$M$6232,"VOCS")</f>
        <v>0.59019</v>
      </c>
      <c r="T386" s="4">
        <f>SUMIFS('02_核算项'!$AD$2:$AD$6232,'02_核算项'!$B$2:$B$6232,$A386,'02_核算项'!$M$2:$M$6232,"PM10")</f>
        <v>0.885285</v>
      </c>
      <c r="U386" s="4">
        <f>SUMIFS('02_核算项'!$AD$2:$AD$6232,'02_核算项'!$B$2:$B$6232,$A386,'02_核算项'!$M$2:$M$6232,"PM25")</f>
        <v>0.885285</v>
      </c>
      <c r="V386" s="4">
        <f>SUMIFS('02_核算项'!$AD$2:$AD$6232,'02_核算项'!$B$2:$B$6232,$A386,'02_核算项'!$M$2:$M$6232,"BC")</f>
        <v>0.0</v>
      </c>
      <c r="W386" s="4">
        <f>SUMIFS('02_核算项'!$AD$2:$AD$6232,'02_核算项'!$B$2:$B$6232,$A386,'02_核算项'!$M$2:$M$6232,"OC")</f>
        <v>0.0</v>
      </c>
      <c r="X386" s="4">
        <f>SUMIFS('02_核算项'!$AD$2:$AD$6232,'02_核算项'!$B$2:$B$6232,$A386,'02_核算项'!$M$2:$M$6232,"NH3")</f>
        <v>0.0</v>
      </c>
      <c r="Y386" s="2">
        <v>32</v>
      </c>
    </row>
    <row r="387" spans="1:25">
      <c r="A387" s="2" t="s">
        <v>5031</v>
      </c>
      <c r="B387" s="2" t="s">
        <v>644</v>
      </c>
      <c r="C387" s="2" t="s">
        <v>325</v>
      </c>
      <c r="D387" s="2" t="s">
        <v>278</v>
      </c>
      <c r="E387" s="2" t="s">
        <v>120</v>
      </c>
      <c r="F387" s="2" t="s">
        <v>142</v>
      </c>
      <c r="G387" s="4">
        <f>SUMIFS('02_核算项'!$AC$2:$AC$6232,'02_核算项'!$B$2:$B$6232,$A387,'02_核算项'!$M$2:$M$6232,"SO2")</f>
        <v>0.0</v>
      </c>
      <c r="H387" s="4">
        <f>SUMIFS('02_核算项'!$AC$2:$AC$6232,'02_核算项'!$B$2:$B$6232,$A387,'02_核算项'!$M$2:$M$6232,"NOX")</f>
        <v>0.0</v>
      </c>
      <c r="I387" s="4">
        <f>SUMIFS('02_核算项'!$AC$2:$AC$6232,'02_核算项'!$B$2:$B$6232,$A387,'02_核算项'!$M$2:$M$6232,"CO")</f>
        <v>0.0</v>
      </c>
      <c r="J387" s="4">
        <f>SUMIFS('02_核算项'!$AC$2:$AC$6232,'02_核算项'!$B$2:$B$6232,$A387,'02_核算项'!$M$2:$M$6232,"VOCS")</f>
        <v>0.0</v>
      </c>
      <c r="K387" s="4">
        <f>SUMIFS('02_核算项'!$AC$2:$AC$6232,'02_核算项'!$B$2:$B$6232,$A387,'02_核算项'!$M$2:$M$6232,"PM10")</f>
        <v>0.0</v>
      </c>
      <c r="L387" s="4">
        <f>SUMIFS('02_核算项'!$AC$2:$AC$6232,'02_核算项'!$B$2:$B$6232,$A387,'02_核算项'!$M$2:$M$6232,"PM25")</f>
        <v>0.0</v>
      </c>
      <c r="M387" s="4">
        <f>SUMIFS('02_核算项'!$AC$2:$AC$6232,'02_核算项'!$B$2:$B$6232,$A387,'02_核算项'!$M$2:$M$6232,"BC")</f>
        <v>0.0</v>
      </c>
      <c r="N387" s="4">
        <f>SUMIFS('02_核算项'!$AC$2:$AC$6232,'02_核算项'!$B$2:$B$6232,$A387,'02_核算项'!$M$2:$M$6232,"OC")</f>
        <v>0.0</v>
      </c>
      <c r="O387" s="4">
        <f>SUMIFS('02_核算项'!$AC$2:$AC$6232,'02_核算项'!$B$2:$B$6232,$A387,'02_核算项'!$M$2:$M$6232,"NH3")</f>
        <v>0</v>
      </c>
      <c r="P387" s="4">
        <f>SUMIFS('02_核算项'!$AD$2:$AD$6232,'02_核算项'!$B$2:$B$6232,$A387,'02_核算项'!$M$2:$M$6232,"SO2")</f>
        <v>0.0</v>
      </c>
      <c r="Q387" s="4">
        <f>SUMIFS('02_核算项'!$AD$2:$AD$6232,'02_核算项'!$B$2:$B$6232,$A387,'02_核算项'!$M$2:$M$6232,"NOX")</f>
        <v>0.0</v>
      </c>
      <c r="R387" s="4">
        <f>SUMIFS('02_核算项'!$AD$2:$AD$6232,'02_核算项'!$B$2:$B$6232,$A387,'02_核算项'!$M$2:$M$6232,"CO")</f>
        <v>0.0</v>
      </c>
      <c r="S387" s="4">
        <f>SUMIFS('02_核算项'!$AD$2:$AD$6232,'02_核算项'!$B$2:$B$6232,$A387,'02_核算项'!$M$2:$M$6232,"VOCS")</f>
        <v>0.0</v>
      </c>
      <c r="T387" s="4">
        <f>SUMIFS('02_核算项'!$AD$2:$AD$6232,'02_核算项'!$B$2:$B$6232,$A387,'02_核算项'!$M$2:$M$6232,"PM10")</f>
        <v>0.0</v>
      </c>
      <c r="U387" s="4">
        <f>SUMIFS('02_核算项'!$AD$2:$AD$6232,'02_核算项'!$B$2:$B$6232,$A387,'02_核算项'!$M$2:$M$6232,"PM25")</f>
        <v>0.0</v>
      </c>
      <c r="V387" s="4">
        <f>SUMIFS('02_核算项'!$AD$2:$AD$6232,'02_核算项'!$B$2:$B$6232,$A387,'02_核算项'!$M$2:$M$6232,"BC")</f>
        <v>0.0</v>
      </c>
      <c r="W387" s="4">
        <f>SUMIFS('02_核算项'!$AD$2:$AD$6232,'02_核算项'!$B$2:$B$6232,$A387,'02_核算项'!$M$2:$M$6232,"OC")</f>
        <v>0.0</v>
      </c>
      <c r="Y387" s="2">
        <v>57</v>
      </c>
    </row>
    <row r="388" spans="1:25">
      <c r="A388" s="2" t="s">
        <v>5041</v>
      </c>
      <c r="B388" s="2" t="s">
        <v>4891</v>
      </c>
      <c r="C388" s="2" t="s">
        <v>223</v>
      </c>
      <c r="D388" s="2" t="s">
        <v>119</v>
      </c>
      <c r="E388" s="2" t="s">
        <v>51</v>
      </c>
      <c r="F388" s="2" t="s">
        <v>52</v>
      </c>
      <c r="G388" s="4">
        <f>SUMIFS('02_核算项'!$AC$2:$AC$6232,'02_核算项'!$B$2:$B$6232,$A388,'02_核算项'!$M$2:$M$6232,"SO2")</f>
        <v>120.66599999999998</v>
      </c>
      <c r="H388" s="4">
        <f>SUMIFS('02_核算项'!$AC$2:$AC$6232,'02_核算项'!$B$2:$B$6232,$A388,'02_核算项'!$M$2:$M$6232,"NOX")</f>
        <v>58.5</v>
      </c>
      <c r="I388" s="4">
        <f>SUMIFS('02_核算项'!$AC$2:$AC$6232,'02_核算项'!$B$2:$B$6232,$A388,'02_核算项'!$M$2:$M$6232,"CO")</f>
        <v>15.6</v>
      </c>
      <c r="J388" s="4">
        <f>SUMIFS('02_核算项'!$AC$2:$AC$6232,'02_核算项'!$B$2:$B$6232,$A388,'02_核算项'!$M$2:$M$6232,"VOCS")</f>
        <v>1.404</v>
      </c>
      <c r="K388" s="4">
        <f>SUMIFS('02_核算项'!$AC$2:$AC$6232,'02_核算项'!$B$2:$B$6232,$A388,'02_核算项'!$M$2:$M$6232,"PM10")</f>
        <v>306.799584</v>
      </c>
      <c r="L388" s="4">
        <f>SUMIFS('02_核算项'!$AC$2:$AC$6232,'02_核算项'!$B$2:$B$6232,$A388,'02_核算项'!$M$2:$M$6232,"PM25")</f>
        <v>74.05507200000001</v>
      </c>
      <c r="M388" s="4">
        <f>SUMIFS('02_核算项'!$AC$2:$AC$6232,'02_核算项'!$B$2:$B$6232,$A388,'02_核算项'!$M$2:$M$6232,"BC")</f>
        <v>0.14811014400000003</v>
      </c>
      <c r="N388" s="4">
        <f>SUMIFS('02_核算项'!$AC$2:$AC$6232,'02_核算项'!$B$2:$B$6232,$A388,'02_核算项'!$M$2:$M$6232,"OC")</f>
        <v>0.0</v>
      </c>
      <c r="O388" s="4">
        <f>SUMIFS('02_核算项'!$AC$2:$AC$6232,'02_核算项'!$B$2:$B$6232,$A388,'02_核算项'!$M$2:$M$6232,"NH3")</f>
        <v>0.0</v>
      </c>
      <c r="P388" s="4">
        <f>SUMIFS('02_核算项'!$AD$2:$AD$6232,'02_核算项'!$B$2:$B$6232,$A388,'02_核算项'!$M$2:$M$6232,"SO2")</f>
        <v>120.66599999999998</v>
      </c>
      <c r="Q388" s="4">
        <f>SUMIFS('02_核算项'!$AD$2:$AD$6232,'02_核算项'!$B$2:$B$6232,$A388,'02_核算项'!$M$2:$M$6232,"NOX")</f>
        <v>58.5</v>
      </c>
      <c r="R388" s="4">
        <f>SUMIFS('02_核算项'!$AD$2:$AD$6232,'02_核算项'!$B$2:$B$6232,$A388,'02_核算项'!$M$2:$M$6232,"CO")</f>
        <v>15.6</v>
      </c>
      <c r="S388" s="4">
        <f>SUMIFS('02_核算项'!$AD$2:$AD$6232,'02_核算项'!$B$2:$B$6232,$A388,'02_核算项'!$M$2:$M$6232,"VOCS")</f>
        <v>1.404</v>
      </c>
      <c r="T388" s="4">
        <f>SUMIFS('02_核算项'!$AD$2:$AD$6232,'02_核算项'!$B$2:$B$6232,$A388,'02_核算项'!$M$2:$M$6232,"PM10")</f>
        <v>306.799584</v>
      </c>
      <c r="U388" s="4">
        <f>SUMIFS('02_核算项'!$AD$2:$AD$6232,'02_核算项'!$B$2:$B$6232,$A388,'02_核算项'!$M$2:$M$6232,"PM25")</f>
        <v>74.05507200000001</v>
      </c>
      <c r="V388" s="4">
        <f>SUMIFS('02_核算项'!$AD$2:$AD$6232,'02_核算项'!$B$2:$B$6232,$A388,'02_核算项'!$M$2:$M$6232,"BC")</f>
        <v>0.14811014400000003</v>
      </c>
      <c r="W388" s="4">
        <f>SUMIFS('02_核算项'!$AD$2:$AD$6232,'02_核算项'!$B$2:$B$6232,$A388,'02_核算项'!$M$2:$M$6232,"OC")</f>
        <v>0.0</v>
      </c>
      <c r="X388" s="4">
        <f>SUMIFS('02_核算项'!$AD$2:$AD$6232,'02_核算项'!$B$2:$B$6232,$A388,'02_核算项'!$M$2:$M$6232,"NH3")</f>
        <v>0.0</v>
      </c>
      <c r="Y388" s="2">
        <v>33</v>
      </c>
    </row>
    <row r="389" spans="1:25">
      <c r="A389" s="2" t="s">
        <v>5051</v>
      </c>
      <c r="B389" s="2" t="s">
        <v>2782</v>
      </c>
      <c r="C389" s="2" t="s">
        <v>526</v>
      </c>
      <c r="D389" s="2" t="s">
        <v>224</v>
      </c>
      <c r="E389" s="2" t="s">
        <v>225</v>
      </c>
      <c r="F389" s="2" t="s">
        <v>52</v>
      </c>
      <c r="G389" s="4">
        <f>SUMIFS('02_核算项'!$AC$2:$AC$6232,'02_核算项'!$B$2:$B$6232,$A389,'02_核算项'!$M$2:$M$6232,"SO2")</f>
        <v>0.0</v>
      </c>
      <c r="H389" s="4">
        <f>SUMIFS('02_核算项'!$AC$2:$AC$6232,'02_核算项'!$B$2:$B$6232,$A389,'02_核算项'!$M$2:$M$6232,"NOX")</f>
        <v>399.47817</v>
      </c>
      <c r="I389" s="4">
        <f>SUMIFS('02_核算项'!$AC$2:$AC$6232,'02_核算项'!$B$2:$B$6232,$A389,'02_核算项'!$M$2:$M$6232,"CO")</f>
        <v>126.66381000000003</v>
      </c>
      <c r="J389" s="4">
        <f>SUMIFS('02_核算项'!$AC$2:$AC$6232,'02_核算项'!$B$2:$B$6232,$A389,'02_核算项'!$M$2:$M$6232,"VOCS")</f>
        <v>1.9486740000000002</v>
      </c>
      <c r="K389" s="4">
        <f>SUMIFS('02_核算项'!$AC$2:$AC$6232,'02_核算项'!$B$2:$B$6232,$A389,'02_核算项'!$M$2:$M$6232,"PM10")</f>
        <v>2.9230110000000002</v>
      </c>
      <c r="L389" s="4">
        <f>SUMIFS('02_核算项'!$AC$2:$AC$6232,'02_核算项'!$B$2:$B$6232,$A389,'02_核算项'!$M$2:$M$6232,"PM25")</f>
        <v>2.9230110000000002</v>
      </c>
      <c r="M389" s="4">
        <f>SUMIFS('02_核算项'!$AC$2:$AC$6232,'02_核算项'!$B$2:$B$6232,$A389,'02_核算项'!$M$2:$M$6232,"BC")</f>
        <v>0.0</v>
      </c>
      <c r="N389" s="4">
        <f>SUMIFS('02_核算项'!$AC$2:$AC$6232,'02_核算项'!$B$2:$B$6232,$A389,'02_核算项'!$M$2:$M$6232,"OC")</f>
        <v>0.0</v>
      </c>
      <c r="O389" s="4">
        <f>SUMIFS('02_核算项'!$AC$2:$AC$6232,'02_核算项'!$B$2:$B$6232,$A389,'02_核算项'!$M$2:$M$6232,"NH3")</f>
        <v>0.0</v>
      </c>
      <c r="P389" s="4">
        <f>SUMIFS('02_核算项'!$AD$2:$AD$6232,'02_核算项'!$B$2:$B$6232,$A389,'02_核算项'!$M$2:$M$6232,"SO2")</f>
        <v>0.0</v>
      </c>
      <c r="Q389" s="4">
        <f>SUMIFS('02_核算项'!$AD$2:$AD$6232,'02_核算项'!$B$2:$B$6232,$A389,'02_核算项'!$M$2:$M$6232,"NOX")</f>
        <v>311.5929726</v>
      </c>
      <c r="R389" s="4">
        <f>SUMIFS('02_核算项'!$AD$2:$AD$6232,'02_核算项'!$B$2:$B$6232,$A389,'02_核算项'!$M$2:$M$6232,"CO")</f>
        <v>126.66381000000003</v>
      </c>
      <c r="S389" s="4">
        <f>SUMIFS('02_核算项'!$AD$2:$AD$6232,'02_核算项'!$B$2:$B$6232,$A389,'02_核算项'!$M$2:$M$6232,"VOCS")</f>
        <v>1.9486740000000002</v>
      </c>
      <c r="T389" s="4">
        <f>SUMIFS('02_核算项'!$AD$2:$AD$6232,'02_核算项'!$B$2:$B$6232,$A389,'02_核算项'!$M$2:$M$6232,"PM10")</f>
        <v>2.9230110000000002</v>
      </c>
      <c r="U389" s="4">
        <f>SUMIFS('02_核算项'!$AD$2:$AD$6232,'02_核算项'!$B$2:$B$6232,$A389,'02_核算项'!$M$2:$M$6232,"PM25")</f>
        <v>2.9230110000000002</v>
      </c>
      <c r="V389" s="4">
        <f>SUMIFS('02_核算项'!$AD$2:$AD$6232,'02_核算项'!$B$2:$B$6232,$A389,'02_核算项'!$M$2:$M$6232,"BC")</f>
        <v>0.0</v>
      </c>
      <c r="W389" s="4">
        <f>SUMIFS('02_核算项'!$AD$2:$AD$6232,'02_核算项'!$B$2:$B$6232,$A389,'02_核算项'!$M$2:$M$6232,"OC")</f>
        <v>0.0</v>
      </c>
      <c r="X389" s="4">
        <f>SUMIFS('02_核算项'!$AD$2:$AD$6232,'02_核算项'!$B$2:$B$6232,$A389,'02_核算项'!$M$2:$M$6232,"NH3")</f>
        <v>0.0</v>
      </c>
      <c r="Y389" s="2">
        <v>32</v>
      </c>
    </row>
    <row r="390" spans="1:25">
      <c r="A390" s="2" t="s">
        <v>5061</v>
      </c>
      <c r="B390" s="2" t="s">
        <v>4402</v>
      </c>
      <c r="C390" s="2" t="s">
        <v>911</v>
      </c>
      <c r="D390" s="2" t="s">
        <v>224</v>
      </c>
      <c r="E390" s="2" t="s">
        <v>227</v>
      </c>
      <c r="F390" s="2" t="s">
        <v>418</v>
      </c>
      <c r="G390" s="4">
        <f>SUMIFS('02_核算项'!$AC$2:$AC$6232,'02_核算项'!$B$2:$B$6232,$A390,'02_核算项'!$M$2:$M$6232,"SO2")</f>
        <v>0.0</v>
      </c>
      <c r="H390" s="4">
        <f>SUMIFS('02_核算项'!$AC$2:$AC$6232,'02_核算项'!$B$2:$B$6232,$A390,'02_核算项'!$M$2:$M$6232,"NOX")</f>
        <v>54.39674999999999</v>
      </c>
      <c r="I390" s="4">
        <f>SUMIFS('02_核算项'!$AC$2:$AC$6232,'02_核算项'!$B$2:$B$6232,$A390,'02_核算项'!$M$2:$M$6232,"CO")</f>
        <v>17.24775</v>
      </c>
      <c r="J390" s="4">
        <f>SUMIFS('02_核算项'!$AC$2:$AC$6232,'02_核算项'!$B$2:$B$6232,$A390,'02_核算项'!$M$2:$M$6232,"VOCS")</f>
        <v>0.26535</v>
      </c>
      <c r="K390" s="4">
        <f>SUMIFS('02_核算项'!$AC$2:$AC$6232,'02_核算项'!$B$2:$B$6232,$A390,'02_核算项'!$M$2:$M$6232,"PM10")</f>
        <v>0.398025</v>
      </c>
      <c r="L390" s="4">
        <f>SUMIFS('02_核算项'!$AC$2:$AC$6232,'02_核算项'!$B$2:$B$6232,$A390,'02_核算项'!$M$2:$M$6232,"PM25")</f>
        <v>0.398025</v>
      </c>
      <c r="M390" s="4">
        <f>SUMIFS('02_核算项'!$AC$2:$AC$6232,'02_核算项'!$B$2:$B$6232,$A390,'02_核算项'!$M$2:$M$6232,"BC")</f>
        <v>0.0</v>
      </c>
      <c r="N390" s="4">
        <f>SUMIFS('02_核算项'!$AC$2:$AC$6232,'02_核算项'!$B$2:$B$6232,$A390,'02_核算项'!$M$2:$M$6232,"OC")</f>
        <v>0.0</v>
      </c>
      <c r="O390" s="4">
        <f>SUMIFS('02_核算项'!$AC$2:$AC$6232,'02_核算项'!$B$2:$B$6232,$A390,'02_核算项'!$M$2:$M$6232,"NH3")</f>
        <v>0.0</v>
      </c>
      <c r="P390" s="4">
        <f>SUMIFS('02_核算项'!$AD$2:$AD$6232,'02_核算项'!$B$2:$B$6232,$A390,'02_核算项'!$M$2:$M$6232,"SO2")</f>
        <v>0.0</v>
      </c>
      <c r="Q390" s="4">
        <f>SUMIFS('02_核算项'!$AD$2:$AD$6232,'02_核算项'!$B$2:$B$6232,$A390,'02_核算项'!$M$2:$M$6232,"NOX")</f>
        <v>42.42946499999999</v>
      </c>
      <c r="R390" s="4">
        <f>SUMIFS('02_核算项'!$AD$2:$AD$6232,'02_核算项'!$B$2:$B$6232,$A390,'02_核算项'!$M$2:$M$6232,"CO")</f>
        <v>17.24775</v>
      </c>
      <c r="S390" s="4">
        <f>SUMIFS('02_核算项'!$AD$2:$AD$6232,'02_核算项'!$B$2:$B$6232,$A390,'02_核算项'!$M$2:$M$6232,"VOCS")</f>
        <v>0.26535</v>
      </c>
      <c r="T390" s="4">
        <f>SUMIFS('02_核算项'!$AD$2:$AD$6232,'02_核算项'!$B$2:$B$6232,$A390,'02_核算项'!$M$2:$M$6232,"PM10")</f>
        <v>0.398025</v>
      </c>
      <c r="U390" s="4">
        <f>SUMIFS('02_核算项'!$AD$2:$AD$6232,'02_核算项'!$B$2:$B$6232,$A390,'02_核算项'!$M$2:$M$6232,"PM25")</f>
        <v>0.398025</v>
      </c>
      <c r="V390" s="4">
        <f>SUMIFS('02_核算项'!$AD$2:$AD$6232,'02_核算项'!$B$2:$B$6232,$A390,'02_核算项'!$M$2:$M$6232,"BC")</f>
        <v>0.0</v>
      </c>
      <c r="W390" s="4">
        <f>SUMIFS('02_核算项'!$AD$2:$AD$6232,'02_核算项'!$B$2:$B$6232,$A390,'02_核算项'!$M$2:$M$6232,"OC")</f>
        <v>0.0</v>
      </c>
      <c r="X390" s="4">
        <f>SUMIFS('02_核算项'!$AD$2:$AD$6232,'02_核算项'!$B$2:$B$6232,$A390,'02_核算项'!$M$2:$M$6232,"NH3")</f>
        <v>0.0</v>
      </c>
      <c r="Y390" s="2">
        <v>32</v>
      </c>
    </row>
    <row r="391" spans="1:25">
      <c r="A391" s="2" t="s">
        <v>5071</v>
      </c>
      <c r="B391" s="2" t="s">
        <v>1204</v>
      </c>
      <c r="C391" s="2" t="s">
        <v>277</v>
      </c>
      <c r="D391" s="2" t="s">
        <v>278</v>
      </c>
      <c r="E391" s="2" t="s">
        <v>120</v>
      </c>
      <c r="F391" s="2" t="s">
        <v>912</v>
      </c>
      <c r="G391" s="4">
        <f>SUMIFS('02_核算项'!$AC$2:$AC$6232,'02_核算项'!$B$2:$B$6232,$A391,'02_核算项'!$M$2:$M$6232,"SO2")</f>
        <v>0</v>
      </c>
      <c r="H391" s="4">
        <f>SUMIFS('02_核算项'!$AC$2:$AC$6232,'02_核算项'!$B$2:$B$6232,$A391,'02_核算项'!$M$2:$M$6232,"NOX")</f>
        <v>0</v>
      </c>
      <c r="I391" s="4">
        <f>SUMIFS('02_核算项'!$AC$2:$AC$6232,'02_核算项'!$B$2:$B$6232,$A391,'02_核算项'!$M$2:$M$6232,"CO")</f>
        <v>0</v>
      </c>
      <c r="J391" s="4">
        <f>SUMIFS('02_核算项'!$AC$2:$AC$6232,'02_核算项'!$B$2:$B$6232,$A391,'02_核算项'!$M$2:$M$6232,"VOCS")</f>
        <v>0</v>
      </c>
      <c r="K391" s="4">
        <f>SUMIFS('02_核算项'!$AC$2:$AC$6232,'02_核算项'!$B$2:$B$6232,$A391,'02_核算项'!$M$2:$M$6232,"PM10")</f>
        <v>0</v>
      </c>
      <c r="L391" s="4">
        <f>SUMIFS('02_核算项'!$AC$2:$AC$6232,'02_核算项'!$B$2:$B$6232,$A391,'02_核算项'!$M$2:$M$6232,"PM25")</f>
        <v>0</v>
      </c>
      <c r="M391" s="4">
        <f>SUMIFS('02_核算项'!$AC$2:$AC$6232,'02_核算项'!$B$2:$B$6232,$A391,'02_核算项'!$M$2:$M$6232,"BC")</f>
        <v>0</v>
      </c>
      <c r="N391" s="4">
        <f>SUMIFS('02_核算项'!$AC$2:$AC$6232,'02_核算项'!$B$2:$B$6232,$A391,'02_核算项'!$M$2:$M$6232,"OC")</f>
        <v>0</v>
      </c>
      <c r="O391" s="4">
        <f>SUMIFS('02_核算项'!$AC$2:$AC$6232,'02_核算项'!$B$2:$B$6232,$A391,'02_核算项'!$M$2:$M$6232,"NH3")</f>
        <v>0.0</v>
      </c>
      <c r="X391" s="4">
        <f>SUMIFS('02_核算项'!$AD$2:$AD$6232,'02_核算项'!$B$2:$B$6232,$A391,'02_核算项'!$M$2:$M$6232,"NH3")</f>
        <v>0.0</v>
      </c>
      <c r="Y391" s="2">
        <v>58</v>
      </c>
    </row>
    <row r="392" spans="1:25">
      <c r="A392" s="2" t="s">
        <v>5081</v>
      </c>
      <c r="B392" s="2" t="s">
        <v>5082</v>
      </c>
      <c r="C392" s="2" t="s">
        <v>526</v>
      </c>
      <c r="D392" s="2" t="s">
        <v>50</v>
      </c>
      <c r="E392" s="2" t="s">
        <v>225</v>
      </c>
      <c r="F392" s="2" t="s">
        <v>52</v>
      </c>
      <c r="G392" s="4">
        <f>SUMIFS('02_核算项'!$AC$2:$AC$6232,'02_核算项'!$B$2:$B$6232,$A392,'02_核算项'!$M$2:$M$6232,"SO2")</f>
        <v>0.0</v>
      </c>
      <c r="H392" s="4">
        <f>SUMIFS('02_核算项'!$AC$2:$AC$6232,'02_核算项'!$B$2:$B$6232,$A392,'02_核算项'!$M$2:$M$6232,"NOX")</f>
        <v>0.09839999999999999</v>
      </c>
      <c r="I392" s="4">
        <f>SUMIFS('02_核算项'!$AC$2:$AC$6232,'02_核算项'!$B$2:$B$6232,$A392,'02_核算项'!$M$2:$M$6232,"CO")</f>
        <v>0.0312</v>
      </c>
      <c r="J392" s="4">
        <f>SUMIFS('02_核算项'!$AC$2:$AC$6232,'02_核算项'!$B$2:$B$6232,$A392,'02_核算项'!$M$2:$M$6232,"VOCS")</f>
        <v>0.00048</v>
      </c>
      <c r="K392" s="4">
        <f>SUMIFS('02_核算项'!$AC$2:$AC$6232,'02_核算项'!$B$2:$B$6232,$A392,'02_核算项'!$M$2:$M$6232,"PM10")</f>
        <v>0.00072</v>
      </c>
      <c r="L392" s="4">
        <f>SUMIFS('02_核算项'!$AC$2:$AC$6232,'02_核算项'!$B$2:$B$6232,$A392,'02_核算项'!$M$2:$M$6232,"PM25")</f>
        <v>0.00072</v>
      </c>
      <c r="M392" s="4">
        <f>SUMIFS('02_核算项'!$AC$2:$AC$6232,'02_核算项'!$B$2:$B$6232,$A392,'02_核算项'!$M$2:$M$6232,"BC")</f>
        <v>0.0</v>
      </c>
      <c r="N392" s="4">
        <f>SUMIFS('02_核算项'!$AC$2:$AC$6232,'02_核算项'!$B$2:$B$6232,$A392,'02_核算项'!$M$2:$M$6232,"OC")</f>
        <v>0.0</v>
      </c>
      <c r="O392" s="4">
        <f>SUMIFS('02_核算项'!$AC$2:$AC$6232,'02_核算项'!$B$2:$B$6232,$A392,'02_核算项'!$M$2:$M$6232,"NH3")</f>
        <v>0.0</v>
      </c>
      <c r="P392" s="4">
        <f>SUMIFS('02_核算项'!$AD$2:$AD$6232,'02_核算项'!$B$2:$B$6232,$A392,'02_核算项'!$M$2:$M$6232,"SO2")</f>
        <v>0.0</v>
      </c>
      <c r="Q392" s="4">
        <f>SUMIFS('02_核算项'!$AD$2:$AD$6232,'02_核算项'!$B$2:$B$6232,$A392,'02_核算项'!$M$2:$M$6232,"NOX")</f>
        <v>0.07675199999999999</v>
      </c>
      <c r="R392" s="4">
        <f>SUMIFS('02_核算项'!$AD$2:$AD$6232,'02_核算项'!$B$2:$B$6232,$A392,'02_核算项'!$M$2:$M$6232,"CO")</f>
        <v>0.0312</v>
      </c>
      <c r="S392" s="4">
        <f>SUMIFS('02_核算项'!$AD$2:$AD$6232,'02_核算项'!$B$2:$B$6232,$A392,'02_核算项'!$M$2:$M$6232,"VOCS")</f>
        <v>0.00048</v>
      </c>
      <c r="T392" s="4">
        <f>SUMIFS('02_核算项'!$AD$2:$AD$6232,'02_核算项'!$B$2:$B$6232,$A392,'02_核算项'!$M$2:$M$6232,"PM10")</f>
        <v>0.00072</v>
      </c>
      <c r="U392" s="4">
        <f>SUMIFS('02_核算项'!$AD$2:$AD$6232,'02_核算项'!$B$2:$B$6232,$A392,'02_核算项'!$M$2:$M$6232,"PM25")</f>
        <v>0.00072</v>
      </c>
      <c r="V392" s="4">
        <f>SUMIFS('02_核算项'!$AD$2:$AD$6232,'02_核算项'!$B$2:$B$6232,$A392,'02_核算项'!$M$2:$M$6232,"BC")</f>
        <v>0.0</v>
      </c>
      <c r="W392" s="4">
        <f>SUMIFS('02_核算项'!$AD$2:$AD$6232,'02_核算项'!$B$2:$B$6232,$A392,'02_核算项'!$M$2:$M$6232,"OC")</f>
        <v>0.0</v>
      </c>
      <c r="X392" s="4">
        <f>SUMIFS('02_核算项'!$AD$2:$AD$6232,'02_核算项'!$B$2:$B$6232,$A392,'02_核算项'!$M$2:$M$6232,"NH3")</f>
        <v>0.0</v>
      </c>
      <c r="Y392" s="2">
        <v>32</v>
      </c>
    </row>
    <row r="393" spans="1:25">
      <c r="A393" s="2" t="s">
        <v>5092</v>
      </c>
      <c r="B393" s="2" t="s">
        <v>276</v>
      </c>
      <c r="C393" s="2" t="s">
        <v>277</v>
      </c>
      <c r="D393" s="2" t="s">
        <v>278</v>
      </c>
      <c r="E393" s="2" t="s">
        <v>120</v>
      </c>
      <c r="F393" s="2" t="s">
        <v>2474</v>
      </c>
      <c r="G393" s="4">
        <f>SUMIFS('02_核算项'!$AC$2:$AC$6232,'02_核算项'!$B$2:$B$6232,$A393,'02_核算项'!$M$2:$M$6232,"SO2")</f>
        <v>0</v>
      </c>
      <c r="H393" s="4">
        <f>SUMIFS('02_核算项'!$AC$2:$AC$6232,'02_核算项'!$B$2:$B$6232,$A393,'02_核算项'!$M$2:$M$6232,"NOX")</f>
        <v>0</v>
      </c>
      <c r="I393" s="4">
        <f>SUMIFS('02_核算项'!$AC$2:$AC$6232,'02_核算项'!$B$2:$B$6232,$A393,'02_核算项'!$M$2:$M$6232,"CO")</f>
        <v>0</v>
      </c>
      <c r="J393" s="4">
        <f>SUMIFS('02_核算项'!$AC$2:$AC$6232,'02_核算项'!$B$2:$B$6232,$A393,'02_核算项'!$M$2:$M$6232,"VOCS")</f>
        <v>0</v>
      </c>
      <c r="K393" s="4">
        <f>SUMIFS('02_核算项'!$AC$2:$AC$6232,'02_核算项'!$B$2:$B$6232,$A393,'02_核算项'!$M$2:$M$6232,"PM10")</f>
        <v>0</v>
      </c>
      <c r="L393" s="4">
        <f>SUMIFS('02_核算项'!$AC$2:$AC$6232,'02_核算项'!$B$2:$B$6232,$A393,'02_核算项'!$M$2:$M$6232,"PM25")</f>
        <v>0</v>
      </c>
      <c r="M393" s="4">
        <f>SUMIFS('02_核算项'!$AC$2:$AC$6232,'02_核算项'!$B$2:$B$6232,$A393,'02_核算项'!$M$2:$M$6232,"BC")</f>
        <v>0</v>
      </c>
      <c r="N393" s="4">
        <f>SUMIFS('02_核算项'!$AC$2:$AC$6232,'02_核算项'!$B$2:$B$6232,$A393,'02_核算项'!$M$2:$M$6232,"OC")</f>
        <v>0</v>
      </c>
      <c r="O393" s="4">
        <f>SUMIFS('02_核算项'!$AC$2:$AC$6232,'02_核算项'!$B$2:$B$6232,$A393,'02_核算项'!$M$2:$M$6232,"NH3")</f>
        <v>0.0</v>
      </c>
      <c r="X393" s="4">
        <f>SUMIFS('02_核算项'!$AD$2:$AD$6232,'02_核算项'!$B$2:$B$6232,$A393,'02_核算项'!$M$2:$M$6232,"NH3")</f>
        <v>0.0</v>
      </c>
      <c r="Y393" s="2">
        <v>48</v>
      </c>
    </row>
    <row r="394" spans="1:25">
      <c r="A394" s="2" t="s">
        <v>5102</v>
      </c>
      <c r="B394" s="2" t="s">
        <v>5103</v>
      </c>
      <c r="C394" s="2" t="s">
        <v>447</v>
      </c>
      <c r="D394" s="2" t="s">
        <v>224</v>
      </c>
      <c r="E394" s="2" t="s">
        <v>225</v>
      </c>
      <c r="F394" s="2" t="s">
        <v>142</v>
      </c>
      <c r="G394" s="4">
        <f>SUMIFS('02_核算项'!$AC$2:$AC$6232,'02_核算项'!$B$2:$B$6232,$A394,'02_核算项'!$M$2:$M$6232,"SO2")</f>
        <v>0.0</v>
      </c>
      <c r="H394" s="4">
        <f>SUMIFS('02_核算项'!$AC$2:$AC$6232,'02_核算项'!$B$2:$B$6232,$A394,'02_核算项'!$M$2:$M$6232,"NOX")</f>
        <v>787.8300879999999</v>
      </c>
      <c r="I394" s="4">
        <f>SUMIFS('02_核算项'!$AC$2:$AC$6232,'02_核算项'!$B$2:$B$6232,$A394,'02_核算项'!$M$2:$M$6232,"CO")</f>
        <v>249.799784</v>
      </c>
      <c r="J394" s="4">
        <f>SUMIFS('02_核算项'!$AC$2:$AC$6232,'02_核算项'!$B$2:$B$6232,$A394,'02_核算项'!$M$2:$M$6232,"VOCS")</f>
        <v>3.8430736000000003</v>
      </c>
      <c r="K394" s="4">
        <f>SUMIFS('02_核算项'!$AC$2:$AC$6232,'02_核算项'!$B$2:$B$6232,$A394,'02_核算项'!$M$2:$M$6232,"PM10")</f>
        <v>5.7646104</v>
      </c>
      <c r="L394" s="4">
        <f>SUMIFS('02_核算项'!$AC$2:$AC$6232,'02_核算项'!$B$2:$B$6232,$A394,'02_核算项'!$M$2:$M$6232,"PM25")</f>
        <v>5.7646104</v>
      </c>
      <c r="M394" s="4">
        <f>SUMIFS('02_核算项'!$AC$2:$AC$6232,'02_核算项'!$B$2:$B$6232,$A394,'02_核算项'!$M$2:$M$6232,"BC")</f>
        <v>0.0</v>
      </c>
      <c r="N394" s="4">
        <f>SUMIFS('02_核算项'!$AC$2:$AC$6232,'02_核算项'!$B$2:$B$6232,$A394,'02_核算项'!$M$2:$M$6232,"OC")</f>
        <v>0.0</v>
      </c>
      <c r="O394" s="4">
        <f>SUMIFS('02_核算项'!$AC$2:$AC$6232,'02_核算项'!$B$2:$B$6232,$A394,'02_核算项'!$M$2:$M$6232,"NH3")</f>
        <v>0.0</v>
      </c>
      <c r="P394" s="4">
        <f>SUMIFS('02_核算项'!$AD$2:$AD$6232,'02_核算项'!$B$2:$B$6232,$A394,'02_核算项'!$M$2:$M$6232,"SO2")</f>
        <v>0.0</v>
      </c>
      <c r="Q394" s="4">
        <f>SUMIFS('02_核算项'!$AD$2:$AD$6232,'02_核算项'!$B$2:$B$6232,$A394,'02_核算项'!$M$2:$M$6232,"NOX")</f>
        <v>614.50746864</v>
      </c>
      <c r="R394" s="4">
        <f>SUMIFS('02_核算项'!$AD$2:$AD$6232,'02_核算项'!$B$2:$B$6232,$A394,'02_核算项'!$M$2:$M$6232,"CO")</f>
        <v>249.799784</v>
      </c>
      <c r="S394" s="4">
        <f>SUMIFS('02_核算项'!$AD$2:$AD$6232,'02_核算项'!$B$2:$B$6232,$A394,'02_核算项'!$M$2:$M$6232,"VOCS")</f>
        <v>3.8430736000000003</v>
      </c>
      <c r="T394" s="4">
        <f>SUMIFS('02_核算项'!$AD$2:$AD$6232,'02_核算项'!$B$2:$B$6232,$A394,'02_核算项'!$M$2:$M$6232,"PM10")</f>
        <v>5.7646104</v>
      </c>
      <c r="U394" s="4">
        <f>SUMIFS('02_核算项'!$AD$2:$AD$6232,'02_核算项'!$B$2:$B$6232,$A394,'02_核算项'!$M$2:$M$6232,"PM25")</f>
        <v>5.7646104</v>
      </c>
      <c r="V394" s="4">
        <f>SUMIFS('02_核算项'!$AD$2:$AD$6232,'02_核算项'!$B$2:$B$6232,$A394,'02_核算项'!$M$2:$M$6232,"BC")</f>
        <v>0.0</v>
      </c>
      <c r="W394" s="4">
        <f>SUMIFS('02_核算项'!$AD$2:$AD$6232,'02_核算项'!$B$2:$B$6232,$A394,'02_核算项'!$M$2:$M$6232,"OC")</f>
        <v>0.0</v>
      </c>
      <c r="X394" s="4">
        <f>SUMIFS('02_核算项'!$AD$2:$AD$6232,'02_核算项'!$B$2:$B$6232,$A394,'02_核算项'!$M$2:$M$6232,"NH3")</f>
        <v>0.0</v>
      </c>
      <c r="Y394" s="2">
        <v>41</v>
      </c>
    </row>
    <row r="395" spans="1:25">
      <c r="A395" s="2" t="s">
        <v>5113</v>
      </c>
      <c r="B395" s="2" t="s">
        <v>276</v>
      </c>
      <c r="C395" s="2" t="s">
        <v>277</v>
      </c>
      <c r="D395" s="2" t="s">
        <v>278</v>
      </c>
      <c r="E395" s="2" t="s">
        <v>120</v>
      </c>
      <c r="F395" s="2" t="s">
        <v>1585</v>
      </c>
      <c r="G395" s="4">
        <f>SUMIFS('02_核算项'!$AC$2:$AC$6232,'02_核算项'!$B$2:$B$6232,$A395,'02_核算项'!$M$2:$M$6232,"SO2")</f>
        <v>0</v>
      </c>
      <c r="H395" s="4">
        <f>SUMIFS('02_核算项'!$AC$2:$AC$6232,'02_核算项'!$B$2:$B$6232,$A395,'02_核算项'!$M$2:$M$6232,"NOX")</f>
        <v>0</v>
      </c>
      <c r="I395" s="4">
        <f>SUMIFS('02_核算项'!$AC$2:$AC$6232,'02_核算项'!$B$2:$B$6232,$A395,'02_核算项'!$M$2:$M$6232,"CO")</f>
        <v>0</v>
      </c>
      <c r="J395" s="4">
        <f>SUMIFS('02_核算项'!$AC$2:$AC$6232,'02_核算项'!$B$2:$B$6232,$A395,'02_核算项'!$M$2:$M$6232,"VOCS")</f>
        <v>0</v>
      </c>
      <c r="K395" s="4">
        <f>SUMIFS('02_核算项'!$AC$2:$AC$6232,'02_核算项'!$B$2:$B$6232,$A395,'02_核算项'!$M$2:$M$6232,"PM10")</f>
        <v>0</v>
      </c>
      <c r="L395" s="4">
        <f>SUMIFS('02_核算项'!$AC$2:$AC$6232,'02_核算项'!$B$2:$B$6232,$A395,'02_核算项'!$M$2:$M$6232,"PM25")</f>
        <v>0</v>
      </c>
      <c r="M395" s="4">
        <f>SUMIFS('02_核算项'!$AC$2:$AC$6232,'02_核算项'!$B$2:$B$6232,$A395,'02_核算项'!$M$2:$M$6232,"BC")</f>
        <v>0</v>
      </c>
      <c r="N395" s="4">
        <f>SUMIFS('02_核算项'!$AC$2:$AC$6232,'02_核算项'!$B$2:$B$6232,$A395,'02_核算项'!$M$2:$M$6232,"OC")</f>
        <v>0</v>
      </c>
      <c r="O395" s="4">
        <f>SUMIFS('02_核算项'!$AC$2:$AC$6232,'02_核算项'!$B$2:$B$6232,$A395,'02_核算项'!$M$2:$M$6232,"NH3")</f>
        <v>0.0</v>
      </c>
      <c r="X395" s="4">
        <f>SUMIFS('02_核算项'!$AD$2:$AD$6232,'02_核算项'!$B$2:$B$6232,$A395,'02_核算项'!$M$2:$M$6232,"NH3")</f>
        <v>0.0</v>
      </c>
      <c r="Y395" s="2">
        <v>48</v>
      </c>
    </row>
    <row r="396" spans="1:25">
      <c r="A396" s="2" t="s">
        <v>5123</v>
      </c>
      <c r="B396" s="2" t="s">
        <v>579</v>
      </c>
      <c r="C396" s="2" t="s">
        <v>491</v>
      </c>
      <c r="D396" s="2" t="s">
        <v>224</v>
      </c>
      <c r="E396" s="2" t="s">
        <v>51</v>
      </c>
      <c r="F396" s="2" t="s">
        <v>52</v>
      </c>
      <c r="G396" s="4">
        <f>SUMIFS('02_核算项'!$AC$2:$AC$6232,'02_核算项'!$B$2:$B$6232,$A396,'02_核算项'!$M$2:$M$6232,"SO2")</f>
        <v>923.1132600000001</v>
      </c>
      <c r="H396" s="4">
        <f>SUMIFS('02_核算项'!$AC$2:$AC$6232,'02_核算项'!$B$2:$B$6232,$A396,'02_核算项'!$M$2:$M$6232,"NOX")</f>
        <v>600.66048</v>
      </c>
      <c r="I396" s="4">
        <f>SUMIFS('02_核算项'!$AC$2:$AC$6232,'02_核算项'!$B$2:$B$6232,$A396,'02_核算项'!$M$2:$M$6232,"CO")</f>
        <v>134.076</v>
      </c>
      <c r="J396" s="4">
        <f>SUMIFS('02_核算项'!$AC$2:$AC$6232,'02_核算项'!$B$2:$B$6232,$A396,'02_核算项'!$M$2:$M$6232,"VOCS")</f>
        <v>2.68152</v>
      </c>
      <c r="K396" s="4">
        <f>SUMIFS('02_核算项'!$AC$2:$AC$6232,'02_核算项'!$B$2:$B$6232,$A396,'02_核算项'!$M$2:$M$6232,"PM10")</f>
        <v>2500.1486910000003</v>
      </c>
      <c r="L396" s="4">
        <f>SUMIFS('02_核算项'!$AC$2:$AC$6232,'02_核算项'!$B$2:$B$6232,$A396,'02_核算项'!$M$2:$M$6232,"PM25")</f>
        <v>652.212702</v>
      </c>
      <c r="M396" s="4">
        <f>SUMIFS('02_核算项'!$AC$2:$AC$6232,'02_核算项'!$B$2:$B$6232,$A396,'02_核算项'!$M$2:$M$6232,"BC")</f>
        <v>1.3044254039999998</v>
      </c>
      <c r="N396" s="4">
        <f>SUMIFS('02_核算项'!$AC$2:$AC$6232,'02_核算项'!$B$2:$B$6232,$A396,'02_核算项'!$M$2:$M$6232,"OC")</f>
        <v>0.0</v>
      </c>
      <c r="O396" s="4">
        <f>SUMIFS('02_核算项'!$AC$2:$AC$6232,'02_核算项'!$B$2:$B$6232,$A396,'02_核算项'!$M$2:$M$6232,"NH3")</f>
        <v>10.72608</v>
      </c>
      <c r="P396" s="4">
        <f>SUMIFS('02_核算项'!$AD$2:$AD$6232,'02_核算项'!$B$2:$B$6232,$A396,'02_核算项'!$M$2:$M$6232,"SO2")</f>
        <v>184.622652</v>
      </c>
      <c r="Q396" s="4">
        <f>SUMIFS('02_核算项'!$AD$2:$AD$6232,'02_核算项'!$B$2:$B$6232,$A396,'02_核算项'!$M$2:$M$6232,"NOX")</f>
        <v>216.2377728</v>
      </c>
      <c r="R396" s="4">
        <f>SUMIFS('02_核算项'!$AD$2:$AD$6232,'02_核算项'!$B$2:$B$6232,$A396,'02_核算项'!$M$2:$M$6232,"CO")</f>
        <v>134.076</v>
      </c>
      <c r="S396" s="4">
        <f>SUMIFS('02_核算项'!$AD$2:$AD$6232,'02_核算项'!$B$2:$B$6232,$A396,'02_核算项'!$M$2:$M$6232,"VOCS")</f>
        <v>2.68152</v>
      </c>
      <c r="T396" s="4">
        <f>SUMIFS('02_核算项'!$AD$2:$AD$6232,'02_核算项'!$B$2:$B$6232,$A396,'02_核算项'!$M$2:$M$6232,"PM10")</f>
        <v>44.567867970000044</v>
      </c>
      <c r="U396" s="4">
        <f>SUMIFS('02_核算项'!$AD$2:$AD$6232,'02_核算项'!$B$2:$B$6232,$A396,'02_核算项'!$M$2:$M$6232,"PM25")</f>
        <v>26.088508080000025</v>
      </c>
      <c r="V396" s="4">
        <f>SUMIFS('02_核算项'!$AD$2:$AD$6232,'02_核算项'!$B$2:$B$6232,$A396,'02_核算项'!$M$2:$M$6232,"BC")</f>
        <v>0.05217701616000004</v>
      </c>
      <c r="W396" s="4">
        <f>SUMIFS('02_核算项'!$AD$2:$AD$6232,'02_核算项'!$B$2:$B$6232,$A396,'02_核算项'!$M$2:$M$6232,"OC")</f>
        <v>0.0</v>
      </c>
      <c r="X396" s="4">
        <f>SUMIFS('02_核算项'!$AD$2:$AD$6232,'02_核算项'!$B$2:$B$6232,$A396,'02_核算项'!$M$2:$M$6232,"NH3")</f>
        <v>10.72608</v>
      </c>
      <c r="Y396" s="2">
        <v>15</v>
      </c>
    </row>
    <row r="397" spans="1:25">
      <c r="A397" s="2" t="s">
        <v>5133</v>
      </c>
      <c r="B397" s="2" t="s">
        <v>995</v>
      </c>
      <c r="C397" s="2" t="s">
        <v>491</v>
      </c>
      <c r="D397" s="2" t="s">
        <v>119</v>
      </c>
      <c r="E397" s="2" t="s">
        <v>51</v>
      </c>
      <c r="F397" s="2" t="s">
        <v>142</v>
      </c>
      <c r="G397" s="4">
        <f>SUMIFS('02_核算项'!$AC$2:$AC$6232,'02_核算项'!$B$2:$B$6232,$A397,'02_核算项'!$M$2:$M$6232,"SO2")</f>
        <v>132.5638665</v>
      </c>
      <c r="H397" s="4">
        <f>SUMIFS('02_核算项'!$AC$2:$AC$6232,'02_核算项'!$B$2:$B$6232,$A397,'02_核算项'!$M$2:$M$6232,"NOX")</f>
        <v>194.9468625</v>
      </c>
      <c r="I397" s="4">
        <f>SUMIFS('02_核算项'!$AC$2:$AC$6232,'02_核算项'!$B$2:$B$6232,$A397,'02_核算项'!$M$2:$M$6232,"CO")</f>
        <v>51.98583</v>
      </c>
      <c r="J397" s="4">
        <f>SUMIFS('02_核算项'!$AC$2:$AC$6232,'02_核算项'!$B$2:$B$6232,$A397,'02_核算项'!$M$2:$M$6232,"VOCS")</f>
        <v>4.6787247</v>
      </c>
      <c r="K397" s="4">
        <f>SUMIFS('02_核算项'!$AC$2:$AC$6232,'02_核算项'!$B$2:$B$6232,$A397,'02_核算项'!$M$2:$M$6232,"PM10")</f>
        <v>506.54992752</v>
      </c>
      <c r="L397" s="4">
        <f>SUMIFS('02_核算项'!$AC$2:$AC$6232,'02_核算项'!$B$2:$B$6232,$A397,'02_核算项'!$M$2:$M$6232,"PM25")</f>
        <v>122.27067216000002</v>
      </c>
      <c r="M397" s="4">
        <f>SUMIFS('02_核算项'!$AC$2:$AC$6232,'02_核算项'!$B$2:$B$6232,$A397,'02_核算项'!$M$2:$M$6232,"BC")</f>
        <v>0.24454134432000002</v>
      </c>
      <c r="N397" s="4">
        <f>SUMIFS('02_核算项'!$AC$2:$AC$6232,'02_核算项'!$B$2:$B$6232,$A397,'02_核算项'!$M$2:$M$6232,"OC")</f>
        <v>0.0</v>
      </c>
      <c r="O397" s="4">
        <f>SUMIFS('02_核算项'!$AC$2:$AC$6232,'02_核算项'!$B$2:$B$6232,$A397,'02_核算项'!$M$2:$M$6232,"NH3")</f>
        <v>4.1588664</v>
      </c>
      <c r="P397" s="4">
        <f>SUMIFS('02_核算项'!$AD$2:$AD$6232,'02_核算项'!$B$2:$B$6232,$A397,'02_核算项'!$M$2:$M$6232,"SO2")</f>
        <v>79.53831989999999</v>
      </c>
      <c r="Q397" s="4">
        <f>SUMIFS('02_核算项'!$AD$2:$AD$6232,'02_核算项'!$B$2:$B$6232,$A397,'02_核算项'!$M$2:$M$6232,"NOX")</f>
        <v>70.1808705</v>
      </c>
      <c r="R397" s="4">
        <f>SUMIFS('02_核算项'!$AD$2:$AD$6232,'02_核算项'!$B$2:$B$6232,$A397,'02_核算项'!$M$2:$M$6232,"CO")</f>
        <v>51.98583</v>
      </c>
      <c r="S397" s="4">
        <f>SUMIFS('02_核算项'!$AD$2:$AD$6232,'02_核算项'!$B$2:$B$6232,$A397,'02_核算项'!$M$2:$M$6232,"VOCS")</f>
        <v>4.6787247</v>
      </c>
      <c r="T397" s="4">
        <f>SUMIFS('02_核算项'!$AD$2:$AD$6232,'02_核算项'!$B$2:$B$6232,$A397,'02_核算项'!$M$2:$M$6232,"PM10")</f>
        <v>25.938849736800023</v>
      </c>
      <c r="U397" s="4">
        <f>SUMIFS('02_核算项'!$AD$2:$AD$6232,'02_核算项'!$B$2:$B$6232,$A397,'02_核算项'!$M$2:$M$6232,"PM25")</f>
        <v>6.724886968800007</v>
      </c>
      <c r="V397" s="4">
        <f>SUMIFS('02_核算项'!$AD$2:$AD$6232,'02_核算项'!$B$2:$B$6232,$A397,'02_核算项'!$M$2:$M$6232,"BC")</f>
        <v>0.013449773937600013</v>
      </c>
      <c r="W397" s="4">
        <f>SUMIFS('02_核算项'!$AD$2:$AD$6232,'02_核算项'!$B$2:$B$6232,$A397,'02_核算项'!$M$2:$M$6232,"OC")</f>
        <v>0.0</v>
      </c>
      <c r="X397" s="4">
        <f>SUMIFS('02_核算项'!$AD$2:$AD$6232,'02_核算项'!$B$2:$B$6232,$A397,'02_核算项'!$M$2:$M$6232,"NH3")</f>
        <v>4.1588664</v>
      </c>
      <c r="Y397" s="2">
        <v>16</v>
      </c>
    </row>
    <row r="398" spans="1:25">
      <c r="A398" s="2" t="s">
        <v>5143</v>
      </c>
      <c r="B398" s="2" t="s">
        <v>2825</v>
      </c>
      <c r="C398" s="2" t="s">
        <v>760</v>
      </c>
      <c r="D398" s="2" t="s">
        <v>50</v>
      </c>
      <c r="E398" s="2" t="s">
        <v>51</v>
      </c>
      <c r="F398" s="2" t="s">
        <v>297</v>
      </c>
      <c r="G398" s="4">
        <f>SUMIFS('02_核算项'!$AC$2:$AC$6232,'02_核算项'!$B$2:$B$6232,$A398,'02_核算项'!$M$2:$M$6232,"SO2")</f>
        <v>7095.606876600001</v>
      </c>
      <c r="H398" s="4">
        <f>SUMIFS('02_核算项'!$AC$2:$AC$6232,'02_核算项'!$B$2:$B$6232,$A398,'02_核算项'!$M$2:$M$6232,"NOX")</f>
        <v>4559.6546863</v>
      </c>
      <c r="I398" s="4">
        <f>SUMIFS('02_核算项'!$AC$2:$AC$6232,'02_核算项'!$B$2:$B$6232,$A398,'02_核算项'!$M$2:$M$6232,"CO")</f>
        <v>1264.81406</v>
      </c>
      <c r="J398" s="4">
        <f>SUMIFS('02_核算项'!$AC$2:$AC$6232,'02_核算项'!$B$2:$B$6232,$A398,'02_核算项'!$M$2:$M$6232,"VOCS")</f>
        <v>25.2962812</v>
      </c>
      <c r="K398" s="4">
        <f>SUMIFS('02_核算项'!$AC$2:$AC$6232,'02_核算项'!$B$2:$B$6232,$A398,'02_核算项'!$M$2:$M$6232,"PM10")</f>
        <v>20335.174531056</v>
      </c>
      <c r="L398" s="4">
        <f>SUMIFS('02_核算项'!$AC$2:$AC$6232,'02_核算项'!$B$2:$B$6232,$A398,'02_核算项'!$M$2:$M$6232,"PM25")</f>
        <v>4908.490404048001</v>
      </c>
      <c r="M398" s="4">
        <f>SUMIFS('02_核算项'!$AC$2:$AC$6232,'02_核算项'!$B$2:$B$6232,$A398,'02_核算项'!$M$2:$M$6232,"BC")</f>
        <v>9.816980808096002</v>
      </c>
      <c r="N398" s="4">
        <f>SUMIFS('02_核算项'!$AC$2:$AC$6232,'02_核算项'!$B$2:$B$6232,$A398,'02_核算项'!$M$2:$M$6232,"OC")</f>
        <v>0.0</v>
      </c>
      <c r="O398" s="4">
        <f>SUMIFS('02_核算项'!$AC$2:$AC$6232,'02_核算项'!$B$2:$B$6232,$A398,'02_核算项'!$M$2:$M$6232,"NH3")</f>
        <v>0.0</v>
      </c>
      <c r="P398" s="4">
        <f>SUMIFS('02_核算项'!$AD$2:$AD$6232,'02_核算项'!$B$2:$B$6232,$A398,'02_核算项'!$M$2:$M$6232,"SO2")</f>
        <v>7095.606876600001</v>
      </c>
      <c r="Q398" s="4">
        <f>SUMIFS('02_核算项'!$AD$2:$AD$6232,'02_核算项'!$B$2:$B$6232,$A398,'02_核算项'!$M$2:$M$6232,"NOX")</f>
        <v>3556.5306553140003</v>
      </c>
      <c r="R398" s="4">
        <f>SUMIFS('02_核算项'!$AD$2:$AD$6232,'02_核算项'!$B$2:$B$6232,$A398,'02_核算项'!$M$2:$M$6232,"CO")</f>
        <v>1264.81406</v>
      </c>
      <c r="S398" s="4">
        <f>SUMIFS('02_核算项'!$AD$2:$AD$6232,'02_核算项'!$B$2:$B$6232,$A398,'02_核算项'!$M$2:$M$6232,"VOCS")</f>
        <v>25.2962812</v>
      </c>
      <c r="T398" s="4">
        <f>SUMIFS('02_核算项'!$AD$2:$AD$6232,'02_核算项'!$B$2:$B$6232,$A398,'02_核算项'!$M$2:$M$6232,"PM10")</f>
        <v>20335.174531056</v>
      </c>
      <c r="U398" s="4">
        <f>SUMIFS('02_核算项'!$AD$2:$AD$6232,'02_核算项'!$B$2:$B$6232,$A398,'02_核算项'!$M$2:$M$6232,"PM25")</f>
        <v>4908.490404048001</v>
      </c>
      <c r="V398" s="4">
        <f>SUMIFS('02_核算项'!$AD$2:$AD$6232,'02_核算项'!$B$2:$B$6232,$A398,'02_核算项'!$M$2:$M$6232,"BC")</f>
        <v>9.816980808096002</v>
      </c>
      <c r="W398" s="4">
        <f>SUMIFS('02_核算项'!$AD$2:$AD$6232,'02_核算项'!$B$2:$B$6232,$A398,'02_核算项'!$M$2:$M$6232,"OC")</f>
        <v>0.0</v>
      </c>
      <c r="X398" s="4">
        <f>SUMIFS('02_核算项'!$AD$2:$AD$6232,'02_核算项'!$B$2:$B$6232,$A398,'02_核算项'!$M$2:$M$6232,"NH3")</f>
        <v>0.0</v>
      </c>
      <c r="Y398" s="2">
        <v>41</v>
      </c>
    </row>
    <row r="399" spans="1:25">
      <c r="A399" s="2" t="s">
        <v>5153</v>
      </c>
      <c r="B399" s="2" t="s">
        <v>3046</v>
      </c>
      <c r="C399" s="2" t="s">
        <v>296</v>
      </c>
      <c r="D399" s="2" t="s">
        <v>50</v>
      </c>
      <c r="E399" s="2" t="s">
        <v>51</v>
      </c>
      <c r="F399" s="2" t="s">
        <v>142</v>
      </c>
      <c r="G399" s="4">
        <f>SUMIFS('02_核算项'!$AC$2:$AC$6232,'02_核算项'!$B$2:$B$6232,$A399,'02_核算项'!$M$2:$M$6232,"SO2")</f>
        <v>17021.291072</v>
      </c>
      <c r="H399" s="4">
        <f>SUMIFS('02_核算项'!$AC$2:$AC$6232,'02_核算项'!$B$2:$B$6232,$A399,'02_核算项'!$M$2:$M$6232,"NOX")</f>
        <v>18047.5747984</v>
      </c>
      <c r="I399" s="4">
        <f>SUMIFS('02_核算项'!$AC$2:$AC$6232,'02_核算项'!$B$2:$B$6232,$A399,'02_核算项'!$M$2:$M$6232,"CO")</f>
        <v>5006.26208</v>
      </c>
      <c r="J399" s="4">
        <f>SUMIFS('02_核算项'!$AC$2:$AC$6232,'02_核算项'!$B$2:$B$6232,$A399,'02_核算项'!$M$2:$M$6232,"VOCS")</f>
        <v>100.12524160000001</v>
      </c>
      <c r="K399" s="4">
        <f>SUMIFS('02_核算项'!$AC$2:$AC$6232,'02_核算项'!$B$2:$B$6232,$A399,'02_核算项'!$M$2:$M$6232,"PM10")</f>
        <v>32470.615850879993</v>
      </c>
      <c r="L399" s="4">
        <f>SUMIFS('02_核算项'!$AC$2:$AC$6232,'02_核算项'!$B$2:$B$6232,$A399,'02_核算项'!$M$2:$M$6232,"PM25")</f>
        <v>8470.595439359999</v>
      </c>
      <c r="M399" s="4">
        <f>SUMIFS('02_核算项'!$AC$2:$AC$6232,'02_核算项'!$B$2:$B$6232,$A399,'02_核算项'!$M$2:$M$6232,"BC")</f>
        <v>16.941190878719997</v>
      </c>
      <c r="N399" s="4">
        <f>SUMIFS('02_核算项'!$AC$2:$AC$6232,'02_核算项'!$B$2:$B$6232,$A399,'02_核算项'!$M$2:$M$6232,"OC")</f>
        <v>0.0</v>
      </c>
      <c r="O399" s="4">
        <f>SUMIFS('02_核算项'!$AC$2:$AC$6232,'02_核算项'!$B$2:$B$6232,$A399,'02_核算项'!$M$2:$M$6232,"NH3")</f>
        <v>400.50096640000004</v>
      </c>
      <c r="P399" s="4">
        <f>SUMIFS('02_核算项'!$AD$2:$AD$6232,'02_核算项'!$B$2:$B$6232,$A399,'02_核算项'!$M$2:$M$6232,"SO2")</f>
        <v>3404.2582143999994</v>
      </c>
      <c r="Q399" s="4">
        <f>SUMIFS('02_核算项'!$AD$2:$AD$6232,'02_核算项'!$B$2:$B$6232,$A399,'02_核算项'!$M$2:$M$6232,"NOX")</f>
        <v>6497.126927424</v>
      </c>
      <c r="R399" s="4">
        <f>SUMIFS('02_核算项'!$AD$2:$AD$6232,'02_核算项'!$B$2:$B$6232,$A399,'02_核算项'!$M$2:$M$6232,"CO")</f>
        <v>5006.26208</v>
      </c>
      <c r="S399" s="4">
        <f>SUMIFS('02_核算项'!$AD$2:$AD$6232,'02_核算项'!$B$2:$B$6232,$A399,'02_核算项'!$M$2:$M$6232,"VOCS")</f>
        <v>100.12524160000001</v>
      </c>
      <c r="T399" s="4">
        <f>SUMIFS('02_核算项'!$AD$2:$AD$6232,'02_核算项'!$B$2:$B$6232,$A399,'02_核算项'!$M$2:$M$6232,"PM10")</f>
        <v>1072.9420889855999</v>
      </c>
      <c r="U399" s="4">
        <f>SUMIFS('02_核算项'!$AD$2:$AD$6232,'02_核算项'!$B$2:$B$6232,$A399,'02_核算项'!$M$2:$M$6232,"PM25")</f>
        <v>592.9416807551995</v>
      </c>
      <c r="V399" s="4">
        <f>SUMIFS('02_核算项'!$AD$2:$AD$6232,'02_核算项'!$B$2:$B$6232,$A399,'02_核算项'!$M$2:$M$6232,"BC")</f>
        <v>1.185883361510399</v>
      </c>
      <c r="W399" s="4">
        <f>SUMIFS('02_核算项'!$AD$2:$AD$6232,'02_核算项'!$B$2:$B$6232,$A399,'02_核算项'!$M$2:$M$6232,"OC")</f>
        <v>0.0</v>
      </c>
      <c r="X399" s="4">
        <f>SUMIFS('02_核算项'!$AD$2:$AD$6232,'02_核算项'!$B$2:$B$6232,$A399,'02_核算项'!$M$2:$M$6232,"NH3")</f>
        <v>400.50096640000004</v>
      </c>
      <c r="Y399" s="2">
        <v>15</v>
      </c>
    </row>
    <row r="400" spans="1:25">
      <c r="A400" s="2" t="s">
        <v>5163</v>
      </c>
      <c r="B400" s="2" t="s">
        <v>3199</v>
      </c>
      <c r="C400" s="2" t="s">
        <v>526</v>
      </c>
      <c r="D400" s="2" t="s">
        <v>278</v>
      </c>
      <c r="E400" s="2" t="s">
        <v>120</v>
      </c>
      <c r="F400" s="2" t="s">
        <v>52</v>
      </c>
      <c r="G400" s="4">
        <f>SUMIFS('02_核算项'!$AC$2:$AC$6232,'02_核算项'!$B$2:$B$6232,$A400,'02_核算项'!$M$2:$M$6232,"SO2")</f>
        <v>0</v>
      </c>
      <c r="H400" s="4">
        <f>SUMIFS('02_核算项'!$AC$2:$AC$6232,'02_核算项'!$B$2:$B$6232,$A400,'02_核算项'!$M$2:$M$6232,"NOX")</f>
        <v>0</v>
      </c>
      <c r="I400" s="4">
        <f>SUMIFS('02_核算项'!$AC$2:$AC$6232,'02_核算项'!$B$2:$B$6232,$A400,'02_核算项'!$M$2:$M$6232,"CO")</f>
        <v>0</v>
      </c>
      <c r="J400" s="4">
        <f>SUMIFS('02_核算项'!$AC$2:$AC$6232,'02_核算项'!$B$2:$B$6232,$A400,'02_核算项'!$M$2:$M$6232,"VOCS")</f>
        <v>0</v>
      </c>
      <c r="K400" s="4">
        <f>SUMIFS('02_核算项'!$AC$2:$AC$6232,'02_核算项'!$B$2:$B$6232,$A400,'02_核算项'!$M$2:$M$6232,"PM10")</f>
        <v>0</v>
      </c>
      <c r="L400" s="4">
        <f>SUMIFS('02_核算项'!$AC$2:$AC$6232,'02_核算项'!$B$2:$B$6232,$A400,'02_核算项'!$M$2:$M$6232,"PM25")</f>
        <v>0</v>
      </c>
      <c r="M400" s="4">
        <f>SUMIFS('02_核算项'!$AC$2:$AC$6232,'02_核算项'!$B$2:$B$6232,$A400,'02_核算项'!$M$2:$M$6232,"BC")</f>
        <v>0</v>
      </c>
      <c r="N400" s="4">
        <f>SUMIFS('02_核算项'!$AC$2:$AC$6232,'02_核算项'!$B$2:$B$6232,$A400,'02_核算项'!$M$2:$M$6232,"OC")</f>
        <v>0</v>
      </c>
      <c r="O400" s="4">
        <f>SUMIFS('02_核算项'!$AC$2:$AC$6232,'02_核算项'!$B$2:$B$6232,$A400,'02_核算项'!$M$2:$M$6232,"NH3")</f>
        <v>0.0</v>
      </c>
      <c r="X400" s="4">
        <f>SUMIFS('02_核算项'!$AD$2:$AD$6232,'02_核算项'!$B$2:$B$6232,$A400,'02_核算项'!$M$2:$M$6232,"NH3")</f>
        <v>0.0</v>
      </c>
      <c r="Y400" s="2">
        <v>49</v>
      </c>
    </row>
    <row r="401" spans="1:25">
      <c r="A401" s="2" t="s">
        <v>5173</v>
      </c>
      <c r="B401" s="2" t="s">
        <v>3077</v>
      </c>
      <c r="C401" s="2" t="s">
        <v>514</v>
      </c>
      <c r="D401" s="2" t="s">
        <v>50</v>
      </c>
      <c r="E401" s="2" t="s">
        <v>51</v>
      </c>
      <c r="F401" s="2" t="s">
        <v>52</v>
      </c>
      <c r="G401" s="4">
        <f>SUMIFS('02_核算项'!$AC$2:$AC$6232,'02_核算项'!$B$2:$B$6232,$A401,'02_核算项'!$M$2:$M$6232,"SO2")</f>
        <v>22858.793470000004</v>
      </c>
      <c r="H401" s="4">
        <f>SUMIFS('02_核算项'!$AC$2:$AC$6232,'02_核算项'!$B$2:$B$6232,$A401,'02_核算项'!$M$2:$M$6232,"NOX")</f>
        <v>18292.10887</v>
      </c>
      <c r="I401" s="4">
        <f>SUMIFS('02_核算项'!$AC$2:$AC$6232,'02_核算项'!$B$2:$B$6232,$A401,'02_核算项'!$M$2:$M$6232,"CO")</f>
        <v>5074.094</v>
      </c>
      <c r="J401" s="4">
        <f>SUMIFS('02_核算项'!$AC$2:$AC$6232,'02_核算项'!$B$2:$B$6232,$A401,'02_核算项'!$M$2:$M$6232,"VOCS")</f>
        <v>101.48188</v>
      </c>
      <c r="K401" s="4">
        <f>SUMIFS('02_核算项'!$AC$2:$AC$6232,'02_核算项'!$B$2:$B$6232,$A401,'02_核算项'!$M$2:$M$6232,"PM10")</f>
        <v>48184.23088575</v>
      </c>
      <c r="L401" s="4">
        <f>SUMIFS('02_核算项'!$AC$2:$AC$6232,'02_核算项'!$B$2:$B$6232,$A401,'02_核算项'!$M$2:$M$6232,"PM25")</f>
        <v>12569.799361499998</v>
      </c>
      <c r="M401" s="4">
        <f>SUMIFS('02_核算项'!$AC$2:$AC$6232,'02_核算项'!$B$2:$B$6232,$A401,'02_核算项'!$M$2:$M$6232,"BC")</f>
        <v>25.139598723</v>
      </c>
      <c r="N401" s="4">
        <f>SUMIFS('02_核算项'!$AC$2:$AC$6232,'02_核算项'!$B$2:$B$6232,$A401,'02_核算项'!$M$2:$M$6232,"OC")</f>
        <v>0.0</v>
      </c>
      <c r="O401" s="4">
        <f>SUMIFS('02_核算项'!$AC$2:$AC$6232,'02_核算项'!$B$2:$B$6232,$A401,'02_核算项'!$M$2:$M$6232,"NH3")</f>
        <v>0.0</v>
      </c>
      <c r="P401" s="4">
        <f>SUMIFS('02_核算项'!$AD$2:$AD$6232,'02_核算项'!$B$2:$B$6232,$A401,'02_核算项'!$M$2:$M$6232,"SO2")</f>
        <v>22858.793470000004</v>
      </c>
      <c r="Q401" s="4">
        <f>SUMIFS('02_核算项'!$AD$2:$AD$6232,'02_核算项'!$B$2:$B$6232,$A401,'02_核算项'!$M$2:$M$6232,"NOX")</f>
        <v>14267.8449186</v>
      </c>
      <c r="R401" s="4">
        <f>SUMIFS('02_核算项'!$AD$2:$AD$6232,'02_核算项'!$B$2:$B$6232,$A401,'02_核算项'!$M$2:$M$6232,"CO")</f>
        <v>5074.094</v>
      </c>
      <c r="S401" s="4">
        <f>SUMIFS('02_核算项'!$AD$2:$AD$6232,'02_核算项'!$B$2:$B$6232,$A401,'02_核算项'!$M$2:$M$6232,"VOCS")</f>
        <v>101.48188</v>
      </c>
      <c r="T401" s="4">
        <f>SUMIFS('02_核算项'!$AD$2:$AD$6232,'02_核算项'!$B$2:$B$6232,$A401,'02_核算项'!$M$2:$M$6232,"PM10")</f>
        <v>48184.23088575</v>
      </c>
      <c r="U401" s="4">
        <f>SUMIFS('02_核算项'!$AD$2:$AD$6232,'02_核算项'!$B$2:$B$6232,$A401,'02_核算项'!$M$2:$M$6232,"PM25")</f>
        <v>12569.799361499998</v>
      </c>
      <c r="V401" s="4">
        <f>SUMIFS('02_核算项'!$AD$2:$AD$6232,'02_核算项'!$B$2:$B$6232,$A401,'02_核算项'!$M$2:$M$6232,"BC")</f>
        <v>25.139598723</v>
      </c>
      <c r="W401" s="4">
        <f>SUMIFS('02_核算项'!$AD$2:$AD$6232,'02_核算项'!$B$2:$B$6232,$A401,'02_核算项'!$M$2:$M$6232,"OC")</f>
        <v>0.0</v>
      </c>
      <c r="X401" s="4">
        <f>SUMIFS('02_核算项'!$AD$2:$AD$6232,'02_核算项'!$B$2:$B$6232,$A401,'02_核算项'!$M$2:$M$6232,"NH3")</f>
        <v>0.0</v>
      </c>
      <c r="Y401" s="2">
        <v>32</v>
      </c>
    </row>
    <row r="402" spans="1:25">
      <c r="A402" s="2" t="s">
        <v>5183</v>
      </c>
      <c r="B402" s="2" t="s">
        <v>3983</v>
      </c>
      <c r="C402" s="2" t="s">
        <v>491</v>
      </c>
      <c r="D402" s="2" t="s">
        <v>50</v>
      </c>
      <c r="E402" s="2" t="s">
        <v>225</v>
      </c>
      <c r="F402" s="2" t="s">
        <v>142</v>
      </c>
      <c r="G402" s="4">
        <f>SUMIFS('02_核算项'!$AC$2:$AC$6232,'02_核算项'!$B$2:$B$6232,$A402,'02_核算项'!$M$2:$M$6232,"SO2")</f>
        <v>0.0</v>
      </c>
      <c r="H402" s="4">
        <f>SUMIFS('02_核算项'!$AC$2:$AC$6232,'02_核算项'!$B$2:$B$6232,$A402,'02_核算项'!$M$2:$M$6232,"NOX")</f>
        <v>178.36890099999997</v>
      </c>
      <c r="I402" s="4">
        <f>SUMIFS('02_核算项'!$AC$2:$AC$6232,'02_核算项'!$B$2:$B$6232,$A402,'02_核算项'!$M$2:$M$6232,"CO")</f>
        <v>56.555993</v>
      </c>
      <c r="J402" s="4">
        <f>SUMIFS('02_核算项'!$AC$2:$AC$6232,'02_核算项'!$B$2:$B$6232,$A402,'02_核算项'!$M$2:$M$6232,"VOCS")</f>
        <v>0.8700922000000001</v>
      </c>
      <c r="K402" s="4">
        <f>SUMIFS('02_核算项'!$AC$2:$AC$6232,'02_核算项'!$B$2:$B$6232,$A402,'02_核算项'!$M$2:$M$6232,"PM10")</f>
        <v>1.3051383</v>
      </c>
      <c r="L402" s="4">
        <f>SUMIFS('02_核算项'!$AC$2:$AC$6232,'02_核算项'!$B$2:$B$6232,$A402,'02_核算项'!$M$2:$M$6232,"PM25")</f>
        <v>1.3051383</v>
      </c>
      <c r="M402" s="4">
        <f>SUMIFS('02_核算项'!$AC$2:$AC$6232,'02_核算项'!$B$2:$B$6232,$A402,'02_核算项'!$M$2:$M$6232,"BC")</f>
        <v>0.0</v>
      </c>
      <c r="N402" s="4">
        <f>SUMIFS('02_核算项'!$AC$2:$AC$6232,'02_核算项'!$B$2:$B$6232,$A402,'02_核算项'!$M$2:$M$6232,"OC")</f>
        <v>0.0</v>
      </c>
      <c r="O402" s="4">
        <f>SUMIFS('02_核算项'!$AC$2:$AC$6232,'02_核算项'!$B$2:$B$6232,$A402,'02_核算项'!$M$2:$M$6232,"NH3")</f>
        <v>0.0</v>
      </c>
      <c r="P402" s="4">
        <f>SUMIFS('02_核算项'!$AD$2:$AD$6232,'02_核算项'!$B$2:$B$6232,$A402,'02_核算项'!$M$2:$M$6232,"SO2")</f>
        <v>0.0</v>
      </c>
      <c r="Q402" s="4">
        <f>SUMIFS('02_核算项'!$AD$2:$AD$6232,'02_核算项'!$B$2:$B$6232,$A402,'02_核算项'!$M$2:$M$6232,"NOX")</f>
        <v>139.12774277999998</v>
      </c>
      <c r="R402" s="4">
        <f>SUMIFS('02_核算项'!$AD$2:$AD$6232,'02_核算项'!$B$2:$B$6232,$A402,'02_核算项'!$M$2:$M$6232,"CO")</f>
        <v>56.555993</v>
      </c>
      <c r="S402" s="4">
        <f>SUMIFS('02_核算项'!$AD$2:$AD$6232,'02_核算项'!$B$2:$B$6232,$A402,'02_核算项'!$M$2:$M$6232,"VOCS")</f>
        <v>0.8700922000000001</v>
      </c>
      <c r="T402" s="4">
        <f>SUMIFS('02_核算项'!$AD$2:$AD$6232,'02_核算项'!$B$2:$B$6232,$A402,'02_核算项'!$M$2:$M$6232,"PM10")</f>
        <v>1.3051383</v>
      </c>
      <c r="U402" s="4">
        <f>SUMIFS('02_核算项'!$AD$2:$AD$6232,'02_核算项'!$B$2:$B$6232,$A402,'02_核算项'!$M$2:$M$6232,"PM25")</f>
        <v>1.3051383</v>
      </c>
      <c r="V402" s="4">
        <f>SUMIFS('02_核算项'!$AD$2:$AD$6232,'02_核算项'!$B$2:$B$6232,$A402,'02_核算项'!$M$2:$M$6232,"BC")</f>
        <v>0.0</v>
      </c>
      <c r="W402" s="4">
        <f>SUMIFS('02_核算项'!$AD$2:$AD$6232,'02_核算项'!$B$2:$B$6232,$A402,'02_核算项'!$M$2:$M$6232,"OC")</f>
        <v>0.0</v>
      </c>
      <c r="X402" s="4">
        <f>SUMIFS('02_核算项'!$AD$2:$AD$6232,'02_核算项'!$B$2:$B$6232,$A402,'02_核算项'!$M$2:$M$6232,"NH3")</f>
        <v>0.0</v>
      </c>
      <c r="Y402" s="2">
        <v>32</v>
      </c>
    </row>
    <row r="403" spans="1:25">
      <c r="A403" s="2" t="s">
        <v>5193</v>
      </c>
      <c r="B403" s="2" t="s">
        <v>5194</v>
      </c>
      <c r="C403" s="2" t="s">
        <v>924</v>
      </c>
      <c r="D403" s="2" t="s">
        <v>278</v>
      </c>
      <c r="E403" s="2" t="s">
        <v>120</v>
      </c>
      <c r="F403" s="2" t="s">
        <v>52</v>
      </c>
      <c r="G403" s="4">
        <f>SUMIFS('02_核算项'!$AC$2:$AC$6232,'02_核算项'!$B$2:$B$6232,$A403,'02_核算项'!$M$2:$M$6232,"SO2")</f>
        <v>0.261</v>
      </c>
      <c r="H403" s="4">
        <f>SUMIFS('02_核算项'!$AC$2:$AC$6232,'02_核算项'!$B$2:$B$6232,$A403,'02_核算项'!$M$2:$M$6232,"NOX")</f>
        <v>0.6438</v>
      </c>
      <c r="I403" s="4">
        <f>SUMIFS('02_核算项'!$AC$2:$AC$6232,'02_核算项'!$B$2:$B$6232,$A403,'02_核算项'!$M$2:$M$6232,"CO")</f>
        <v>0.0522</v>
      </c>
      <c r="J403" s="4">
        <f>SUMIFS('02_核算项'!$AC$2:$AC$6232,'02_核算项'!$B$2:$B$6232,$A403,'02_核算项'!$M$2:$M$6232,"VOCS")</f>
        <v>0.01131</v>
      </c>
      <c r="K403" s="4">
        <f>SUMIFS('02_核算项'!$AC$2:$AC$6232,'02_核算项'!$B$2:$B$6232,$A403,'02_核算项'!$M$2:$M$6232,"PM10")</f>
        <v>0.0435</v>
      </c>
      <c r="L403" s="4">
        <f>SUMIFS('02_核算项'!$AC$2:$AC$6232,'02_核算项'!$B$2:$B$6232,$A403,'02_核算项'!$M$2:$M$6232,"PM25")</f>
        <v>0.0435</v>
      </c>
      <c r="M403" s="4">
        <f>SUMIFS('02_核算项'!$AC$2:$AC$6232,'02_核算项'!$B$2:$B$6232,$A403,'02_核算项'!$M$2:$M$6232,"BC")</f>
        <v>0.00087</v>
      </c>
      <c r="N403" s="4">
        <f>SUMIFS('02_核算项'!$AC$2:$AC$6232,'02_核算项'!$B$2:$B$6232,$A403,'02_核算项'!$M$2:$M$6232,"OC")</f>
        <v>0.00348</v>
      </c>
      <c r="O403" s="4">
        <f>SUMIFS('02_核算项'!$AC$2:$AC$6232,'02_核算项'!$B$2:$B$6232,$A403,'02_核算项'!$M$2:$M$6232,"NH3")</f>
        <v>0.0</v>
      </c>
      <c r="P403" s="4">
        <f>SUMIFS('02_核算项'!$AD$2:$AD$6232,'02_核算项'!$B$2:$B$6232,$A403,'02_核算项'!$M$2:$M$6232,"SO2")</f>
        <v>0.261</v>
      </c>
      <c r="Q403" s="4">
        <f>SUMIFS('02_核算项'!$AD$2:$AD$6232,'02_核算项'!$B$2:$B$6232,$A403,'02_核算项'!$M$2:$M$6232,"NOX")</f>
        <v>0.502164</v>
      </c>
      <c r="R403" s="4">
        <f>SUMIFS('02_核算项'!$AD$2:$AD$6232,'02_核算项'!$B$2:$B$6232,$A403,'02_核算项'!$M$2:$M$6232,"CO")</f>
        <v>0.0522</v>
      </c>
      <c r="S403" s="4">
        <f>SUMIFS('02_核算项'!$AD$2:$AD$6232,'02_核算项'!$B$2:$B$6232,$A403,'02_核算项'!$M$2:$M$6232,"VOCS")</f>
        <v>0.01131</v>
      </c>
      <c r="T403" s="4">
        <f>SUMIFS('02_核算项'!$AD$2:$AD$6232,'02_核算项'!$B$2:$B$6232,$A403,'02_核算项'!$M$2:$M$6232,"PM10")</f>
        <v>0.0435</v>
      </c>
      <c r="U403" s="4">
        <f>SUMIFS('02_核算项'!$AD$2:$AD$6232,'02_核算项'!$B$2:$B$6232,$A403,'02_核算项'!$M$2:$M$6232,"PM25")</f>
        <v>0.0435</v>
      </c>
      <c r="V403" s="4">
        <f>SUMIFS('02_核算项'!$AD$2:$AD$6232,'02_核算项'!$B$2:$B$6232,$A403,'02_核算项'!$M$2:$M$6232,"BC")</f>
        <v>0.00087</v>
      </c>
      <c r="W403" s="4">
        <f>SUMIFS('02_核算项'!$AD$2:$AD$6232,'02_核算项'!$B$2:$B$6232,$A403,'02_核算项'!$M$2:$M$6232,"OC")</f>
        <v>0.00348</v>
      </c>
      <c r="X403" s="4">
        <f>SUMIFS('02_核算项'!$AD$2:$AD$6232,'02_核算项'!$B$2:$B$6232,$A403,'02_核算项'!$M$2:$M$6232,"NH3")</f>
        <v>0.0</v>
      </c>
      <c r="Y403" s="2">
        <v>79</v>
      </c>
    </row>
    <row r="404" spans="1:25">
      <c r="A404" s="2" t="s">
        <v>5212</v>
      </c>
      <c r="B404" s="2" t="s">
        <v>4228</v>
      </c>
      <c r="C404" s="2" t="s">
        <v>254</v>
      </c>
      <c r="D404" s="2" t="s">
        <v>119</v>
      </c>
      <c r="E404" s="2" t="s">
        <v>120</v>
      </c>
      <c r="F404" s="2" t="s">
        <v>142</v>
      </c>
      <c r="G404" s="4">
        <f>SUMIFS('02_核算项'!$AC$2:$AC$6232,'02_核算项'!$B$2:$B$6232,$A404,'02_核算项'!$M$2:$M$6232,"SO2")</f>
        <v>0.0</v>
      </c>
      <c r="H404" s="4">
        <f>SUMIFS('02_核算项'!$AC$2:$AC$6232,'02_核算项'!$B$2:$B$6232,$A404,'02_核算项'!$M$2:$M$6232,"NOX")</f>
        <v>0.0</v>
      </c>
      <c r="I404" s="4">
        <f>SUMIFS('02_核算项'!$AC$2:$AC$6232,'02_核算项'!$B$2:$B$6232,$A404,'02_核算项'!$M$2:$M$6232,"CO")</f>
        <v>0.0</v>
      </c>
      <c r="J404" s="4">
        <f>SUMIFS('02_核算项'!$AC$2:$AC$6232,'02_核算项'!$B$2:$B$6232,$A404,'02_核算项'!$M$2:$M$6232,"VOCS")</f>
        <v>0.0</v>
      </c>
      <c r="K404" s="4">
        <f>SUMIFS('02_核算项'!$AC$2:$AC$6232,'02_核算项'!$B$2:$B$6232,$A404,'02_核算项'!$M$2:$M$6232,"PM10")</f>
        <v>0.0</v>
      </c>
      <c r="L404" s="4">
        <f>SUMIFS('02_核算项'!$AC$2:$AC$6232,'02_核算项'!$B$2:$B$6232,$A404,'02_核算项'!$M$2:$M$6232,"PM25")</f>
        <v>0.0</v>
      </c>
      <c r="M404" s="4">
        <f>SUMIFS('02_核算项'!$AC$2:$AC$6232,'02_核算项'!$B$2:$B$6232,$A404,'02_核算项'!$M$2:$M$6232,"BC")</f>
        <v>0.0</v>
      </c>
      <c r="N404" s="4">
        <f>SUMIFS('02_核算项'!$AC$2:$AC$6232,'02_核算项'!$B$2:$B$6232,$A404,'02_核算项'!$M$2:$M$6232,"OC")</f>
        <v>0.0</v>
      </c>
      <c r="O404" s="4">
        <f>SUMIFS('02_核算项'!$AC$2:$AC$6232,'02_核算项'!$B$2:$B$6232,$A404,'02_核算项'!$M$2:$M$6232,"NH3")</f>
        <v>0.0</v>
      </c>
      <c r="P404" s="4">
        <f>SUMIFS('02_核算项'!$AD$2:$AD$6232,'02_核算项'!$B$2:$B$6232,$A404,'02_核算项'!$M$2:$M$6232,"SO2")</f>
        <v>0.0</v>
      </c>
      <c r="Q404" s="4">
        <f>SUMIFS('02_核算项'!$AD$2:$AD$6232,'02_核算项'!$B$2:$B$6232,$A404,'02_核算项'!$M$2:$M$6232,"NOX")</f>
        <v>0.0</v>
      </c>
      <c r="R404" s="4">
        <f>SUMIFS('02_核算项'!$AD$2:$AD$6232,'02_核算项'!$B$2:$B$6232,$A404,'02_核算项'!$M$2:$M$6232,"CO")</f>
        <v>0.0</v>
      </c>
      <c r="S404" s="4">
        <f>SUMIFS('02_核算项'!$AD$2:$AD$6232,'02_核算项'!$B$2:$B$6232,$A404,'02_核算项'!$M$2:$M$6232,"VOCS")</f>
        <v>0.0</v>
      </c>
      <c r="T404" s="4">
        <f>SUMIFS('02_核算项'!$AD$2:$AD$6232,'02_核算项'!$B$2:$B$6232,$A404,'02_核算项'!$M$2:$M$6232,"PM10")</f>
        <v>0.0</v>
      </c>
      <c r="U404" s="4">
        <f>SUMIFS('02_核算项'!$AD$2:$AD$6232,'02_核算项'!$B$2:$B$6232,$A404,'02_核算项'!$M$2:$M$6232,"PM25")</f>
        <v>0.0</v>
      </c>
      <c r="V404" s="4">
        <f>SUMIFS('02_核算项'!$AD$2:$AD$6232,'02_核算项'!$B$2:$B$6232,$A404,'02_核算项'!$M$2:$M$6232,"BC")</f>
        <v>0.0</v>
      </c>
      <c r="W404" s="4">
        <f>SUMIFS('02_核算项'!$AD$2:$AD$6232,'02_核算项'!$B$2:$B$6232,$A404,'02_核算项'!$M$2:$M$6232,"OC")</f>
        <v>0.0</v>
      </c>
      <c r="X404" s="4">
        <f>SUMIFS('02_核算项'!$AD$2:$AD$6232,'02_核算项'!$B$2:$B$6232,$A404,'02_核算项'!$M$2:$M$6232,"NH3")</f>
        <v>0.0</v>
      </c>
      <c r="Y404" s="2">
        <v>48</v>
      </c>
    </row>
    <row r="405" spans="1:25">
      <c r="A405" s="2" t="s">
        <v>5222</v>
      </c>
      <c r="B405" s="2" t="s">
        <v>3003</v>
      </c>
      <c r="C405" s="2" t="s">
        <v>296</v>
      </c>
      <c r="D405" s="2" t="s">
        <v>50</v>
      </c>
      <c r="E405" s="2" t="s">
        <v>51</v>
      </c>
      <c r="F405" s="2" t="s">
        <v>142</v>
      </c>
      <c r="G405" s="4">
        <f>SUMIFS('02_核算项'!$AC$2:$AC$6232,'02_核算项'!$B$2:$B$6232,$A405,'02_核算项'!$M$2:$M$6232,"SO2")</f>
        <v>6627.093</v>
      </c>
      <c r="H405" s="4">
        <f>SUMIFS('02_核算项'!$AC$2:$AC$6232,'02_核算项'!$B$2:$B$6232,$A405,'02_核算项'!$M$2:$M$6232,"NOX")</f>
        <v>4684.44515</v>
      </c>
      <c r="I405" s="4">
        <f>SUMIFS('02_核算项'!$AC$2:$AC$6232,'02_核算项'!$B$2:$B$6232,$A405,'02_核算项'!$M$2:$M$6232,"CO")</f>
        <v>1299.43</v>
      </c>
      <c r="J405" s="4">
        <f>SUMIFS('02_核算项'!$AC$2:$AC$6232,'02_核算项'!$B$2:$B$6232,$A405,'02_核算项'!$M$2:$M$6232,"VOCS")</f>
        <v>25.9886</v>
      </c>
      <c r="K405" s="4">
        <f>SUMIFS('02_核算项'!$AC$2:$AC$6232,'02_核算项'!$B$2:$B$6232,$A405,'02_核算项'!$M$2:$M$6232,"PM10")</f>
        <v>17842.47333</v>
      </c>
      <c r="L405" s="4">
        <f>SUMIFS('02_核算项'!$AC$2:$AC$6232,'02_核算项'!$B$2:$B$6232,$A405,'02_核算项'!$M$2:$M$6232,"PM25")</f>
        <v>4654.558259999999</v>
      </c>
      <c r="M405" s="4">
        <f>SUMIFS('02_核算项'!$AC$2:$AC$6232,'02_核算项'!$B$2:$B$6232,$A405,'02_核算项'!$M$2:$M$6232,"BC")</f>
        <v>9.30911652</v>
      </c>
      <c r="N405" s="4">
        <f>SUMIFS('02_核算项'!$AC$2:$AC$6232,'02_核算项'!$B$2:$B$6232,$A405,'02_核算项'!$M$2:$M$6232,"OC")</f>
        <v>0.0</v>
      </c>
      <c r="O405" s="4">
        <f>SUMIFS('02_核算项'!$AC$2:$AC$6232,'02_核算项'!$B$2:$B$6232,$A405,'02_核算项'!$M$2:$M$6232,"NH3")</f>
        <v>103.9544</v>
      </c>
      <c r="P405" s="4">
        <f>SUMIFS('02_核算项'!$AD$2:$AD$6232,'02_核算项'!$B$2:$B$6232,$A405,'02_核算项'!$M$2:$M$6232,"SO2")</f>
        <v>1325.4185999999997</v>
      </c>
      <c r="Q405" s="4">
        <f>SUMIFS('02_核算项'!$AD$2:$AD$6232,'02_核算项'!$B$2:$B$6232,$A405,'02_核算项'!$M$2:$M$6232,"NOX")</f>
        <v>1686.4002539999997</v>
      </c>
      <c r="R405" s="4">
        <f>SUMIFS('02_核算项'!$AD$2:$AD$6232,'02_核算项'!$B$2:$B$6232,$A405,'02_核算项'!$M$2:$M$6232,"CO")</f>
        <v>1299.43</v>
      </c>
      <c r="S405" s="4">
        <f>SUMIFS('02_核算项'!$AD$2:$AD$6232,'02_核算项'!$B$2:$B$6232,$A405,'02_核算项'!$M$2:$M$6232,"VOCS")</f>
        <v>25.9886</v>
      </c>
      <c r="T405" s="4">
        <f>SUMIFS('02_核算项'!$AD$2:$AD$6232,'02_核算项'!$B$2:$B$6232,$A405,'02_核算项'!$M$2:$M$6232,"PM10")</f>
        <v>318.06148110000026</v>
      </c>
      <c r="U405" s="4">
        <f>SUMIFS('02_核算项'!$AD$2:$AD$6232,'02_核算项'!$B$2:$B$6232,$A405,'02_核算项'!$M$2:$M$6232,"PM25")</f>
        <v>186.18233040000013</v>
      </c>
      <c r="V405" s="4">
        <f>SUMIFS('02_核算项'!$AD$2:$AD$6232,'02_核算项'!$B$2:$B$6232,$A405,'02_核算项'!$M$2:$M$6232,"BC")</f>
        <v>0.3723646608000003</v>
      </c>
      <c r="W405" s="4">
        <f>SUMIFS('02_核算项'!$AD$2:$AD$6232,'02_核算项'!$B$2:$B$6232,$A405,'02_核算项'!$M$2:$M$6232,"OC")</f>
        <v>0.0</v>
      </c>
      <c r="X405" s="4">
        <f>SUMIFS('02_核算项'!$AD$2:$AD$6232,'02_核算项'!$B$2:$B$6232,$A405,'02_核算项'!$M$2:$M$6232,"NH3")</f>
        <v>103.9544</v>
      </c>
      <c r="Y405" s="2">
        <v>15</v>
      </c>
    </row>
    <row r="406" spans="1:25">
      <c r="A406" s="2" t="s">
        <v>5232</v>
      </c>
      <c r="B406" s="2" t="s">
        <v>672</v>
      </c>
      <c r="C406" s="2" t="s">
        <v>296</v>
      </c>
      <c r="D406" s="2" t="s">
        <v>278</v>
      </c>
      <c r="E406" s="2" t="s">
        <v>120</v>
      </c>
      <c r="F406" s="2" t="s">
        <v>142</v>
      </c>
      <c r="G406" s="4">
        <f>SUMIFS('02_核算项'!$AC$2:$AC$6232,'02_核算项'!$B$2:$B$6232,$A406,'02_核算项'!$M$2:$M$6232,"SO2")</f>
        <v>0</v>
      </c>
      <c r="H406" s="4">
        <f>SUMIFS('02_核算项'!$AC$2:$AC$6232,'02_核算项'!$B$2:$B$6232,$A406,'02_核算项'!$M$2:$M$6232,"NOX")</f>
        <v>0</v>
      </c>
      <c r="I406" s="4">
        <f>SUMIFS('02_核算项'!$AC$2:$AC$6232,'02_核算项'!$B$2:$B$6232,$A406,'02_核算项'!$M$2:$M$6232,"CO")</f>
        <v>0</v>
      </c>
      <c r="J406" s="4">
        <f>SUMIFS('02_核算项'!$AC$2:$AC$6232,'02_核算项'!$B$2:$B$6232,$A406,'02_核算项'!$M$2:$M$6232,"VOCS")</f>
        <v>0</v>
      </c>
      <c r="K406" s="4">
        <f>SUMIFS('02_核算项'!$AC$2:$AC$6232,'02_核算项'!$B$2:$B$6232,$A406,'02_核算项'!$M$2:$M$6232,"PM10")</f>
        <v>0</v>
      </c>
      <c r="L406" s="4">
        <f>SUMIFS('02_核算项'!$AC$2:$AC$6232,'02_核算项'!$B$2:$B$6232,$A406,'02_核算项'!$M$2:$M$6232,"PM25")</f>
        <v>0</v>
      </c>
      <c r="M406" s="4">
        <f>SUMIFS('02_核算项'!$AC$2:$AC$6232,'02_核算项'!$B$2:$B$6232,$A406,'02_核算项'!$M$2:$M$6232,"BC")</f>
        <v>0</v>
      </c>
      <c r="N406" s="4">
        <f>SUMIFS('02_核算项'!$AC$2:$AC$6232,'02_核算项'!$B$2:$B$6232,$A406,'02_核算项'!$M$2:$M$6232,"OC")</f>
        <v>0</v>
      </c>
      <c r="O406" s="4">
        <f>SUMIFS('02_核算项'!$AC$2:$AC$6232,'02_核算项'!$B$2:$B$6232,$A406,'02_核算项'!$M$2:$M$6232,"NH3")</f>
        <v>0.0</v>
      </c>
      <c r="X406" s="4">
        <f>SUMIFS('02_核算项'!$AD$2:$AD$6232,'02_核算项'!$B$2:$B$6232,$A406,'02_核算项'!$M$2:$M$6232,"NH3")</f>
        <v>0.0</v>
      </c>
      <c r="Y406" s="2">
        <v>44</v>
      </c>
    </row>
    <row r="407" spans="1:25">
      <c r="A407" s="2" t="s">
        <v>5242</v>
      </c>
      <c r="B407" s="2" t="s">
        <v>5243</v>
      </c>
      <c r="C407" s="2" t="s">
        <v>325</v>
      </c>
      <c r="D407" s="2" t="s">
        <v>278</v>
      </c>
      <c r="E407" s="2" t="s">
        <v>120</v>
      </c>
      <c r="F407" s="2" t="s">
        <v>52</v>
      </c>
      <c r="G407" s="4">
        <f>SUMIFS('02_核算项'!$AC$2:$AC$6232,'02_核算项'!$B$2:$B$6232,$A407,'02_核算项'!$M$2:$M$6232,"SO2")</f>
        <v>0</v>
      </c>
      <c r="H407" s="4">
        <f>SUMIFS('02_核算项'!$AC$2:$AC$6232,'02_核算项'!$B$2:$B$6232,$A407,'02_核算项'!$M$2:$M$6232,"NOX")</f>
        <v>0</v>
      </c>
      <c r="I407" s="4">
        <f>SUMIFS('02_核算项'!$AC$2:$AC$6232,'02_核算项'!$B$2:$B$6232,$A407,'02_核算项'!$M$2:$M$6232,"CO")</f>
        <v>0</v>
      </c>
      <c r="J407" s="4">
        <f>SUMIFS('02_核算项'!$AC$2:$AC$6232,'02_核算项'!$B$2:$B$6232,$A407,'02_核算项'!$M$2:$M$6232,"VOCS")</f>
        <v>0</v>
      </c>
      <c r="K407" s="4">
        <f>SUMIFS('02_核算项'!$AC$2:$AC$6232,'02_核算项'!$B$2:$B$6232,$A407,'02_核算项'!$M$2:$M$6232,"PM10")</f>
        <v>0</v>
      </c>
      <c r="L407" s="4">
        <f>SUMIFS('02_核算项'!$AC$2:$AC$6232,'02_核算项'!$B$2:$B$6232,$A407,'02_核算项'!$M$2:$M$6232,"PM25")</f>
        <v>0</v>
      </c>
      <c r="M407" s="4">
        <f>SUMIFS('02_核算项'!$AC$2:$AC$6232,'02_核算项'!$B$2:$B$6232,$A407,'02_核算项'!$M$2:$M$6232,"BC")</f>
        <v>0</v>
      </c>
      <c r="N407" s="4">
        <f>SUMIFS('02_核算项'!$AC$2:$AC$6232,'02_核算项'!$B$2:$B$6232,$A407,'02_核算项'!$M$2:$M$6232,"OC")</f>
        <v>0</v>
      </c>
      <c r="O407" s="4">
        <f>SUMIFS('02_核算项'!$AC$2:$AC$6232,'02_核算项'!$B$2:$B$6232,$A407,'02_核算项'!$M$2:$M$6232,"NH3")</f>
        <v>0</v>
      </c>
      <c r="Y407" s="2">
        <v>49</v>
      </c>
    </row>
    <row r="408" spans="1:25">
      <c r="A408" s="2" t="s">
        <v>5260</v>
      </c>
      <c r="B408" s="2" t="s">
        <v>1706</v>
      </c>
      <c r="C408" s="2" t="s">
        <v>1707</v>
      </c>
      <c r="D408" s="2" t="s">
        <v>50</v>
      </c>
      <c r="E408" s="2" t="s">
        <v>51</v>
      </c>
      <c r="F408" s="2" t="s">
        <v>297</v>
      </c>
      <c r="G408" s="4">
        <f>SUMIFS('02_核算项'!$AC$2:$AC$6232,'02_核算项'!$B$2:$B$6232,$A408,'02_核算项'!$M$2:$M$6232,"SO2")</f>
        <v>14249.624563200001</v>
      </c>
      <c r="H408" s="4">
        <f>SUMIFS('02_核算项'!$AC$2:$AC$6232,'02_核算项'!$B$2:$B$6232,$A408,'02_核算项'!$M$2:$M$6232,"NOX")</f>
        <v>9442.995689399999</v>
      </c>
      <c r="I408" s="4">
        <f>SUMIFS('02_核算项'!$AC$2:$AC$6232,'02_核算项'!$B$2:$B$6232,$A408,'02_核算项'!$M$2:$M$6232,"CO")</f>
        <v>2619.41628</v>
      </c>
      <c r="J408" s="4">
        <f>SUMIFS('02_核算项'!$AC$2:$AC$6232,'02_核算项'!$B$2:$B$6232,$A408,'02_核算项'!$M$2:$M$6232,"VOCS")</f>
        <v>52.3883256</v>
      </c>
      <c r="K408" s="4">
        <f>SUMIFS('02_核算项'!$AC$2:$AC$6232,'02_核算项'!$B$2:$B$6232,$A408,'02_核算项'!$M$2:$M$6232,"PM10")</f>
        <v>28398.729026655</v>
      </c>
      <c r="L408" s="4">
        <f>SUMIFS('02_核算项'!$AC$2:$AC$6232,'02_核算项'!$B$2:$B$6232,$A408,'02_核算项'!$M$2:$M$6232,"PM25")</f>
        <v>7408.3640939100005</v>
      </c>
      <c r="M408" s="4">
        <f>SUMIFS('02_核算项'!$AC$2:$AC$6232,'02_核算项'!$B$2:$B$6232,$A408,'02_核算项'!$M$2:$M$6232,"BC")</f>
        <v>14.81672818782</v>
      </c>
      <c r="N408" s="4">
        <f>SUMIFS('02_核算项'!$AC$2:$AC$6232,'02_核算项'!$B$2:$B$6232,$A408,'02_核算项'!$M$2:$M$6232,"OC")</f>
        <v>0.0</v>
      </c>
      <c r="O408" s="4">
        <f>SUMIFS('02_核算项'!$AC$2:$AC$6232,'02_核算项'!$B$2:$B$6232,$A408,'02_核算项'!$M$2:$M$6232,"NH3")</f>
        <v>209.5533024</v>
      </c>
      <c r="P408" s="4">
        <f>SUMIFS('02_核算项'!$AD$2:$AD$6232,'02_核算项'!$B$2:$B$6232,$A408,'02_核算项'!$M$2:$M$6232,"SO2")</f>
        <v>2849.9249126399995</v>
      </c>
      <c r="Q408" s="4">
        <f>SUMIFS('02_核算项'!$AD$2:$AD$6232,'02_核算项'!$B$2:$B$6232,$A408,'02_核算项'!$M$2:$M$6232,"NOX")</f>
        <v>3399.4784481839993</v>
      </c>
      <c r="R408" s="4">
        <f>SUMIFS('02_核算项'!$AD$2:$AD$6232,'02_核算项'!$B$2:$B$6232,$A408,'02_核算项'!$M$2:$M$6232,"CO")</f>
        <v>2619.41628</v>
      </c>
      <c r="S408" s="4">
        <f>SUMIFS('02_核算项'!$AD$2:$AD$6232,'02_核算项'!$B$2:$B$6232,$A408,'02_核算项'!$M$2:$M$6232,"VOCS")</f>
        <v>52.3883256</v>
      </c>
      <c r="T408" s="4">
        <f>SUMIFS('02_核算项'!$AD$2:$AD$6232,'02_核算项'!$B$2:$B$6232,$A408,'02_核算项'!$M$2:$M$6232,"PM10")</f>
        <v>938.3927852286</v>
      </c>
      <c r="U408" s="4">
        <f>SUMIFS('02_核算项'!$AD$2:$AD$6232,'02_核算项'!$B$2:$B$6232,$A408,'02_核算项'!$M$2:$M$6232,"PM25")</f>
        <v>518.5854865736997</v>
      </c>
      <c r="V408" s="4">
        <f>SUMIFS('02_核算项'!$AD$2:$AD$6232,'02_核算项'!$B$2:$B$6232,$A408,'02_核算项'!$M$2:$M$6232,"BC")</f>
        <v>1.0371709731473993</v>
      </c>
      <c r="W408" s="4">
        <f>SUMIFS('02_核算项'!$AD$2:$AD$6232,'02_核算项'!$B$2:$B$6232,$A408,'02_核算项'!$M$2:$M$6232,"OC")</f>
        <v>0.0</v>
      </c>
      <c r="X408" s="4">
        <f>SUMIFS('02_核算项'!$AD$2:$AD$6232,'02_核算项'!$B$2:$B$6232,$A408,'02_核算项'!$M$2:$M$6232,"NH3")</f>
        <v>209.5533024</v>
      </c>
      <c r="Y408" s="2">
        <v>16</v>
      </c>
    </row>
    <row r="409" spans="1:25">
      <c r="A409" s="2" t="s">
        <v>5270</v>
      </c>
      <c r="B409" s="2" t="s">
        <v>809</v>
      </c>
      <c r="C409" s="2" t="s">
        <v>491</v>
      </c>
      <c r="D409" s="2" t="s">
        <v>224</v>
      </c>
      <c r="E409" s="2" t="s">
        <v>51</v>
      </c>
      <c r="F409" s="2" t="s">
        <v>142</v>
      </c>
      <c r="G409" s="4">
        <f>SUMIFS('02_核算项'!$AC$2:$AC$6232,'02_核算项'!$B$2:$B$6232,$A409,'02_核算项'!$M$2:$M$6232,"SO2")</f>
        <v>9808.22667</v>
      </c>
      <c r="H409" s="4">
        <f>SUMIFS('02_核算项'!$AC$2:$AC$6232,'02_核算项'!$B$2:$B$6232,$A409,'02_核算项'!$M$2:$M$6232,"NOX")</f>
        <v>7050.57969</v>
      </c>
      <c r="I409" s="4">
        <f>SUMIFS('02_核算项'!$AC$2:$AC$6232,'02_核算项'!$B$2:$B$6232,$A409,'02_核算项'!$M$2:$M$6232,"CO")</f>
        <v>1955.778</v>
      </c>
      <c r="J409" s="4">
        <f>SUMIFS('02_核算项'!$AC$2:$AC$6232,'02_核算项'!$B$2:$B$6232,$A409,'02_核算项'!$M$2:$M$6232,"VOCS")</f>
        <v>39.11556</v>
      </c>
      <c r="K409" s="4">
        <f>SUMIFS('02_核算项'!$AC$2:$AC$6232,'02_核算项'!$B$2:$B$6232,$A409,'02_核算项'!$M$2:$M$6232,"PM10")</f>
        <v>24898.031829</v>
      </c>
      <c r="L409" s="4">
        <f>SUMIFS('02_核算项'!$AC$2:$AC$6232,'02_核算项'!$B$2:$B$6232,$A409,'02_核算项'!$M$2:$M$6232,"PM25")</f>
        <v>6495.138737999999</v>
      </c>
      <c r="M409" s="4">
        <f>SUMIFS('02_核算项'!$AC$2:$AC$6232,'02_核算项'!$B$2:$B$6232,$A409,'02_核算项'!$M$2:$M$6232,"BC")</f>
        <v>12.990277476</v>
      </c>
      <c r="N409" s="4">
        <f>SUMIFS('02_核算项'!$AC$2:$AC$6232,'02_核算项'!$B$2:$B$6232,$A409,'02_核算项'!$M$2:$M$6232,"OC")</f>
        <v>0.0</v>
      </c>
      <c r="O409" s="4">
        <f>SUMIFS('02_核算项'!$AC$2:$AC$6232,'02_核算项'!$B$2:$B$6232,$A409,'02_核算项'!$M$2:$M$6232,"NH3")</f>
        <v>156.46224</v>
      </c>
      <c r="P409" s="4">
        <f>SUMIFS('02_核算项'!$AD$2:$AD$6232,'02_核算项'!$B$2:$B$6232,$A409,'02_核算项'!$M$2:$M$6232,"SO2")</f>
        <v>1961.6453339999996</v>
      </c>
      <c r="Q409" s="4">
        <f>SUMIFS('02_核算项'!$AD$2:$AD$6232,'02_核算项'!$B$2:$B$6232,$A409,'02_核算项'!$M$2:$M$6232,"NOX")</f>
        <v>2538.2086883999996</v>
      </c>
      <c r="R409" s="4">
        <f>SUMIFS('02_核算项'!$AD$2:$AD$6232,'02_核算项'!$B$2:$B$6232,$A409,'02_核算项'!$M$2:$M$6232,"CO")</f>
        <v>1955.778</v>
      </c>
      <c r="S409" s="4">
        <f>SUMIFS('02_核算项'!$AD$2:$AD$6232,'02_核算项'!$B$2:$B$6232,$A409,'02_核算项'!$M$2:$M$6232,"VOCS")</f>
        <v>39.11556</v>
      </c>
      <c r="T409" s="4">
        <f>SUMIFS('02_核算项'!$AD$2:$AD$6232,'02_核算项'!$B$2:$B$6232,$A409,'02_核算项'!$M$2:$M$6232,"PM10")</f>
        <v>443.8344804300003</v>
      </c>
      <c r="U409" s="4">
        <f>SUMIFS('02_核算项'!$AD$2:$AD$6232,'02_核算项'!$B$2:$B$6232,$A409,'02_核算项'!$M$2:$M$6232,"PM25")</f>
        <v>259.80554952000017</v>
      </c>
      <c r="V409" s="4">
        <f>SUMIFS('02_核算项'!$AD$2:$AD$6232,'02_核算项'!$B$2:$B$6232,$A409,'02_核算项'!$M$2:$M$6232,"BC")</f>
        <v>0.5196110990400005</v>
      </c>
      <c r="W409" s="4">
        <f>SUMIFS('02_核算项'!$AD$2:$AD$6232,'02_核算项'!$B$2:$B$6232,$A409,'02_核算项'!$M$2:$M$6232,"OC")</f>
        <v>0.0</v>
      </c>
      <c r="X409" s="4">
        <f>SUMIFS('02_核算项'!$AD$2:$AD$6232,'02_核算项'!$B$2:$B$6232,$A409,'02_核算项'!$M$2:$M$6232,"NH3")</f>
        <v>156.46224</v>
      </c>
      <c r="Y409" s="2">
        <v>16</v>
      </c>
    </row>
    <row r="410" spans="1:25">
      <c r="A410" s="2" t="s">
        <v>5280</v>
      </c>
      <c r="B410" s="2" t="s">
        <v>3210</v>
      </c>
      <c r="C410" s="2" t="s">
        <v>491</v>
      </c>
      <c r="D410" s="2" t="s">
        <v>119</v>
      </c>
      <c r="E410" s="2" t="s">
        <v>227</v>
      </c>
      <c r="F410" s="2" t="s">
        <v>52</v>
      </c>
      <c r="G410" s="4">
        <f>SUMIFS('02_核算项'!$AC$2:$AC$6232,'02_核算项'!$B$2:$B$6232,$A410,'02_核算项'!$M$2:$M$6232,"SO2")</f>
        <v>0.0</v>
      </c>
      <c r="H410" s="4">
        <f>SUMIFS('02_核算项'!$AC$2:$AC$6232,'02_核算项'!$B$2:$B$6232,$A410,'02_核算项'!$M$2:$M$6232,"NOX")</f>
        <v>18.016343</v>
      </c>
      <c r="I410" s="4">
        <f>SUMIFS('02_核算项'!$AC$2:$AC$6232,'02_核算项'!$B$2:$B$6232,$A410,'02_核算项'!$M$2:$M$6232,"CO")</f>
        <v>5.712499</v>
      </c>
      <c r="J410" s="4">
        <f>SUMIFS('02_核算项'!$AC$2:$AC$6232,'02_核算项'!$B$2:$B$6232,$A410,'02_核算项'!$M$2:$M$6232,"VOCS")</f>
        <v>0.08788460000000001</v>
      </c>
      <c r="K410" s="4">
        <f>SUMIFS('02_核算项'!$AC$2:$AC$6232,'02_核算项'!$B$2:$B$6232,$A410,'02_核算项'!$M$2:$M$6232,"PM10")</f>
        <v>0.1318269</v>
      </c>
      <c r="L410" s="4">
        <f>SUMIFS('02_核算项'!$AC$2:$AC$6232,'02_核算项'!$B$2:$B$6232,$A410,'02_核算项'!$M$2:$M$6232,"PM25")</f>
        <v>0.1318269</v>
      </c>
      <c r="M410" s="4">
        <f>SUMIFS('02_核算项'!$AC$2:$AC$6232,'02_核算项'!$B$2:$B$6232,$A410,'02_核算项'!$M$2:$M$6232,"BC")</f>
        <v>0.0</v>
      </c>
      <c r="N410" s="4">
        <f>SUMIFS('02_核算项'!$AC$2:$AC$6232,'02_核算项'!$B$2:$B$6232,$A410,'02_核算项'!$M$2:$M$6232,"OC")</f>
        <v>0.0</v>
      </c>
      <c r="O410" s="4">
        <f>SUMIFS('02_核算项'!$AC$2:$AC$6232,'02_核算项'!$B$2:$B$6232,$A410,'02_核算项'!$M$2:$M$6232,"NH3")</f>
        <v>0.0</v>
      </c>
      <c r="P410" s="4">
        <f>SUMIFS('02_核算项'!$AD$2:$AD$6232,'02_核算项'!$B$2:$B$6232,$A410,'02_核算项'!$M$2:$M$6232,"SO2")</f>
        <v>0.0</v>
      </c>
      <c r="Q410" s="4">
        <f>SUMIFS('02_核算项'!$AD$2:$AD$6232,'02_核算项'!$B$2:$B$6232,$A410,'02_核算项'!$M$2:$M$6232,"NOX")</f>
        <v>18.016343</v>
      </c>
      <c r="R410" s="4">
        <f>SUMIFS('02_核算项'!$AD$2:$AD$6232,'02_核算项'!$B$2:$B$6232,$A410,'02_核算项'!$M$2:$M$6232,"CO")</f>
        <v>5.712499</v>
      </c>
      <c r="S410" s="4">
        <f>SUMIFS('02_核算项'!$AD$2:$AD$6232,'02_核算项'!$B$2:$B$6232,$A410,'02_核算项'!$M$2:$M$6232,"VOCS")</f>
        <v>0.08788460000000001</v>
      </c>
      <c r="T410" s="4">
        <f>SUMIFS('02_核算项'!$AD$2:$AD$6232,'02_核算项'!$B$2:$B$6232,$A410,'02_核算项'!$M$2:$M$6232,"PM10")</f>
        <v>0.1318269</v>
      </c>
      <c r="U410" s="4">
        <f>SUMIFS('02_核算项'!$AD$2:$AD$6232,'02_核算项'!$B$2:$B$6232,$A410,'02_核算项'!$M$2:$M$6232,"PM25")</f>
        <v>0.1318269</v>
      </c>
      <c r="V410" s="4">
        <f>SUMIFS('02_核算项'!$AD$2:$AD$6232,'02_核算项'!$B$2:$B$6232,$A410,'02_核算项'!$M$2:$M$6232,"BC")</f>
        <v>0.0</v>
      </c>
      <c r="W410" s="4">
        <f>SUMIFS('02_核算项'!$AD$2:$AD$6232,'02_核算项'!$B$2:$B$6232,$A410,'02_核算项'!$M$2:$M$6232,"OC")</f>
        <v>0.0</v>
      </c>
      <c r="X410" s="4">
        <f>SUMIFS('02_核算项'!$AD$2:$AD$6232,'02_核算项'!$B$2:$B$6232,$A410,'02_核算项'!$M$2:$M$6232,"NH3")</f>
        <v>0.0</v>
      </c>
      <c r="Y410" s="2">
        <v>33</v>
      </c>
    </row>
    <row r="411" spans="1:25">
      <c r="A411" s="2" t="s">
        <v>5290</v>
      </c>
      <c r="B411" s="2" t="s">
        <v>5291</v>
      </c>
      <c r="C411" s="2" t="s">
        <v>924</v>
      </c>
      <c r="D411" s="2" t="s">
        <v>50</v>
      </c>
      <c r="E411" s="2" t="s">
        <v>225</v>
      </c>
      <c r="F411" s="2" t="s">
        <v>52</v>
      </c>
      <c r="G411" s="4">
        <f>SUMIFS('02_核算项'!$AC$2:$AC$6232,'02_核算项'!$B$2:$B$6232,$A411,'02_核算项'!$M$2:$M$6232,"SO2")</f>
        <v>0.0</v>
      </c>
      <c r="H411" s="4">
        <f>SUMIFS('02_核算项'!$AC$2:$AC$6232,'02_核算项'!$B$2:$B$6232,$A411,'02_核算项'!$M$2:$M$6232,"NOX")</f>
        <v>525.69503</v>
      </c>
      <c r="I411" s="4">
        <f>SUMIFS('02_核算项'!$AC$2:$AC$6232,'02_核算项'!$B$2:$B$6232,$A411,'02_核算项'!$M$2:$M$6232,"CO")</f>
        <v>166.68379</v>
      </c>
      <c r="J411" s="4">
        <f>SUMIFS('02_核算项'!$AC$2:$AC$6232,'02_核算项'!$B$2:$B$6232,$A411,'02_核算项'!$M$2:$M$6232,"VOCS")</f>
        <v>2.564366</v>
      </c>
      <c r="K411" s="4">
        <f>SUMIFS('02_核算项'!$AC$2:$AC$6232,'02_核算项'!$B$2:$B$6232,$A411,'02_核算项'!$M$2:$M$6232,"PM10")</f>
        <v>3.846549</v>
      </c>
      <c r="L411" s="4">
        <f>SUMIFS('02_核算项'!$AC$2:$AC$6232,'02_核算项'!$B$2:$B$6232,$A411,'02_核算项'!$M$2:$M$6232,"PM25")</f>
        <v>3.846549</v>
      </c>
      <c r="M411" s="4">
        <f>SUMIFS('02_核算项'!$AC$2:$AC$6232,'02_核算项'!$B$2:$B$6232,$A411,'02_核算项'!$M$2:$M$6232,"BC")</f>
        <v>0.0</v>
      </c>
      <c r="N411" s="4">
        <f>SUMIFS('02_核算项'!$AC$2:$AC$6232,'02_核算项'!$B$2:$B$6232,$A411,'02_核算项'!$M$2:$M$6232,"OC")</f>
        <v>0.0</v>
      </c>
      <c r="O411" s="4">
        <f>SUMIFS('02_核算项'!$AC$2:$AC$6232,'02_核算项'!$B$2:$B$6232,$A411,'02_核算项'!$M$2:$M$6232,"NH3")</f>
        <v>0</v>
      </c>
      <c r="P411" s="4">
        <f>SUMIFS('02_核算项'!$AD$2:$AD$6232,'02_核算项'!$B$2:$B$6232,$A411,'02_核算项'!$M$2:$M$6232,"SO2")</f>
        <v>0.0</v>
      </c>
      <c r="Q411" s="4">
        <f>SUMIFS('02_核算项'!$AD$2:$AD$6232,'02_核算项'!$B$2:$B$6232,$A411,'02_核算项'!$M$2:$M$6232,"NOX")</f>
        <v>189.2502108</v>
      </c>
      <c r="R411" s="4">
        <f>SUMIFS('02_核算项'!$AD$2:$AD$6232,'02_核算项'!$B$2:$B$6232,$A411,'02_核算项'!$M$2:$M$6232,"CO")</f>
        <v>166.68379</v>
      </c>
      <c r="S411" s="4">
        <f>SUMIFS('02_核算项'!$AD$2:$AD$6232,'02_核算项'!$B$2:$B$6232,$A411,'02_核算项'!$M$2:$M$6232,"VOCS")</f>
        <v>2.564366</v>
      </c>
      <c r="T411" s="4">
        <f>SUMIFS('02_核算项'!$AD$2:$AD$6232,'02_核算项'!$B$2:$B$6232,$A411,'02_核算项'!$M$2:$M$6232,"PM10")</f>
        <v>1.6540160700000002</v>
      </c>
      <c r="U411" s="4">
        <f>SUMIFS('02_核算项'!$AD$2:$AD$6232,'02_核算项'!$B$2:$B$6232,$A411,'02_核算项'!$M$2:$M$6232,"PM25")</f>
        <v>1.6540160700000002</v>
      </c>
      <c r="V411" s="4">
        <f>SUMIFS('02_核算项'!$AD$2:$AD$6232,'02_核算项'!$B$2:$B$6232,$A411,'02_核算项'!$M$2:$M$6232,"BC")</f>
        <v>0.0</v>
      </c>
      <c r="W411" s="4">
        <f>SUMIFS('02_核算项'!$AD$2:$AD$6232,'02_核算项'!$B$2:$B$6232,$A411,'02_核算项'!$M$2:$M$6232,"OC")</f>
        <v>0.0</v>
      </c>
      <c r="Y411" s="2">
        <v>29</v>
      </c>
    </row>
    <row r="412" spans="1:25">
      <c r="A412" s="2" t="s">
        <v>5301</v>
      </c>
      <c r="B412" s="2" t="s">
        <v>1204</v>
      </c>
      <c r="C412" s="2" t="s">
        <v>277</v>
      </c>
      <c r="D412" s="2" t="s">
        <v>278</v>
      </c>
      <c r="E412" s="2" t="s">
        <v>120</v>
      </c>
      <c r="F412" s="2" t="s">
        <v>1615</v>
      </c>
      <c r="G412" s="4">
        <f>SUMIFS('02_核算项'!$AC$2:$AC$6232,'02_核算项'!$B$2:$B$6232,$A412,'02_核算项'!$M$2:$M$6232,"SO2")</f>
        <v>0</v>
      </c>
      <c r="H412" s="4">
        <f>SUMIFS('02_核算项'!$AC$2:$AC$6232,'02_核算项'!$B$2:$B$6232,$A412,'02_核算项'!$M$2:$M$6232,"NOX")</f>
        <v>0</v>
      </c>
      <c r="I412" s="4">
        <f>SUMIFS('02_核算项'!$AC$2:$AC$6232,'02_核算项'!$B$2:$B$6232,$A412,'02_核算项'!$M$2:$M$6232,"CO")</f>
        <v>0</v>
      </c>
      <c r="J412" s="4">
        <f>SUMIFS('02_核算项'!$AC$2:$AC$6232,'02_核算项'!$B$2:$B$6232,$A412,'02_核算项'!$M$2:$M$6232,"VOCS")</f>
        <v>0</v>
      </c>
      <c r="K412" s="4">
        <f>SUMIFS('02_核算项'!$AC$2:$AC$6232,'02_核算项'!$B$2:$B$6232,$A412,'02_核算项'!$M$2:$M$6232,"PM10")</f>
        <v>0</v>
      </c>
      <c r="L412" s="4">
        <f>SUMIFS('02_核算项'!$AC$2:$AC$6232,'02_核算项'!$B$2:$B$6232,$A412,'02_核算项'!$M$2:$M$6232,"PM25")</f>
        <v>0</v>
      </c>
      <c r="M412" s="4">
        <f>SUMIFS('02_核算项'!$AC$2:$AC$6232,'02_核算项'!$B$2:$B$6232,$A412,'02_核算项'!$M$2:$M$6232,"BC")</f>
        <v>0</v>
      </c>
      <c r="N412" s="4">
        <f>SUMIFS('02_核算项'!$AC$2:$AC$6232,'02_核算项'!$B$2:$B$6232,$A412,'02_核算项'!$M$2:$M$6232,"OC")</f>
        <v>0</v>
      </c>
      <c r="O412" s="4">
        <f>SUMIFS('02_核算项'!$AC$2:$AC$6232,'02_核算项'!$B$2:$B$6232,$A412,'02_核算项'!$M$2:$M$6232,"NH3")</f>
        <v>0.0</v>
      </c>
      <c r="X412" s="4">
        <f>SUMIFS('02_核算项'!$AD$2:$AD$6232,'02_核算项'!$B$2:$B$6232,$A412,'02_核算项'!$M$2:$M$6232,"NH3")</f>
        <v>0.0</v>
      </c>
      <c r="Y412" s="2">
        <v>58</v>
      </c>
    </row>
    <row r="413" spans="1:25">
      <c r="A413" s="2" t="s">
        <v>5311</v>
      </c>
      <c r="B413" s="2" t="s">
        <v>1137</v>
      </c>
      <c r="C413" s="2" t="s">
        <v>526</v>
      </c>
      <c r="D413" s="2" t="s">
        <v>278</v>
      </c>
      <c r="E413" s="2" t="s">
        <v>120</v>
      </c>
      <c r="F413" s="2" t="s">
        <v>142</v>
      </c>
      <c r="G413" s="4">
        <f>SUMIFS('02_核算项'!$AC$2:$AC$6232,'02_核算项'!$B$2:$B$6232,$A413,'02_核算项'!$M$2:$M$6232,"SO2")</f>
        <v>0</v>
      </c>
      <c r="H413" s="4">
        <f>SUMIFS('02_核算项'!$AC$2:$AC$6232,'02_核算项'!$B$2:$B$6232,$A413,'02_核算项'!$M$2:$M$6232,"NOX")</f>
        <v>0</v>
      </c>
      <c r="I413" s="4">
        <f>SUMIFS('02_核算项'!$AC$2:$AC$6232,'02_核算项'!$B$2:$B$6232,$A413,'02_核算项'!$M$2:$M$6232,"CO")</f>
        <v>0</v>
      </c>
      <c r="J413" s="4">
        <f>SUMIFS('02_核算项'!$AC$2:$AC$6232,'02_核算项'!$B$2:$B$6232,$A413,'02_核算项'!$M$2:$M$6232,"VOCS")</f>
        <v>0</v>
      </c>
      <c r="K413" s="4">
        <f>SUMIFS('02_核算项'!$AC$2:$AC$6232,'02_核算项'!$B$2:$B$6232,$A413,'02_核算项'!$M$2:$M$6232,"PM10")</f>
        <v>0</v>
      </c>
      <c r="L413" s="4">
        <f>SUMIFS('02_核算项'!$AC$2:$AC$6232,'02_核算项'!$B$2:$B$6232,$A413,'02_核算项'!$M$2:$M$6232,"PM25")</f>
        <v>0</v>
      </c>
      <c r="M413" s="4">
        <f>SUMIFS('02_核算项'!$AC$2:$AC$6232,'02_核算项'!$B$2:$B$6232,$A413,'02_核算项'!$M$2:$M$6232,"BC")</f>
        <v>0</v>
      </c>
      <c r="N413" s="4">
        <f>SUMIFS('02_核算项'!$AC$2:$AC$6232,'02_核算项'!$B$2:$B$6232,$A413,'02_核算项'!$M$2:$M$6232,"OC")</f>
        <v>0</v>
      </c>
      <c r="O413" s="4">
        <f>SUMIFS('02_核算项'!$AC$2:$AC$6232,'02_核算项'!$B$2:$B$6232,$A413,'02_核算项'!$M$2:$M$6232,"NH3")</f>
        <v>0.0</v>
      </c>
      <c r="X413" s="4">
        <f>SUMIFS('02_核算项'!$AD$2:$AD$6232,'02_核算项'!$B$2:$B$6232,$A413,'02_核算项'!$M$2:$M$6232,"NH3")</f>
        <v>0.0</v>
      </c>
      <c r="Y413" s="2">
        <v>48</v>
      </c>
    </row>
    <row r="414" spans="1:25">
      <c r="A414" s="2" t="s">
        <v>5321</v>
      </c>
      <c r="B414" s="2" t="s">
        <v>4402</v>
      </c>
      <c r="C414" s="2" t="s">
        <v>911</v>
      </c>
      <c r="D414" s="2" t="s">
        <v>224</v>
      </c>
      <c r="E414" s="2" t="s">
        <v>227</v>
      </c>
      <c r="F414" s="2" t="s">
        <v>52</v>
      </c>
      <c r="G414" s="4">
        <f>SUMIFS('02_核算项'!$AC$2:$AC$6232,'02_核算项'!$B$2:$B$6232,$A414,'02_核算项'!$M$2:$M$6232,"SO2")</f>
        <v>0.0</v>
      </c>
      <c r="H414" s="4">
        <f>SUMIFS('02_核算项'!$AC$2:$AC$6232,'02_核算项'!$B$2:$B$6232,$A414,'02_核算项'!$M$2:$M$6232,"NOX")</f>
        <v>54.39674999999999</v>
      </c>
      <c r="I414" s="4">
        <f>SUMIFS('02_核算项'!$AC$2:$AC$6232,'02_核算项'!$B$2:$B$6232,$A414,'02_核算项'!$M$2:$M$6232,"CO")</f>
        <v>17.24775</v>
      </c>
      <c r="J414" s="4">
        <f>SUMIFS('02_核算项'!$AC$2:$AC$6232,'02_核算项'!$B$2:$B$6232,$A414,'02_核算项'!$M$2:$M$6232,"VOCS")</f>
        <v>0.26535</v>
      </c>
      <c r="K414" s="4">
        <f>SUMIFS('02_核算项'!$AC$2:$AC$6232,'02_核算项'!$B$2:$B$6232,$A414,'02_核算项'!$M$2:$M$6232,"PM10")</f>
        <v>0.398025</v>
      </c>
      <c r="L414" s="4">
        <f>SUMIFS('02_核算项'!$AC$2:$AC$6232,'02_核算项'!$B$2:$B$6232,$A414,'02_核算项'!$M$2:$M$6232,"PM25")</f>
        <v>0.398025</v>
      </c>
      <c r="M414" s="4">
        <f>SUMIFS('02_核算项'!$AC$2:$AC$6232,'02_核算项'!$B$2:$B$6232,$A414,'02_核算项'!$M$2:$M$6232,"BC")</f>
        <v>0.0</v>
      </c>
      <c r="N414" s="4">
        <f>SUMIFS('02_核算项'!$AC$2:$AC$6232,'02_核算项'!$B$2:$B$6232,$A414,'02_核算项'!$M$2:$M$6232,"OC")</f>
        <v>0.0</v>
      </c>
      <c r="O414" s="4">
        <f>SUMIFS('02_核算项'!$AC$2:$AC$6232,'02_核算项'!$B$2:$B$6232,$A414,'02_核算项'!$M$2:$M$6232,"NH3")</f>
        <v>0.0</v>
      </c>
      <c r="P414" s="4">
        <f>SUMIFS('02_核算项'!$AD$2:$AD$6232,'02_核算项'!$B$2:$B$6232,$A414,'02_核算项'!$M$2:$M$6232,"SO2")</f>
        <v>0.0</v>
      </c>
      <c r="Q414" s="4">
        <f>SUMIFS('02_核算项'!$AD$2:$AD$6232,'02_核算项'!$B$2:$B$6232,$A414,'02_核算项'!$M$2:$M$6232,"NOX")</f>
        <v>42.42946499999999</v>
      </c>
      <c r="R414" s="4">
        <f>SUMIFS('02_核算项'!$AD$2:$AD$6232,'02_核算项'!$B$2:$B$6232,$A414,'02_核算项'!$M$2:$M$6232,"CO")</f>
        <v>17.24775</v>
      </c>
      <c r="S414" s="4">
        <f>SUMIFS('02_核算项'!$AD$2:$AD$6232,'02_核算项'!$B$2:$B$6232,$A414,'02_核算项'!$M$2:$M$6232,"VOCS")</f>
        <v>0.26535</v>
      </c>
      <c r="T414" s="4">
        <f>SUMIFS('02_核算项'!$AD$2:$AD$6232,'02_核算项'!$B$2:$B$6232,$A414,'02_核算项'!$M$2:$M$6232,"PM10")</f>
        <v>0.398025</v>
      </c>
      <c r="U414" s="4">
        <f>SUMIFS('02_核算项'!$AD$2:$AD$6232,'02_核算项'!$B$2:$B$6232,$A414,'02_核算项'!$M$2:$M$6232,"PM25")</f>
        <v>0.398025</v>
      </c>
      <c r="V414" s="4">
        <f>SUMIFS('02_核算项'!$AD$2:$AD$6232,'02_核算项'!$B$2:$B$6232,$A414,'02_核算项'!$M$2:$M$6232,"BC")</f>
        <v>0.0</v>
      </c>
      <c r="W414" s="4">
        <f>SUMIFS('02_核算项'!$AD$2:$AD$6232,'02_核算项'!$B$2:$B$6232,$A414,'02_核算项'!$M$2:$M$6232,"OC")</f>
        <v>0.0</v>
      </c>
      <c r="X414" s="4">
        <f>SUMIFS('02_核算项'!$AD$2:$AD$6232,'02_核算项'!$B$2:$B$6232,$A414,'02_核算项'!$M$2:$M$6232,"NH3")</f>
        <v>0.0</v>
      </c>
      <c r="Y414" s="2">
        <v>32</v>
      </c>
    </row>
    <row r="415" spans="1:25">
      <c r="A415" s="2" t="s">
        <v>5331</v>
      </c>
      <c r="B415" s="2" t="s">
        <v>5332</v>
      </c>
      <c r="C415" s="2" t="s">
        <v>325</v>
      </c>
      <c r="D415" s="2" t="s">
        <v>278</v>
      </c>
      <c r="E415" s="2" t="s">
        <v>120</v>
      </c>
      <c r="F415" s="2" t="s">
        <v>52</v>
      </c>
      <c r="G415" s="4">
        <f>SUMIFS('02_核算项'!$AC$2:$AC$6232,'02_核算项'!$B$2:$B$6232,$A415,'02_核算项'!$M$2:$M$6232,"SO2")</f>
        <v>0</v>
      </c>
      <c r="H415" s="4">
        <f>SUMIFS('02_核算项'!$AC$2:$AC$6232,'02_核算项'!$B$2:$B$6232,$A415,'02_核算项'!$M$2:$M$6232,"NOX")</f>
        <v>0</v>
      </c>
      <c r="I415" s="4">
        <f>SUMIFS('02_核算项'!$AC$2:$AC$6232,'02_核算项'!$B$2:$B$6232,$A415,'02_核算项'!$M$2:$M$6232,"CO")</f>
        <v>0</v>
      </c>
      <c r="J415" s="4">
        <f>SUMIFS('02_核算项'!$AC$2:$AC$6232,'02_核算项'!$B$2:$B$6232,$A415,'02_核算项'!$M$2:$M$6232,"VOCS")</f>
        <v>0</v>
      </c>
      <c r="K415" s="4">
        <f>SUMIFS('02_核算项'!$AC$2:$AC$6232,'02_核算项'!$B$2:$B$6232,$A415,'02_核算项'!$M$2:$M$6232,"PM10")</f>
        <v>0</v>
      </c>
      <c r="L415" s="4">
        <f>SUMIFS('02_核算项'!$AC$2:$AC$6232,'02_核算项'!$B$2:$B$6232,$A415,'02_核算项'!$M$2:$M$6232,"PM25")</f>
        <v>0</v>
      </c>
      <c r="M415" s="4">
        <f>SUMIFS('02_核算项'!$AC$2:$AC$6232,'02_核算项'!$B$2:$B$6232,$A415,'02_核算项'!$M$2:$M$6232,"BC")</f>
        <v>0</v>
      </c>
      <c r="N415" s="4">
        <f>SUMIFS('02_核算项'!$AC$2:$AC$6232,'02_核算项'!$B$2:$B$6232,$A415,'02_核算项'!$M$2:$M$6232,"OC")</f>
        <v>0</v>
      </c>
      <c r="O415" s="4">
        <f>SUMIFS('02_核算项'!$AC$2:$AC$6232,'02_核算项'!$B$2:$B$6232,$A415,'02_核算项'!$M$2:$M$6232,"NH3")</f>
        <v>0.0</v>
      </c>
      <c r="X415" s="4">
        <f>SUMIFS('02_核算项'!$AD$2:$AD$6232,'02_核算项'!$B$2:$B$6232,$A415,'02_核算项'!$M$2:$M$6232,"NH3")</f>
        <v>0.0</v>
      </c>
      <c r="Y415" s="2">
        <v>49</v>
      </c>
    </row>
    <row r="416" spans="1:25">
      <c r="A416" s="2" t="s">
        <v>5342</v>
      </c>
      <c r="B416" s="2" t="s">
        <v>1309</v>
      </c>
      <c r="C416" s="2" t="s">
        <v>924</v>
      </c>
      <c r="D416" s="2" t="s">
        <v>278</v>
      </c>
      <c r="E416" s="2" t="s">
        <v>120</v>
      </c>
      <c r="F416" s="2" t="s">
        <v>52</v>
      </c>
      <c r="G416" s="4">
        <f>SUMIFS('02_核算项'!$AC$2:$AC$6232,'02_核算项'!$B$2:$B$6232,$A416,'02_核算项'!$M$2:$M$6232,"SO2")</f>
        <v>0.0</v>
      </c>
      <c r="H416" s="4">
        <f>SUMIFS('02_核算项'!$AC$2:$AC$6232,'02_核算项'!$B$2:$B$6232,$A416,'02_核算项'!$M$2:$M$6232,"NOX")</f>
        <v>0.652515</v>
      </c>
      <c r="I416" s="4">
        <f>SUMIFS('02_核算项'!$AC$2:$AC$6232,'02_核算项'!$B$2:$B$6232,$A416,'02_核算项'!$M$2:$M$6232,"CO")</f>
        <v>0.206895</v>
      </c>
      <c r="J416" s="4">
        <f>SUMIFS('02_核算项'!$AC$2:$AC$6232,'02_核算项'!$B$2:$B$6232,$A416,'02_核算项'!$M$2:$M$6232,"VOCS")</f>
        <v>0.003183</v>
      </c>
      <c r="K416" s="4">
        <f>SUMIFS('02_核算项'!$AC$2:$AC$6232,'02_核算项'!$B$2:$B$6232,$A416,'02_核算项'!$M$2:$M$6232,"PM10")</f>
        <v>0.0047745</v>
      </c>
      <c r="L416" s="4">
        <f>SUMIFS('02_核算项'!$AC$2:$AC$6232,'02_核算项'!$B$2:$B$6232,$A416,'02_核算项'!$M$2:$M$6232,"PM25")</f>
        <v>0.0047745</v>
      </c>
      <c r="M416" s="4">
        <f>SUMIFS('02_核算项'!$AC$2:$AC$6232,'02_核算项'!$B$2:$B$6232,$A416,'02_核算项'!$M$2:$M$6232,"BC")</f>
        <v>0.0</v>
      </c>
      <c r="N416" s="4">
        <f>SUMIFS('02_核算项'!$AC$2:$AC$6232,'02_核算项'!$B$2:$B$6232,$A416,'02_核算项'!$M$2:$M$6232,"OC")</f>
        <v>0.0</v>
      </c>
      <c r="O416" s="4">
        <f>SUMIFS('02_核算项'!$AC$2:$AC$6232,'02_核算项'!$B$2:$B$6232,$A416,'02_核算项'!$M$2:$M$6232,"NH3")</f>
        <v>0.0</v>
      </c>
      <c r="P416" s="4">
        <f>SUMIFS('02_核算项'!$AD$2:$AD$6232,'02_核算项'!$B$2:$B$6232,$A416,'02_核算项'!$M$2:$M$6232,"SO2")</f>
        <v>0.0</v>
      </c>
      <c r="Q416" s="4">
        <f>SUMIFS('02_核算项'!$AD$2:$AD$6232,'02_核算项'!$B$2:$B$6232,$A416,'02_核算项'!$M$2:$M$6232,"NOX")</f>
        <v>0.5089617</v>
      </c>
      <c r="R416" s="4">
        <f>SUMIFS('02_核算项'!$AD$2:$AD$6232,'02_核算项'!$B$2:$B$6232,$A416,'02_核算项'!$M$2:$M$6232,"CO")</f>
        <v>0.206895</v>
      </c>
      <c r="S416" s="4">
        <f>SUMIFS('02_核算项'!$AD$2:$AD$6232,'02_核算项'!$B$2:$B$6232,$A416,'02_核算项'!$M$2:$M$6232,"VOCS")</f>
        <v>0.003183</v>
      </c>
      <c r="T416" s="4">
        <f>SUMIFS('02_核算项'!$AD$2:$AD$6232,'02_核算项'!$B$2:$B$6232,$A416,'02_核算项'!$M$2:$M$6232,"PM10")</f>
        <v>0.0047745</v>
      </c>
      <c r="U416" s="4">
        <f>SUMIFS('02_核算项'!$AD$2:$AD$6232,'02_核算项'!$B$2:$B$6232,$A416,'02_核算项'!$M$2:$M$6232,"PM25")</f>
        <v>0.0047745</v>
      </c>
      <c r="V416" s="4">
        <f>SUMIFS('02_核算项'!$AD$2:$AD$6232,'02_核算项'!$B$2:$B$6232,$A416,'02_核算项'!$M$2:$M$6232,"BC")</f>
        <v>0.0</v>
      </c>
      <c r="W416" s="4">
        <f>SUMIFS('02_核算项'!$AD$2:$AD$6232,'02_核算项'!$B$2:$B$6232,$A416,'02_核算项'!$M$2:$M$6232,"OC")</f>
        <v>0.0</v>
      </c>
      <c r="X416" s="4">
        <f>SUMIFS('02_核算项'!$AD$2:$AD$6232,'02_核算项'!$B$2:$B$6232,$A416,'02_核算项'!$M$2:$M$6232,"NH3")</f>
        <v>0.0</v>
      </c>
      <c r="Y416" s="2">
        <v>96</v>
      </c>
    </row>
    <row r="417" spans="1:25">
      <c r="A417" s="2" t="s">
        <v>5360</v>
      </c>
      <c r="B417" s="2" t="s">
        <v>4239</v>
      </c>
      <c r="C417" s="2" t="s">
        <v>514</v>
      </c>
      <c r="D417" s="2" t="s">
        <v>119</v>
      </c>
      <c r="E417" s="2" t="s">
        <v>227</v>
      </c>
      <c r="F417" s="2" t="s">
        <v>560</v>
      </c>
      <c r="G417" s="4">
        <f>SUMIFS('02_核算项'!$AC$2:$AC$6232,'02_核算项'!$B$2:$B$6232,$A417,'02_核算项'!$M$2:$M$6232,"SO2")</f>
        <v>0.0</v>
      </c>
      <c r="H417" s="4">
        <f>SUMIFS('02_核算项'!$AC$2:$AC$6232,'02_核算项'!$B$2:$B$6232,$A417,'02_核算项'!$M$2:$M$6232,"NOX")</f>
        <v>20.906076400000003</v>
      </c>
      <c r="I417" s="4">
        <f>SUMIFS('02_核算项'!$AC$2:$AC$6232,'02_核算项'!$B$2:$B$6232,$A417,'02_核算项'!$M$2:$M$6232,"CO")</f>
        <v>2.0123496</v>
      </c>
      <c r="J417" s="4">
        <f>SUMIFS('02_核算项'!$AC$2:$AC$6232,'02_核算项'!$B$2:$B$6232,$A417,'02_核算项'!$M$2:$M$6232,"VOCS")</f>
        <v>184.46538</v>
      </c>
      <c r="K417" s="4">
        <f>SUMIFS('02_核算项'!$AC$2:$AC$6232,'02_核算项'!$B$2:$B$6232,$A417,'02_核算项'!$M$2:$M$6232,"PM10")</f>
        <v>0.9502762</v>
      </c>
      <c r="L417" s="4">
        <f>SUMIFS('02_核算项'!$AC$2:$AC$6232,'02_核算项'!$B$2:$B$6232,$A417,'02_核算项'!$M$2:$M$6232,"PM25")</f>
        <v>0.9502762</v>
      </c>
      <c r="M417" s="4">
        <f>SUMIFS('02_核算项'!$AC$2:$AC$6232,'02_核算项'!$B$2:$B$6232,$A417,'02_核算项'!$M$2:$M$6232,"BC")</f>
        <v>0.1117972</v>
      </c>
      <c r="N417" s="4">
        <f>SUMIFS('02_核算项'!$AC$2:$AC$6232,'02_核算项'!$B$2:$B$6232,$A417,'02_核算项'!$M$2:$M$6232,"OC")</f>
        <v>0.5030874</v>
      </c>
      <c r="O417" s="4">
        <f>SUMIFS('02_核算项'!$AC$2:$AC$6232,'02_核算项'!$B$2:$B$6232,$A417,'02_核算项'!$M$2:$M$6232,"NH3")</f>
        <v>0.0</v>
      </c>
      <c r="P417" s="4">
        <f>SUMIFS('02_核算项'!$AD$2:$AD$6232,'02_核算项'!$B$2:$B$6232,$A417,'02_核算项'!$M$2:$M$6232,"SO2")</f>
        <v>0.0</v>
      </c>
      <c r="Q417" s="4">
        <f>SUMIFS('02_核算项'!$AD$2:$AD$6232,'02_核算项'!$B$2:$B$6232,$A417,'02_核算项'!$M$2:$M$6232,"NOX")</f>
        <v>16.306739592000003</v>
      </c>
      <c r="R417" s="4">
        <f>SUMIFS('02_核算项'!$AD$2:$AD$6232,'02_核算项'!$B$2:$B$6232,$A417,'02_核算项'!$M$2:$M$6232,"CO")</f>
        <v>2.0123496</v>
      </c>
      <c r="S417" s="4">
        <f>SUMIFS('02_核算项'!$AD$2:$AD$6232,'02_核算项'!$B$2:$B$6232,$A417,'02_核算项'!$M$2:$M$6232,"VOCS")</f>
        <v>184.46538</v>
      </c>
      <c r="T417" s="4">
        <f>SUMIFS('02_核算项'!$AD$2:$AD$6232,'02_核算项'!$B$2:$B$6232,$A417,'02_核算项'!$M$2:$M$6232,"PM10")</f>
        <v>0.9502762</v>
      </c>
      <c r="U417" s="4">
        <f>SUMIFS('02_核算项'!$AD$2:$AD$6232,'02_核算项'!$B$2:$B$6232,$A417,'02_核算项'!$M$2:$M$6232,"PM25")</f>
        <v>0.9502762</v>
      </c>
      <c r="V417" s="4">
        <f>SUMIFS('02_核算项'!$AD$2:$AD$6232,'02_核算项'!$B$2:$B$6232,$A417,'02_核算项'!$M$2:$M$6232,"BC")</f>
        <v>0.1117972</v>
      </c>
      <c r="W417" s="4">
        <f>SUMIFS('02_核算项'!$AD$2:$AD$6232,'02_核算项'!$B$2:$B$6232,$A417,'02_核算项'!$M$2:$M$6232,"OC")</f>
        <v>0.5030874</v>
      </c>
      <c r="X417" s="4">
        <f>SUMIFS('02_核算项'!$AD$2:$AD$6232,'02_核算项'!$B$2:$B$6232,$A417,'02_核算项'!$M$2:$M$6232,"NH3")</f>
        <v>0.0</v>
      </c>
      <c r="Y417" s="2">
        <v>32</v>
      </c>
    </row>
    <row r="418" spans="1:25">
      <c r="A418" s="2" t="s">
        <v>5370</v>
      </c>
      <c r="B418" s="2" t="s">
        <v>5371</v>
      </c>
      <c r="C418" s="2" t="s">
        <v>223</v>
      </c>
      <c r="D418" s="2" t="s">
        <v>50</v>
      </c>
      <c r="E418" s="2" t="s">
        <v>51</v>
      </c>
      <c r="F418" s="2" t="s">
        <v>142</v>
      </c>
      <c r="G418" s="4">
        <f>SUMIFS('02_核算项'!$AC$2:$AC$6232,'02_核算项'!$B$2:$B$6232,$A418,'02_核算项'!$M$2:$M$6232,"SO2")</f>
        <v>14790.846124999996</v>
      </c>
      <c r="H418" s="4">
        <f>SUMIFS('02_核算项'!$AC$2:$AC$6232,'02_核算项'!$B$2:$B$6232,$A418,'02_核算项'!$M$2:$M$6232,"NOX")</f>
        <v>10120.769475</v>
      </c>
      <c r="I418" s="4">
        <f>SUMIFS('02_核算项'!$AC$2:$AC$6232,'02_核算项'!$B$2:$B$6232,$A418,'02_核算项'!$M$2:$M$6232,"CO")</f>
        <v>2806.629025</v>
      </c>
      <c r="J418" s="4">
        <f>SUMIFS('02_核算项'!$AC$2:$AC$6232,'02_核算项'!$B$2:$B$6232,$A418,'02_核算项'!$M$2:$M$6232,"VOCS")</f>
        <v>56.19728875</v>
      </c>
      <c r="K418" s="4">
        <f>SUMIFS('02_核算项'!$AC$2:$AC$6232,'02_核算项'!$B$2:$B$6232,$A418,'02_核算项'!$M$2:$M$6232,"PM10")</f>
        <v>23478.481562500005</v>
      </c>
      <c r="L418" s="4">
        <f>SUMIFS('02_核算项'!$AC$2:$AC$6232,'02_核算项'!$B$2:$B$6232,$A418,'02_核算项'!$M$2:$M$6232,"PM25")</f>
        <v>6125.0239375</v>
      </c>
      <c r="M418" s="4">
        <f>SUMIFS('02_核算项'!$AC$2:$AC$6232,'02_核算项'!$B$2:$B$6232,$A418,'02_核算项'!$M$2:$M$6232,"BC")</f>
        <v>12.25498325</v>
      </c>
      <c r="N418" s="4">
        <f>SUMIFS('02_核算项'!$AC$2:$AC$6232,'02_核算项'!$B$2:$B$6232,$A418,'02_核算项'!$M$2:$M$6232,"OC")</f>
        <v>0.021935</v>
      </c>
      <c r="O418" s="4">
        <f>SUMIFS('02_核算项'!$AC$2:$AC$6232,'02_核算项'!$B$2:$B$6232,$A418,'02_核算项'!$M$2:$M$6232,"NH3")</f>
        <v>224.504</v>
      </c>
      <c r="P418" s="4">
        <f>SUMIFS('02_核算项'!$AD$2:$AD$6232,'02_核算项'!$B$2:$B$6232,$A418,'02_核算项'!$M$2:$M$6232,"SO2")</f>
        <v>2958.1692249999987</v>
      </c>
      <c r="Q418" s="4">
        <f>SUMIFS('02_核算项'!$AD$2:$AD$6232,'02_核算项'!$B$2:$B$6232,$A418,'02_核算项'!$M$2:$M$6232,"NOX")</f>
        <v>3643.477011</v>
      </c>
      <c r="R418" s="4">
        <f>SUMIFS('02_核算项'!$AD$2:$AD$6232,'02_核算项'!$B$2:$B$6232,$A418,'02_核算项'!$M$2:$M$6232,"CO")</f>
        <v>2806.629025</v>
      </c>
      <c r="S418" s="4">
        <f>SUMIFS('02_核算项'!$AD$2:$AD$6232,'02_核算项'!$B$2:$B$6232,$A418,'02_核算项'!$M$2:$M$6232,"VOCS")</f>
        <v>56.19728875</v>
      </c>
      <c r="T418" s="4">
        <f>SUMIFS('02_核算项'!$AD$2:$AD$6232,'02_核算项'!$B$2:$B$6232,$A418,'02_核算项'!$M$2:$M$6232,"PM10")</f>
        <v>418.5355337500004</v>
      </c>
      <c r="U418" s="4">
        <f>SUMIFS('02_核算项'!$AD$2:$AD$6232,'02_核算项'!$B$2:$B$6232,$A418,'02_核算项'!$M$2:$M$6232,"PM25")</f>
        <v>245.0009575000002</v>
      </c>
      <c r="V418" s="4">
        <f>SUMIFS('02_核算项'!$AD$2:$AD$6232,'02_核算项'!$B$2:$B$6232,$A418,'02_核算项'!$M$2:$M$6232,"BC")</f>
        <v>0.4901993300000005</v>
      </c>
      <c r="W418" s="4">
        <f>SUMIFS('02_核算项'!$AD$2:$AD$6232,'02_核算项'!$B$2:$B$6232,$A418,'02_核算项'!$M$2:$M$6232,"OC")</f>
        <v>0.0008774000000000007</v>
      </c>
      <c r="X418" s="4">
        <f>SUMIFS('02_核算项'!$AD$2:$AD$6232,'02_核算项'!$B$2:$B$6232,$A418,'02_核算项'!$M$2:$M$6232,"NH3")</f>
        <v>224.504</v>
      </c>
      <c r="Y418" s="2">
        <v>29</v>
      </c>
    </row>
    <row r="419" spans="1:25">
      <c r="A419" s="2" t="s">
        <v>5389</v>
      </c>
      <c r="B419" s="2" t="s">
        <v>1363</v>
      </c>
      <c r="C419" s="2" t="s">
        <v>277</v>
      </c>
      <c r="D419" s="2" t="s">
        <v>278</v>
      </c>
      <c r="E419" s="2" t="s">
        <v>120</v>
      </c>
      <c r="F419" s="2" t="s">
        <v>560</v>
      </c>
      <c r="G419" s="4">
        <f>SUMIFS('02_核算项'!$AC$2:$AC$6232,'02_核算项'!$B$2:$B$6232,$A419,'02_核算项'!$M$2:$M$6232,"SO2")</f>
        <v>0</v>
      </c>
      <c r="H419" s="4">
        <f>SUMIFS('02_核算项'!$AC$2:$AC$6232,'02_核算项'!$B$2:$B$6232,$A419,'02_核算项'!$M$2:$M$6232,"NOX")</f>
        <v>0</v>
      </c>
      <c r="I419" s="4">
        <f>SUMIFS('02_核算项'!$AC$2:$AC$6232,'02_核算项'!$B$2:$B$6232,$A419,'02_核算项'!$M$2:$M$6232,"CO")</f>
        <v>0</v>
      </c>
      <c r="J419" s="4">
        <f>SUMIFS('02_核算项'!$AC$2:$AC$6232,'02_核算项'!$B$2:$B$6232,$A419,'02_核算项'!$M$2:$M$6232,"VOCS")</f>
        <v>0</v>
      </c>
      <c r="K419" s="4">
        <f>SUMIFS('02_核算项'!$AC$2:$AC$6232,'02_核算项'!$B$2:$B$6232,$A419,'02_核算项'!$M$2:$M$6232,"PM10")</f>
        <v>0</v>
      </c>
      <c r="L419" s="4">
        <f>SUMIFS('02_核算项'!$AC$2:$AC$6232,'02_核算项'!$B$2:$B$6232,$A419,'02_核算项'!$M$2:$M$6232,"PM25")</f>
        <v>0</v>
      </c>
      <c r="M419" s="4">
        <f>SUMIFS('02_核算项'!$AC$2:$AC$6232,'02_核算项'!$B$2:$B$6232,$A419,'02_核算项'!$M$2:$M$6232,"BC")</f>
        <v>0</v>
      </c>
      <c r="N419" s="4">
        <f>SUMIFS('02_核算项'!$AC$2:$AC$6232,'02_核算项'!$B$2:$B$6232,$A419,'02_核算项'!$M$2:$M$6232,"OC")</f>
        <v>0</v>
      </c>
      <c r="O419" s="4">
        <f>SUMIFS('02_核算项'!$AC$2:$AC$6232,'02_核算项'!$B$2:$B$6232,$A419,'02_核算项'!$M$2:$M$6232,"NH3")</f>
        <v>0.0</v>
      </c>
      <c r="X419" s="4">
        <f>SUMIFS('02_核算项'!$AD$2:$AD$6232,'02_核算项'!$B$2:$B$6232,$A419,'02_核算项'!$M$2:$M$6232,"NH3")</f>
        <v>0.0</v>
      </c>
      <c r="Y419" s="2">
        <v>49</v>
      </c>
    </row>
    <row r="420" spans="1:25">
      <c r="A420" s="2" t="s">
        <v>5399</v>
      </c>
      <c r="B420" s="2" t="s">
        <v>995</v>
      </c>
      <c r="C420" s="2" t="s">
        <v>491</v>
      </c>
      <c r="D420" s="2" t="s">
        <v>119</v>
      </c>
      <c r="E420" s="2" t="s">
        <v>51</v>
      </c>
      <c r="F420" s="2" t="s">
        <v>142</v>
      </c>
      <c r="G420" s="4">
        <f>SUMIFS('02_核算项'!$AC$2:$AC$6232,'02_核算项'!$B$2:$B$6232,$A420,'02_核算项'!$M$2:$M$6232,"SO2")</f>
        <v>132.5638665</v>
      </c>
      <c r="H420" s="4">
        <f>SUMIFS('02_核算项'!$AC$2:$AC$6232,'02_核算项'!$B$2:$B$6232,$A420,'02_核算项'!$M$2:$M$6232,"NOX")</f>
        <v>194.9468625</v>
      </c>
      <c r="I420" s="4">
        <f>SUMIFS('02_核算项'!$AC$2:$AC$6232,'02_核算项'!$B$2:$B$6232,$A420,'02_核算项'!$M$2:$M$6232,"CO")</f>
        <v>51.98583</v>
      </c>
      <c r="J420" s="4">
        <f>SUMIFS('02_核算项'!$AC$2:$AC$6232,'02_核算项'!$B$2:$B$6232,$A420,'02_核算项'!$M$2:$M$6232,"VOCS")</f>
        <v>4.6787247</v>
      </c>
      <c r="K420" s="4">
        <f>SUMIFS('02_核算项'!$AC$2:$AC$6232,'02_核算项'!$B$2:$B$6232,$A420,'02_核算项'!$M$2:$M$6232,"PM10")</f>
        <v>506.54992752</v>
      </c>
      <c r="L420" s="4">
        <f>SUMIFS('02_核算项'!$AC$2:$AC$6232,'02_核算项'!$B$2:$B$6232,$A420,'02_核算项'!$M$2:$M$6232,"PM25")</f>
        <v>122.27067216000002</v>
      </c>
      <c r="M420" s="4">
        <f>SUMIFS('02_核算项'!$AC$2:$AC$6232,'02_核算项'!$B$2:$B$6232,$A420,'02_核算项'!$M$2:$M$6232,"BC")</f>
        <v>0.24454134432000002</v>
      </c>
      <c r="N420" s="4">
        <f>SUMIFS('02_核算项'!$AC$2:$AC$6232,'02_核算项'!$B$2:$B$6232,$A420,'02_核算项'!$M$2:$M$6232,"OC")</f>
        <v>0.0</v>
      </c>
      <c r="O420" s="4">
        <f>SUMIFS('02_核算项'!$AC$2:$AC$6232,'02_核算项'!$B$2:$B$6232,$A420,'02_核算项'!$M$2:$M$6232,"NH3")</f>
        <v>4.1588664</v>
      </c>
      <c r="P420" s="4">
        <f>SUMIFS('02_核算项'!$AD$2:$AD$6232,'02_核算项'!$B$2:$B$6232,$A420,'02_核算项'!$M$2:$M$6232,"SO2")</f>
        <v>79.53831989999999</v>
      </c>
      <c r="Q420" s="4">
        <f>SUMIFS('02_核算项'!$AD$2:$AD$6232,'02_核算项'!$B$2:$B$6232,$A420,'02_核算项'!$M$2:$M$6232,"NOX")</f>
        <v>70.1808705</v>
      </c>
      <c r="R420" s="4">
        <f>SUMIFS('02_核算项'!$AD$2:$AD$6232,'02_核算项'!$B$2:$B$6232,$A420,'02_核算项'!$M$2:$M$6232,"CO")</f>
        <v>51.98583</v>
      </c>
      <c r="S420" s="4">
        <f>SUMIFS('02_核算项'!$AD$2:$AD$6232,'02_核算项'!$B$2:$B$6232,$A420,'02_核算项'!$M$2:$M$6232,"VOCS")</f>
        <v>4.6787247</v>
      </c>
      <c r="T420" s="4">
        <f>SUMIFS('02_核算项'!$AD$2:$AD$6232,'02_核算项'!$B$2:$B$6232,$A420,'02_核算项'!$M$2:$M$6232,"PM10")</f>
        <v>25.938849736800023</v>
      </c>
      <c r="U420" s="4">
        <f>SUMIFS('02_核算项'!$AD$2:$AD$6232,'02_核算项'!$B$2:$B$6232,$A420,'02_核算项'!$M$2:$M$6232,"PM25")</f>
        <v>6.724886968800007</v>
      </c>
      <c r="V420" s="4">
        <f>SUMIFS('02_核算项'!$AD$2:$AD$6232,'02_核算项'!$B$2:$B$6232,$A420,'02_核算项'!$M$2:$M$6232,"BC")</f>
        <v>0.013449773937600013</v>
      </c>
      <c r="W420" s="4">
        <f>SUMIFS('02_核算项'!$AD$2:$AD$6232,'02_核算项'!$B$2:$B$6232,$A420,'02_核算项'!$M$2:$M$6232,"OC")</f>
        <v>0.0</v>
      </c>
      <c r="X420" s="4">
        <f>SUMIFS('02_核算项'!$AD$2:$AD$6232,'02_核算项'!$B$2:$B$6232,$A420,'02_核算项'!$M$2:$M$6232,"NH3")</f>
        <v>4.1588664</v>
      </c>
      <c r="Y420" s="2">
        <v>16</v>
      </c>
    </row>
    <row r="421" spans="1:25">
      <c r="A421" s="2" t="s">
        <v>5409</v>
      </c>
      <c r="B421" s="2" t="s">
        <v>5410</v>
      </c>
      <c r="C421" s="2" t="s">
        <v>118</v>
      </c>
      <c r="D421" s="2" t="s">
        <v>278</v>
      </c>
      <c r="E421" s="2" t="s">
        <v>120</v>
      </c>
      <c r="F421" s="2" t="s">
        <v>52</v>
      </c>
      <c r="G421" s="4">
        <f>SUMIFS('02_核算项'!$AC$2:$AC$6232,'02_核算项'!$B$2:$B$6232,$A421,'02_核算项'!$M$2:$M$6232,"SO2")</f>
        <v>0.16353</v>
      </c>
      <c r="H421" s="4">
        <f>SUMIFS('02_核算项'!$AC$2:$AC$6232,'02_核算项'!$B$2:$B$6232,$A421,'02_核算项'!$M$2:$M$6232,"NOX")</f>
        <v>0.403374</v>
      </c>
      <c r="I421" s="4">
        <f>SUMIFS('02_核算项'!$AC$2:$AC$6232,'02_核算项'!$B$2:$B$6232,$A421,'02_核算项'!$M$2:$M$6232,"CO")</f>
        <v>0.032706</v>
      </c>
      <c r="J421" s="4">
        <f>SUMIFS('02_核算项'!$AC$2:$AC$6232,'02_核算项'!$B$2:$B$6232,$A421,'02_核算项'!$M$2:$M$6232,"VOCS")</f>
        <v>0.0070863</v>
      </c>
      <c r="K421" s="4">
        <f>SUMIFS('02_核算项'!$AC$2:$AC$6232,'02_核算项'!$B$2:$B$6232,$A421,'02_核算项'!$M$2:$M$6232,"PM10")</f>
        <v>0.027255</v>
      </c>
      <c r="L421" s="4">
        <f>SUMIFS('02_核算项'!$AC$2:$AC$6232,'02_核算项'!$B$2:$B$6232,$A421,'02_核算项'!$M$2:$M$6232,"PM25")</f>
        <v>0.027255</v>
      </c>
      <c r="M421" s="4">
        <f>SUMIFS('02_核算项'!$AC$2:$AC$6232,'02_核算项'!$B$2:$B$6232,$A421,'02_核算项'!$M$2:$M$6232,"BC")</f>
        <v>0.0005451000000000001</v>
      </c>
      <c r="N421" s="4">
        <f>SUMIFS('02_核算项'!$AC$2:$AC$6232,'02_核算项'!$B$2:$B$6232,$A421,'02_核算项'!$M$2:$M$6232,"OC")</f>
        <v>0.0021804000000000003</v>
      </c>
      <c r="O421" s="4">
        <f>SUMIFS('02_核算项'!$AC$2:$AC$6232,'02_核算项'!$B$2:$B$6232,$A421,'02_核算项'!$M$2:$M$6232,"NH3")</f>
        <v>0</v>
      </c>
      <c r="P421" s="4">
        <f>SUMIFS('02_核算项'!$AD$2:$AD$6232,'02_核算项'!$B$2:$B$6232,$A421,'02_核算项'!$M$2:$M$6232,"SO2")</f>
        <v>0.03270599999999999</v>
      </c>
      <c r="Q421" s="4">
        <f>SUMIFS('02_核算项'!$AD$2:$AD$6232,'02_核算项'!$B$2:$B$6232,$A421,'02_核算项'!$M$2:$M$6232,"NOX")</f>
        <v>0.2823618</v>
      </c>
      <c r="R421" s="4">
        <f>SUMIFS('02_核算项'!$AD$2:$AD$6232,'02_核算项'!$B$2:$B$6232,$A421,'02_核算项'!$M$2:$M$6232,"CO")</f>
        <v>0.032706</v>
      </c>
      <c r="S421" s="4">
        <f>SUMIFS('02_核算项'!$AD$2:$AD$6232,'02_核算项'!$B$2:$B$6232,$A421,'02_核算项'!$M$2:$M$6232,"VOCS")</f>
        <v>0.0070863</v>
      </c>
      <c r="T421" s="4">
        <f>SUMIFS('02_核算项'!$AD$2:$AD$6232,'02_核算项'!$B$2:$B$6232,$A421,'02_核算项'!$M$2:$M$6232,"PM10")</f>
        <v>0.0014990250000000015</v>
      </c>
      <c r="U421" s="4">
        <f>SUMIFS('02_核算项'!$AD$2:$AD$6232,'02_核算项'!$B$2:$B$6232,$A421,'02_核算项'!$M$2:$M$6232,"PM25")</f>
        <v>0.0014990250000000015</v>
      </c>
      <c r="V421" s="4">
        <f>SUMIFS('02_核算项'!$AD$2:$AD$6232,'02_核算项'!$B$2:$B$6232,$A421,'02_核算项'!$M$2:$M$6232,"BC")</f>
        <v>2.998050000000003e-05</v>
      </c>
      <c r="W421" s="4">
        <f>SUMIFS('02_核算项'!$AD$2:$AD$6232,'02_核算项'!$B$2:$B$6232,$A421,'02_核算项'!$M$2:$M$6232,"OC")</f>
        <v>0.00011992200000000012</v>
      </c>
      <c r="Y421" s="2">
        <v>46</v>
      </c>
    </row>
    <row r="422" spans="1:25">
      <c r="A422" s="2" t="s">
        <v>5428</v>
      </c>
      <c r="B422" s="2" t="s">
        <v>3139</v>
      </c>
      <c r="C422" s="2" t="s">
        <v>924</v>
      </c>
      <c r="D422" s="2" t="s">
        <v>119</v>
      </c>
      <c r="E422" s="2" t="s">
        <v>227</v>
      </c>
      <c r="F422" s="2" t="s">
        <v>297</v>
      </c>
      <c r="G422" s="4">
        <f>SUMIFS('02_核算项'!$AC$2:$AC$6232,'02_核算项'!$B$2:$B$6232,$A422,'02_核算项'!$M$2:$M$6232,"SO2")</f>
        <v>0.0</v>
      </c>
      <c r="H422" s="4">
        <f>SUMIFS('02_核算项'!$AC$2:$AC$6232,'02_核算项'!$B$2:$B$6232,$A422,'02_核算项'!$M$2:$M$6232,"NOX")</f>
        <v>1.23</v>
      </c>
      <c r="I422" s="4">
        <f>SUMIFS('02_核算项'!$AC$2:$AC$6232,'02_核算项'!$B$2:$B$6232,$A422,'02_核算项'!$M$2:$M$6232,"CO")</f>
        <v>0.39</v>
      </c>
      <c r="J422" s="4">
        <f>SUMIFS('02_核算项'!$AC$2:$AC$6232,'02_核算项'!$B$2:$B$6232,$A422,'02_核算项'!$M$2:$M$6232,"VOCS")</f>
        <v>0.006</v>
      </c>
      <c r="K422" s="4">
        <f>SUMIFS('02_核算项'!$AC$2:$AC$6232,'02_核算项'!$B$2:$B$6232,$A422,'02_核算项'!$M$2:$M$6232,"PM10")</f>
        <v>0.009</v>
      </c>
      <c r="L422" s="4">
        <f>SUMIFS('02_核算项'!$AC$2:$AC$6232,'02_核算项'!$B$2:$B$6232,$A422,'02_核算项'!$M$2:$M$6232,"PM25")</f>
        <v>0.009</v>
      </c>
      <c r="M422" s="4">
        <f>SUMIFS('02_核算项'!$AC$2:$AC$6232,'02_核算项'!$B$2:$B$6232,$A422,'02_核算项'!$M$2:$M$6232,"BC")</f>
        <v>0.0</v>
      </c>
      <c r="N422" s="4">
        <f>SUMIFS('02_核算项'!$AC$2:$AC$6232,'02_核算项'!$B$2:$B$6232,$A422,'02_核算项'!$M$2:$M$6232,"OC")</f>
        <v>0.0</v>
      </c>
      <c r="O422" s="4">
        <f>SUMIFS('02_核算项'!$AC$2:$AC$6232,'02_核算项'!$B$2:$B$6232,$A422,'02_核算项'!$M$2:$M$6232,"NH3")</f>
        <v>0.0</v>
      </c>
      <c r="P422" s="4">
        <f>SUMIFS('02_核算项'!$AD$2:$AD$6232,'02_核算项'!$B$2:$B$6232,$A422,'02_核算项'!$M$2:$M$6232,"SO2")</f>
        <v>0.0</v>
      </c>
      <c r="Q422" s="4">
        <f>SUMIFS('02_核算项'!$AD$2:$AD$6232,'02_核算项'!$B$2:$B$6232,$A422,'02_核算项'!$M$2:$M$6232,"NOX")</f>
        <v>0.9594</v>
      </c>
      <c r="R422" s="4">
        <f>SUMIFS('02_核算项'!$AD$2:$AD$6232,'02_核算项'!$B$2:$B$6232,$A422,'02_核算项'!$M$2:$M$6232,"CO")</f>
        <v>0.39</v>
      </c>
      <c r="S422" s="4">
        <f>SUMIFS('02_核算项'!$AD$2:$AD$6232,'02_核算项'!$B$2:$B$6232,$A422,'02_核算项'!$M$2:$M$6232,"VOCS")</f>
        <v>0.006</v>
      </c>
      <c r="T422" s="4">
        <f>SUMIFS('02_核算项'!$AD$2:$AD$6232,'02_核算项'!$B$2:$B$6232,$A422,'02_核算项'!$M$2:$M$6232,"PM10")</f>
        <v>0.009</v>
      </c>
      <c r="U422" s="4">
        <f>SUMIFS('02_核算项'!$AD$2:$AD$6232,'02_核算项'!$B$2:$B$6232,$A422,'02_核算项'!$M$2:$M$6232,"PM25")</f>
        <v>0.009</v>
      </c>
      <c r="V422" s="4">
        <f>SUMIFS('02_核算项'!$AD$2:$AD$6232,'02_核算项'!$B$2:$B$6232,$A422,'02_核算项'!$M$2:$M$6232,"BC")</f>
        <v>0.0</v>
      </c>
      <c r="W422" s="4">
        <f>SUMIFS('02_核算项'!$AD$2:$AD$6232,'02_核算项'!$B$2:$B$6232,$A422,'02_核算项'!$M$2:$M$6232,"OC")</f>
        <v>0.0</v>
      </c>
      <c r="X422" s="4">
        <f>SUMIFS('02_核算项'!$AD$2:$AD$6232,'02_核算项'!$B$2:$B$6232,$A422,'02_核算项'!$M$2:$M$6232,"NH3")</f>
        <v>0.0</v>
      </c>
      <c r="Y422" s="2">
        <v>32</v>
      </c>
    </row>
    <row r="423" spans="1:25">
      <c r="A423" s="2" t="s">
        <v>5438</v>
      </c>
      <c r="B423" s="2" t="s">
        <v>2953</v>
      </c>
      <c r="C423" s="2" t="s">
        <v>277</v>
      </c>
      <c r="D423" s="2" t="s">
        <v>50</v>
      </c>
      <c r="E423" s="2" t="s">
        <v>225</v>
      </c>
      <c r="F423" s="2" t="s">
        <v>297</v>
      </c>
      <c r="G423" s="4">
        <f>SUMIFS('02_核算项'!$AC$2:$AC$6232,'02_核算项'!$B$2:$B$6232,$A423,'02_核算项'!$M$2:$M$6232,"SO2")</f>
        <v>0.0</v>
      </c>
      <c r="H423" s="4">
        <f>SUMIFS('02_核算项'!$AC$2:$AC$6232,'02_核算项'!$B$2:$B$6232,$A423,'02_核算项'!$M$2:$M$6232,"NOX")</f>
        <v>638.748758</v>
      </c>
      <c r="I423" s="4">
        <f>SUMIFS('02_核算项'!$AC$2:$AC$6232,'02_核算项'!$B$2:$B$6232,$A423,'02_核算项'!$M$2:$M$6232,"CO")</f>
        <v>202.530094</v>
      </c>
      <c r="J423" s="4">
        <f>SUMIFS('02_核算项'!$AC$2:$AC$6232,'02_核算项'!$B$2:$B$6232,$A423,'02_核算项'!$M$2:$M$6232,"VOCS")</f>
        <v>3.1158476</v>
      </c>
      <c r="K423" s="4">
        <f>SUMIFS('02_核算项'!$AC$2:$AC$6232,'02_核算项'!$B$2:$B$6232,$A423,'02_核算项'!$M$2:$M$6232,"PM10")</f>
        <v>4.6737714</v>
      </c>
      <c r="L423" s="4">
        <f>SUMIFS('02_核算项'!$AC$2:$AC$6232,'02_核算项'!$B$2:$B$6232,$A423,'02_核算项'!$M$2:$M$6232,"PM25")</f>
        <v>4.6737714</v>
      </c>
      <c r="M423" s="4">
        <f>SUMIFS('02_核算项'!$AC$2:$AC$6232,'02_核算项'!$B$2:$B$6232,$A423,'02_核算项'!$M$2:$M$6232,"BC")</f>
        <v>0.0</v>
      </c>
      <c r="N423" s="4">
        <f>SUMIFS('02_核算项'!$AC$2:$AC$6232,'02_核算项'!$B$2:$B$6232,$A423,'02_核算项'!$M$2:$M$6232,"OC")</f>
        <v>0.0</v>
      </c>
      <c r="O423" s="4">
        <f>SUMIFS('02_核算项'!$AC$2:$AC$6232,'02_核算项'!$B$2:$B$6232,$A423,'02_核算项'!$M$2:$M$6232,"NH3")</f>
        <v>0</v>
      </c>
      <c r="P423" s="4">
        <f>SUMIFS('02_核算项'!$AD$2:$AD$6232,'02_核算项'!$B$2:$B$6232,$A423,'02_核算项'!$M$2:$M$6232,"SO2")</f>
        <v>0.0</v>
      </c>
      <c r="Q423" s="4">
        <f>SUMIFS('02_核算项'!$AD$2:$AD$6232,'02_核算项'!$B$2:$B$6232,$A423,'02_核算项'!$M$2:$M$6232,"NOX")</f>
        <v>229.94955287999997</v>
      </c>
      <c r="R423" s="4">
        <f>SUMIFS('02_核算项'!$AD$2:$AD$6232,'02_核算项'!$B$2:$B$6232,$A423,'02_核算项'!$M$2:$M$6232,"CO")</f>
        <v>202.530094</v>
      </c>
      <c r="S423" s="4">
        <f>SUMIFS('02_核算项'!$AD$2:$AD$6232,'02_核算项'!$B$2:$B$6232,$A423,'02_核算项'!$M$2:$M$6232,"VOCS")</f>
        <v>3.1158476</v>
      </c>
      <c r="T423" s="4">
        <f>SUMIFS('02_核算项'!$AD$2:$AD$6232,'02_核算项'!$B$2:$B$6232,$A423,'02_核算项'!$M$2:$M$6232,"PM10")</f>
        <v>2.009721702</v>
      </c>
      <c r="U423" s="4">
        <f>SUMIFS('02_核算项'!$AD$2:$AD$6232,'02_核算项'!$B$2:$B$6232,$A423,'02_核算项'!$M$2:$M$6232,"PM25")</f>
        <v>2.009721702</v>
      </c>
      <c r="V423" s="4">
        <f>SUMIFS('02_核算项'!$AD$2:$AD$6232,'02_核算项'!$B$2:$B$6232,$A423,'02_核算项'!$M$2:$M$6232,"BC")</f>
        <v>0.0</v>
      </c>
      <c r="W423" s="4">
        <f>SUMIFS('02_核算项'!$AD$2:$AD$6232,'02_核算项'!$B$2:$B$6232,$A423,'02_核算项'!$M$2:$M$6232,"OC")</f>
        <v>0.0</v>
      </c>
      <c r="Y423" s="2">
        <v>29</v>
      </c>
    </row>
    <row r="424" spans="1:25">
      <c r="A424" s="2" t="s">
        <v>5448</v>
      </c>
      <c r="B424" s="2" t="s">
        <v>1796</v>
      </c>
      <c r="C424" s="2" t="s">
        <v>277</v>
      </c>
      <c r="D424" s="2" t="s">
        <v>50</v>
      </c>
      <c r="E424" s="2" t="s">
        <v>51</v>
      </c>
      <c r="F424" s="2" t="s">
        <v>52</v>
      </c>
      <c r="G424" s="4">
        <f>SUMIFS('02_核算项'!$AC$2:$AC$6232,'02_核算项'!$B$2:$B$6232,$A424,'02_核算项'!$M$2:$M$6232,"SO2")</f>
        <v>5718.6471206999995</v>
      </c>
      <c r="H424" s="4">
        <f>SUMIFS('02_核算项'!$AC$2:$AC$6232,'02_核算项'!$B$2:$B$6232,$A424,'02_核算项'!$M$2:$M$6232,"NOX")</f>
        <v>4756.0635241</v>
      </c>
      <c r="I424" s="4">
        <f>SUMIFS('02_核算项'!$AC$2:$AC$6232,'02_核算项'!$B$2:$B$6232,$A424,'02_核算项'!$M$2:$M$6232,"CO")</f>
        <v>1319.21507</v>
      </c>
      <c r="J424" s="4">
        <f>SUMIFS('02_核算项'!$AC$2:$AC$6232,'02_核算项'!$B$2:$B$6232,$A424,'02_核算项'!$M$2:$M$6232,"VOCS")</f>
        <v>26.391115900000003</v>
      </c>
      <c r="K424" s="4">
        <f>SUMIFS('02_核算项'!$AC$2:$AC$6232,'02_核算项'!$B$2:$B$6232,$A424,'02_核算项'!$M$2:$M$6232,"PM10")</f>
        <v>15906.396796755003</v>
      </c>
      <c r="L424" s="4">
        <f>SUMIFS('02_核算项'!$AC$2:$AC$6232,'02_核算项'!$B$2:$B$6232,$A424,'02_核算项'!$M$2:$M$6232,"PM25")</f>
        <v>4149.51781611</v>
      </c>
      <c r="M424" s="4">
        <f>SUMIFS('02_核算项'!$AC$2:$AC$6232,'02_核算项'!$B$2:$B$6232,$A424,'02_核算项'!$M$2:$M$6232,"BC")</f>
        <v>8.30127402222</v>
      </c>
      <c r="N424" s="4">
        <f>SUMIFS('02_核算项'!$AC$2:$AC$6232,'02_核算项'!$B$2:$B$6232,$A424,'02_核算项'!$M$2:$M$6232,"OC")</f>
        <v>0.0005775</v>
      </c>
      <c r="O424" s="4">
        <f>SUMIFS('02_核算项'!$AC$2:$AC$6232,'02_核算项'!$B$2:$B$6232,$A424,'02_核算项'!$M$2:$M$6232,"NH3")</f>
        <v>105.53443360000001</v>
      </c>
      <c r="P424" s="4">
        <f>SUMIFS('02_核算项'!$AD$2:$AD$6232,'02_核算项'!$B$2:$B$6232,$A424,'02_核算项'!$M$2:$M$6232,"SO2")</f>
        <v>1143.7294241399995</v>
      </c>
      <c r="Q424" s="4">
        <f>SUMIFS('02_核算项'!$AD$2:$AD$6232,'02_核算项'!$B$2:$B$6232,$A424,'02_核算项'!$M$2:$M$6232,"NOX")</f>
        <v>1712.1828686760002</v>
      </c>
      <c r="R424" s="4">
        <f>SUMIFS('02_核算项'!$AD$2:$AD$6232,'02_核算项'!$B$2:$B$6232,$A424,'02_核算项'!$M$2:$M$6232,"CO")</f>
        <v>1319.21507</v>
      </c>
      <c r="S424" s="4">
        <f>SUMIFS('02_核算项'!$AD$2:$AD$6232,'02_核算项'!$B$2:$B$6232,$A424,'02_核算项'!$M$2:$M$6232,"VOCS")</f>
        <v>26.391115900000003</v>
      </c>
      <c r="T424" s="4">
        <f>SUMIFS('02_核算项'!$AD$2:$AD$6232,'02_核算项'!$B$2:$B$6232,$A424,'02_核算项'!$M$2:$M$6232,"PM10")</f>
        <v>816.0674289183008</v>
      </c>
      <c r="U424" s="4">
        <f>SUMIFS('02_核算项'!$AD$2:$AD$6232,'02_核算项'!$B$2:$B$6232,$A424,'02_核算项'!$M$2:$M$6232,"PM25")</f>
        <v>228.22347988605017</v>
      </c>
      <c r="V424" s="4">
        <f>SUMIFS('02_核算项'!$AD$2:$AD$6232,'02_核算项'!$B$2:$B$6232,$A424,'02_核算项'!$M$2:$M$6232,"BC")</f>
        <v>0.4565700712221004</v>
      </c>
      <c r="W424" s="4">
        <f>SUMIFS('02_核算项'!$AD$2:$AD$6232,'02_核算项'!$B$2:$B$6232,$A424,'02_核算项'!$M$2:$M$6232,"OC")</f>
        <v>3.176250000000003e-05</v>
      </c>
      <c r="X424" s="4">
        <f>SUMIFS('02_核算项'!$AD$2:$AD$6232,'02_核算项'!$B$2:$B$6232,$A424,'02_核算项'!$M$2:$M$6232,"NH3")</f>
        <v>105.53443360000001</v>
      </c>
      <c r="Y424" s="2">
        <v>29</v>
      </c>
    </row>
    <row r="425" spans="1:25">
      <c r="A425" s="2" t="s">
        <v>5466</v>
      </c>
      <c r="B425" s="2" t="s">
        <v>689</v>
      </c>
      <c r="C425" s="2" t="s">
        <v>277</v>
      </c>
      <c r="D425" s="2" t="s">
        <v>278</v>
      </c>
      <c r="E425" s="2" t="s">
        <v>225</v>
      </c>
      <c r="F425" s="2" t="s">
        <v>418</v>
      </c>
      <c r="G425" s="4">
        <f>SUMIFS('02_核算项'!$AC$2:$AC$6232,'02_核算项'!$B$2:$B$6232,$A425,'02_核算项'!$M$2:$M$6232,"SO2")</f>
        <v>0</v>
      </c>
      <c r="H425" s="4">
        <f>SUMIFS('02_核算项'!$AC$2:$AC$6232,'02_核算项'!$B$2:$B$6232,$A425,'02_核算项'!$M$2:$M$6232,"NOX")</f>
        <v>0</v>
      </c>
      <c r="I425" s="4">
        <f>SUMIFS('02_核算项'!$AC$2:$AC$6232,'02_核算项'!$B$2:$B$6232,$A425,'02_核算项'!$M$2:$M$6232,"CO")</f>
        <v>0</v>
      </c>
      <c r="J425" s="4">
        <f>SUMIFS('02_核算项'!$AC$2:$AC$6232,'02_核算项'!$B$2:$B$6232,$A425,'02_核算项'!$M$2:$M$6232,"VOCS")</f>
        <v>0</v>
      </c>
      <c r="K425" s="4">
        <f>SUMIFS('02_核算项'!$AC$2:$AC$6232,'02_核算项'!$B$2:$B$6232,$A425,'02_核算项'!$M$2:$M$6232,"PM10")</f>
        <v>0</v>
      </c>
      <c r="L425" s="4">
        <f>SUMIFS('02_核算项'!$AC$2:$AC$6232,'02_核算项'!$B$2:$B$6232,$A425,'02_核算项'!$M$2:$M$6232,"PM25")</f>
        <v>0</v>
      </c>
      <c r="M425" s="4">
        <f>SUMIFS('02_核算项'!$AC$2:$AC$6232,'02_核算项'!$B$2:$B$6232,$A425,'02_核算项'!$M$2:$M$6232,"BC")</f>
        <v>0</v>
      </c>
      <c r="N425" s="4">
        <f>SUMIFS('02_核算项'!$AC$2:$AC$6232,'02_核算项'!$B$2:$B$6232,$A425,'02_核算项'!$M$2:$M$6232,"OC")</f>
        <v>0</v>
      </c>
      <c r="O425" s="4">
        <f>SUMIFS('02_核算项'!$AC$2:$AC$6232,'02_核算项'!$B$2:$B$6232,$A425,'02_核算项'!$M$2:$M$6232,"NH3")</f>
        <v>0.0</v>
      </c>
      <c r="X425" s="4">
        <f>SUMIFS('02_核算项'!$AD$2:$AD$6232,'02_核算项'!$B$2:$B$6232,$A425,'02_核算项'!$M$2:$M$6232,"NH3")</f>
        <v>0.0</v>
      </c>
      <c r="Y425" s="2">
        <v>48</v>
      </c>
    </row>
    <row r="426" spans="1:25">
      <c r="A426" s="2" t="s">
        <v>5476</v>
      </c>
      <c r="B426" s="2" t="s">
        <v>2618</v>
      </c>
      <c r="C426" s="2" t="s">
        <v>491</v>
      </c>
      <c r="D426" s="2" t="s">
        <v>278</v>
      </c>
      <c r="E426" s="2" t="s">
        <v>120</v>
      </c>
      <c r="F426" s="2" t="s">
        <v>297</v>
      </c>
      <c r="G426" s="4">
        <f>SUMIFS('02_核算项'!$AC$2:$AC$6232,'02_核算项'!$B$2:$B$6232,$A426,'02_核算项'!$M$2:$M$6232,"SO2")</f>
        <v>0</v>
      </c>
      <c r="H426" s="4">
        <f>SUMIFS('02_核算项'!$AC$2:$AC$6232,'02_核算项'!$B$2:$B$6232,$A426,'02_核算项'!$M$2:$M$6232,"NOX")</f>
        <v>0</v>
      </c>
      <c r="I426" s="4">
        <f>SUMIFS('02_核算项'!$AC$2:$AC$6232,'02_核算项'!$B$2:$B$6232,$A426,'02_核算项'!$M$2:$M$6232,"CO")</f>
        <v>0</v>
      </c>
      <c r="J426" s="4">
        <f>SUMIFS('02_核算项'!$AC$2:$AC$6232,'02_核算项'!$B$2:$B$6232,$A426,'02_核算项'!$M$2:$M$6232,"VOCS")</f>
        <v>0</v>
      </c>
      <c r="K426" s="4">
        <f>SUMIFS('02_核算项'!$AC$2:$AC$6232,'02_核算项'!$B$2:$B$6232,$A426,'02_核算项'!$M$2:$M$6232,"PM10")</f>
        <v>0</v>
      </c>
      <c r="L426" s="4">
        <f>SUMIFS('02_核算项'!$AC$2:$AC$6232,'02_核算项'!$B$2:$B$6232,$A426,'02_核算项'!$M$2:$M$6232,"PM25")</f>
        <v>0</v>
      </c>
      <c r="M426" s="4">
        <f>SUMIFS('02_核算项'!$AC$2:$AC$6232,'02_核算项'!$B$2:$B$6232,$A426,'02_核算项'!$M$2:$M$6232,"BC")</f>
        <v>0</v>
      </c>
      <c r="N426" s="4">
        <f>SUMIFS('02_核算项'!$AC$2:$AC$6232,'02_核算项'!$B$2:$B$6232,$A426,'02_核算项'!$M$2:$M$6232,"OC")</f>
        <v>0</v>
      </c>
      <c r="O426" s="4">
        <f>SUMIFS('02_核算项'!$AC$2:$AC$6232,'02_核算项'!$B$2:$B$6232,$A426,'02_核算项'!$M$2:$M$6232,"NH3")</f>
        <v>0</v>
      </c>
      <c r="Y426" s="2">
        <v>48</v>
      </c>
    </row>
    <row r="427" spans="1:25">
      <c r="A427" s="2" t="s">
        <v>5486</v>
      </c>
      <c r="B427" s="2" t="s">
        <v>1215</v>
      </c>
      <c r="C427" s="2" t="s">
        <v>526</v>
      </c>
      <c r="D427" s="2" t="s">
        <v>119</v>
      </c>
      <c r="E427" s="2" t="s">
        <v>51</v>
      </c>
      <c r="F427" s="2" t="s">
        <v>52</v>
      </c>
      <c r="G427" s="4">
        <f>SUMIFS('02_核算项'!$AC$2:$AC$6232,'02_核算项'!$B$2:$B$6232,$A427,'02_核算项'!$M$2:$M$6232,"SO2")</f>
        <v>499.74815</v>
      </c>
      <c r="H427" s="4">
        <f>SUMIFS('02_核算项'!$AC$2:$AC$6232,'02_核算项'!$B$2:$B$6232,$A427,'02_核算项'!$M$2:$M$6232,"NOX")</f>
        <v>512.7375</v>
      </c>
      <c r="I427" s="4">
        <f>SUMIFS('02_核算项'!$AC$2:$AC$6232,'02_核算项'!$B$2:$B$6232,$A427,'02_核算项'!$M$2:$M$6232,"CO")</f>
        <v>136.73</v>
      </c>
      <c r="J427" s="4">
        <f>SUMIFS('02_核算项'!$AC$2:$AC$6232,'02_核算项'!$B$2:$B$6232,$A427,'02_核算项'!$M$2:$M$6232,"VOCS")</f>
        <v>12.3057</v>
      </c>
      <c r="K427" s="4">
        <f>SUMIFS('02_核算项'!$AC$2:$AC$6232,'02_核算项'!$B$2:$B$6232,$A427,'02_核算项'!$M$2:$M$6232,"PM10")</f>
        <v>2160.5418296000003</v>
      </c>
      <c r="L427" s="4">
        <f>SUMIFS('02_核算项'!$AC$2:$AC$6232,'02_核算项'!$B$2:$B$6232,$A427,'02_核算项'!$M$2:$M$6232,"PM25")</f>
        <v>521.5100968000002</v>
      </c>
      <c r="M427" s="4">
        <f>SUMIFS('02_核算项'!$AC$2:$AC$6232,'02_核算项'!$B$2:$B$6232,$A427,'02_核算项'!$M$2:$M$6232,"BC")</f>
        <v>1.0430201936000003</v>
      </c>
      <c r="N427" s="4">
        <f>SUMIFS('02_核算项'!$AC$2:$AC$6232,'02_核算项'!$B$2:$B$6232,$A427,'02_核算项'!$M$2:$M$6232,"OC")</f>
        <v>0.0</v>
      </c>
      <c r="O427" s="4">
        <f>SUMIFS('02_核算项'!$AC$2:$AC$6232,'02_核算项'!$B$2:$B$6232,$A427,'02_核算项'!$M$2:$M$6232,"NH3")</f>
        <v>10.9384</v>
      </c>
      <c r="P427" s="4">
        <f>SUMIFS('02_核算项'!$AD$2:$AD$6232,'02_核算项'!$B$2:$B$6232,$A427,'02_核算项'!$M$2:$M$6232,"SO2")</f>
        <v>99.94962999999998</v>
      </c>
      <c r="Q427" s="4">
        <f>SUMIFS('02_核算项'!$AD$2:$AD$6232,'02_核算项'!$B$2:$B$6232,$A427,'02_核算项'!$M$2:$M$6232,"NOX")</f>
        <v>184.58549999999997</v>
      </c>
      <c r="R427" s="4">
        <f>SUMIFS('02_核算项'!$AD$2:$AD$6232,'02_核算项'!$B$2:$B$6232,$A427,'02_核算项'!$M$2:$M$6232,"CO")</f>
        <v>136.73</v>
      </c>
      <c r="S427" s="4">
        <f>SUMIFS('02_核算项'!$AD$2:$AD$6232,'02_核算项'!$B$2:$B$6232,$A427,'02_核算项'!$M$2:$M$6232,"VOCS")</f>
        <v>12.3057</v>
      </c>
      <c r="T427" s="4">
        <f>SUMIFS('02_核算项'!$AD$2:$AD$6232,'02_核算项'!$B$2:$B$6232,$A427,'02_核算项'!$M$2:$M$6232,"PM10")</f>
        <v>37.250721200000044</v>
      </c>
      <c r="U427" s="4">
        <f>SUMIFS('02_核算项'!$AD$2:$AD$6232,'02_核算项'!$B$2:$B$6232,$A427,'02_核算项'!$M$2:$M$6232,"PM25")</f>
        <v>20.860403872000024</v>
      </c>
      <c r="V427" s="4">
        <f>SUMIFS('02_核算项'!$AD$2:$AD$6232,'02_核算项'!$B$2:$B$6232,$A427,'02_核算项'!$M$2:$M$6232,"BC")</f>
        <v>0.04172080774400005</v>
      </c>
      <c r="W427" s="4">
        <f>SUMIFS('02_核算项'!$AD$2:$AD$6232,'02_核算项'!$B$2:$B$6232,$A427,'02_核算项'!$M$2:$M$6232,"OC")</f>
        <v>0.0</v>
      </c>
      <c r="X427" s="4">
        <f>SUMIFS('02_核算项'!$AD$2:$AD$6232,'02_核算项'!$B$2:$B$6232,$A427,'02_核算项'!$M$2:$M$6232,"NH3")</f>
        <v>10.9384</v>
      </c>
      <c r="Y427" s="2">
        <v>15</v>
      </c>
    </row>
    <row r="428" spans="1:25">
      <c r="A428" s="2" t="s">
        <v>5496</v>
      </c>
      <c r="B428" s="2" t="s">
        <v>2508</v>
      </c>
      <c r="C428" s="2" t="s">
        <v>223</v>
      </c>
      <c r="D428" s="2" t="s">
        <v>50</v>
      </c>
      <c r="E428" s="2" t="s">
        <v>200</v>
      </c>
      <c r="F428" s="2" t="s">
        <v>142</v>
      </c>
      <c r="G428" s="4">
        <f>SUMIFS('02_核算项'!$AC$2:$AC$6232,'02_核算项'!$B$2:$B$6232,$A428,'02_核算项'!$M$2:$M$6232,"SO2")</f>
        <v>1.10109</v>
      </c>
      <c r="H428" s="4">
        <f>SUMIFS('02_核算项'!$AC$2:$AC$6232,'02_核算项'!$B$2:$B$6232,$A428,'02_核算项'!$M$2:$M$6232,"NOX")</f>
        <v>2.716022</v>
      </c>
      <c r="I428" s="4">
        <f>SUMIFS('02_核算项'!$AC$2:$AC$6232,'02_核算项'!$B$2:$B$6232,$A428,'02_核算项'!$M$2:$M$6232,"CO")</f>
        <v>0.220218</v>
      </c>
      <c r="J428" s="4">
        <f>SUMIFS('02_核算项'!$AC$2:$AC$6232,'02_核算项'!$B$2:$B$6232,$A428,'02_核算项'!$M$2:$M$6232,"VOCS")</f>
        <v>0.047713900000000004</v>
      </c>
      <c r="K428" s="4">
        <f>SUMIFS('02_核算项'!$AC$2:$AC$6232,'02_核算项'!$B$2:$B$6232,$A428,'02_核算项'!$M$2:$M$6232,"PM10")</f>
        <v>0.183515</v>
      </c>
      <c r="L428" s="4">
        <f>SUMIFS('02_核算项'!$AC$2:$AC$6232,'02_核算项'!$B$2:$B$6232,$A428,'02_核算项'!$M$2:$M$6232,"PM25")</f>
        <v>0.183515</v>
      </c>
      <c r="M428" s="4">
        <f>SUMIFS('02_核算项'!$AC$2:$AC$6232,'02_核算项'!$B$2:$B$6232,$A428,'02_核算项'!$M$2:$M$6232,"BC")</f>
        <v>0.0036703</v>
      </c>
      <c r="N428" s="4">
        <f>SUMIFS('02_核算项'!$AC$2:$AC$6232,'02_核算项'!$B$2:$B$6232,$A428,'02_核算项'!$M$2:$M$6232,"OC")</f>
        <v>0.0146812</v>
      </c>
      <c r="O428" s="4">
        <f>SUMIFS('02_核算项'!$AC$2:$AC$6232,'02_核算项'!$B$2:$B$6232,$A428,'02_核算项'!$M$2:$M$6232,"NH3")</f>
        <v>0.0</v>
      </c>
      <c r="P428" s="4">
        <f>SUMIFS('02_核算项'!$AD$2:$AD$6232,'02_核算项'!$B$2:$B$6232,$A428,'02_核算项'!$M$2:$M$6232,"SO2")</f>
        <v>1.10109</v>
      </c>
      <c r="Q428" s="4">
        <f>SUMIFS('02_核算项'!$AD$2:$AD$6232,'02_核算项'!$B$2:$B$6232,$A428,'02_核算项'!$M$2:$M$6232,"NOX")</f>
        <v>2.11849716</v>
      </c>
      <c r="R428" s="4">
        <f>SUMIFS('02_核算项'!$AD$2:$AD$6232,'02_核算项'!$B$2:$B$6232,$A428,'02_核算项'!$M$2:$M$6232,"CO")</f>
        <v>0.220218</v>
      </c>
      <c r="S428" s="4">
        <f>SUMIFS('02_核算项'!$AD$2:$AD$6232,'02_核算项'!$B$2:$B$6232,$A428,'02_核算项'!$M$2:$M$6232,"VOCS")</f>
        <v>0.047713900000000004</v>
      </c>
      <c r="T428" s="4">
        <f>SUMIFS('02_核算项'!$AD$2:$AD$6232,'02_核算项'!$B$2:$B$6232,$A428,'02_核算项'!$M$2:$M$6232,"PM10")</f>
        <v>0.183515</v>
      </c>
      <c r="U428" s="4">
        <f>SUMIFS('02_核算项'!$AD$2:$AD$6232,'02_核算项'!$B$2:$B$6232,$A428,'02_核算项'!$M$2:$M$6232,"PM25")</f>
        <v>0.183515</v>
      </c>
      <c r="V428" s="4">
        <f>SUMIFS('02_核算项'!$AD$2:$AD$6232,'02_核算项'!$B$2:$B$6232,$A428,'02_核算项'!$M$2:$M$6232,"BC")</f>
        <v>0.0036703</v>
      </c>
      <c r="W428" s="4">
        <f>SUMIFS('02_核算项'!$AD$2:$AD$6232,'02_核算项'!$B$2:$B$6232,$A428,'02_核算项'!$M$2:$M$6232,"OC")</f>
        <v>0.0146812</v>
      </c>
      <c r="X428" s="4">
        <f>SUMIFS('02_核算项'!$AD$2:$AD$6232,'02_核算项'!$B$2:$B$6232,$A428,'02_核算项'!$M$2:$M$6232,"NH3")</f>
        <v>0.0</v>
      </c>
      <c r="Y428" s="2">
        <v>32</v>
      </c>
    </row>
    <row r="429" spans="1:25">
      <c r="A429" s="2" t="s">
        <v>5506</v>
      </c>
      <c r="B429" s="2" t="s">
        <v>324</v>
      </c>
      <c r="C429" s="2" t="s">
        <v>325</v>
      </c>
      <c r="D429" s="2" t="s">
        <v>50</v>
      </c>
      <c r="E429" s="2" t="s">
        <v>51</v>
      </c>
      <c r="F429" s="2" t="s">
        <v>418</v>
      </c>
      <c r="G429" s="4">
        <f>SUMIFS('02_核算项'!$AC$2:$AC$6232,'02_核算项'!$B$2:$B$6232,$A429,'02_核算项'!$M$2:$M$6232,"SO2")</f>
        <v>13213.5288</v>
      </c>
      <c r="H429" s="4">
        <f>SUMIFS('02_核算项'!$AC$2:$AC$6232,'02_核算项'!$B$2:$B$6232,$A429,'02_核算项'!$M$2:$M$6232,"NOX")</f>
        <v>7005.11343</v>
      </c>
      <c r="I429" s="4">
        <f>SUMIFS('02_核算项'!$AC$2:$AC$6232,'02_核算项'!$B$2:$B$6232,$A429,'02_核算项'!$M$2:$M$6232,"CO")</f>
        <v>1943.166</v>
      </c>
      <c r="J429" s="4">
        <f>SUMIFS('02_核算项'!$AC$2:$AC$6232,'02_核算项'!$B$2:$B$6232,$A429,'02_核算项'!$M$2:$M$6232,"VOCS")</f>
        <v>38.86332</v>
      </c>
      <c r="K429" s="4">
        <f>SUMIFS('02_核算项'!$AC$2:$AC$6232,'02_核算项'!$B$2:$B$6232,$A429,'02_核算项'!$M$2:$M$6232,"PM10")</f>
        <v>31240.279782000005</v>
      </c>
      <c r="L429" s="4">
        <f>SUMIFS('02_核算项'!$AC$2:$AC$6232,'02_核算项'!$B$2:$B$6232,$A429,'02_核算项'!$M$2:$M$6232,"PM25")</f>
        <v>8149.638204</v>
      </c>
      <c r="M429" s="4">
        <f>SUMIFS('02_核算项'!$AC$2:$AC$6232,'02_核算项'!$B$2:$B$6232,$A429,'02_核算项'!$M$2:$M$6232,"BC")</f>
        <v>16.299276408</v>
      </c>
      <c r="N429" s="4">
        <f>SUMIFS('02_核算项'!$AC$2:$AC$6232,'02_核算项'!$B$2:$B$6232,$A429,'02_核算项'!$M$2:$M$6232,"OC")</f>
        <v>0.0</v>
      </c>
      <c r="O429" s="4">
        <f>SUMIFS('02_核算项'!$AC$2:$AC$6232,'02_核算项'!$B$2:$B$6232,$A429,'02_核算项'!$M$2:$M$6232,"NH3")</f>
        <v>155.45328</v>
      </c>
      <c r="P429" s="4">
        <f>SUMIFS('02_核算项'!$AD$2:$AD$6232,'02_核算项'!$B$2:$B$6232,$A429,'02_核算项'!$M$2:$M$6232,"SO2")</f>
        <v>2642.7057599999994</v>
      </c>
      <c r="Q429" s="4">
        <f>SUMIFS('02_核算项'!$AD$2:$AD$6232,'02_核算项'!$B$2:$B$6232,$A429,'02_核算项'!$M$2:$M$6232,"NOX")</f>
        <v>2521.8408348</v>
      </c>
      <c r="R429" s="4">
        <f>SUMIFS('02_核算项'!$AD$2:$AD$6232,'02_核算项'!$B$2:$B$6232,$A429,'02_核算项'!$M$2:$M$6232,"CO")</f>
        <v>1943.166</v>
      </c>
      <c r="S429" s="4">
        <f>SUMIFS('02_核算项'!$AD$2:$AD$6232,'02_核算项'!$B$2:$B$6232,$A429,'02_核算项'!$M$2:$M$6232,"VOCS")</f>
        <v>38.86332</v>
      </c>
      <c r="T429" s="4">
        <f>SUMIFS('02_核算项'!$AD$2:$AD$6232,'02_核算项'!$B$2:$B$6232,$A429,'02_核算项'!$M$2:$M$6232,"PM10")</f>
        <v>556.8919439400006</v>
      </c>
      <c r="U429" s="4">
        <f>SUMIFS('02_核算项'!$AD$2:$AD$6232,'02_核算项'!$B$2:$B$6232,$A429,'02_核算项'!$M$2:$M$6232,"PM25")</f>
        <v>325.9855281600003</v>
      </c>
      <c r="V429" s="4">
        <f>SUMIFS('02_核算项'!$AD$2:$AD$6232,'02_核算项'!$B$2:$B$6232,$A429,'02_核算项'!$M$2:$M$6232,"BC")</f>
        <v>0.6519710563200006</v>
      </c>
      <c r="W429" s="4">
        <f>SUMIFS('02_核算项'!$AD$2:$AD$6232,'02_核算项'!$B$2:$B$6232,$A429,'02_核算项'!$M$2:$M$6232,"OC")</f>
        <v>0.0</v>
      </c>
      <c r="X429" s="4">
        <f>SUMIFS('02_核算项'!$AD$2:$AD$6232,'02_核算项'!$B$2:$B$6232,$A429,'02_核算项'!$M$2:$M$6232,"NH3")</f>
        <v>155.45328</v>
      </c>
      <c r="Y429" s="2">
        <v>15</v>
      </c>
    </row>
    <row r="430" spans="1:25">
      <c r="A430" s="2" t="s">
        <v>5516</v>
      </c>
      <c r="B430" s="2" t="s">
        <v>937</v>
      </c>
      <c r="C430" s="2" t="s">
        <v>277</v>
      </c>
      <c r="D430" s="2" t="s">
        <v>278</v>
      </c>
      <c r="E430" s="2" t="s">
        <v>120</v>
      </c>
      <c r="F430" s="2" t="s">
        <v>798</v>
      </c>
      <c r="G430" s="4">
        <f>SUMIFS('02_核算项'!$AC$2:$AC$6232,'02_核算项'!$B$2:$B$6232,$A430,'02_核算项'!$M$2:$M$6232,"SO2")</f>
        <v>0</v>
      </c>
      <c r="H430" s="4">
        <f>SUMIFS('02_核算项'!$AC$2:$AC$6232,'02_核算项'!$B$2:$B$6232,$A430,'02_核算项'!$M$2:$M$6232,"NOX")</f>
        <v>0</v>
      </c>
      <c r="I430" s="4">
        <f>SUMIFS('02_核算项'!$AC$2:$AC$6232,'02_核算项'!$B$2:$B$6232,$A430,'02_核算项'!$M$2:$M$6232,"CO")</f>
        <v>0</v>
      </c>
      <c r="J430" s="4">
        <f>SUMIFS('02_核算项'!$AC$2:$AC$6232,'02_核算项'!$B$2:$B$6232,$A430,'02_核算项'!$M$2:$M$6232,"VOCS")</f>
        <v>0</v>
      </c>
      <c r="K430" s="4">
        <f>SUMIFS('02_核算项'!$AC$2:$AC$6232,'02_核算项'!$B$2:$B$6232,$A430,'02_核算项'!$M$2:$M$6232,"PM10")</f>
        <v>0</v>
      </c>
      <c r="L430" s="4">
        <f>SUMIFS('02_核算项'!$AC$2:$AC$6232,'02_核算项'!$B$2:$B$6232,$A430,'02_核算项'!$M$2:$M$6232,"PM25")</f>
        <v>0</v>
      </c>
      <c r="M430" s="4">
        <f>SUMIFS('02_核算项'!$AC$2:$AC$6232,'02_核算项'!$B$2:$B$6232,$A430,'02_核算项'!$M$2:$M$6232,"BC")</f>
        <v>0</v>
      </c>
      <c r="N430" s="4">
        <f>SUMIFS('02_核算项'!$AC$2:$AC$6232,'02_核算项'!$B$2:$B$6232,$A430,'02_核算项'!$M$2:$M$6232,"OC")</f>
        <v>0</v>
      </c>
      <c r="O430" s="4">
        <f>SUMIFS('02_核算项'!$AC$2:$AC$6232,'02_核算项'!$B$2:$B$6232,$A430,'02_核算项'!$M$2:$M$6232,"NH3")</f>
        <v>0</v>
      </c>
      <c r="Y430" s="2">
        <v>40</v>
      </c>
    </row>
    <row r="431" spans="1:25">
      <c r="A431" s="2" t="s">
        <v>5526</v>
      </c>
      <c r="B431" s="2" t="s">
        <v>1093</v>
      </c>
      <c r="C431" s="2" t="s">
        <v>491</v>
      </c>
      <c r="D431" s="2" t="s">
        <v>278</v>
      </c>
      <c r="E431" s="2" t="s">
        <v>227</v>
      </c>
      <c r="F431" s="2" t="s">
        <v>5527</v>
      </c>
      <c r="G431" s="4">
        <f>SUMIFS('02_核算项'!$AC$2:$AC$6232,'02_核算项'!$B$2:$B$6232,$A431,'02_核算项'!$M$2:$M$6232,"SO2")</f>
        <v>0.0</v>
      </c>
      <c r="H431" s="4">
        <f>SUMIFS('02_核算项'!$AC$2:$AC$6232,'02_核算项'!$B$2:$B$6232,$A431,'02_核算项'!$M$2:$M$6232,"NOX")</f>
        <v>0.0</v>
      </c>
      <c r="I431" s="4">
        <f>SUMIFS('02_核算项'!$AC$2:$AC$6232,'02_核算项'!$B$2:$B$6232,$A431,'02_核算项'!$M$2:$M$6232,"CO")</f>
        <v>0.0</v>
      </c>
      <c r="J431" s="4">
        <f>SUMIFS('02_核算项'!$AC$2:$AC$6232,'02_核算项'!$B$2:$B$6232,$A431,'02_核算项'!$M$2:$M$6232,"VOCS")</f>
        <v>0.0</v>
      </c>
      <c r="K431" s="4">
        <f>SUMIFS('02_核算项'!$AC$2:$AC$6232,'02_核算项'!$B$2:$B$6232,$A431,'02_核算项'!$M$2:$M$6232,"PM10")</f>
        <v>0.0</v>
      </c>
      <c r="L431" s="4">
        <f>SUMIFS('02_核算项'!$AC$2:$AC$6232,'02_核算项'!$B$2:$B$6232,$A431,'02_核算项'!$M$2:$M$6232,"PM25")</f>
        <v>0.0</v>
      </c>
      <c r="M431" s="4">
        <f>SUMIFS('02_核算项'!$AC$2:$AC$6232,'02_核算项'!$B$2:$B$6232,$A431,'02_核算项'!$M$2:$M$6232,"BC")</f>
        <v>0.0</v>
      </c>
      <c r="N431" s="4">
        <f>SUMIFS('02_核算项'!$AC$2:$AC$6232,'02_核算项'!$B$2:$B$6232,$A431,'02_核算项'!$M$2:$M$6232,"OC")</f>
        <v>0.0</v>
      </c>
      <c r="O431" s="4">
        <f>SUMIFS('02_核算项'!$AC$2:$AC$6232,'02_核算项'!$B$2:$B$6232,$A431,'02_核算项'!$M$2:$M$6232,"NH3")</f>
        <v>0.0</v>
      </c>
      <c r="P431" s="4">
        <f>SUMIFS('02_核算项'!$AD$2:$AD$6232,'02_核算项'!$B$2:$B$6232,$A431,'02_核算项'!$M$2:$M$6232,"SO2")</f>
        <v>0.0</v>
      </c>
      <c r="Q431" s="4">
        <f>SUMIFS('02_核算项'!$AD$2:$AD$6232,'02_核算项'!$B$2:$B$6232,$A431,'02_核算项'!$M$2:$M$6232,"NOX")</f>
        <v>0.0</v>
      </c>
      <c r="R431" s="4">
        <f>SUMIFS('02_核算项'!$AD$2:$AD$6232,'02_核算项'!$B$2:$B$6232,$A431,'02_核算项'!$M$2:$M$6232,"CO")</f>
        <v>0.0</v>
      </c>
      <c r="S431" s="4">
        <f>SUMIFS('02_核算项'!$AD$2:$AD$6232,'02_核算项'!$B$2:$B$6232,$A431,'02_核算项'!$M$2:$M$6232,"VOCS")</f>
        <v>0.0</v>
      </c>
      <c r="T431" s="4">
        <f>SUMIFS('02_核算项'!$AD$2:$AD$6232,'02_核算项'!$B$2:$B$6232,$A431,'02_核算项'!$M$2:$M$6232,"PM10")</f>
        <v>0.0</v>
      </c>
      <c r="U431" s="4">
        <f>SUMIFS('02_核算项'!$AD$2:$AD$6232,'02_核算项'!$B$2:$B$6232,$A431,'02_核算项'!$M$2:$M$6232,"PM25")</f>
        <v>0.0</v>
      </c>
      <c r="V431" s="4">
        <f>SUMIFS('02_核算项'!$AD$2:$AD$6232,'02_核算项'!$B$2:$B$6232,$A431,'02_核算项'!$M$2:$M$6232,"BC")</f>
        <v>0.0</v>
      </c>
      <c r="W431" s="4">
        <f>SUMIFS('02_核算项'!$AD$2:$AD$6232,'02_核算项'!$B$2:$B$6232,$A431,'02_核算项'!$M$2:$M$6232,"OC")</f>
        <v>0.0</v>
      </c>
      <c r="X431" s="4">
        <f>SUMIFS('02_核算项'!$AD$2:$AD$6232,'02_核算项'!$B$2:$B$6232,$A431,'02_核算项'!$M$2:$M$6232,"NH3")</f>
        <v>0.0</v>
      </c>
      <c r="Y431" s="2">
        <v>48</v>
      </c>
    </row>
    <row r="432" spans="1:25">
      <c r="A432" s="2" t="s">
        <v>5537</v>
      </c>
      <c r="B432" s="2" t="s">
        <v>5538</v>
      </c>
      <c r="C432" s="2" t="s">
        <v>277</v>
      </c>
      <c r="D432" s="2" t="s">
        <v>224</v>
      </c>
      <c r="E432" s="2" t="s">
        <v>227</v>
      </c>
      <c r="F432" s="2" t="s">
        <v>142</v>
      </c>
      <c r="G432" s="4">
        <f>SUMIFS('02_核算项'!$AC$2:$AC$6232,'02_核算项'!$B$2:$B$6232,$A432,'02_核算项'!$M$2:$M$6232,"SO2")</f>
        <v>0.0</v>
      </c>
      <c r="H432" s="4">
        <f>SUMIFS('02_核算项'!$AC$2:$AC$6232,'02_核算项'!$B$2:$B$6232,$A432,'02_核算项'!$M$2:$M$6232,"NOX")</f>
        <v>37.786297</v>
      </c>
      <c r="I432" s="4">
        <f>SUMIFS('02_核算项'!$AC$2:$AC$6232,'02_核算项'!$B$2:$B$6232,$A432,'02_核算项'!$M$2:$M$6232,"CO")</f>
        <v>11.981021</v>
      </c>
      <c r="J432" s="4">
        <f>SUMIFS('02_核算项'!$AC$2:$AC$6232,'02_核算项'!$B$2:$B$6232,$A432,'02_核算项'!$M$2:$M$6232,"VOCS")</f>
        <v>0.1843234</v>
      </c>
      <c r="K432" s="4">
        <f>SUMIFS('02_核算项'!$AC$2:$AC$6232,'02_核算项'!$B$2:$B$6232,$A432,'02_核算项'!$M$2:$M$6232,"PM10")</f>
        <v>0.2764851</v>
      </c>
      <c r="L432" s="4">
        <f>SUMIFS('02_核算项'!$AC$2:$AC$6232,'02_核算项'!$B$2:$B$6232,$A432,'02_核算项'!$M$2:$M$6232,"PM25")</f>
        <v>0.2764851</v>
      </c>
      <c r="M432" s="4">
        <f>SUMIFS('02_核算项'!$AC$2:$AC$6232,'02_核算项'!$B$2:$B$6232,$A432,'02_核算项'!$M$2:$M$6232,"BC")</f>
        <v>0.0</v>
      </c>
      <c r="N432" s="4">
        <f>SUMIFS('02_核算项'!$AC$2:$AC$6232,'02_核算项'!$B$2:$B$6232,$A432,'02_核算项'!$M$2:$M$6232,"OC")</f>
        <v>0.0</v>
      </c>
      <c r="O432" s="4">
        <f>SUMIFS('02_核算项'!$AC$2:$AC$6232,'02_核算项'!$B$2:$B$6232,$A432,'02_核算项'!$M$2:$M$6232,"NH3")</f>
        <v>0.0</v>
      </c>
      <c r="P432" s="4">
        <f>SUMIFS('02_核算项'!$AD$2:$AD$6232,'02_核算项'!$B$2:$B$6232,$A432,'02_核算项'!$M$2:$M$6232,"SO2")</f>
        <v>0.0</v>
      </c>
      <c r="Q432" s="4">
        <f>SUMIFS('02_核算项'!$AD$2:$AD$6232,'02_核算项'!$B$2:$B$6232,$A432,'02_核算项'!$M$2:$M$6232,"NOX")</f>
        <v>37.786297</v>
      </c>
      <c r="R432" s="4">
        <f>SUMIFS('02_核算项'!$AD$2:$AD$6232,'02_核算项'!$B$2:$B$6232,$A432,'02_核算项'!$M$2:$M$6232,"CO")</f>
        <v>11.981021</v>
      </c>
      <c r="S432" s="4">
        <f>SUMIFS('02_核算项'!$AD$2:$AD$6232,'02_核算项'!$B$2:$B$6232,$A432,'02_核算项'!$M$2:$M$6232,"VOCS")</f>
        <v>0.1843234</v>
      </c>
      <c r="T432" s="4">
        <f>SUMIFS('02_核算项'!$AD$2:$AD$6232,'02_核算项'!$B$2:$B$6232,$A432,'02_核算项'!$M$2:$M$6232,"PM10")</f>
        <v>0.2764851</v>
      </c>
      <c r="U432" s="4">
        <f>SUMIFS('02_核算项'!$AD$2:$AD$6232,'02_核算项'!$B$2:$B$6232,$A432,'02_核算项'!$M$2:$M$6232,"PM25")</f>
        <v>0.2764851</v>
      </c>
      <c r="V432" s="4">
        <f>SUMIFS('02_核算项'!$AD$2:$AD$6232,'02_核算项'!$B$2:$B$6232,$A432,'02_核算项'!$M$2:$M$6232,"BC")</f>
        <v>0.0</v>
      </c>
      <c r="W432" s="4">
        <f>SUMIFS('02_核算项'!$AD$2:$AD$6232,'02_核算项'!$B$2:$B$6232,$A432,'02_核算项'!$M$2:$M$6232,"OC")</f>
        <v>0.0</v>
      </c>
      <c r="X432" s="4">
        <f>SUMIFS('02_核算项'!$AD$2:$AD$6232,'02_核算项'!$B$2:$B$6232,$A432,'02_核算项'!$M$2:$M$6232,"NH3")</f>
        <v>0.0</v>
      </c>
      <c r="Y432" s="2">
        <v>33</v>
      </c>
    </row>
    <row r="433" spans="1:25">
      <c r="A433" s="2" t="s">
        <v>5548</v>
      </c>
      <c r="B433" s="2" t="s">
        <v>4268</v>
      </c>
      <c r="C433" s="2" t="s">
        <v>526</v>
      </c>
      <c r="D433" s="2" t="s">
        <v>224</v>
      </c>
      <c r="E433" s="2" t="s">
        <v>227</v>
      </c>
      <c r="F433" s="2" t="s">
        <v>52</v>
      </c>
      <c r="G433" s="4">
        <f>SUMIFS('02_核算项'!$AC$2:$AC$6232,'02_核算项'!$B$2:$B$6232,$A433,'02_核算项'!$M$2:$M$6232,"SO2")</f>
        <v>0.0</v>
      </c>
      <c r="H433" s="4">
        <f>SUMIFS('02_核算项'!$AC$2:$AC$6232,'02_核算项'!$B$2:$B$6232,$A433,'02_核算项'!$M$2:$M$6232,"NOX")</f>
        <v>1378.5019999999997</v>
      </c>
      <c r="I433" s="4">
        <f>SUMIFS('02_核算项'!$AC$2:$AC$6232,'02_核算项'!$B$2:$B$6232,$A433,'02_核算项'!$M$2:$M$6232,"CO")</f>
        <v>437.086</v>
      </c>
      <c r="J433" s="4">
        <f>SUMIFS('02_核算项'!$AC$2:$AC$6232,'02_核算项'!$B$2:$B$6232,$A433,'02_核算项'!$M$2:$M$6232,"VOCS")</f>
        <v>6.7244</v>
      </c>
      <c r="K433" s="4">
        <f>SUMIFS('02_核算项'!$AC$2:$AC$6232,'02_核算项'!$B$2:$B$6232,$A433,'02_核算项'!$M$2:$M$6232,"PM10")</f>
        <v>10.0866</v>
      </c>
      <c r="L433" s="4">
        <f>SUMIFS('02_核算项'!$AC$2:$AC$6232,'02_核算项'!$B$2:$B$6232,$A433,'02_核算项'!$M$2:$M$6232,"PM25")</f>
        <v>10.0866</v>
      </c>
      <c r="M433" s="4">
        <f>SUMIFS('02_核算项'!$AC$2:$AC$6232,'02_核算项'!$B$2:$B$6232,$A433,'02_核算项'!$M$2:$M$6232,"BC")</f>
        <v>0.0</v>
      </c>
      <c r="N433" s="4">
        <f>SUMIFS('02_核算项'!$AC$2:$AC$6232,'02_核算项'!$B$2:$B$6232,$A433,'02_核算项'!$M$2:$M$6232,"OC")</f>
        <v>0.0</v>
      </c>
      <c r="O433" s="4">
        <f>SUMIFS('02_核算项'!$AC$2:$AC$6232,'02_核算项'!$B$2:$B$6232,$A433,'02_核算项'!$M$2:$M$6232,"NH3")</f>
        <v>0</v>
      </c>
      <c r="P433" s="4">
        <f>SUMIFS('02_核算项'!$AD$2:$AD$6232,'02_核算项'!$B$2:$B$6232,$A433,'02_核算项'!$M$2:$M$6232,"SO2")</f>
        <v>0.0</v>
      </c>
      <c r="Q433" s="4">
        <f>SUMIFS('02_核算项'!$AD$2:$AD$6232,'02_核算项'!$B$2:$B$6232,$A433,'02_核算项'!$M$2:$M$6232,"NOX")</f>
        <v>496.2607199999999</v>
      </c>
      <c r="R433" s="4">
        <f>SUMIFS('02_核算项'!$AD$2:$AD$6232,'02_核算项'!$B$2:$B$6232,$A433,'02_核算项'!$M$2:$M$6232,"CO")</f>
        <v>437.086</v>
      </c>
      <c r="S433" s="4">
        <f>SUMIFS('02_核算项'!$AD$2:$AD$6232,'02_核算项'!$B$2:$B$6232,$A433,'02_核算项'!$M$2:$M$6232,"VOCS")</f>
        <v>6.7244</v>
      </c>
      <c r="T433" s="4">
        <f>SUMIFS('02_核算项'!$AD$2:$AD$6232,'02_核算项'!$B$2:$B$6232,$A433,'02_核算项'!$M$2:$M$6232,"PM10")</f>
        <v>4.337238000000001</v>
      </c>
      <c r="U433" s="4">
        <f>SUMIFS('02_核算项'!$AD$2:$AD$6232,'02_核算项'!$B$2:$B$6232,$A433,'02_核算项'!$M$2:$M$6232,"PM25")</f>
        <v>4.337238000000001</v>
      </c>
      <c r="V433" s="4">
        <f>SUMIFS('02_核算项'!$AD$2:$AD$6232,'02_核算项'!$B$2:$B$6232,$A433,'02_核算项'!$M$2:$M$6232,"BC")</f>
        <v>0.0</v>
      </c>
      <c r="W433" s="4">
        <f>SUMIFS('02_核算项'!$AD$2:$AD$6232,'02_核算项'!$B$2:$B$6232,$A433,'02_核算项'!$M$2:$M$6232,"OC")</f>
        <v>0.0</v>
      </c>
      <c r="Y433" s="2">
        <v>29</v>
      </c>
    </row>
    <row r="434" spans="1:25">
      <c r="A434" s="2" t="s">
        <v>5558</v>
      </c>
      <c r="B434" s="2" t="s">
        <v>5559</v>
      </c>
      <c r="C434" s="2" t="s">
        <v>514</v>
      </c>
      <c r="D434" s="2" t="s">
        <v>224</v>
      </c>
      <c r="E434" s="2" t="s">
        <v>51</v>
      </c>
      <c r="F434" s="2" t="s">
        <v>52</v>
      </c>
      <c r="G434" s="4">
        <f>SUMIFS('02_核算项'!$AC$2:$AC$6232,'02_核算项'!$B$2:$B$6232,$A434,'02_核算项'!$M$2:$M$6232,"SO2")</f>
        <v>7105.35366</v>
      </c>
      <c r="H434" s="4">
        <f>SUMIFS('02_核算项'!$AC$2:$AC$6232,'02_核算项'!$B$2:$B$6232,$A434,'02_核算项'!$M$2:$M$6232,"NOX")</f>
        <v>6551.09973</v>
      </c>
      <c r="I434" s="4">
        <f>SUMIFS('02_核算项'!$AC$2:$AC$6232,'02_核算项'!$B$2:$B$6232,$A434,'02_核算项'!$M$2:$M$6232,"CO")</f>
        <v>1817.226</v>
      </c>
      <c r="J434" s="4">
        <f>SUMIFS('02_核算项'!$AC$2:$AC$6232,'02_核算项'!$B$2:$B$6232,$A434,'02_核算项'!$M$2:$M$6232,"VOCS")</f>
        <v>36.34452</v>
      </c>
      <c r="K434" s="4">
        <f>SUMIFS('02_核算项'!$AC$2:$AC$6232,'02_核算项'!$B$2:$B$6232,$A434,'02_核算项'!$M$2:$M$6232,"PM10")</f>
        <v>26378.62546275</v>
      </c>
      <c r="L434" s="4">
        <f>SUMIFS('02_核算项'!$AC$2:$AC$6232,'02_核算项'!$B$2:$B$6232,$A434,'02_核算项'!$M$2:$M$6232,"PM25")</f>
        <v>6881.380555499999</v>
      </c>
      <c r="M434" s="4">
        <f>SUMIFS('02_核算项'!$AC$2:$AC$6232,'02_核算项'!$B$2:$B$6232,$A434,'02_核算项'!$M$2:$M$6232,"BC")</f>
        <v>13.762761111</v>
      </c>
      <c r="N434" s="4">
        <f>SUMIFS('02_核算项'!$AC$2:$AC$6232,'02_核算项'!$B$2:$B$6232,$A434,'02_核算项'!$M$2:$M$6232,"OC")</f>
        <v>0.0</v>
      </c>
      <c r="O434" s="4">
        <f>SUMIFS('02_核算项'!$AC$2:$AC$6232,'02_核算项'!$B$2:$B$6232,$A434,'02_核算项'!$M$2:$M$6232,"NH3")</f>
        <v>0.0</v>
      </c>
      <c r="P434" s="4">
        <f>SUMIFS('02_核算项'!$AD$2:$AD$6232,'02_核算项'!$B$2:$B$6232,$A434,'02_核算项'!$M$2:$M$6232,"SO2")</f>
        <v>7105.35366</v>
      </c>
      <c r="Q434" s="4">
        <f>SUMIFS('02_核算项'!$AD$2:$AD$6232,'02_核算项'!$B$2:$B$6232,$A434,'02_核算项'!$M$2:$M$6232,"NOX")</f>
        <v>5109.8577894</v>
      </c>
      <c r="R434" s="4">
        <f>SUMIFS('02_核算项'!$AD$2:$AD$6232,'02_核算项'!$B$2:$B$6232,$A434,'02_核算项'!$M$2:$M$6232,"CO")</f>
        <v>1817.226</v>
      </c>
      <c r="S434" s="4">
        <f>SUMIFS('02_核算项'!$AD$2:$AD$6232,'02_核算项'!$B$2:$B$6232,$A434,'02_核算项'!$M$2:$M$6232,"VOCS")</f>
        <v>36.34452</v>
      </c>
      <c r="T434" s="4">
        <f>SUMIFS('02_核算项'!$AD$2:$AD$6232,'02_核算项'!$B$2:$B$6232,$A434,'02_核算项'!$M$2:$M$6232,"PM10")</f>
        <v>26378.62546275</v>
      </c>
      <c r="U434" s="4">
        <f>SUMIFS('02_核算项'!$AD$2:$AD$6232,'02_核算项'!$B$2:$B$6232,$A434,'02_核算项'!$M$2:$M$6232,"PM25")</f>
        <v>6881.380555499999</v>
      </c>
      <c r="V434" s="4">
        <f>SUMIFS('02_核算项'!$AD$2:$AD$6232,'02_核算项'!$B$2:$B$6232,$A434,'02_核算项'!$M$2:$M$6232,"BC")</f>
        <v>13.762761111</v>
      </c>
      <c r="W434" s="4">
        <f>SUMIFS('02_核算项'!$AD$2:$AD$6232,'02_核算项'!$B$2:$B$6232,$A434,'02_核算项'!$M$2:$M$6232,"OC")</f>
        <v>0.0</v>
      </c>
      <c r="X434" s="4">
        <f>SUMIFS('02_核算项'!$AD$2:$AD$6232,'02_核算项'!$B$2:$B$6232,$A434,'02_核算项'!$M$2:$M$6232,"NH3")</f>
        <v>0.0</v>
      </c>
      <c r="Y434" s="2">
        <v>32</v>
      </c>
    </row>
    <row r="435" spans="1:25">
      <c r="A435" s="2" t="s">
        <v>5569</v>
      </c>
      <c r="B435" s="2" t="s">
        <v>5103</v>
      </c>
      <c r="C435" s="2" t="s">
        <v>447</v>
      </c>
      <c r="D435" s="2" t="s">
        <v>224</v>
      </c>
      <c r="E435" s="2" t="s">
        <v>225</v>
      </c>
      <c r="F435" s="2" t="s">
        <v>52</v>
      </c>
      <c r="G435" s="4">
        <f>SUMIFS('02_核算项'!$AC$2:$AC$6232,'02_核算项'!$B$2:$B$6232,$A435,'02_核算项'!$M$2:$M$6232,"SO2")</f>
        <v>0.0</v>
      </c>
      <c r="H435" s="4">
        <f>SUMIFS('02_核算项'!$AC$2:$AC$6232,'02_核算项'!$B$2:$B$6232,$A435,'02_核算项'!$M$2:$M$6232,"NOX")</f>
        <v>965.1855099999999</v>
      </c>
      <c r="I435" s="4">
        <f>SUMIFS('02_核算项'!$AC$2:$AC$6232,'02_核算项'!$B$2:$B$6232,$A435,'02_核算项'!$M$2:$M$6232,"CO")</f>
        <v>306.03443</v>
      </c>
      <c r="J435" s="4">
        <f>SUMIFS('02_核算项'!$AC$2:$AC$6232,'02_核算项'!$B$2:$B$6232,$A435,'02_核算项'!$M$2:$M$6232,"VOCS")</f>
        <v>4.708222</v>
      </c>
      <c r="K435" s="4">
        <f>SUMIFS('02_核算项'!$AC$2:$AC$6232,'02_核算项'!$B$2:$B$6232,$A435,'02_核算项'!$M$2:$M$6232,"PM10")</f>
        <v>7.062333</v>
      </c>
      <c r="L435" s="4">
        <f>SUMIFS('02_核算项'!$AC$2:$AC$6232,'02_核算项'!$B$2:$B$6232,$A435,'02_核算项'!$M$2:$M$6232,"PM25")</f>
        <v>7.062333</v>
      </c>
      <c r="M435" s="4">
        <f>SUMIFS('02_核算项'!$AC$2:$AC$6232,'02_核算项'!$B$2:$B$6232,$A435,'02_核算项'!$M$2:$M$6232,"BC")</f>
        <v>0.0</v>
      </c>
      <c r="N435" s="4">
        <f>SUMIFS('02_核算项'!$AC$2:$AC$6232,'02_核算项'!$B$2:$B$6232,$A435,'02_核算项'!$M$2:$M$6232,"OC")</f>
        <v>0.0</v>
      </c>
      <c r="O435" s="4">
        <f>SUMIFS('02_核算项'!$AC$2:$AC$6232,'02_核算项'!$B$2:$B$6232,$A435,'02_核算项'!$M$2:$M$6232,"NH3")</f>
        <v>0.0</v>
      </c>
      <c r="P435" s="4">
        <f>SUMIFS('02_核算项'!$AD$2:$AD$6232,'02_核算项'!$B$2:$B$6232,$A435,'02_核算项'!$M$2:$M$6232,"SO2")</f>
        <v>0.0</v>
      </c>
      <c r="Q435" s="4">
        <f>SUMIFS('02_核算项'!$AD$2:$AD$6232,'02_核算项'!$B$2:$B$6232,$A435,'02_核算项'!$M$2:$M$6232,"NOX")</f>
        <v>752.8446978</v>
      </c>
      <c r="R435" s="4">
        <f>SUMIFS('02_核算项'!$AD$2:$AD$6232,'02_核算项'!$B$2:$B$6232,$A435,'02_核算项'!$M$2:$M$6232,"CO")</f>
        <v>306.03443</v>
      </c>
      <c r="S435" s="4">
        <f>SUMIFS('02_核算项'!$AD$2:$AD$6232,'02_核算项'!$B$2:$B$6232,$A435,'02_核算项'!$M$2:$M$6232,"VOCS")</f>
        <v>4.708222</v>
      </c>
      <c r="T435" s="4">
        <f>SUMIFS('02_核算项'!$AD$2:$AD$6232,'02_核算项'!$B$2:$B$6232,$A435,'02_核算项'!$M$2:$M$6232,"PM10")</f>
        <v>7.062333</v>
      </c>
      <c r="U435" s="4">
        <f>SUMIFS('02_核算项'!$AD$2:$AD$6232,'02_核算项'!$B$2:$B$6232,$A435,'02_核算项'!$M$2:$M$6232,"PM25")</f>
        <v>7.062333</v>
      </c>
      <c r="V435" s="4">
        <f>SUMIFS('02_核算项'!$AD$2:$AD$6232,'02_核算项'!$B$2:$B$6232,$A435,'02_核算项'!$M$2:$M$6232,"BC")</f>
        <v>0.0</v>
      </c>
      <c r="W435" s="4">
        <f>SUMIFS('02_核算项'!$AD$2:$AD$6232,'02_核算项'!$B$2:$B$6232,$A435,'02_核算项'!$M$2:$M$6232,"OC")</f>
        <v>0.0</v>
      </c>
      <c r="X435" s="4">
        <f>SUMIFS('02_核算项'!$AD$2:$AD$6232,'02_核算项'!$B$2:$B$6232,$A435,'02_核算项'!$M$2:$M$6232,"NH3")</f>
        <v>0.0</v>
      </c>
      <c r="Y435" s="2">
        <v>41</v>
      </c>
    </row>
    <row r="436" spans="1:25">
      <c r="A436" s="2" t="s">
        <v>5579</v>
      </c>
      <c r="B436" s="2" t="s">
        <v>2539</v>
      </c>
      <c r="C436" s="2" t="s">
        <v>911</v>
      </c>
      <c r="D436" s="2" t="s">
        <v>278</v>
      </c>
      <c r="E436" s="2" t="s">
        <v>120</v>
      </c>
      <c r="F436" s="2" t="s">
        <v>52</v>
      </c>
      <c r="G436" s="4">
        <f>SUMIFS('02_核算项'!$AC$2:$AC$6232,'02_核算项'!$B$2:$B$6232,$A436,'02_核算项'!$M$2:$M$6232,"SO2")</f>
        <v>0.0</v>
      </c>
      <c r="H436" s="4">
        <f>SUMIFS('02_核算项'!$AC$2:$AC$6232,'02_核算项'!$B$2:$B$6232,$A436,'02_核算项'!$M$2:$M$6232,"NOX")</f>
        <v>0.0</v>
      </c>
      <c r="I436" s="4">
        <f>SUMIFS('02_核算项'!$AC$2:$AC$6232,'02_核算项'!$B$2:$B$6232,$A436,'02_核算项'!$M$2:$M$6232,"CO")</f>
        <v>0.0</v>
      </c>
      <c r="J436" s="4">
        <f>SUMIFS('02_核算项'!$AC$2:$AC$6232,'02_核算项'!$B$2:$B$6232,$A436,'02_核算项'!$M$2:$M$6232,"VOCS")</f>
        <v>0.0</v>
      </c>
      <c r="K436" s="4">
        <f>SUMIFS('02_核算项'!$AC$2:$AC$6232,'02_核算项'!$B$2:$B$6232,$A436,'02_核算项'!$M$2:$M$6232,"PM10")</f>
        <v>0.0</v>
      </c>
      <c r="L436" s="4">
        <f>SUMIFS('02_核算项'!$AC$2:$AC$6232,'02_核算项'!$B$2:$B$6232,$A436,'02_核算项'!$M$2:$M$6232,"PM25")</f>
        <v>0.0</v>
      </c>
      <c r="M436" s="4">
        <f>SUMIFS('02_核算项'!$AC$2:$AC$6232,'02_核算项'!$B$2:$B$6232,$A436,'02_核算项'!$M$2:$M$6232,"BC")</f>
        <v>0.0</v>
      </c>
      <c r="N436" s="4">
        <f>SUMIFS('02_核算项'!$AC$2:$AC$6232,'02_核算项'!$B$2:$B$6232,$A436,'02_核算项'!$M$2:$M$6232,"OC")</f>
        <v>0.0</v>
      </c>
      <c r="O436" s="4">
        <f>SUMIFS('02_核算项'!$AC$2:$AC$6232,'02_核算项'!$B$2:$B$6232,$A436,'02_核算项'!$M$2:$M$6232,"NH3")</f>
        <v>0</v>
      </c>
      <c r="P436" s="4">
        <f>SUMIFS('02_核算项'!$AD$2:$AD$6232,'02_核算项'!$B$2:$B$6232,$A436,'02_核算项'!$M$2:$M$6232,"SO2")</f>
        <v>0.0</v>
      </c>
      <c r="Q436" s="4">
        <f>SUMIFS('02_核算项'!$AD$2:$AD$6232,'02_核算项'!$B$2:$B$6232,$A436,'02_核算项'!$M$2:$M$6232,"NOX")</f>
        <v>0.0</v>
      </c>
      <c r="R436" s="4">
        <f>SUMIFS('02_核算项'!$AD$2:$AD$6232,'02_核算项'!$B$2:$B$6232,$A436,'02_核算项'!$M$2:$M$6232,"CO")</f>
        <v>0.0</v>
      </c>
      <c r="S436" s="4">
        <f>SUMIFS('02_核算项'!$AD$2:$AD$6232,'02_核算项'!$B$2:$B$6232,$A436,'02_核算项'!$M$2:$M$6232,"VOCS")</f>
        <v>0.0</v>
      </c>
      <c r="T436" s="4">
        <f>SUMIFS('02_核算项'!$AD$2:$AD$6232,'02_核算项'!$B$2:$B$6232,$A436,'02_核算项'!$M$2:$M$6232,"PM10")</f>
        <v>0.0</v>
      </c>
      <c r="U436" s="4">
        <f>SUMIFS('02_核算项'!$AD$2:$AD$6232,'02_核算项'!$B$2:$B$6232,$A436,'02_核算项'!$M$2:$M$6232,"PM25")</f>
        <v>0.0</v>
      </c>
      <c r="V436" s="4">
        <f>SUMIFS('02_核算项'!$AD$2:$AD$6232,'02_核算项'!$B$2:$B$6232,$A436,'02_核算项'!$M$2:$M$6232,"BC")</f>
        <v>0.0</v>
      </c>
      <c r="W436" s="4">
        <f>SUMIFS('02_核算项'!$AD$2:$AD$6232,'02_核算项'!$B$2:$B$6232,$A436,'02_核算项'!$M$2:$M$6232,"OC")</f>
        <v>0.0</v>
      </c>
      <c r="Y436" s="2">
        <v>41</v>
      </c>
    </row>
    <row r="437" spans="1:25">
      <c r="A437" s="2" t="s">
        <v>5589</v>
      </c>
      <c r="B437" s="2" t="s">
        <v>1237</v>
      </c>
      <c r="C437" s="2" t="s">
        <v>277</v>
      </c>
      <c r="D437" s="2" t="s">
        <v>278</v>
      </c>
      <c r="E437" s="2" t="s">
        <v>225</v>
      </c>
      <c r="F437" s="2" t="s">
        <v>798</v>
      </c>
      <c r="G437" s="4">
        <f>SUMIFS('02_核算项'!$AC$2:$AC$6232,'02_核算项'!$B$2:$B$6232,$A437,'02_核算项'!$M$2:$M$6232,"SO2")</f>
        <v>0.0</v>
      </c>
      <c r="H437" s="4">
        <f>SUMIFS('02_核算项'!$AC$2:$AC$6232,'02_核算项'!$B$2:$B$6232,$A437,'02_核算项'!$M$2:$M$6232,"NOX")</f>
        <v>9.07821</v>
      </c>
      <c r="I437" s="4">
        <f>SUMIFS('02_核算项'!$AC$2:$AC$6232,'02_核算项'!$B$2:$B$6232,$A437,'02_核算项'!$M$2:$M$6232,"CO")</f>
        <v>8.74198</v>
      </c>
      <c r="J437" s="4">
        <f>SUMIFS('02_核算项'!$AC$2:$AC$6232,'02_核算项'!$B$2:$B$6232,$A437,'02_核算项'!$M$2:$M$6232,"VOCS")</f>
        <v>0.134492</v>
      </c>
      <c r="K437" s="4">
        <f>SUMIFS('02_核算项'!$AC$2:$AC$6232,'02_核算项'!$B$2:$B$6232,$A437,'02_核算项'!$M$2:$M$6232,"PM10")</f>
        <v>0.201738</v>
      </c>
      <c r="L437" s="4">
        <f>SUMIFS('02_核算项'!$AC$2:$AC$6232,'02_核算项'!$B$2:$B$6232,$A437,'02_核算项'!$M$2:$M$6232,"PM25")</f>
        <v>0.201738</v>
      </c>
      <c r="M437" s="4">
        <f>SUMIFS('02_核算项'!$AC$2:$AC$6232,'02_核算项'!$B$2:$B$6232,$A437,'02_核算项'!$M$2:$M$6232,"BC")</f>
        <v>0.0</v>
      </c>
      <c r="N437" s="4">
        <f>SUMIFS('02_核算项'!$AC$2:$AC$6232,'02_核算项'!$B$2:$B$6232,$A437,'02_核算项'!$M$2:$M$6232,"OC")</f>
        <v>0.0</v>
      </c>
      <c r="O437" s="4">
        <f>SUMIFS('02_核算项'!$AC$2:$AC$6232,'02_核算项'!$B$2:$B$6232,$A437,'02_核算项'!$M$2:$M$6232,"NH3")</f>
        <v>0.0</v>
      </c>
      <c r="P437" s="4">
        <f>SUMIFS('02_核算项'!$AD$2:$AD$6232,'02_核算项'!$B$2:$B$6232,$A437,'02_核算项'!$M$2:$M$6232,"SO2")</f>
        <v>0.0</v>
      </c>
      <c r="Q437" s="4">
        <f>SUMIFS('02_核算项'!$AD$2:$AD$6232,'02_核算项'!$B$2:$B$6232,$A437,'02_核算项'!$M$2:$M$6232,"NOX")</f>
        <v>7.0810038</v>
      </c>
      <c r="R437" s="4">
        <f>SUMIFS('02_核算项'!$AD$2:$AD$6232,'02_核算项'!$B$2:$B$6232,$A437,'02_核算项'!$M$2:$M$6232,"CO")</f>
        <v>8.74198</v>
      </c>
      <c r="S437" s="4">
        <f>SUMIFS('02_核算项'!$AD$2:$AD$6232,'02_核算项'!$B$2:$B$6232,$A437,'02_核算项'!$M$2:$M$6232,"VOCS")</f>
        <v>0.134492</v>
      </c>
      <c r="T437" s="4">
        <f>SUMIFS('02_核算项'!$AD$2:$AD$6232,'02_核算项'!$B$2:$B$6232,$A437,'02_核算项'!$M$2:$M$6232,"PM10")</f>
        <v>0.201738</v>
      </c>
      <c r="U437" s="4">
        <f>SUMIFS('02_核算项'!$AD$2:$AD$6232,'02_核算项'!$B$2:$B$6232,$A437,'02_核算项'!$M$2:$M$6232,"PM25")</f>
        <v>0.201738</v>
      </c>
      <c r="V437" s="4">
        <f>SUMIFS('02_核算项'!$AD$2:$AD$6232,'02_核算项'!$B$2:$B$6232,$A437,'02_核算项'!$M$2:$M$6232,"BC")</f>
        <v>0.0</v>
      </c>
      <c r="W437" s="4">
        <f>SUMIFS('02_核算项'!$AD$2:$AD$6232,'02_核算项'!$B$2:$B$6232,$A437,'02_核算项'!$M$2:$M$6232,"OC")</f>
        <v>0.0</v>
      </c>
      <c r="X437" s="4">
        <f>SUMIFS('02_核算项'!$AD$2:$AD$6232,'02_核算项'!$B$2:$B$6232,$A437,'02_核算项'!$M$2:$M$6232,"NH3")</f>
        <v>0.0</v>
      </c>
      <c r="Y437" s="2">
        <v>32</v>
      </c>
    </row>
    <row r="438" spans="1:25">
      <c r="A438" s="2" t="s">
        <v>5599</v>
      </c>
      <c r="B438" s="2" t="s">
        <v>797</v>
      </c>
      <c r="C438" s="2" t="s">
        <v>514</v>
      </c>
      <c r="D438" s="2" t="s">
        <v>224</v>
      </c>
      <c r="E438" s="2" t="s">
        <v>225</v>
      </c>
      <c r="F438" s="2" t="s">
        <v>1585</v>
      </c>
      <c r="G438" s="4">
        <f>SUMIFS('02_核算项'!$AC$2:$AC$6232,'02_核算项'!$B$2:$B$6232,$A438,'02_核算项'!$M$2:$M$6232,"SO2")</f>
        <v>0.0</v>
      </c>
      <c r="H438" s="4">
        <f>SUMIFS('02_核算项'!$AC$2:$AC$6232,'02_核算项'!$B$2:$B$6232,$A438,'02_核算项'!$M$2:$M$6232,"NOX")</f>
        <v>737.7906129999999</v>
      </c>
      <c r="I438" s="4">
        <f>SUMIFS('02_核算项'!$AC$2:$AC$6232,'02_核算项'!$B$2:$B$6232,$A438,'02_核算项'!$M$2:$M$6232,"CO")</f>
        <v>233.933609</v>
      </c>
      <c r="J438" s="4">
        <f>SUMIFS('02_核算项'!$AC$2:$AC$6232,'02_核算项'!$B$2:$B$6232,$A438,'02_核算项'!$M$2:$M$6232,"VOCS")</f>
        <v>3.5989786</v>
      </c>
      <c r="K438" s="4">
        <f>SUMIFS('02_核算项'!$AC$2:$AC$6232,'02_核算项'!$B$2:$B$6232,$A438,'02_核算项'!$M$2:$M$6232,"PM10")</f>
        <v>5.398467899999999</v>
      </c>
      <c r="L438" s="4">
        <f>SUMIFS('02_核算项'!$AC$2:$AC$6232,'02_核算项'!$B$2:$B$6232,$A438,'02_核算项'!$M$2:$M$6232,"PM25")</f>
        <v>5.398467899999999</v>
      </c>
      <c r="M438" s="4">
        <f>SUMIFS('02_核算项'!$AC$2:$AC$6232,'02_核算项'!$B$2:$B$6232,$A438,'02_核算项'!$M$2:$M$6232,"BC")</f>
        <v>0.0</v>
      </c>
      <c r="N438" s="4">
        <f>SUMIFS('02_核算项'!$AC$2:$AC$6232,'02_核算项'!$B$2:$B$6232,$A438,'02_核算项'!$M$2:$M$6232,"OC")</f>
        <v>0.0</v>
      </c>
      <c r="O438" s="4">
        <f>SUMIFS('02_核算项'!$AC$2:$AC$6232,'02_核算项'!$B$2:$B$6232,$A438,'02_核算项'!$M$2:$M$6232,"NH3")</f>
        <v>0</v>
      </c>
      <c r="P438" s="4">
        <f>SUMIFS('02_核算项'!$AD$2:$AD$6232,'02_核算项'!$B$2:$B$6232,$A438,'02_核算项'!$M$2:$M$6232,"SO2")</f>
        <v>0.0</v>
      </c>
      <c r="Q438" s="4">
        <f>SUMIFS('02_核算项'!$AD$2:$AD$6232,'02_核算项'!$B$2:$B$6232,$A438,'02_核算项'!$M$2:$M$6232,"NOX")</f>
        <v>265.6046206799999</v>
      </c>
      <c r="R438" s="4">
        <f>SUMIFS('02_核算项'!$AD$2:$AD$6232,'02_核算项'!$B$2:$B$6232,$A438,'02_核算项'!$M$2:$M$6232,"CO")</f>
        <v>233.933609</v>
      </c>
      <c r="S438" s="4">
        <f>SUMIFS('02_核算项'!$AD$2:$AD$6232,'02_核算项'!$B$2:$B$6232,$A438,'02_核算项'!$M$2:$M$6232,"VOCS")</f>
        <v>3.5989786</v>
      </c>
      <c r="T438" s="4">
        <f>SUMIFS('02_核算项'!$AD$2:$AD$6232,'02_核算项'!$B$2:$B$6232,$A438,'02_核算项'!$M$2:$M$6232,"PM10")</f>
        <v>2.3213411969999997</v>
      </c>
      <c r="U438" s="4">
        <f>SUMIFS('02_核算项'!$AD$2:$AD$6232,'02_核算项'!$B$2:$B$6232,$A438,'02_核算项'!$M$2:$M$6232,"PM25")</f>
        <v>2.3213411969999997</v>
      </c>
      <c r="V438" s="4">
        <f>SUMIFS('02_核算项'!$AD$2:$AD$6232,'02_核算项'!$B$2:$B$6232,$A438,'02_核算项'!$M$2:$M$6232,"BC")</f>
        <v>0.0</v>
      </c>
      <c r="W438" s="4">
        <f>SUMIFS('02_核算项'!$AD$2:$AD$6232,'02_核算项'!$B$2:$B$6232,$A438,'02_核算项'!$M$2:$M$6232,"OC")</f>
        <v>0.0</v>
      </c>
      <c r="Y438" s="2">
        <v>29</v>
      </c>
    </row>
    <row r="439" spans="1:25">
      <c r="A439" s="2" t="s">
        <v>5609</v>
      </c>
      <c r="B439" s="2" t="s">
        <v>4413</v>
      </c>
      <c r="C439" s="2" t="s">
        <v>924</v>
      </c>
      <c r="D439" s="2" t="s">
        <v>224</v>
      </c>
      <c r="E439" s="2" t="s">
        <v>225</v>
      </c>
      <c r="F439" s="2" t="s">
        <v>52</v>
      </c>
      <c r="G439" s="4">
        <f>SUMIFS('02_核算项'!$AC$2:$AC$6232,'02_核算项'!$B$2:$B$6232,$A439,'02_核算项'!$M$2:$M$6232,"SO2")</f>
        <v>0.0</v>
      </c>
      <c r="H439" s="4">
        <f>SUMIFS('02_核算项'!$AC$2:$AC$6232,'02_核算项'!$B$2:$B$6232,$A439,'02_核算项'!$M$2:$M$6232,"NOX")</f>
        <v>475.66354999999993</v>
      </c>
      <c r="I439" s="4">
        <f>SUMIFS('02_核算项'!$AC$2:$AC$6232,'02_核算项'!$B$2:$B$6232,$A439,'02_核算项'!$M$2:$M$6232,"CO")</f>
        <v>150.82015</v>
      </c>
      <c r="J439" s="4">
        <f>SUMIFS('02_核算项'!$AC$2:$AC$6232,'02_核算项'!$B$2:$B$6232,$A439,'02_核算项'!$M$2:$M$6232,"VOCS")</f>
        <v>2.32031</v>
      </c>
      <c r="K439" s="4">
        <f>SUMIFS('02_核算项'!$AC$2:$AC$6232,'02_核算项'!$B$2:$B$6232,$A439,'02_核算项'!$M$2:$M$6232,"PM10")</f>
        <v>3.480465</v>
      </c>
      <c r="L439" s="4">
        <f>SUMIFS('02_核算项'!$AC$2:$AC$6232,'02_核算项'!$B$2:$B$6232,$A439,'02_核算项'!$M$2:$M$6232,"PM25")</f>
        <v>3.480465</v>
      </c>
      <c r="M439" s="4">
        <f>SUMIFS('02_核算项'!$AC$2:$AC$6232,'02_核算项'!$B$2:$B$6232,$A439,'02_核算项'!$M$2:$M$6232,"BC")</f>
        <v>0.0</v>
      </c>
      <c r="N439" s="4">
        <f>SUMIFS('02_核算项'!$AC$2:$AC$6232,'02_核算项'!$B$2:$B$6232,$A439,'02_核算项'!$M$2:$M$6232,"OC")</f>
        <v>0.0</v>
      </c>
      <c r="O439" s="4">
        <f>SUMIFS('02_核算项'!$AC$2:$AC$6232,'02_核算项'!$B$2:$B$6232,$A439,'02_核算项'!$M$2:$M$6232,"NH3")</f>
        <v>0.0</v>
      </c>
      <c r="P439" s="4">
        <f>SUMIFS('02_核算项'!$AD$2:$AD$6232,'02_核算项'!$B$2:$B$6232,$A439,'02_核算项'!$M$2:$M$6232,"SO2")</f>
        <v>0.0</v>
      </c>
      <c r="Q439" s="4">
        <f>SUMIFS('02_核算项'!$AD$2:$AD$6232,'02_核算项'!$B$2:$B$6232,$A439,'02_核算项'!$M$2:$M$6232,"NOX")</f>
        <v>371.017569</v>
      </c>
      <c r="R439" s="4">
        <f>SUMIFS('02_核算项'!$AD$2:$AD$6232,'02_核算项'!$B$2:$B$6232,$A439,'02_核算项'!$M$2:$M$6232,"CO")</f>
        <v>150.82015</v>
      </c>
      <c r="S439" s="4">
        <f>SUMIFS('02_核算项'!$AD$2:$AD$6232,'02_核算项'!$B$2:$B$6232,$A439,'02_核算项'!$M$2:$M$6232,"VOCS")</f>
        <v>2.32031</v>
      </c>
      <c r="T439" s="4">
        <f>SUMIFS('02_核算项'!$AD$2:$AD$6232,'02_核算项'!$B$2:$B$6232,$A439,'02_核算项'!$M$2:$M$6232,"PM10")</f>
        <v>3.480465</v>
      </c>
      <c r="U439" s="4">
        <f>SUMIFS('02_核算项'!$AD$2:$AD$6232,'02_核算项'!$B$2:$B$6232,$A439,'02_核算项'!$M$2:$M$6232,"PM25")</f>
        <v>3.480465</v>
      </c>
      <c r="V439" s="4">
        <f>SUMIFS('02_核算项'!$AD$2:$AD$6232,'02_核算项'!$B$2:$B$6232,$A439,'02_核算项'!$M$2:$M$6232,"BC")</f>
        <v>0.0</v>
      </c>
      <c r="W439" s="4">
        <f>SUMIFS('02_核算项'!$AD$2:$AD$6232,'02_核算项'!$B$2:$B$6232,$A439,'02_核算项'!$M$2:$M$6232,"OC")</f>
        <v>0.0</v>
      </c>
      <c r="X439" s="4">
        <f>SUMIFS('02_核算项'!$AD$2:$AD$6232,'02_核算项'!$B$2:$B$6232,$A439,'02_核算项'!$M$2:$M$6232,"NH3")</f>
        <v>0.0</v>
      </c>
      <c r="Y439" s="2">
        <v>32</v>
      </c>
    </row>
    <row r="440" spans="1:25">
      <c r="A440" s="2" t="s">
        <v>5619</v>
      </c>
      <c r="B440" s="2" t="s">
        <v>5620</v>
      </c>
      <c r="C440" s="2" t="s">
        <v>277</v>
      </c>
      <c r="D440" s="2" t="s">
        <v>224</v>
      </c>
      <c r="E440" s="2" t="s">
        <v>227</v>
      </c>
      <c r="F440" s="2" t="s">
        <v>297</v>
      </c>
      <c r="G440" s="4">
        <f>SUMIFS('02_核算项'!$AC$2:$AC$6232,'02_核算项'!$B$2:$B$6232,$A440,'02_核算项'!$M$2:$M$6232,"SO2")</f>
        <v>0.0</v>
      </c>
      <c r="H440" s="4">
        <f>SUMIFS('02_核算项'!$AC$2:$AC$6232,'02_核算项'!$B$2:$B$6232,$A440,'02_核算项'!$M$2:$M$6232,"NOX")</f>
        <v>1.07707</v>
      </c>
      <c r="I440" s="4">
        <f>SUMIFS('02_核算项'!$AC$2:$AC$6232,'02_核算项'!$B$2:$B$6232,$A440,'02_核算项'!$M$2:$M$6232,"CO")</f>
        <v>0.34151</v>
      </c>
      <c r="J440" s="4">
        <f>SUMIFS('02_核算项'!$AC$2:$AC$6232,'02_核算项'!$B$2:$B$6232,$A440,'02_核算项'!$M$2:$M$6232,"VOCS")</f>
        <v>0.005254</v>
      </c>
      <c r="K440" s="4">
        <f>SUMIFS('02_核算项'!$AC$2:$AC$6232,'02_核算项'!$B$2:$B$6232,$A440,'02_核算项'!$M$2:$M$6232,"PM10")</f>
        <v>0.007881</v>
      </c>
      <c r="L440" s="4">
        <f>SUMIFS('02_核算项'!$AC$2:$AC$6232,'02_核算项'!$B$2:$B$6232,$A440,'02_核算项'!$M$2:$M$6232,"PM25")</f>
        <v>0.007881</v>
      </c>
      <c r="M440" s="4">
        <f>SUMIFS('02_核算项'!$AC$2:$AC$6232,'02_核算项'!$B$2:$B$6232,$A440,'02_核算项'!$M$2:$M$6232,"BC")</f>
        <v>0.0</v>
      </c>
      <c r="N440" s="4">
        <f>SUMIFS('02_核算项'!$AC$2:$AC$6232,'02_核算项'!$B$2:$B$6232,$A440,'02_核算项'!$M$2:$M$6232,"OC")</f>
        <v>0.0</v>
      </c>
      <c r="O440" s="4">
        <f>SUMIFS('02_核算项'!$AC$2:$AC$6232,'02_核算项'!$B$2:$B$6232,$A440,'02_核算项'!$M$2:$M$6232,"NH3")</f>
        <v>0</v>
      </c>
      <c r="P440" s="4">
        <f>SUMIFS('02_核算项'!$AD$2:$AD$6232,'02_核算项'!$B$2:$B$6232,$A440,'02_核算项'!$M$2:$M$6232,"SO2")</f>
        <v>0.0</v>
      </c>
      <c r="Q440" s="4">
        <f>SUMIFS('02_核算项'!$AD$2:$AD$6232,'02_核算项'!$B$2:$B$6232,$A440,'02_核算项'!$M$2:$M$6232,"NOX")</f>
        <v>0.6247006</v>
      </c>
      <c r="R440" s="4">
        <f>SUMIFS('02_核算项'!$AD$2:$AD$6232,'02_核算项'!$B$2:$B$6232,$A440,'02_核算项'!$M$2:$M$6232,"CO")</f>
        <v>0.34151</v>
      </c>
      <c r="S440" s="4">
        <f>SUMIFS('02_核算项'!$AD$2:$AD$6232,'02_核算项'!$B$2:$B$6232,$A440,'02_核算项'!$M$2:$M$6232,"VOCS")</f>
        <v>0.005254</v>
      </c>
      <c r="T440" s="4">
        <f>SUMIFS('02_核算项'!$AD$2:$AD$6232,'02_核算项'!$B$2:$B$6232,$A440,'02_核算项'!$M$2:$M$6232,"PM10")</f>
        <v>0.0033888300000000007</v>
      </c>
      <c r="U440" s="4">
        <f>SUMIFS('02_核算项'!$AD$2:$AD$6232,'02_核算项'!$B$2:$B$6232,$A440,'02_核算项'!$M$2:$M$6232,"PM25")</f>
        <v>0.0033888300000000007</v>
      </c>
      <c r="V440" s="4">
        <f>SUMIFS('02_核算项'!$AD$2:$AD$6232,'02_核算项'!$B$2:$B$6232,$A440,'02_核算项'!$M$2:$M$6232,"BC")</f>
        <v>0.0</v>
      </c>
      <c r="W440" s="4">
        <f>SUMIFS('02_核算项'!$AD$2:$AD$6232,'02_核算项'!$B$2:$B$6232,$A440,'02_核算项'!$M$2:$M$6232,"OC")</f>
        <v>0.0</v>
      </c>
      <c r="Y440" s="2">
        <v>29</v>
      </c>
    </row>
    <row r="441" spans="1:25">
      <c r="A441" s="2" t="s">
        <v>5630</v>
      </c>
      <c r="B441" s="2" t="s">
        <v>4902</v>
      </c>
      <c r="C441" s="2" t="s">
        <v>277</v>
      </c>
      <c r="D441" s="2" t="s">
        <v>224</v>
      </c>
      <c r="E441" s="2" t="s">
        <v>51</v>
      </c>
      <c r="F441" s="2" t="s">
        <v>52</v>
      </c>
      <c r="G441" s="4">
        <f>SUMIFS('02_核算项'!$AC$2:$AC$6232,'02_核算项'!$B$2:$B$6232,$A441,'02_核算项'!$M$2:$M$6232,"SO2")</f>
        <v>7372.040649999999</v>
      </c>
      <c r="H441" s="4">
        <f>SUMIFS('02_核算项'!$AC$2:$AC$6232,'02_核算项'!$B$2:$B$6232,$A441,'02_核算项'!$M$2:$M$6232,"NOX")</f>
        <v>5463.98307</v>
      </c>
      <c r="I441" s="4">
        <f>SUMIFS('02_核算项'!$AC$2:$AC$6232,'02_核算项'!$B$2:$B$6232,$A441,'02_核算项'!$M$2:$M$6232,"CO")</f>
        <v>1334.306</v>
      </c>
      <c r="J441" s="4">
        <f>SUMIFS('02_核算项'!$AC$2:$AC$6232,'02_核算项'!$B$2:$B$6232,$A441,'02_核算项'!$M$2:$M$6232,"VOCS")</f>
        <v>26.68612</v>
      </c>
      <c r="K441" s="4">
        <f>SUMIFS('02_核算项'!$AC$2:$AC$6232,'02_核算项'!$B$2:$B$6232,$A441,'02_核算项'!$M$2:$M$6232,"PM10")</f>
        <v>23971.97480775</v>
      </c>
      <c r="L441" s="4">
        <f>SUMIFS('02_核算项'!$AC$2:$AC$6232,'02_核算项'!$B$2:$B$6232,$A441,'02_核算项'!$M$2:$M$6232,"PM25")</f>
        <v>6253.5586455</v>
      </c>
      <c r="M441" s="4">
        <f>SUMIFS('02_核算项'!$AC$2:$AC$6232,'02_核算项'!$B$2:$B$6232,$A441,'02_核算项'!$M$2:$M$6232,"BC")</f>
        <v>12.507117291</v>
      </c>
      <c r="N441" s="4">
        <f>SUMIFS('02_核算项'!$AC$2:$AC$6232,'02_核算项'!$B$2:$B$6232,$A441,'02_核算项'!$M$2:$M$6232,"OC")</f>
        <v>0.0</v>
      </c>
      <c r="O441" s="4">
        <f>SUMIFS('02_核算项'!$AC$2:$AC$6232,'02_核算项'!$B$2:$B$6232,$A441,'02_核算项'!$M$2:$M$6232,"NH3")</f>
        <v>106.74448</v>
      </c>
      <c r="P441" s="4">
        <f>SUMIFS('02_核算项'!$AD$2:$AD$6232,'02_核算项'!$B$2:$B$6232,$A441,'02_核算项'!$M$2:$M$6232,"SO2")</f>
        <v>1474.4081299999996</v>
      </c>
      <c r="Q441" s="4">
        <f>SUMIFS('02_核算项'!$AD$2:$AD$6232,'02_核算项'!$B$2:$B$6232,$A441,'02_核算项'!$M$2:$M$6232,"NOX")</f>
        <v>1967.0339052</v>
      </c>
      <c r="R441" s="4">
        <f>SUMIFS('02_核算项'!$AD$2:$AD$6232,'02_核算项'!$B$2:$B$6232,$A441,'02_核算项'!$M$2:$M$6232,"CO")</f>
        <v>1334.306</v>
      </c>
      <c r="S441" s="4">
        <f>SUMIFS('02_核算项'!$AD$2:$AD$6232,'02_核算项'!$B$2:$B$6232,$A441,'02_核算项'!$M$2:$M$6232,"VOCS")</f>
        <v>26.68612</v>
      </c>
      <c r="T441" s="4">
        <f>SUMIFS('02_核算项'!$AD$2:$AD$6232,'02_核算项'!$B$2:$B$6232,$A441,'02_核算项'!$M$2:$M$6232,"PM10")</f>
        <v>427.3265074425004</v>
      </c>
      <c r="U441" s="4">
        <f>SUMIFS('02_核算项'!$AD$2:$AD$6232,'02_核算项'!$B$2:$B$6232,$A441,'02_核算项'!$M$2:$M$6232,"PM25")</f>
        <v>250.14234582000023</v>
      </c>
      <c r="V441" s="4">
        <f>SUMIFS('02_核算项'!$AD$2:$AD$6232,'02_核算项'!$B$2:$B$6232,$A441,'02_核算项'!$M$2:$M$6232,"BC")</f>
        <v>0.5002846916400004</v>
      </c>
      <c r="W441" s="4">
        <f>SUMIFS('02_核算项'!$AD$2:$AD$6232,'02_核算项'!$B$2:$B$6232,$A441,'02_核算项'!$M$2:$M$6232,"OC")</f>
        <v>0.0</v>
      </c>
      <c r="X441" s="4">
        <f>SUMIFS('02_核算项'!$AD$2:$AD$6232,'02_核算项'!$B$2:$B$6232,$A441,'02_核算项'!$M$2:$M$6232,"NH3")</f>
        <v>106.74448</v>
      </c>
      <c r="Y441" s="2">
        <v>15</v>
      </c>
    </row>
    <row r="442" spans="1:25">
      <c r="A442" s="2" t="s">
        <v>5640</v>
      </c>
      <c r="B442" s="2" t="s">
        <v>4809</v>
      </c>
      <c r="C442" s="2" t="s">
        <v>172</v>
      </c>
      <c r="D442" s="2" t="s">
        <v>50</v>
      </c>
      <c r="E442" s="2" t="s">
        <v>51</v>
      </c>
      <c r="F442" s="2" t="s">
        <v>418</v>
      </c>
      <c r="G442" s="4">
        <f>SUMIFS('02_核算项'!$AC$2:$AC$6232,'02_核算项'!$B$2:$B$6232,$A442,'02_核算项'!$M$2:$M$6232,"SO2")</f>
        <v>33208.205109999995</v>
      </c>
      <c r="H442" s="4">
        <f>SUMIFS('02_核算项'!$AC$2:$AC$6232,'02_核算项'!$B$2:$B$6232,$A442,'02_核算项'!$M$2:$M$6232,"NOX")</f>
        <v>13944.73843</v>
      </c>
      <c r="I442" s="4">
        <f>SUMIFS('02_核算项'!$AC$2:$AC$6232,'02_核算项'!$B$2:$B$6232,$A442,'02_核算项'!$M$2:$M$6232,"CO")</f>
        <v>3868.166</v>
      </c>
      <c r="J442" s="4">
        <f>SUMIFS('02_核算项'!$AC$2:$AC$6232,'02_核算项'!$B$2:$B$6232,$A442,'02_核算项'!$M$2:$M$6232,"VOCS")</f>
        <v>77.36332</v>
      </c>
      <c r="K442" s="4">
        <f>SUMIFS('02_核算项'!$AC$2:$AC$6232,'02_核算项'!$B$2:$B$6232,$A442,'02_核算项'!$M$2:$M$6232,"PM10")</f>
        <v>83407.329375</v>
      </c>
      <c r="L442" s="4">
        <f>SUMIFS('02_核算项'!$AC$2:$AC$6232,'02_核算项'!$B$2:$B$6232,$A442,'02_核算项'!$M$2:$M$6232,"PM25")</f>
        <v>21758.43375</v>
      </c>
      <c r="M442" s="4">
        <f>SUMIFS('02_核算项'!$AC$2:$AC$6232,'02_核算项'!$B$2:$B$6232,$A442,'02_核算项'!$M$2:$M$6232,"BC")</f>
        <v>43.5168675</v>
      </c>
      <c r="N442" s="4">
        <f>SUMIFS('02_核算项'!$AC$2:$AC$6232,'02_核算项'!$B$2:$B$6232,$A442,'02_核算项'!$M$2:$M$6232,"OC")</f>
        <v>0.0</v>
      </c>
      <c r="O442" s="4">
        <f>SUMIFS('02_核算项'!$AC$2:$AC$6232,'02_核算项'!$B$2:$B$6232,$A442,'02_核算项'!$M$2:$M$6232,"NH3")</f>
        <v>0.0</v>
      </c>
      <c r="P442" s="4">
        <f>SUMIFS('02_核算项'!$AD$2:$AD$6232,'02_核算项'!$B$2:$B$6232,$A442,'02_核算项'!$M$2:$M$6232,"SO2")</f>
        <v>33208.205109999995</v>
      </c>
      <c r="Q442" s="4">
        <f>SUMIFS('02_核算项'!$AD$2:$AD$6232,'02_核算项'!$B$2:$B$6232,$A442,'02_核算项'!$M$2:$M$6232,"NOX")</f>
        <v>10876.8959754</v>
      </c>
      <c r="R442" s="4">
        <f>SUMIFS('02_核算项'!$AD$2:$AD$6232,'02_核算项'!$B$2:$B$6232,$A442,'02_核算项'!$M$2:$M$6232,"CO")</f>
        <v>3868.166</v>
      </c>
      <c r="S442" s="4">
        <f>SUMIFS('02_核算项'!$AD$2:$AD$6232,'02_核算项'!$B$2:$B$6232,$A442,'02_核算项'!$M$2:$M$6232,"VOCS")</f>
        <v>77.36332</v>
      </c>
      <c r="T442" s="4">
        <f>SUMIFS('02_核算项'!$AD$2:$AD$6232,'02_核算项'!$B$2:$B$6232,$A442,'02_核算项'!$M$2:$M$6232,"PM10")</f>
        <v>83407.329375</v>
      </c>
      <c r="U442" s="4">
        <f>SUMIFS('02_核算项'!$AD$2:$AD$6232,'02_核算项'!$B$2:$B$6232,$A442,'02_核算项'!$M$2:$M$6232,"PM25")</f>
        <v>21758.43375</v>
      </c>
      <c r="V442" s="4">
        <f>SUMIFS('02_核算项'!$AD$2:$AD$6232,'02_核算项'!$B$2:$B$6232,$A442,'02_核算项'!$M$2:$M$6232,"BC")</f>
        <v>43.5168675</v>
      </c>
      <c r="W442" s="4">
        <f>SUMIFS('02_核算项'!$AD$2:$AD$6232,'02_核算项'!$B$2:$B$6232,$A442,'02_核算项'!$M$2:$M$6232,"OC")</f>
        <v>0.0</v>
      </c>
      <c r="X442" s="4">
        <f>SUMIFS('02_核算项'!$AD$2:$AD$6232,'02_核算项'!$B$2:$B$6232,$A442,'02_核算项'!$M$2:$M$6232,"NH3")</f>
        <v>0.0</v>
      </c>
      <c r="Y442" s="2">
        <v>50</v>
      </c>
    </row>
    <row r="443" spans="1:25">
      <c r="A443" s="2" t="s">
        <v>5651</v>
      </c>
      <c r="B443" s="2" t="s">
        <v>5652</v>
      </c>
      <c r="C443" s="2" t="s">
        <v>325</v>
      </c>
      <c r="D443" s="2" t="s">
        <v>119</v>
      </c>
      <c r="E443" s="2" t="s">
        <v>120</v>
      </c>
      <c r="F443" s="2" t="s">
        <v>52</v>
      </c>
      <c r="G443" s="4">
        <f>SUMIFS('02_核算项'!$AC$2:$AC$6232,'02_核算项'!$B$2:$B$6232,$A443,'02_核算项'!$M$2:$M$6232,"SO2")</f>
        <v>0.0</v>
      </c>
      <c r="H443" s="4">
        <f>SUMIFS('02_核算项'!$AC$2:$AC$6232,'02_核算项'!$B$2:$B$6232,$A443,'02_核算项'!$M$2:$M$6232,"NOX")</f>
        <v>0.0</v>
      </c>
      <c r="I443" s="4">
        <f>SUMIFS('02_核算项'!$AC$2:$AC$6232,'02_核算项'!$B$2:$B$6232,$A443,'02_核算项'!$M$2:$M$6232,"CO")</f>
        <v>0.0</v>
      </c>
      <c r="J443" s="4">
        <f>SUMIFS('02_核算项'!$AC$2:$AC$6232,'02_核算项'!$B$2:$B$6232,$A443,'02_核算项'!$M$2:$M$6232,"VOCS")</f>
        <v>0.0</v>
      </c>
      <c r="K443" s="4">
        <f>SUMIFS('02_核算项'!$AC$2:$AC$6232,'02_核算项'!$B$2:$B$6232,$A443,'02_核算项'!$M$2:$M$6232,"PM10")</f>
        <v>0.0</v>
      </c>
      <c r="L443" s="4">
        <f>SUMIFS('02_核算项'!$AC$2:$AC$6232,'02_核算项'!$B$2:$B$6232,$A443,'02_核算项'!$M$2:$M$6232,"PM25")</f>
        <v>0.0</v>
      </c>
      <c r="M443" s="4">
        <f>SUMIFS('02_核算项'!$AC$2:$AC$6232,'02_核算项'!$B$2:$B$6232,$A443,'02_核算项'!$M$2:$M$6232,"BC")</f>
        <v>0.0</v>
      </c>
      <c r="N443" s="4">
        <f>SUMIFS('02_核算项'!$AC$2:$AC$6232,'02_核算项'!$B$2:$B$6232,$A443,'02_核算项'!$M$2:$M$6232,"OC")</f>
        <v>0.0</v>
      </c>
      <c r="O443" s="4">
        <f>SUMIFS('02_核算项'!$AC$2:$AC$6232,'02_核算项'!$B$2:$B$6232,$A443,'02_核算项'!$M$2:$M$6232,"NH3")</f>
        <v>0.0</v>
      </c>
      <c r="P443" s="4">
        <f>SUMIFS('02_核算项'!$AD$2:$AD$6232,'02_核算项'!$B$2:$B$6232,$A443,'02_核算项'!$M$2:$M$6232,"SO2")</f>
        <v>0.0</v>
      </c>
      <c r="Q443" s="4">
        <f>SUMIFS('02_核算项'!$AD$2:$AD$6232,'02_核算项'!$B$2:$B$6232,$A443,'02_核算项'!$M$2:$M$6232,"NOX")</f>
        <v>0.0</v>
      </c>
      <c r="R443" s="4">
        <f>SUMIFS('02_核算项'!$AD$2:$AD$6232,'02_核算项'!$B$2:$B$6232,$A443,'02_核算项'!$M$2:$M$6232,"CO")</f>
        <v>0.0</v>
      </c>
      <c r="S443" s="4">
        <f>SUMIFS('02_核算项'!$AD$2:$AD$6232,'02_核算项'!$B$2:$B$6232,$A443,'02_核算项'!$M$2:$M$6232,"VOCS")</f>
        <v>0.0</v>
      </c>
      <c r="T443" s="4">
        <f>SUMIFS('02_核算项'!$AD$2:$AD$6232,'02_核算项'!$B$2:$B$6232,$A443,'02_核算项'!$M$2:$M$6232,"PM10")</f>
        <v>0.0</v>
      </c>
      <c r="U443" s="4">
        <f>SUMIFS('02_核算项'!$AD$2:$AD$6232,'02_核算项'!$B$2:$B$6232,$A443,'02_核算项'!$M$2:$M$6232,"PM25")</f>
        <v>0.0</v>
      </c>
      <c r="V443" s="4">
        <f>SUMIFS('02_核算项'!$AD$2:$AD$6232,'02_核算项'!$B$2:$B$6232,$A443,'02_核算项'!$M$2:$M$6232,"BC")</f>
        <v>0.0</v>
      </c>
      <c r="W443" s="4">
        <f>SUMIFS('02_核算项'!$AD$2:$AD$6232,'02_核算项'!$B$2:$B$6232,$A443,'02_核算项'!$M$2:$M$6232,"OC")</f>
        <v>0.0</v>
      </c>
      <c r="X443" s="4">
        <f>SUMIFS('02_核算项'!$AD$2:$AD$6232,'02_核算项'!$B$2:$B$6232,$A443,'02_核算项'!$M$2:$M$6232,"NH3")</f>
        <v>0.0</v>
      </c>
      <c r="Y443" s="2">
        <v>142</v>
      </c>
    </row>
    <row r="444" spans="1:25">
      <c r="A444" s="2" t="s">
        <v>5678</v>
      </c>
      <c r="B444" s="2" t="s">
        <v>2286</v>
      </c>
      <c r="C444" s="2" t="s">
        <v>924</v>
      </c>
      <c r="D444" s="2" t="s">
        <v>50</v>
      </c>
      <c r="E444" s="2" t="s">
        <v>225</v>
      </c>
      <c r="F444" s="2" t="s">
        <v>142</v>
      </c>
      <c r="G444" s="4">
        <f>SUMIFS('02_核算项'!$AC$2:$AC$6232,'02_核算项'!$B$2:$B$6232,$A444,'02_核算项'!$M$2:$M$6232,"SO2")</f>
        <v>0.0</v>
      </c>
      <c r="H444" s="4">
        <f>SUMIFS('02_核算项'!$AC$2:$AC$6232,'02_核算项'!$B$2:$B$6232,$A444,'02_核算项'!$M$2:$M$6232,"NOX")</f>
        <v>237.69298999999998</v>
      </c>
      <c r="I444" s="4">
        <f>SUMIFS('02_核算项'!$AC$2:$AC$6232,'02_核算项'!$B$2:$B$6232,$A444,'02_核算项'!$M$2:$M$6232,"CO")</f>
        <v>75.36607</v>
      </c>
      <c r="J444" s="4">
        <f>SUMIFS('02_核算项'!$AC$2:$AC$6232,'02_核算项'!$B$2:$B$6232,$A444,'02_核算项'!$M$2:$M$6232,"VOCS")</f>
        <v>1.159478</v>
      </c>
      <c r="K444" s="4">
        <f>SUMIFS('02_核算项'!$AC$2:$AC$6232,'02_核算项'!$B$2:$B$6232,$A444,'02_核算项'!$M$2:$M$6232,"PM10")</f>
        <v>1.739217</v>
      </c>
      <c r="L444" s="4">
        <f>SUMIFS('02_核算项'!$AC$2:$AC$6232,'02_核算项'!$B$2:$B$6232,$A444,'02_核算项'!$M$2:$M$6232,"PM25")</f>
        <v>1.739217</v>
      </c>
      <c r="M444" s="4">
        <f>SUMIFS('02_核算项'!$AC$2:$AC$6232,'02_核算项'!$B$2:$B$6232,$A444,'02_核算项'!$M$2:$M$6232,"BC")</f>
        <v>0.0</v>
      </c>
      <c r="N444" s="4">
        <f>SUMIFS('02_核算项'!$AC$2:$AC$6232,'02_核算项'!$B$2:$B$6232,$A444,'02_核算项'!$M$2:$M$6232,"OC")</f>
        <v>0.0</v>
      </c>
      <c r="O444" s="4">
        <f>SUMIFS('02_核算项'!$AC$2:$AC$6232,'02_核算项'!$B$2:$B$6232,$A444,'02_核算项'!$M$2:$M$6232,"NH3")</f>
        <v>0.0</v>
      </c>
      <c r="P444" s="4">
        <f>SUMIFS('02_核算项'!$AD$2:$AD$6232,'02_核算项'!$B$2:$B$6232,$A444,'02_核算项'!$M$2:$M$6232,"SO2")</f>
        <v>0.0</v>
      </c>
      <c r="Q444" s="4">
        <f>SUMIFS('02_核算项'!$AD$2:$AD$6232,'02_核算项'!$B$2:$B$6232,$A444,'02_核算项'!$M$2:$M$6232,"NOX")</f>
        <v>185.4005322</v>
      </c>
      <c r="R444" s="4">
        <f>SUMIFS('02_核算项'!$AD$2:$AD$6232,'02_核算项'!$B$2:$B$6232,$A444,'02_核算项'!$M$2:$M$6232,"CO")</f>
        <v>75.36607</v>
      </c>
      <c r="S444" s="4">
        <f>SUMIFS('02_核算项'!$AD$2:$AD$6232,'02_核算项'!$B$2:$B$6232,$A444,'02_核算项'!$M$2:$M$6232,"VOCS")</f>
        <v>1.159478</v>
      </c>
      <c r="T444" s="4">
        <f>SUMIFS('02_核算项'!$AD$2:$AD$6232,'02_核算项'!$B$2:$B$6232,$A444,'02_核算项'!$M$2:$M$6232,"PM10")</f>
        <v>1.739217</v>
      </c>
      <c r="U444" s="4">
        <f>SUMIFS('02_核算项'!$AD$2:$AD$6232,'02_核算项'!$B$2:$B$6232,$A444,'02_核算项'!$M$2:$M$6232,"PM25")</f>
        <v>1.739217</v>
      </c>
      <c r="V444" s="4">
        <f>SUMIFS('02_核算项'!$AD$2:$AD$6232,'02_核算项'!$B$2:$B$6232,$A444,'02_核算项'!$M$2:$M$6232,"BC")</f>
        <v>0.0</v>
      </c>
      <c r="W444" s="4">
        <f>SUMIFS('02_核算项'!$AD$2:$AD$6232,'02_核算项'!$B$2:$B$6232,$A444,'02_核算项'!$M$2:$M$6232,"OC")</f>
        <v>0.0</v>
      </c>
      <c r="X444" s="4">
        <f>SUMIFS('02_核算项'!$AD$2:$AD$6232,'02_核算项'!$B$2:$B$6232,$A444,'02_核算项'!$M$2:$M$6232,"NH3")</f>
        <v>0.0</v>
      </c>
      <c r="Y444" s="2">
        <v>32</v>
      </c>
    </row>
    <row r="445" spans="1:25">
      <c r="A445" s="2" t="s">
        <v>5688</v>
      </c>
      <c r="B445" s="2" t="s">
        <v>3281</v>
      </c>
      <c r="C445" s="2" t="s">
        <v>526</v>
      </c>
      <c r="D445" s="2" t="s">
        <v>224</v>
      </c>
      <c r="E445" s="2" t="s">
        <v>51</v>
      </c>
      <c r="F445" s="2" t="s">
        <v>798</v>
      </c>
      <c r="G445" s="4">
        <f>SUMIFS('02_核算项'!$AC$2:$AC$6232,'02_核算项'!$B$2:$B$6232,$A445,'02_核算项'!$M$2:$M$6232,"SO2")</f>
        <v>174.81984</v>
      </c>
      <c r="H445" s="4">
        <f>SUMIFS('02_核算项'!$AC$2:$AC$6232,'02_核算项'!$B$2:$B$6232,$A445,'02_核算项'!$M$2:$M$6232,"NOX")</f>
        <v>175.46256</v>
      </c>
      <c r="I445" s="4">
        <f>SUMIFS('02_核算项'!$AC$2:$AC$6232,'02_核算项'!$B$2:$B$6232,$A445,'02_核算项'!$M$2:$M$6232,"CO")</f>
        <v>42.848</v>
      </c>
      <c r="J445" s="4">
        <f>SUMIFS('02_核算项'!$AC$2:$AC$6232,'02_核算项'!$B$2:$B$6232,$A445,'02_核算项'!$M$2:$M$6232,"VOCS")</f>
        <v>0.85696</v>
      </c>
      <c r="K445" s="4">
        <f>SUMIFS('02_核算项'!$AC$2:$AC$6232,'02_核算项'!$B$2:$B$6232,$A445,'02_核算项'!$M$2:$M$6232,"PM10")</f>
        <v>916.7843776</v>
      </c>
      <c r="L445" s="4">
        <f>SUMIFS('02_核算项'!$AC$2:$AC$6232,'02_核算项'!$B$2:$B$6232,$A445,'02_核算项'!$M$2:$M$6232,"PM25")</f>
        <v>221.29278080000003</v>
      </c>
      <c r="M445" s="4">
        <f>SUMIFS('02_核算项'!$AC$2:$AC$6232,'02_核算项'!$B$2:$B$6232,$A445,'02_核算项'!$M$2:$M$6232,"BC")</f>
        <v>0.44258556160000007</v>
      </c>
      <c r="N445" s="4">
        <f>SUMIFS('02_核算项'!$AC$2:$AC$6232,'02_核算项'!$B$2:$B$6232,$A445,'02_核算项'!$M$2:$M$6232,"OC")</f>
        <v>0.0</v>
      </c>
      <c r="O445" s="4">
        <f>SUMIFS('02_核算项'!$AC$2:$AC$6232,'02_核算项'!$B$2:$B$6232,$A445,'02_核算项'!$M$2:$M$6232,"NH3")</f>
        <v>3.42784</v>
      </c>
      <c r="P445" s="4">
        <f>SUMIFS('02_核算项'!$AD$2:$AD$6232,'02_核算项'!$B$2:$B$6232,$A445,'02_核算项'!$M$2:$M$6232,"SO2")</f>
        <v>87.40992</v>
      </c>
      <c r="Q445" s="4">
        <f>SUMIFS('02_核算项'!$AD$2:$AD$6232,'02_核算项'!$B$2:$B$6232,$A445,'02_核算项'!$M$2:$M$6232,"NOX")</f>
        <v>63.166521599999996</v>
      </c>
      <c r="R445" s="4">
        <f>SUMIFS('02_核算项'!$AD$2:$AD$6232,'02_核算项'!$B$2:$B$6232,$A445,'02_核算项'!$M$2:$M$6232,"CO")</f>
        <v>42.848</v>
      </c>
      <c r="S445" s="4">
        <f>SUMIFS('02_核算项'!$AD$2:$AD$6232,'02_核算项'!$B$2:$B$6232,$A445,'02_核算项'!$M$2:$M$6232,"VOCS")</f>
        <v>0.85696</v>
      </c>
      <c r="T445" s="4">
        <f>SUMIFS('02_核算项'!$AD$2:$AD$6232,'02_核算项'!$B$2:$B$6232,$A445,'02_核算项'!$M$2:$M$6232,"PM10")</f>
        <v>29.400326592000003</v>
      </c>
      <c r="U445" s="4">
        <f>SUMIFS('02_核算项'!$AD$2:$AD$6232,'02_核算项'!$B$2:$B$6232,$A445,'02_核算项'!$M$2:$M$6232,"PM25")</f>
        <v>15.490494655999992</v>
      </c>
      <c r="V445" s="4">
        <f>SUMIFS('02_核算项'!$AD$2:$AD$6232,'02_核算项'!$B$2:$B$6232,$A445,'02_核算项'!$M$2:$M$6232,"BC")</f>
        <v>0.030980989311999982</v>
      </c>
      <c r="W445" s="4">
        <f>SUMIFS('02_核算项'!$AD$2:$AD$6232,'02_核算项'!$B$2:$B$6232,$A445,'02_核算项'!$M$2:$M$6232,"OC")</f>
        <v>0.0</v>
      </c>
      <c r="X445" s="4">
        <f>SUMIFS('02_核算项'!$AD$2:$AD$6232,'02_核算项'!$B$2:$B$6232,$A445,'02_核算项'!$M$2:$M$6232,"NH3")</f>
        <v>3.42784</v>
      </c>
      <c r="Y445" s="2">
        <v>15</v>
      </c>
    </row>
    <row r="446" spans="1:25">
      <c r="A446" s="2" t="s">
        <v>5698</v>
      </c>
      <c r="B446" s="2" t="s">
        <v>3605</v>
      </c>
      <c r="C446" s="2" t="s">
        <v>325</v>
      </c>
      <c r="D446" s="2" t="s">
        <v>224</v>
      </c>
      <c r="E446" s="2" t="s">
        <v>51</v>
      </c>
      <c r="F446" s="2" t="s">
        <v>52</v>
      </c>
      <c r="G446" s="4">
        <f>SUMIFS('02_核算项'!$AC$2:$AC$6232,'02_核算项'!$B$2:$B$6232,$A446,'02_核算项'!$M$2:$M$6232,"SO2")</f>
        <v>5639.6236254</v>
      </c>
      <c r="H446" s="4">
        <f>SUMIFS('02_核算项'!$AC$2:$AC$6232,'02_核算项'!$B$2:$B$6232,$A446,'02_核算项'!$M$2:$M$6232,"NOX")</f>
        <v>4689.9292202</v>
      </c>
      <c r="I446" s="4">
        <f>SUMIFS('02_核算项'!$AC$2:$AC$6232,'02_核算项'!$B$2:$B$6232,$A446,'02_核算项'!$M$2:$M$6232,"CO")</f>
        <v>1300.95124</v>
      </c>
      <c r="J446" s="4">
        <f>SUMIFS('02_核算项'!$AC$2:$AC$6232,'02_核算项'!$B$2:$B$6232,$A446,'02_核算项'!$M$2:$M$6232,"VOCS")</f>
        <v>26.0190248</v>
      </c>
      <c r="K446" s="4">
        <f>SUMIFS('02_核算项'!$AC$2:$AC$6232,'02_核算项'!$B$2:$B$6232,$A446,'02_核算项'!$M$2:$M$6232,"PM10")</f>
        <v>12211.665023532802</v>
      </c>
      <c r="L446" s="4">
        <f>SUMIFS('02_核算项'!$AC$2:$AC$6232,'02_核算项'!$B$2:$B$6232,$A446,'02_核算项'!$M$2:$M$6232,"PM25")</f>
        <v>2947.6432815424005</v>
      </c>
      <c r="M446" s="4">
        <f>SUMIFS('02_核算项'!$AC$2:$AC$6232,'02_核算项'!$B$2:$B$6232,$A446,'02_核算项'!$M$2:$M$6232,"BC")</f>
        <v>5.895286563084801</v>
      </c>
      <c r="N446" s="4">
        <f>SUMIFS('02_核算项'!$AC$2:$AC$6232,'02_核算项'!$B$2:$B$6232,$A446,'02_核算项'!$M$2:$M$6232,"OC")</f>
        <v>0.0</v>
      </c>
      <c r="O446" s="4">
        <f>SUMIFS('02_核算项'!$AC$2:$AC$6232,'02_核算项'!$B$2:$B$6232,$A446,'02_核算项'!$M$2:$M$6232,"NH3")</f>
        <v>0.0</v>
      </c>
      <c r="P446" s="4">
        <f>SUMIFS('02_核算项'!$AD$2:$AD$6232,'02_核算项'!$B$2:$B$6232,$A446,'02_核算项'!$M$2:$M$6232,"SO2")</f>
        <v>5639.6236254</v>
      </c>
      <c r="Q446" s="4">
        <f>SUMIFS('02_核算项'!$AD$2:$AD$6232,'02_核算项'!$B$2:$B$6232,$A446,'02_核算项'!$M$2:$M$6232,"NOX")</f>
        <v>3658.144791756</v>
      </c>
      <c r="R446" s="4">
        <f>SUMIFS('02_核算项'!$AD$2:$AD$6232,'02_核算项'!$B$2:$B$6232,$A446,'02_核算项'!$M$2:$M$6232,"CO")</f>
        <v>1300.95124</v>
      </c>
      <c r="S446" s="4">
        <f>SUMIFS('02_核算项'!$AD$2:$AD$6232,'02_核算项'!$B$2:$B$6232,$A446,'02_核算项'!$M$2:$M$6232,"VOCS")</f>
        <v>26.0190248</v>
      </c>
      <c r="T446" s="4">
        <f>SUMIFS('02_核算项'!$AD$2:$AD$6232,'02_核算项'!$B$2:$B$6232,$A446,'02_核算项'!$M$2:$M$6232,"PM10")</f>
        <v>12211.665023532802</v>
      </c>
      <c r="U446" s="4">
        <f>SUMIFS('02_核算项'!$AD$2:$AD$6232,'02_核算项'!$B$2:$B$6232,$A446,'02_核算项'!$M$2:$M$6232,"PM25")</f>
        <v>2947.6432815424005</v>
      </c>
      <c r="V446" s="4">
        <f>SUMIFS('02_核算项'!$AD$2:$AD$6232,'02_核算项'!$B$2:$B$6232,$A446,'02_核算项'!$M$2:$M$6232,"BC")</f>
        <v>5.895286563084801</v>
      </c>
      <c r="W446" s="4">
        <f>SUMIFS('02_核算项'!$AD$2:$AD$6232,'02_核算项'!$B$2:$B$6232,$A446,'02_核算项'!$M$2:$M$6232,"OC")</f>
        <v>0.0</v>
      </c>
      <c r="X446" s="4">
        <f>SUMIFS('02_核算项'!$AD$2:$AD$6232,'02_核算项'!$B$2:$B$6232,$A446,'02_核算项'!$M$2:$M$6232,"NH3")</f>
        <v>0.0</v>
      </c>
      <c r="Y446" s="2">
        <v>41</v>
      </c>
    </row>
    <row r="447" spans="1:25">
      <c r="A447" s="2" t="s">
        <v>5708</v>
      </c>
      <c r="B447" s="2" t="s">
        <v>1960</v>
      </c>
      <c r="C447" s="2" t="s">
        <v>1106</v>
      </c>
      <c r="D447" s="2" t="s">
        <v>278</v>
      </c>
      <c r="E447" s="2" t="s">
        <v>225</v>
      </c>
      <c r="F447" s="2" t="s">
        <v>297</v>
      </c>
      <c r="G447" s="4">
        <f>SUMIFS('02_核算项'!$AC$2:$AC$6232,'02_核算项'!$B$2:$B$6232,$A447,'02_核算项'!$M$2:$M$6232,"SO2")</f>
        <v>0.0</v>
      </c>
      <c r="H447" s="4">
        <f>SUMIFS('02_核算项'!$AC$2:$AC$6232,'02_核算项'!$B$2:$B$6232,$A447,'02_核算项'!$M$2:$M$6232,"NOX")</f>
        <v>0.0</v>
      </c>
      <c r="I447" s="4">
        <f>SUMIFS('02_核算项'!$AC$2:$AC$6232,'02_核算项'!$B$2:$B$6232,$A447,'02_核算项'!$M$2:$M$6232,"CO")</f>
        <v>0.0</v>
      </c>
      <c r="J447" s="4">
        <f>SUMIFS('02_核算项'!$AC$2:$AC$6232,'02_核算项'!$B$2:$B$6232,$A447,'02_核算项'!$M$2:$M$6232,"VOCS")</f>
        <v>0.0</v>
      </c>
      <c r="K447" s="4">
        <f>SUMIFS('02_核算项'!$AC$2:$AC$6232,'02_核算项'!$B$2:$B$6232,$A447,'02_核算项'!$M$2:$M$6232,"PM10")</f>
        <v>0.0</v>
      </c>
      <c r="L447" s="4">
        <f>SUMIFS('02_核算项'!$AC$2:$AC$6232,'02_核算项'!$B$2:$B$6232,$A447,'02_核算项'!$M$2:$M$6232,"PM25")</f>
        <v>0.0</v>
      </c>
      <c r="M447" s="4">
        <f>SUMIFS('02_核算项'!$AC$2:$AC$6232,'02_核算项'!$B$2:$B$6232,$A447,'02_核算项'!$M$2:$M$6232,"BC")</f>
        <v>0.0</v>
      </c>
      <c r="N447" s="4">
        <f>SUMIFS('02_核算项'!$AC$2:$AC$6232,'02_核算项'!$B$2:$B$6232,$A447,'02_核算项'!$M$2:$M$6232,"OC")</f>
        <v>0.0</v>
      </c>
      <c r="O447" s="4">
        <f>SUMIFS('02_核算项'!$AC$2:$AC$6232,'02_核算项'!$B$2:$B$6232,$A447,'02_核算项'!$M$2:$M$6232,"NH3")</f>
        <v>0.0</v>
      </c>
      <c r="P447" s="4">
        <f>SUMIFS('02_核算项'!$AD$2:$AD$6232,'02_核算项'!$B$2:$B$6232,$A447,'02_核算项'!$M$2:$M$6232,"SO2")</f>
        <v>0.0</v>
      </c>
      <c r="Q447" s="4">
        <f>SUMIFS('02_核算项'!$AD$2:$AD$6232,'02_核算项'!$B$2:$B$6232,$A447,'02_核算项'!$M$2:$M$6232,"NOX")</f>
        <v>0.0</v>
      </c>
      <c r="R447" s="4">
        <f>SUMIFS('02_核算项'!$AD$2:$AD$6232,'02_核算项'!$B$2:$B$6232,$A447,'02_核算项'!$M$2:$M$6232,"CO")</f>
        <v>0.0</v>
      </c>
      <c r="S447" s="4">
        <f>SUMIFS('02_核算项'!$AD$2:$AD$6232,'02_核算项'!$B$2:$B$6232,$A447,'02_核算项'!$M$2:$M$6232,"VOCS")</f>
        <v>0.0</v>
      </c>
      <c r="T447" s="4">
        <f>SUMIFS('02_核算项'!$AD$2:$AD$6232,'02_核算项'!$B$2:$B$6232,$A447,'02_核算项'!$M$2:$M$6232,"PM10")</f>
        <v>0.0</v>
      </c>
      <c r="U447" s="4">
        <f>SUMIFS('02_核算项'!$AD$2:$AD$6232,'02_核算项'!$B$2:$B$6232,$A447,'02_核算项'!$M$2:$M$6232,"PM25")</f>
        <v>0.0</v>
      </c>
      <c r="V447" s="4">
        <f>SUMIFS('02_核算项'!$AD$2:$AD$6232,'02_核算项'!$B$2:$B$6232,$A447,'02_核算项'!$M$2:$M$6232,"BC")</f>
        <v>0.0</v>
      </c>
      <c r="W447" s="4">
        <f>SUMIFS('02_核算项'!$AD$2:$AD$6232,'02_核算项'!$B$2:$B$6232,$A447,'02_核算项'!$M$2:$M$6232,"OC")</f>
        <v>0.0</v>
      </c>
      <c r="X447" s="4">
        <f>SUMIFS('02_核算项'!$AD$2:$AD$6232,'02_核算项'!$B$2:$B$6232,$A447,'02_核算项'!$M$2:$M$6232,"NH3")</f>
        <v>0.0</v>
      </c>
      <c r="Y447" s="2">
        <v>49</v>
      </c>
    </row>
    <row r="448" spans="1:25">
      <c r="A448" s="2" t="s">
        <v>5718</v>
      </c>
      <c r="B448" s="2" t="s">
        <v>5719</v>
      </c>
      <c r="C448" s="2" t="s">
        <v>254</v>
      </c>
      <c r="D448" s="2" t="s">
        <v>50</v>
      </c>
      <c r="E448" s="2" t="s">
        <v>225</v>
      </c>
      <c r="F448" s="2" t="s">
        <v>52</v>
      </c>
      <c r="G448" s="4">
        <f>SUMIFS('02_核算项'!$AC$2:$AC$6232,'02_核算项'!$B$2:$B$6232,$A448,'02_核算项'!$M$2:$M$6232,"SO2")</f>
        <v>0.0</v>
      </c>
      <c r="H448" s="4">
        <f>SUMIFS('02_核算项'!$AC$2:$AC$6232,'02_核算项'!$B$2:$B$6232,$A448,'02_核算项'!$M$2:$M$6232,"NOX")</f>
        <v>29.879118999999996</v>
      </c>
      <c r="I448" s="4">
        <f>SUMIFS('02_核算项'!$AC$2:$AC$6232,'02_核算项'!$B$2:$B$6232,$A448,'02_核算项'!$M$2:$M$6232,"CO")</f>
        <v>9.473867</v>
      </c>
      <c r="J448" s="4">
        <f>SUMIFS('02_核算项'!$AC$2:$AC$6232,'02_核算项'!$B$2:$B$6232,$A448,'02_核算项'!$M$2:$M$6232,"VOCS")</f>
        <v>0.14575180000000001</v>
      </c>
      <c r="K448" s="4">
        <f>SUMIFS('02_核算项'!$AC$2:$AC$6232,'02_核算项'!$B$2:$B$6232,$A448,'02_核算项'!$M$2:$M$6232,"PM10")</f>
        <v>0.21862769999999998</v>
      </c>
      <c r="L448" s="4">
        <f>SUMIFS('02_核算项'!$AC$2:$AC$6232,'02_核算项'!$B$2:$B$6232,$A448,'02_核算项'!$M$2:$M$6232,"PM25")</f>
        <v>0.21862769999999998</v>
      </c>
      <c r="M448" s="4">
        <f>SUMIFS('02_核算项'!$AC$2:$AC$6232,'02_核算项'!$B$2:$B$6232,$A448,'02_核算项'!$M$2:$M$6232,"BC")</f>
        <v>0.0</v>
      </c>
      <c r="N448" s="4">
        <f>SUMIFS('02_核算项'!$AC$2:$AC$6232,'02_核算项'!$B$2:$B$6232,$A448,'02_核算项'!$M$2:$M$6232,"OC")</f>
        <v>0.0</v>
      </c>
      <c r="O448" s="4">
        <f>SUMIFS('02_核算项'!$AC$2:$AC$6232,'02_核算项'!$B$2:$B$6232,$A448,'02_核算项'!$M$2:$M$6232,"NH3")</f>
        <v>0.0</v>
      </c>
      <c r="P448" s="4">
        <f>SUMIFS('02_核算项'!$AD$2:$AD$6232,'02_核算项'!$B$2:$B$6232,$A448,'02_核算项'!$M$2:$M$6232,"SO2")</f>
        <v>0.0</v>
      </c>
      <c r="Q448" s="4">
        <f>SUMIFS('02_核算项'!$AD$2:$AD$6232,'02_核算项'!$B$2:$B$6232,$A448,'02_核算项'!$M$2:$M$6232,"NOX")</f>
        <v>23.305712819999997</v>
      </c>
      <c r="R448" s="4">
        <f>SUMIFS('02_核算项'!$AD$2:$AD$6232,'02_核算项'!$B$2:$B$6232,$A448,'02_核算项'!$M$2:$M$6232,"CO")</f>
        <v>9.473867</v>
      </c>
      <c r="S448" s="4">
        <f>SUMIFS('02_核算项'!$AD$2:$AD$6232,'02_核算项'!$B$2:$B$6232,$A448,'02_核算项'!$M$2:$M$6232,"VOCS")</f>
        <v>0.14575180000000001</v>
      </c>
      <c r="T448" s="4">
        <f>SUMIFS('02_核算项'!$AD$2:$AD$6232,'02_核算项'!$B$2:$B$6232,$A448,'02_核算项'!$M$2:$M$6232,"PM10")</f>
        <v>0.21862769999999998</v>
      </c>
      <c r="U448" s="4">
        <f>SUMIFS('02_核算项'!$AD$2:$AD$6232,'02_核算项'!$B$2:$B$6232,$A448,'02_核算项'!$M$2:$M$6232,"PM25")</f>
        <v>0.21862769999999998</v>
      </c>
      <c r="V448" s="4">
        <f>SUMIFS('02_核算项'!$AD$2:$AD$6232,'02_核算项'!$B$2:$B$6232,$A448,'02_核算项'!$M$2:$M$6232,"BC")</f>
        <v>0.0</v>
      </c>
      <c r="W448" s="4">
        <f>SUMIFS('02_核算项'!$AD$2:$AD$6232,'02_核算项'!$B$2:$B$6232,$A448,'02_核算项'!$M$2:$M$6232,"OC")</f>
        <v>0.0</v>
      </c>
      <c r="X448" s="4">
        <f>SUMIFS('02_核算项'!$AD$2:$AD$6232,'02_核算项'!$B$2:$B$6232,$A448,'02_核算项'!$M$2:$M$6232,"NH3")</f>
        <v>0.0</v>
      </c>
      <c r="Y448" s="2">
        <v>32</v>
      </c>
    </row>
    <row r="449" spans="1:25">
      <c r="A449" s="2" t="s">
        <v>5729</v>
      </c>
      <c r="B449" s="2" t="s">
        <v>937</v>
      </c>
      <c r="C449" s="2" t="s">
        <v>277</v>
      </c>
      <c r="D449" s="2" t="s">
        <v>278</v>
      </c>
      <c r="E449" s="2" t="s">
        <v>120</v>
      </c>
      <c r="F449" s="2" t="s">
        <v>1019</v>
      </c>
      <c r="G449" s="4">
        <f>SUMIFS('02_核算项'!$AC$2:$AC$6232,'02_核算项'!$B$2:$B$6232,$A449,'02_核算项'!$M$2:$M$6232,"SO2")</f>
        <v>0</v>
      </c>
      <c r="H449" s="4">
        <f>SUMIFS('02_核算项'!$AC$2:$AC$6232,'02_核算项'!$B$2:$B$6232,$A449,'02_核算项'!$M$2:$M$6232,"NOX")</f>
        <v>0</v>
      </c>
      <c r="I449" s="4">
        <f>SUMIFS('02_核算项'!$AC$2:$AC$6232,'02_核算项'!$B$2:$B$6232,$A449,'02_核算项'!$M$2:$M$6232,"CO")</f>
        <v>0</v>
      </c>
      <c r="J449" s="4">
        <f>SUMIFS('02_核算项'!$AC$2:$AC$6232,'02_核算项'!$B$2:$B$6232,$A449,'02_核算项'!$M$2:$M$6232,"VOCS")</f>
        <v>0</v>
      </c>
      <c r="K449" s="4">
        <f>SUMIFS('02_核算项'!$AC$2:$AC$6232,'02_核算项'!$B$2:$B$6232,$A449,'02_核算项'!$M$2:$M$6232,"PM10")</f>
        <v>0</v>
      </c>
      <c r="L449" s="4">
        <f>SUMIFS('02_核算项'!$AC$2:$AC$6232,'02_核算项'!$B$2:$B$6232,$A449,'02_核算项'!$M$2:$M$6232,"PM25")</f>
        <v>0</v>
      </c>
      <c r="M449" s="4">
        <f>SUMIFS('02_核算项'!$AC$2:$AC$6232,'02_核算项'!$B$2:$B$6232,$A449,'02_核算项'!$M$2:$M$6232,"BC")</f>
        <v>0</v>
      </c>
      <c r="N449" s="4">
        <f>SUMIFS('02_核算项'!$AC$2:$AC$6232,'02_核算项'!$B$2:$B$6232,$A449,'02_核算项'!$M$2:$M$6232,"OC")</f>
        <v>0</v>
      </c>
      <c r="O449" s="4">
        <f>SUMIFS('02_核算项'!$AC$2:$AC$6232,'02_核算项'!$B$2:$B$6232,$A449,'02_核算项'!$M$2:$M$6232,"NH3")</f>
        <v>0</v>
      </c>
      <c r="Y449" s="2">
        <v>40</v>
      </c>
    </row>
    <row r="450" spans="1:25">
      <c r="A450" s="2" t="s">
        <v>5739</v>
      </c>
      <c r="B450" s="2" t="s">
        <v>910</v>
      </c>
      <c r="C450" s="2" t="s">
        <v>911</v>
      </c>
      <c r="D450" s="2" t="s">
        <v>278</v>
      </c>
      <c r="E450" s="2" t="s">
        <v>225</v>
      </c>
      <c r="F450" s="2" t="s">
        <v>142</v>
      </c>
      <c r="G450" s="4">
        <f>SUMIFS('02_核算项'!$AC$2:$AC$6232,'02_核算项'!$B$2:$B$6232,$A450,'02_核算项'!$M$2:$M$6232,"SO2")</f>
        <v>0.0</v>
      </c>
      <c r="H450" s="4">
        <f>SUMIFS('02_核算项'!$AC$2:$AC$6232,'02_核算项'!$B$2:$B$6232,$A450,'02_核算项'!$M$2:$M$6232,"NOX")</f>
        <v>0.0</v>
      </c>
      <c r="I450" s="4">
        <f>SUMIFS('02_核算项'!$AC$2:$AC$6232,'02_核算项'!$B$2:$B$6232,$A450,'02_核算项'!$M$2:$M$6232,"CO")</f>
        <v>0.0</v>
      </c>
      <c r="J450" s="4">
        <f>SUMIFS('02_核算项'!$AC$2:$AC$6232,'02_核算项'!$B$2:$B$6232,$A450,'02_核算项'!$M$2:$M$6232,"VOCS")</f>
        <v>0.0</v>
      </c>
      <c r="K450" s="4">
        <f>SUMIFS('02_核算项'!$AC$2:$AC$6232,'02_核算项'!$B$2:$B$6232,$A450,'02_核算项'!$M$2:$M$6232,"PM10")</f>
        <v>0.0</v>
      </c>
      <c r="L450" s="4">
        <f>SUMIFS('02_核算项'!$AC$2:$AC$6232,'02_核算项'!$B$2:$B$6232,$A450,'02_核算项'!$M$2:$M$6232,"PM25")</f>
        <v>0.0</v>
      </c>
      <c r="M450" s="4">
        <f>SUMIFS('02_核算项'!$AC$2:$AC$6232,'02_核算项'!$B$2:$B$6232,$A450,'02_核算项'!$M$2:$M$6232,"BC")</f>
        <v>0.0</v>
      </c>
      <c r="N450" s="4">
        <f>SUMIFS('02_核算项'!$AC$2:$AC$6232,'02_核算项'!$B$2:$B$6232,$A450,'02_核算项'!$M$2:$M$6232,"OC")</f>
        <v>0.0</v>
      </c>
      <c r="O450" s="4">
        <f>SUMIFS('02_核算项'!$AC$2:$AC$6232,'02_核算项'!$B$2:$B$6232,$A450,'02_核算项'!$M$2:$M$6232,"NH3")</f>
        <v>0.0</v>
      </c>
      <c r="P450" s="4">
        <f>SUMIFS('02_核算项'!$AD$2:$AD$6232,'02_核算项'!$B$2:$B$6232,$A450,'02_核算项'!$M$2:$M$6232,"SO2")</f>
        <v>0.0</v>
      </c>
      <c r="Q450" s="4">
        <f>SUMIFS('02_核算项'!$AD$2:$AD$6232,'02_核算项'!$B$2:$B$6232,$A450,'02_核算项'!$M$2:$M$6232,"NOX")</f>
        <v>0.0</v>
      </c>
      <c r="R450" s="4">
        <f>SUMIFS('02_核算项'!$AD$2:$AD$6232,'02_核算项'!$B$2:$B$6232,$A450,'02_核算项'!$M$2:$M$6232,"CO")</f>
        <v>0.0</v>
      </c>
      <c r="S450" s="4">
        <f>SUMIFS('02_核算项'!$AD$2:$AD$6232,'02_核算项'!$B$2:$B$6232,$A450,'02_核算项'!$M$2:$M$6232,"VOCS")</f>
        <v>0.0</v>
      </c>
      <c r="T450" s="4">
        <f>SUMIFS('02_核算项'!$AD$2:$AD$6232,'02_核算项'!$B$2:$B$6232,$A450,'02_核算项'!$M$2:$M$6232,"PM10")</f>
        <v>0.0</v>
      </c>
      <c r="U450" s="4">
        <f>SUMIFS('02_核算项'!$AD$2:$AD$6232,'02_核算项'!$B$2:$B$6232,$A450,'02_核算项'!$M$2:$M$6232,"PM25")</f>
        <v>0.0</v>
      </c>
      <c r="V450" s="4">
        <f>SUMIFS('02_核算项'!$AD$2:$AD$6232,'02_核算项'!$B$2:$B$6232,$A450,'02_核算项'!$M$2:$M$6232,"BC")</f>
        <v>0.0</v>
      </c>
      <c r="W450" s="4">
        <f>SUMIFS('02_核算项'!$AD$2:$AD$6232,'02_核算项'!$B$2:$B$6232,$A450,'02_核算项'!$M$2:$M$6232,"OC")</f>
        <v>0.0</v>
      </c>
      <c r="X450" s="4">
        <f>SUMIFS('02_核算项'!$AD$2:$AD$6232,'02_核算项'!$B$2:$B$6232,$A450,'02_核算项'!$M$2:$M$6232,"NH3")</f>
        <v>0.0</v>
      </c>
      <c r="Y450" s="2">
        <v>49</v>
      </c>
    </row>
    <row r="451" spans="1:25">
      <c r="A451" s="2" t="s">
        <v>5749</v>
      </c>
      <c r="B451" s="2" t="s">
        <v>1596</v>
      </c>
      <c r="C451" s="2" t="s">
        <v>924</v>
      </c>
      <c r="D451" s="2" t="s">
        <v>278</v>
      </c>
      <c r="E451" s="2" t="s">
        <v>120</v>
      </c>
      <c r="F451" s="2" t="s">
        <v>418</v>
      </c>
      <c r="G451" s="4">
        <f>SUMIFS('02_核算项'!$AC$2:$AC$6232,'02_核算项'!$B$2:$B$6232,$A451,'02_核算项'!$M$2:$M$6232,"SO2")</f>
        <v>0.0</v>
      </c>
      <c r="H451" s="4">
        <f>SUMIFS('02_核算项'!$AC$2:$AC$6232,'02_核算项'!$B$2:$B$6232,$A451,'02_核算项'!$M$2:$M$6232,"NOX")</f>
        <v>1.3658739999999998</v>
      </c>
      <c r="I451" s="4">
        <f>SUMIFS('02_核算项'!$AC$2:$AC$6232,'02_核算项'!$B$2:$B$6232,$A451,'02_核算项'!$M$2:$M$6232,"CO")</f>
        <v>0.433082</v>
      </c>
      <c r="J451" s="4">
        <f>SUMIFS('02_核算项'!$AC$2:$AC$6232,'02_核算项'!$B$2:$B$6232,$A451,'02_核算项'!$M$2:$M$6232,"VOCS")</f>
        <v>0.0066628</v>
      </c>
      <c r="K451" s="4">
        <f>SUMIFS('02_核算项'!$AC$2:$AC$6232,'02_核算项'!$B$2:$B$6232,$A451,'02_核算项'!$M$2:$M$6232,"PM10")</f>
        <v>0.009994199999999998</v>
      </c>
      <c r="L451" s="4">
        <f>SUMIFS('02_核算项'!$AC$2:$AC$6232,'02_核算项'!$B$2:$B$6232,$A451,'02_核算项'!$M$2:$M$6232,"PM25")</f>
        <v>0.009994199999999998</v>
      </c>
      <c r="M451" s="4">
        <f>SUMIFS('02_核算项'!$AC$2:$AC$6232,'02_核算项'!$B$2:$B$6232,$A451,'02_核算项'!$M$2:$M$6232,"BC")</f>
        <v>0.0</v>
      </c>
      <c r="N451" s="4">
        <f>SUMIFS('02_核算项'!$AC$2:$AC$6232,'02_核算项'!$B$2:$B$6232,$A451,'02_核算项'!$M$2:$M$6232,"OC")</f>
        <v>0.0</v>
      </c>
      <c r="O451" s="4">
        <f>SUMIFS('02_核算项'!$AC$2:$AC$6232,'02_核算项'!$B$2:$B$6232,$A451,'02_核算项'!$M$2:$M$6232,"NH3")</f>
        <v>0.0</v>
      </c>
      <c r="P451" s="4">
        <f>SUMIFS('02_核算项'!$AD$2:$AD$6232,'02_核算项'!$B$2:$B$6232,$A451,'02_核算项'!$M$2:$M$6232,"SO2")</f>
        <v>0.0</v>
      </c>
      <c r="Q451" s="4">
        <f>SUMIFS('02_核算项'!$AD$2:$AD$6232,'02_核算项'!$B$2:$B$6232,$A451,'02_核算项'!$M$2:$M$6232,"NOX")</f>
        <v>1.06538172</v>
      </c>
      <c r="R451" s="4">
        <f>SUMIFS('02_核算项'!$AD$2:$AD$6232,'02_核算项'!$B$2:$B$6232,$A451,'02_核算项'!$M$2:$M$6232,"CO")</f>
        <v>0.433082</v>
      </c>
      <c r="S451" s="4">
        <f>SUMIFS('02_核算项'!$AD$2:$AD$6232,'02_核算项'!$B$2:$B$6232,$A451,'02_核算项'!$M$2:$M$6232,"VOCS")</f>
        <v>0.0066628</v>
      </c>
      <c r="T451" s="4">
        <f>SUMIFS('02_核算项'!$AD$2:$AD$6232,'02_核算项'!$B$2:$B$6232,$A451,'02_核算项'!$M$2:$M$6232,"PM10")</f>
        <v>0.009994199999999998</v>
      </c>
      <c r="U451" s="4">
        <f>SUMIFS('02_核算项'!$AD$2:$AD$6232,'02_核算项'!$B$2:$B$6232,$A451,'02_核算项'!$M$2:$M$6232,"PM25")</f>
        <v>0.009994199999999998</v>
      </c>
      <c r="V451" s="4">
        <f>SUMIFS('02_核算项'!$AD$2:$AD$6232,'02_核算项'!$B$2:$B$6232,$A451,'02_核算项'!$M$2:$M$6232,"BC")</f>
        <v>0.0</v>
      </c>
      <c r="W451" s="4">
        <f>SUMIFS('02_核算项'!$AD$2:$AD$6232,'02_核算项'!$B$2:$B$6232,$A451,'02_核算项'!$M$2:$M$6232,"OC")</f>
        <v>0.0</v>
      </c>
      <c r="X451" s="4">
        <f>SUMIFS('02_核算项'!$AD$2:$AD$6232,'02_核算项'!$B$2:$B$6232,$A451,'02_核算项'!$M$2:$M$6232,"NH3")</f>
        <v>0.0</v>
      </c>
      <c r="Y451" s="2">
        <v>96</v>
      </c>
    </row>
    <row r="452" spans="1:25">
      <c r="A452" s="2" t="s">
        <v>5767</v>
      </c>
      <c r="B452" s="2" t="s">
        <v>1093</v>
      </c>
      <c r="C452" s="2" t="s">
        <v>491</v>
      </c>
      <c r="D452" s="2" t="s">
        <v>278</v>
      </c>
      <c r="E452" s="2" t="s">
        <v>227</v>
      </c>
      <c r="F452" s="2" t="s">
        <v>52</v>
      </c>
      <c r="G452" s="4">
        <f>SUMIFS('02_核算项'!$AC$2:$AC$6232,'02_核算项'!$B$2:$B$6232,$A452,'02_核算项'!$M$2:$M$6232,"SO2")</f>
        <v>0.0</v>
      </c>
      <c r="H452" s="4">
        <f>SUMIFS('02_核算项'!$AC$2:$AC$6232,'02_核算项'!$B$2:$B$6232,$A452,'02_核算项'!$M$2:$M$6232,"NOX")</f>
        <v>0.0</v>
      </c>
      <c r="I452" s="4">
        <f>SUMIFS('02_核算项'!$AC$2:$AC$6232,'02_核算项'!$B$2:$B$6232,$A452,'02_核算项'!$M$2:$M$6232,"CO")</f>
        <v>0.0</v>
      </c>
      <c r="J452" s="4">
        <f>SUMIFS('02_核算项'!$AC$2:$AC$6232,'02_核算项'!$B$2:$B$6232,$A452,'02_核算项'!$M$2:$M$6232,"VOCS")</f>
        <v>0.0</v>
      </c>
      <c r="K452" s="4">
        <f>SUMIFS('02_核算项'!$AC$2:$AC$6232,'02_核算项'!$B$2:$B$6232,$A452,'02_核算项'!$M$2:$M$6232,"PM10")</f>
        <v>0.0</v>
      </c>
      <c r="L452" s="4">
        <f>SUMIFS('02_核算项'!$AC$2:$AC$6232,'02_核算项'!$B$2:$B$6232,$A452,'02_核算项'!$M$2:$M$6232,"PM25")</f>
        <v>0.0</v>
      </c>
      <c r="M452" s="4">
        <f>SUMIFS('02_核算项'!$AC$2:$AC$6232,'02_核算项'!$B$2:$B$6232,$A452,'02_核算项'!$M$2:$M$6232,"BC")</f>
        <v>0.0</v>
      </c>
      <c r="N452" s="4">
        <f>SUMIFS('02_核算项'!$AC$2:$AC$6232,'02_核算项'!$B$2:$B$6232,$A452,'02_核算项'!$M$2:$M$6232,"OC")</f>
        <v>0.0</v>
      </c>
      <c r="O452" s="4">
        <f>SUMIFS('02_核算项'!$AC$2:$AC$6232,'02_核算项'!$B$2:$B$6232,$A452,'02_核算项'!$M$2:$M$6232,"NH3")</f>
        <v>0.0</v>
      </c>
      <c r="P452" s="4">
        <f>SUMIFS('02_核算项'!$AD$2:$AD$6232,'02_核算项'!$B$2:$B$6232,$A452,'02_核算项'!$M$2:$M$6232,"SO2")</f>
        <v>0.0</v>
      </c>
      <c r="Q452" s="4">
        <f>SUMIFS('02_核算项'!$AD$2:$AD$6232,'02_核算项'!$B$2:$B$6232,$A452,'02_核算项'!$M$2:$M$6232,"NOX")</f>
        <v>0.0</v>
      </c>
      <c r="R452" s="4">
        <f>SUMIFS('02_核算项'!$AD$2:$AD$6232,'02_核算项'!$B$2:$B$6232,$A452,'02_核算项'!$M$2:$M$6232,"CO")</f>
        <v>0.0</v>
      </c>
      <c r="S452" s="4">
        <f>SUMIFS('02_核算项'!$AD$2:$AD$6232,'02_核算项'!$B$2:$B$6232,$A452,'02_核算项'!$M$2:$M$6232,"VOCS")</f>
        <v>0.0</v>
      </c>
      <c r="T452" s="4">
        <f>SUMIFS('02_核算项'!$AD$2:$AD$6232,'02_核算项'!$B$2:$B$6232,$A452,'02_核算项'!$M$2:$M$6232,"PM10")</f>
        <v>0.0</v>
      </c>
      <c r="U452" s="4">
        <f>SUMIFS('02_核算项'!$AD$2:$AD$6232,'02_核算项'!$B$2:$B$6232,$A452,'02_核算项'!$M$2:$M$6232,"PM25")</f>
        <v>0.0</v>
      </c>
      <c r="V452" s="4">
        <f>SUMIFS('02_核算项'!$AD$2:$AD$6232,'02_核算项'!$B$2:$B$6232,$A452,'02_核算项'!$M$2:$M$6232,"BC")</f>
        <v>0.0</v>
      </c>
      <c r="W452" s="4">
        <f>SUMIFS('02_核算项'!$AD$2:$AD$6232,'02_核算项'!$B$2:$B$6232,$A452,'02_核算项'!$M$2:$M$6232,"OC")</f>
        <v>0.0</v>
      </c>
      <c r="X452" s="4">
        <f>SUMIFS('02_核算项'!$AD$2:$AD$6232,'02_核算项'!$B$2:$B$6232,$A452,'02_核算项'!$M$2:$M$6232,"NH3")</f>
        <v>0.0</v>
      </c>
      <c r="Y452" s="2">
        <v>48</v>
      </c>
    </row>
    <row r="453" spans="1:25">
      <c r="A453" s="2" t="s">
        <v>5777</v>
      </c>
      <c r="B453" s="2" t="s">
        <v>2214</v>
      </c>
      <c r="C453" s="2" t="s">
        <v>491</v>
      </c>
      <c r="D453" s="2" t="s">
        <v>224</v>
      </c>
      <c r="E453" s="2" t="s">
        <v>51</v>
      </c>
      <c r="F453" s="2" t="s">
        <v>142</v>
      </c>
      <c r="G453" s="4">
        <f>SUMIFS('02_核算项'!$AC$2:$AC$6232,'02_核算项'!$B$2:$B$6232,$A453,'02_核算项'!$M$2:$M$6232,"SO2")</f>
        <v>624.85829</v>
      </c>
      <c r="H453" s="4">
        <f>SUMIFS('02_核算项'!$AC$2:$AC$6232,'02_核算项'!$B$2:$B$6232,$A453,'02_核算项'!$M$2:$M$6232,"NOX")</f>
        <v>672.1164800000001</v>
      </c>
      <c r="I453" s="4">
        <f>SUMIFS('02_核算项'!$AC$2:$AC$6232,'02_核算项'!$B$2:$B$6232,$A453,'02_核算项'!$M$2:$M$6232,"CO")</f>
        <v>150.026</v>
      </c>
      <c r="J453" s="4">
        <f>SUMIFS('02_核算项'!$AC$2:$AC$6232,'02_核算项'!$B$2:$B$6232,$A453,'02_核算项'!$M$2:$M$6232,"VOCS")</f>
        <v>3.00052</v>
      </c>
      <c r="K453" s="4">
        <f>SUMIFS('02_核算项'!$AC$2:$AC$6232,'02_核算项'!$B$2:$B$6232,$A453,'02_核算项'!$M$2:$M$6232,"PM10")</f>
        <v>2101.414182</v>
      </c>
      <c r="L453" s="4">
        <f>SUMIFS('02_核算项'!$AC$2:$AC$6232,'02_核算项'!$B$2:$B$6232,$A453,'02_核算项'!$M$2:$M$6232,"PM25")</f>
        <v>507.2379060000001</v>
      </c>
      <c r="M453" s="4">
        <f>SUMIFS('02_核算项'!$AC$2:$AC$6232,'02_核算项'!$B$2:$B$6232,$A453,'02_核算项'!$M$2:$M$6232,"BC")</f>
        <v>1.0144758120000004</v>
      </c>
      <c r="N453" s="4">
        <f>SUMIFS('02_核算项'!$AC$2:$AC$6232,'02_核算项'!$B$2:$B$6232,$A453,'02_核算项'!$M$2:$M$6232,"OC")</f>
        <v>0.0</v>
      </c>
      <c r="O453" s="4">
        <f>SUMIFS('02_核算项'!$AC$2:$AC$6232,'02_核算项'!$B$2:$B$6232,$A453,'02_核算项'!$M$2:$M$6232,"NH3")</f>
        <v>12.00208</v>
      </c>
      <c r="P453" s="4">
        <f>SUMIFS('02_核算项'!$AD$2:$AD$6232,'02_核算项'!$B$2:$B$6232,$A453,'02_核算项'!$M$2:$M$6232,"SO2")</f>
        <v>374.914974</v>
      </c>
      <c r="Q453" s="4">
        <f>SUMIFS('02_核算项'!$AD$2:$AD$6232,'02_核算项'!$B$2:$B$6232,$A453,'02_核算项'!$M$2:$M$6232,"NOX")</f>
        <v>389.8275584000001</v>
      </c>
      <c r="R453" s="4">
        <f>SUMIFS('02_核算项'!$AD$2:$AD$6232,'02_核算项'!$B$2:$B$6232,$A453,'02_核算项'!$M$2:$M$6232,"CO")</f>
        <v>150.026</v>
      </c>
      <c r="S453" s="4">
        <f>SUMIFS('02_核算项'!$AD$2:$AD$6232,'02_核算项'!$B$2:$B$6232,$A453,'02_核算项'!$M$2:$M$6232,"VOCS")</f>
        <v>3.00052</v>
      </c>
      <c r="T453" s="4">
        <f>SUMIFS('02_核算项'!$AD$2:$AD$6232,'02_核算项'!$B$2:$B$6232,$A453,'02_核算项'!$M$2:$M$6232,"PM10")</f>
        <v>107.6068986300001</v>
      </c>
      <c r="U453" s="4">
        <f>SUMIFS('02_核算项'!$AD$2:$AD$6232,'02_核算项'!$B$2:$B$6232,$A453,'02_核算项'!$M$2:$M$6232,"PM25")</f>
        <v>27.89808483000003</v>
      </c>
      <c r="V453" s="4">
        <f>SUMIFS('02_核算项'!$AD$2:$AD$6232,'02_核算项'!$B$2:$B$6232,$A453,'02_核算项'!$M$2:$M$6232,"BC")</f>
        <v>0.05579616966000007</v>
      </c>
      <c r="W453" s="4">
        <f>SUMIFS('02_核算项'!$AD$2:$AD$6232,'02_核算项'!$B$2:$B$6232,$A453,'02_核算项'!$M$2:$M$6232,"OC")</f>
        <v>0.0</v>
      </c>
      <c r="X453" s="4">
        <f>SUMIFS('02_核算项'!$AD$2:$AD$6232,'02_核算项'!$B$2:$B$6232,$A453,'02_核算项'!$M$2:$M$6232,"NH3")</f>
        <v>12.00208</v>
      </c>
      <c r="Y453" s="2">
        <v>16</v>
      </c>
    </row>
    <row r="454" spans="1:25">
      <c r="A454" s="2" t="s">
        <v>5787</v>
      </c>
      <c r="B454" s="2" t="s">
        <v>2067</v>
      </c>
      <c r="C454" s="2" t="s">
        <v>984</v>
      </c>
      <c r="D454" s="2" t="s">
        <v>224</v>
      </c>
      <c r="E454" s="2" t="s">
        <v>51</v>
      </c>
      <c r="F454" s="2" t="s">
        <v>912</v>
      </c>
      <c r="G454" s="4">
        <f>SUMIFS('02_核算项'!$AC$2:$AC$6232,'02_核算项'!$B$2:$B$6232,$A454,'02_核算项'!$M$2:$M$6232,"SO2")</f>
        <v>229.43135773999998</v>
      </c>
      <c r="H454" s="4">
        <f>SUMIFS('02_核算项'!$AC$2:$AC$6232,'02_核算项'!$B$2:$B$6232,$A454,'02_核算项'!$M$2:$M$6232,"NOX")</f>
        <v>195.03842176000003</v>
      </c>
      <c r="I454" s="4">
        <f>SUMIFS('02_核算项'!$AC$2:$AC$6232,'02_核算项'!$B$2:$B$6232,$A454,'02_核算项'!$M$2:$M$6232,"CO")</f>
        <v>43.535362</v>
      </c>
      <c r="J454" s="4">
        <f>SUMIFS('02_核算项'!$AC$2:$AC$6232,'02_核算项'!$B$2:$B$6232,$A454,'02_核算项'!$M$2:$M$6232,"VOCS")</f>
        <v>0.87070724</v>
      </c>
      <c r="K454" s="4">
        <f>SUMIFS('02_核算项'!$AC$2:$AC$6232,'02_核算项'!$B$2:$B$6232,$A454,'02_核算项'!$M$2:$M$6232,"PM10")</f>
        <v>600.2551227691201</v>
      </c>
      <c r="L454" s="4">
        <f>SUMIFS('02_核算项'!$AC$2:$AC$6232,'02_核算项'!$B$2:$B$6232,$A454,'02_核算项'!$M$2:$M$6232,"PM25")</f>
        <v>144.88916756496008</v>
      </c>
      <c r="M454" s="4">
        <f>SUMIFS('02_核算项'!$AC$2:$AC$6232,'02_核算项'!$B$2:$B$6232,$A454,'02_核算项'!$M$2:$M$6232,"BC")</f>
        <v>0.28977833512992013</v>
      </c>
      <c r="N454" s="4">
        <f>SUMIFS('02_核算项'!$AC$2:$AC$6232,'02_核算项'!$B$2:$B$6232,$A454,'02_核算项'!$M$2:$M$6232,"OC")</f>
        <v>0.0</v>
      </c>
      <c r="O454" s="4">
        <f>SUMIFS('02_核算项'!$AC$2:$AC$6232,'02_核算项'!$B$2:$B$6232,$A454,'02_核算项'!$M$2:$M$6232,"NH3")</f>
        <v>3.48282896</v>
      </c>
      <c r="P454" s="4">
        <f>SUMIFS('02_核算项'!$AD$2:$AD$6232,'02_核算项'!$B$2:$B$6232,$A454,'02_核算项'!$M$2:$M$6232,"SO2")</f>
        <v>45.88627154799999</v>
      </c>
      <c r="Q454" s="4">
        <f>SUMIFS('02_核算项'!$AD$2:$AD$6232,'02_核算项'!$B$2:$B$6232,$A454,'02_核算项'!$M$2:$M$6232,"NOX")</f>
        <v>70.21383183360001</v>
      </c>
      <c r="R454" s="4">
        <f>SUMIFS('02_核算项'!$AD$2:$AD$6232,'02_核算项'!$B$2:$B$6232,$A454,'02_核算项'!$M$2:$M$6232,"CO")</f>
        <v>43.535362</v>
      </c>
      <c r="S454" s="4">
        <f>SUMIFS('02_核算项'!$AD$2:$AD$6232,'02_核算项'!$B$2:$B$6232,$A454,'02_核算项'!$M$2:$M$6232,"VOCS")</f>
        <v>0.87070724</v>
      </c>
      <c r="T454" s="4">
        <f>SUMIFS('02_核算项'!$AD$2:$AD$6232,'02_核算项'!$B$2:$B$6232,$A454,'02_核算项'!$M$2:$M$6232,"PM10")</f>
        <v>10.349226254640012</v>
      </c>
      <c r="U454" s="4">
        <f>SUMIFS('02_核算项'!$AD$2:$AD$6232,'02_核算项'!$B$2:$B$6232,$A454,'02_核算项'!$M$2:$M$6232,"PM25")</f>
        <v>5.795566702598408</v>
      </c>
      <c r="V454" s="4">
        <f>SUMIFS('02_核算项'!$AD$2:$AD$6232,'02_核算项'!$B$2:$B$6232,$A454,'02_核算项'!$M$2:$M$6232,"BC")</f>
        <v>0.011591133405196815</v>
      </c>
      <c r="W454" s="4">
        <f>SUMIFS('02_核算项'!$AD$2:$AD$6232,'02_核算项'!$B$2:$B$6232,$A454,'02_核算项'!$M$2:$M$6232,"OC")</f>
        <v>0.0</v>
      </c>
      <c r="X454" s="4">
        <f>SUMIFS('02_核算项'!$AD$2:$AD$6232,'02_核算项'!$B$2:$B$6232,$A454,'02_核算项'!$M$2:$M$6232,"NH3")</f>
        <v>3.48282896</v>
      </c>
      <c r="Y454" s="2">
        <v>15</v>
      </c>
    </row>
    <row r="455" spans="1:25">
      <c r="A455" s="2" t="s">
        <v>5797</v>
      </c>
      <c r="B455" s="2" t="s">
        <v>983</v>
      </c>
      <c r="C455" s="2" t="s">
        <v>984</v>
      </c>
      <c r="D455" s="2" t="s">
        <v>119</v>
      </c>
      <c r="E455" s="2" t="s">
        <v>227</v>
      </c>
      <c r="F455" s="2" t="s">
        <v>52</v>
      </c>
      <c r="G455" s="4">
        <f>SUMIFS('02_核算项'!$AC$2:$AC$6232,'02_核算项'!$B$2:$B$6232,$A455,'02_核算项'!$M$2:$M$6232,"SO2")</f>
        <v>0.0</v>
      </c>
      <c r="H455" s="4">
        <f>SUMIFS('02_核算项'!$AC$2:$AC$6232,'02_核算项'!$B$2:$B$6232,$A455,'02_核算项'!$M$2:$M$6232,"NOX")</f>
        <v>14.759999999999998</v>
      </c>
      <c r="I455" s="4">
        <f>SUMIFS('02_核算项'!$AC$2:$AC$6232,'02_核算项'!$B$2:$B$6232,$A455,'02_核算项'!$M$2:$M$6232,"CO")</f>
        <v>4.68</v>
      </c>
      <c r="J455" s="4">
        <f>SUMIFS('02_核算项'!$AC$2:$AC$6232,'02_核算项'!$B$2:$B$6232,$A455,'02_核算项'!$M$2:$M$6232,"VOCS")</f>
        <v>0.072</v>
      </c>
      <c r="K455" s="4">
        <f>SUMIFS('02_核算项'!$AC$2:$AC$6232,'02_核算项'!$B$2:$B$6232,$A455,'02_核算项'!$M$2:$M$6232,"PM10")</f>
        <v>0.108</v>
      </c>
      <c r="L455" s="4">
        <f>SUMIFS('02_核算项'!$AC$2:$AC$6232,'02_核算项'!$B$2:$B$6232,$A455,'02_核算项'!$M$2:$M$6232,"PM25")</f>
        <v>0.108</v>
      </c>
      <c r="M455" s="4">
        <f>SUMIFS('02_核算项'!$AC$2:$AC$6232,'02_核算项'!$B$2:$B$6232,$A455,'02_核算项'!$M$2:$M$6232,"BC")</f>
        <v>0.0</v>
      </c>
      <c r="N455" s="4">
        <f>SUMIFS('02_核算项'!$AC$2:$AC$6232,'02_核算项'!$B$2:$B$6232,$A455,'02_核算项'!$M$2:$M$6232,"OC")</f>
        <v>0.0</v>
      </c>
      <c r="O455" s="4">
        <f>SUMIFS('02_核算项'!$AC$2:$AC$6232,'02_核算项'!$B$2:$B$6232,$A455,'02_核算项'!$M$2:$M$6232,"NH3")</f>
        <v>0.0</v>
      </c>
      <c r="P455" s="4">
        <f>SUMIFS('02_核算项'!$AD$2:$AD$6232,'02_核算项'!$B$2:$B$6232,$A455,'02_核算项'!$M$2:$M$6232,"SO2")</f>
        <v>0.0</v>
      </c>
      <c r="Q455" s="4">
        <f>SUMIFS('02_核算项'!$AD$2:$AD$6232,'02_核算项'!$B$2:$B$6232,$A455,'02_核算项'!$M$2:$M$6232,"NOX")</f>
        <v>11.512799999999999</v>
      </c>
      <c r="R455" s="4">
        <f>SUMIFS('02_核算项'!$AD$2:$AD$6232,'02_核算项'!$B$2:$B$6232,$A455,'02_核算项'!$M$2:$M$6232,"CO")</f>
        <v>4.68</v>
      </c>
      <c r="S455" s="4">
        <f>SUMIFS('02_核算项'!$AD$2:$AD$6232,'02_核算项'!$B$2:$B$6232,$A455,'02_核算项'!$M$2:$M$6232,"VOCS")</f>
        <v>0.072</v>
      </c>
      <c r="T455" s="4">
        <f>SUMIFS('02_核算项'!$AD$2:$AD$6232,'02_核算项'!$B$2:$B$6232,$A455,'02_核算项'!$M$2:$M$6232,"PM10")</f>
        <v>0.108</v>
      </c>
      <c r="U455" s="4">
        <f>SUMIFS('02_核算项'!$AD$2:$AD$6232,'02_核算项'!$B$2:$B$6232,$A455,'02_核算项'!$M$2:$M$6232,"PM25")</f>
        <v>0.108</v>
      </c>
      <c r="V455" s="4">
        <f>SUMIFS('02_核算项'!$AD$2:$AD$6232,'02_核算项'!$B$2:$B$6232,$A455,'02_核算项'!$M$2:$M$6232,"BC")</f>
        <v>0.0</v>
      </c>
      <c r="W455" s="4">
        <f>SUMIFS('02_核算项'!$AD$2:$AD$6232,'02_核算项'!$B$2:$B$6232,$A455,'02_核算项'!$M$2:$M$6232,"OC")</f>
        <v>0.0</v>
      </c>
      <c r="X455" s="4">
        <f>SUMIFS('02_核算项'!$AD$2:$AD$6232,'02_核算项'!$B$2:$B$6232,$A455,'02_核算项'!$M$2:$M$6232,"NH3")</f>
        <v>0.0</v>
      </c>
      <c r="Y455" s="2">
        <v>32</v>
      </c>
    </row>
    <row r="456" spans="1:25">
      <c r="A456" s="2" t="s">
        <v>5807</v>
      </c>
      <c r="B456" s="2" t="s">
        <v>4809</v>
      </c>
      <c r="C456" s="2" t="s">
        <v>172</v>
      </c>
      <c r="D456" s="2" t="s">
        <v>50</v>
      </c>
      <c r="E456" s="2" t="s">
        <v>51</v>
      </c>
      <c r="F456" s="2" t="s">
        <v>52</v>
      </c>
      <c r="G456" s="4">
        <f>SUMIFS('02_核算项'!$AC$2:$AC$6232,'02_核算项'!$B$2:$B$6232,$A456,'02_核算项'!$M$2:$M$6232,"SO2")</f>
        <v>39592.45752999999</v>
      </c>
      <c r="H456" s="4">
        <f>SUMIFS('02_核算项'!$AC$2:$AC$6232,'02_核算项'!$B$2:$B$6232,$A456,'02_核算项'!$M$2:$M$6232,"NOX")</f>
        <v>16625.60389</v>
      </c>
      <c r="I456" s="4">
        <f>SUMIFS('02_核算项'!$AC$2:$AC$6232,'02_核算项'!$B$2:$B$6232,$A456,'02_核算项'!$M$2:$M$6232,"CO")</f>
        <v>4611.818</v>
      </c>
      <c r="J456" s="4">
        <f>SUMIFS('02_核算项'!$AC$2:$AC$6232,'02_核算项'!$B$2:$B$6232,$A456,'02_核算项'!$M$2:$M$6232,"VOCS")</f>
        <v>92.23636</v>
      </c>
      <c r="K456" s="4">
        <f>SUMIFS('02_核算项'!$AC$2:$AC$6232,'02_核算项'!$B$2:$B$6232,$A456,'02_核算项'!$M$2:$M$6232,"PM10")</f>
        <v>99442.325625</v>
      </c>
      <c r="L456" s="4">
        <f>SUMIFS('02_核算项'!$AC$2:$AC$6232,'02_核算项'!$B$2:$B$6232,$A456,'02_核算项'!$M$2:$M$6232,"PM25")</f>
        <v>25941.47625</v>
      </c>
      <c r="M456" s="4">
        <f>SUMIFS('02_核算项'!$AC$2:$AC$6232,'02_核算项'!$B$2:$B$6232,$A456,'02_核算项'!$M$2:$M$6232,"BC")</f>
        <v>51.8829525</v>
      </c>
      <c r="N456" s="4">
        <f>SUMIFS('02_核算项'!$AC$2:$AC$6232,'02_核算项'!$B$2:$B$6232,$A456,'02_核算项'!$M$2:$M$6232,"OC")</f>
        <v>0.0</v>
      </c>
      <c r="O456" s="4">
        <f>SUMIFS('02_核算项'!$AC$2:$AC$6232,'02_核算项'!$B$2:$B$6232,$A456,'02_核算项'!$M$2:$M$6232,"NH3")</f>
        <v>0.0</v>
      </c>
      <c r="P456" s="4">
        <f>SUMIFS('02_核算项'!$AD$2:$AD$6232,'02_核算项'!$B$2:$B$6232,$A456,'02_核算项'!$M$2:$M$6232,"SO2")</f>
        <v>39592.45752999999</v>
      </c>
      <c r="Q456" s="4">
        <f>SUMIFS('02_核算项'!$AD$2:$AD$6232,'02_核算项'!$B$2:$B$6232,$A456,'02_核算项'!$M$2:$M$6232,"NOX")</f>
        <v>12967.9710342</v>
      </c>
      <c r="R456" s="4">
        <f>SUMIFS('02_核算项'!$AD$2:$AD$6232,'02_核算项'!$B$2:$B$6232,$A456,'02_核算项'!$M$2:$M$6232,"CO")</f>
        <v>4611.818</v>
      </c>
      <c r="S456" s="4">
        <f>SUMIFS('02_核算项'!$AD$2:$AD$6232,'02_核算项'!$B$2:$B$6232,$A456,'02_核算项'!$M$2:$M$6232,"VOCS")</f>
        <v>92.23636</v>
      </c>
      <c r="T456" s="4">
        <f>SUMIFS('02_核算项'!$AD$2:$AD$6232,'02_核算项'!$B$2:$B$6232,$A456,'02_核算项'!$M$2:$M$6232,"PM10")</f>
        <v>99442.325625</v>
      </c>
      <c r="U456" s="4">
        <f>SUMIFS('02_核算项'!$AD$2:$AD$6232,'02_核算项'!$B$2:$B$6232,$A456,'02_核算项'!$M$2:$M$6232,"PM25")</f>
        <v>25941.47625</v>
      </c>
      <c r="V456" s="4">
        <f>SUMIFS('02_核算项'!$AD$2:$AD$6232,'02_核算项'!$B$2:$B$6232,$A456,'02_核算项'!$M$2:$M$6232,"BC")</f>
        <v>51.8829525</v>
      </c>
      <c r="W456" s="4">
        <f>SUMIFS('02_核算项'!$AD$2:$AD$6232,'02_核算项'!$B$2:$B$6232,$A456,'02_核算项'!$M$2:$M$6232,"OC")</f>
        <v>0.0</v>
      </c>
      <c r="X456" s="4">
        <f>SUMIFS('02_核算项'!$AD$2:$AD$6232,'02_核算项'!$B$2:$B$6232,$A456,'02_核算项'!$M$2:$M$6232,"NH3")</f>
        <v>0.0</v>
      </c>
      <c r="Y456" s="2">
        <v>50</v>
      </c>
    </row>
    <row r="457" spans="1:25">
      <c r="A457" s="2" t="s">
        <v>5817</v>
      </c>
      <c r="B457" s="2" t="s">
        <v>1363</v>
      </c>
      <c r="C457" s="2" t="s">
        <v>277</v>
      </c>
      <c r="D457" s="2" t="s">
        <v>278</v>
      </c>
      <c r="E457" s="2" t="s">
        <v>120</v>
      </c>
      <c r="F457" s="2" t="s">
        <v>690</v>
      </c>
      <c r="G457" s="4">
        <f>SUMIFS('02_核算项'!$AC$2:$AC$6232,'02_核算项'!$B$2:$B$6232,$A457,'02_核算项'!$M$2:$M$6232,"SO2")</f>
        <v>0</v>
      </c>
      <c r="H457" s="4">
        <f>SUMIFS('02_核算项'!$AC$2:$AC$6232,'02_核算项'!$B$2:$B$6232,$A457,'02_核算项'!$M$2:$M$6232,"NOX")</f>
        <v>0</v>
      </c>
      <c r="I457" s="4">
        <f>SUMIFS('02_核算项'!$AC$2:$AC$6232,'02_核算项'!$B$2:$B$6232,$A457,'02_核算项'!$M$2:$M$6232,"CO")</f>
        <v>0</v>
      </c>
      <c r="J457" s="4">
        <f>SUMIFS('02_核算项'!$AC$2:$AC$6232,'02_核算项'!$B$2:$B$6232,$A457,'02_核算项'!$M$2:$M$6232,"VOCS")</f>
        <v>0</v>
      </c>
      <c r="K457" s="4">
        <f>SUMIFS('02_核算项'!$AC$2:$AC$6232,'02_核算项'!$B$2:$B$6232,$A457,'02_核算项'!$M$2:$M$6232,"PM10")</f>
        <v>0</v>
      </c>
      <c r="L457" s="4">
        <f>SUMIFS('02_核算项'!$AC$2:$AC$6232,'02_核算项'!$B$2:$B$6232,$A457,'02_核算项'!$M$2:$M$6232,"PM25")</f>
        <v>0</v>
      </c>
      <c r="M457" s="4">
        <f>SUMIFS('02_核算项'!$AC$2:$AC$6232,'02_核算项'!$B$2:$B$6232,$A457,'02_核算项'!$M$2:$M$6232,"BC")</f>
        <v>0</v>
      </c>
      <c r="N457" s="4">
        <f>SUMIFS('02_核算项'!$AC$2:$AC$6232,'02_核算项'!$B$2:$B$6232,$A457,'02_核算项'!$M$2:$M$6232,"OC")</f>
        <v>0</v>
      </c>
      <c r="O457" s="4">
        <f>SUMIFS('02_核算项'!$AC$2:$AC$6232,'02_核算项'!$B$2:$B$6232,$A457,'02_核算项'!$M$2:$M$6232,"NH3")</f>
        <v>0.0</v>
      </c>
      <c r="X457" s="4">
        <f>SUMIFS('02_核算项'!$AD$2:$AD$6232,'02_核算项'!$B$2:$B$6232,$A457,'02_核算项'!$M$2:$M$6232,"NH3")</f>
        <v>0.0</v>
      </c>
      <c r="Y457" s="2">
        <v>49</v>
      </c>
    </row>
    <row r="458" spans="1:25">
      <c r="A458" s="2" t="s">
        <v>5827</v>
      </c>
      <c r="B458" s="2" t="s">
        <v>910</v>
      </c>
      <c r="C458" s="2" t="s">
        <v>911</v>
      </c>
      <c r="D458" s="2" t="s">
        <v>278</v>
      </c>
      <c r="E458" s="2" t="s">
        <v>225</v>
      </c>
      <c r="F458" s="2" t="s">
        <v>418</v>
      </c>
      <c r="G458" s="4">
        <f>SUMIFS('02_核算项'!$AC$2:$AC$6232,'02_核算项'!$B$2:$B$6232,$A458,'02_核算项'!$M$2:$M$6232,"SO2")</f>
        <v>0.0</v>
      </c>
      <c r="H458" s="4">
        <f>SUMIFS('02_核算项'!$AC$2:$AC$6232,'02_核算项'!$B$2:$B$6232,$A458,'02_核算项'!$M$2:$M$6232,"NOX")</f>
        <v>0.0</v>
      </c>
      <c r="I458" s="4">
        <f>SUMIFS('02_核算项'!$AC$2:$AC$6232,'02_核算项'!$B$2:$B$6232,$A458,'02_核算项'!$M$2:$M$6232,"CO")</f>
        <v>0.0</v>
      </c>
      <c r="J458" s="4">
        <f>SUMIFS('02_核算项'!$AC$2:$AC$6232,'02_核算项'!$B$2:$B$6232,$A458,'02_核算项'!$M$2:$M$6232,"VOCS")</f>
        <v>0.0</v>
      </c>
      <c r="K458" s="4">
        <f>SUMIFS('02_核算项'!$AC$2:$AC$6232,'02_核算项'!$B$2:$B$6232,$A458,'02_核算项'!$M$2:$M$6232,"PM10")</f>
        <v>0.0</v>
      </c>
      <c r="L458" s="4">
        <f>SUMIFS('02_核算项'!$AC$2:$AC$6232,'02_核算项'!$B$2:$B$6232,$A458,'02_核算项'!$M$2:$M$6232,"PM25")</f>
        <v>0.0</v>
      </c>
      <c r="M458" s="4">
        <f>SUMIFS('02_核算项'!$AC$2:$AC$6232,'02_核算项'!$B$2:$B$6232,$A458,'02_核算项'!$M$2:$M$6232,"BC")</f>
        <v>0.0</v>
      </c>
      <c r="N458" s="4">
        <f>SUMIFS('02_核算项'!$AC$2:$AC$6232,'02_核算项'!$B$2:$B$6232,$A458,'02_核算项'!$M$2:$M$6232,"OC")</f>
        <v>0.0</v>
      </c>
      <c r="O458" s="4">
        <f>SUMIFS('02_核算项'!$AC$2:$AC$6232,'02_核算项'!$B$2:$B$6232,$A458,'02_核算项'!$M$2:$M$6232,"NH3")</f>
        <v>0.0</v>
      </c>
      <c r="P458" s="4">
        <f>SUMIFS('02_核算项'!$AD$2:$AD$6232,'02_核算项'!$B$2:$B$6232,$A458,'02_核算项'!$M$2:$M$6232,"SO2")</f>
        <v>0.0</v>
      </c>
      <c r="Q458" s="4">
        <f>SUMIFS('02_核算项'!$AD$2:$AD$6232,'02_核算项'!$B$2:$B$6232,$A458,'02_核算项'!$M$2:$M$6232,"NOX")</f>
        <v>0.0</v>
      </c>
      <c r="R458" s="4">
        <f>SUMIFS('02_核算项'!$AD$2:$AD$6232,'02_核算项'!$B$2:$B$6232,$A458,'02_核算项'!$M$2:$M$6232,"CO")</f>
        <v>0.0</v>
      </c>
      <c r="S458" s="4">
        <f>SUMIFS('02_核算项'!$AD$2:$AD$6232,'02_核算项'!$B$2:$B$6232,$A458,'02_核算项'!$M$2:$M$6232,"VOCS")</f>
        <v>0.0</v>
      </c>
      <c r="T458" s="4">
        <f>SUMIFS('02_核算项'!$AD$2:$AD$6232,'02_核算项'!$B$2:$B$6232,$A458,'02_核算项'!$M$2:$M$6232,"PM10")</f>
        <v>0.0</v>
      </c>
      <c r="U458" s="4">
        <f>SUMIFS('02_核算项'!$AD$2:$AD$6232,'02_核算项'!$B$2:$B$6232,$A458,'02_核算项'!$M$2:$M$6232,"PM25")</f>
        <v>0.0</v>
      </c>
      <c r="V458" s="4">
        <f>SUMIFS('02_核算项'!$AD$2:$AD$6232,'02_核算项'!$B$2:$B$6232,$A458,'02_核算项'!$M$2:$M$6232,"BC")</f>
        <v>0.0</v>
      </c>
      <c r="W458" s="4">
        <f>SUMIFS('02_核算项'!$AD$2:$AD$6232,'02_核算项'!$B$2:$B$6232,$A458,'02_核算项'!$M$2:$M$6232,"OC")</f>
        <v>0.0</v>
      </c>
      <c r="X458" s="4">
        <f>SUMIFS('02_核算项'!$AD$2:$AD$6232,'02_核算项'!$B$2:$B$6232,$A458,'02_核算项'!$M$2:$M$6232,"NH3")</f>
        <v>0.0</v>
      </c>
      <c r="Y458" s="2">
        <v>49</v>
      </c>
    </row>
    <row r="459" spans="1:25">
      <c r="A459" s="2" t="s">
        <v>5837</v>
      </c>
      <c r="B459" s="2" t="s">
        <v>1073</v>
      </c>
      <c r="C459" s="2" t="s">
        <v>325</v>
      </c>
      <c r="D459" s="2" t="s">
        <v>278</v>
      </c>
      <c r="E459" s="2" t="s">
        <v>120</v>
      </c>
      <c r="F459" s="2" t="s">
        <v>142</v>
      </c>
      <c r="G459" s="4">
        <f>SUMIFS('02_核算项'!$AC$2:$AC$6232,'02_核算项'!$B$2:$B$6232,$A459,'02_核算项'!$M$2:$M$6232,"SO2")</f>
        <v>0.0</v>
      </c>
      <c r="H459" s="4">
        <f>SUMIFS('02_核算项'!$AC$2:$AC$6232,'02_核算项'!$B$2:$B$6232,$A459,'02_核算项'!$M$2:$M$6232,"NOX")</f>
        <v>0.0</v>
      </c>
      <c r="I459" s="4">
        <f>SUMIFS('02_核算项'!$AC$2:$AC$6232,'02_核算项'!$B$2:$B$6232,$A459,'02_核算项'!$M$2:$M$6232,"CO")</f>
        <v>0.0</v>
      </c>
      <c r="J459" s="4">
        <f>SUMIFS('02_核算项'!$AC$2:$AC$6232,'02_核算项'!$B$2:$B$6232,$A459,'02_核算项'!$M$2:$M$6232,"VOCS")</f>
        <v>0.0</v>
      </c>
      <c r="K459" s="4">
        <f>SUMIFS('02_核算项'!$AC$2:$AC$6232,'02_核算项'!$B$2:$B$6232,$A459,'02_核算项'!$M$2:$M$6232,"PM10")</f>
        <v>0.0</v>
      </c>
      <c r="L459" s="4">
        <f>SUMIFS('02_核算项'!$AC$2:$AC$6232,'02_核算项'!$B$2:$B$6232,$A459,'02_核算项'!$M$2:$M$6232,"PM25")</f>
        <v>0.0</v>
      </c>
      <c r="M459" s="4">
        <f>SUMIFS('02_核算项'!$AC$2:$AC$6232,'02_核算项'!$B$2:$B$6232,$A459,'02_核算项'!$M$2:$M$6232,"BC")</f>
        <v>0.0</v>
      </c>
      <c r="N459" s="4">
        <f>SUMIFS('02_核算项'!$AC$2:$AC$6232,'02_核算项'!$B$2:$B$6232,$A459,'02_核算项'!$M$2:$M$6232,"OC")</f>
        <v>0.0</v>
      </c>
      <c r="O459" s="4">
        <f>SUMIFS('02_核算项'!$AC$2:$AC$6232,'02_核算项'!$B$2:$B$6232,$A459,'02_核算项'!$M$2:$M$6232,"NH3")</f>
        <v>0</v>
      </c>
      <c r="P459" s="4">
        <f>SUMIFS('02_核算项'!$AD$2:$AD$6232,'02_核算项'!$B$2:$B$6232,$A459,'02_核算项'!$M$2:$M$6232,"SO2")</f>
        <v>0.0</v>
      </c>
      <c r="Q459" s="4">
        <f>SUMIFS('02_核算项'!$AD$2:$AD$6232,'02_核算项'!$B$2:$B$6232,$A459,'02_核算项'!$M$2:$M$6232,"NOX")</f>
        <v>0.0</v>
      </c>
      <c r="R459" s="4">
        <f>SUMIFS('02_核算项'!$AD$2:$AD$6232,'02_核算项'!$B$2:$B$6232,$A459,'02_核算项'!$M$2:$M$6232,"CO")</f>
        <v>0.0</v>
      </c>
      <c r="S459" s="4">
        <f>SUMIFS('02_核算项'!$AD$2:$AD$6232,'02_核算项'!$B$2:$B$6232,$A459,'02_核算项'!$M$2:$M$6232,"VOCS")</f>
        <v>0.0</v>
      </c>
      <c r="T459" s="4">
        <f>SUMIFS('02_核算项'!$AD$2:$AD$6232,'02_核算项'!$B$2:$B$6232,$A459,'02_核算项'!$M$2:$M$6232,"PM10")</f>
        <v>0.0</v>
      </c>
      <c r="U459" s="4">
        <f>SUMIFS('02_核算项'!$AD$2:$AD$6232,'02_核算项'!$B$2:$B$6232,$A459,'02_核算项'!$M$2:$M$6232,"PM25")</f>
        <v>0.0</v>
      </c>
      <c r="V459" s="4">
        <f>SUMIFS('02_核算项'!$AD$2:$AD$6232,'02_核算项'!$B$2:$B$6232,$A459,'02_核算项'!$M$2:$M$6232,"BC")</f>
        <v>0.0</v>
      </c>
      <c r="W459" s="4">
        <f>SUMIFS('02_核算项'!$AD$2:$AD$6232,'02_核算项'!$B$2:$B$6232,$A459,'02_核算项'!$M$2:$M$6232,"OC")</f>
        <v>0.0</v>
      </c>
      <c r="Y459" s="2">
        <v>32</v>
      </c>
    </row>
    <row r="460" spans="1:25">
      <c r="A460" s="2" t="s">
        <v>5847</v>
      </c>
      <c r="B460" s="2" t="s">
        <v>879</v>
      </c>
      <c r="C460" s="2" t="s">
        <v>223</v>
      </c>
      <c r="D460" s="2" t="s">
        <v>278</v>
      </c>
      <c r="E460" s="2" t="s">
        <v>120</v>
      </c>
      <c r="F460" s="2" t="s">
        <v>297</v>
      </c>
      <c r="G460" s="4">
        <f>SUMIFS('02_核算项'!$AC$2:$AC$6232,'02_核算项'!$B$2:$B$6232,$A460,'02_核算项'!$M$2:$M$6232,"SO2")</f>
        <v>0</v>
      </c>
      <c r="H460" s="4">
        <f>SUMIFS('02_核算项'!$AC$2:$AC$6232,'02_核算项'!$B$2:$B$6232,$A460,'02_核算项'!$M$2:$M$6232,"NOX")</f>
        <v>0</v>
      </c>
      <c r="I460" s="4">
        <f>SUMIFS('02_核算项'!$AC$2:$AC$6232,'02_核算项'!$B$2:$B$6232,$A460,'02_核算项'!$M$2:$M$6232,"CO")</f>
        <v>0</v>
      </c>
      <c r="J460" s="4">
        <f>SUMIFS('02_核算项'!$AC$2:$AC$6232,'02_核算项'!$B$2:$B$6232,$A460,'02_核算项'!$M$2:$M$6232,"VOCS")</f>
        <v>0</v>
      </c>
      <c r="K460" s="4">
        <f>SUMIFS('02_核算项'!$AC$2:$AC$6232,'02_核算项'!$B$2:$B$6232,$A460,'02_核算项'!$M$2:$M$6232,"PM10")</f>
        <v>0</v>
      </c>
      <c r="L460" s="4">
        <f>SUMIFS('02_核算项'!$AC$2:$AC$6232,'02_核算项'!$B$2:$B$6232,$A460,'02_核算项'!$M$2:$M$6232,"PM25")</f>
        <v>0</v>
      </c>
      <c r="M460" s="4">
        <f>SUMIFS('02_核算项'!$AC$2:$AC$6232,'02_核算项'!$B$2:$B$6232,$A460,'02_核算项'!$M$2:$M$6232,"BC")</f>
        <v>0</v>
      </c>
      <c r="N460" s="4">
        <f>SUMIFS('02_核算项'!$AC$2:$AC$6232,'02_核算项'!$B$2:$B$6232,$A460,'02_核算项'!$M$2:$M$6232,"OC")</f>
        <v>0</v>
      </c>
      <c r="O460" s="4">
        <f>SUMIFS('02_核算项'!$AC$2:$AC$6232,'02_核算项'!$B$2:$B$6232,$A460,'02_核算项'!$M$2:$M$6232,"NH3")</f>
        <v>0.0</v>
      </c>
      <c r="X460" s="4">
        <f>SUMIFS('02_核算项'!$AD$2:$AD$6232,'02_核算项'!$B$2:$B$6232,$A460,'02_核算项'!$M$2:$M$6232,"NH3")</f>
        <v>0.0</v>
      </c>
      <c r="Y460" s="2">
        <v>58</v>
      </c>
    </row>
    <row r="461" spans="1:25">
      <c r="A461" s="2" t="s">
        <v>5857</v>
      </c>
      <c r="B461" s="2" t="s">
        <v>2902</v>
      </c>
      <c r="C461" s="2" t="s">
        <v>526</v>
      </c>
      <c r="D461" s="2" t="s">
        <v>119</v>
      </c>
      <c r="E461" s="2" t="s">
        <v>227</v>
      </c>
      <c r="F461" s="2" t="s">
        <v>418</v>
      </c>
      <c r="G461" s="4">
        <f>SUMIFS('02_核算项'!$AC$2:$AC$6232,'02_核算项'!$B$2:$B$6232,$A461,'02_核算项'!$M$2:$M$6232,"SO2")</f>
        <v>0.0</v>
      </c>
      <c r="H461" s="4">
        <f>SUMIFS('02_核算项'!$AC$2:$AC$6232,'02_核算项'!$B$2:$B$6232,$A461,'02_核算项'!$M$2:$M$6232,"NOX")</f>
        <v>2.491283</v>
      </c>
      <c r="I461" s="4">
        <f>SUMIFS('02_核算项'!$AC$2:$AC$6232,'02_核算项'!$B$2:$B$6232,$A461,'02_核算项'!$M$2:$M$6232,"CO")</f>
        <v>0.789919</v>
      </c>
      <c r="J461" s="4">
        <f>SUMIFS('02_核算项'!$AC$2:$AC$6232,'02_核算项'!$B$2:$B$6232,$A461,'02_核算项'!$M$2:$M$6232,"VOCS")</f>
        <v>0.0121526</v>
      </c>
      <c r="K461" s="4">
        <f>SUMIFS('02_核算项'!$AC$2:$AC$6232,'02_核算项'!$B$2:$B$6232,$A461,'02_核算项'!$M$2:$M$6232,"PM10")</f>
        <v>0.0182289</v>
      </c>
      <c r="L461" s="4">
        <f>SUMIFS('02_核算项'!$AC$2:$AC$6232,'02_核算项'!$B$2:$B$6232,$A461,'02_核算项'!$M$2:$M$6232,"PM25")</f>
        <v>0.0182289</v>
      </c>
      <c r="M461" s="4">
        <f>SUMIFS('02_核算项'!$AC$2:$AC$6232,'02_核算项'!$B$2:$B$6232,$A461,'02_核算项'!$M$2:$M$6232,"BC")</f>
        <v>0.0</v>
      </c>
      <c r="N461" s="4">
        <f>SUMIFS('02_核算项'!$AC$2:$AC$6232,'02_核算项'!$B$2:$B$6232,$A461,'02_核算项'!$M$2:$M$6232,"OC")</f>
        <v>0.0</v>
      </c>
      <c r="O461" s="4">
        <f>SUMIFS('02_核算项'!$AC$2:$AC$6232,'02_核算项'!$B$2:$B$6232,$A461,'02_核算项'!$M$2:$M$6232,"NH3")</f>
        <v>0.0</v>
      </c>
      <c r="P461" s="4">
        <f>SUMIFS('02_核算项'!$AD$2:$AD$6232,'02_核算项'!$B$2:$B$6232,$A461,'02_核算项'!$M$2:$M$6232,"SO2")</f>
        <v>0.0</v>
      </c>
      <c r="Q461" s="4">
        <f>SUMIFS('02_核算项'!$AD$2:$AD$6232,'02_核算项'!$B$2:$B$6232,$A461,'02_核算项'!$M$2:$M$6232,"NOX")</f>
        <v>1.9432007400000002</v>
      </c>
      <c r="R461" s="4">
        <f>SUMIFS('02_核算项'!$AD$2:$AD$6232,'02_核算项'!$B$2:$B$6232,$A461,'02_核算项'!$M$2:$M$6232,"CO")</f>
        <v>0.789919</v>
      </c>
      <c r="S461" s="4">
        <f>SUMIFS('02_核算项'!$AD$2:$AD$6232,'02_核算项'!$B$2:$B$6232,$A461,'02_核算项'!$M$2:$M$6232,"VOCS")</f>
        <v>0.0121526</v>
      </c>
      <c r="T461" s="4">
        <f>SUMIFS('02_核算项'!$AD$2:$AD$6232,'02_核算项'!$B$2:$B$6232,$A461,'02_核算项'!$M$2:$M$6232,"PM10")</f>
        <v>0.0182289</v>
      </c>
      <c r="U461" s="4">
        <f>SUMIFS('02_核算项'!$AD$2:$AD$6232,'02_核算项'!$B$2:$B$6232,$A461,'02_核算项'!$M$2:$M$6232,"PM25")</f>
        <v>0.0182289</v>
      </c>
      <c r="V461" s="4">
        <f>SUMIFS('02_核算项'!$AD$2:$AD$6232,'02_核算项'!$B$2:$B$6232,$A461,'02_核算项'!$M$2:$M$6232,"BC")</f>
        <v>0.0</v>
      </c>
      <c r="W461" s="4">
        <f>SUMIFS('02_核算项'!$AD$2:$AD$6232,'02_核算项'!$B$2:$B$6232,$A461,'02_核算项'!$M$2:$M$6232,"OC")</f>
        <v>0.0</v>
      </c>
      <c r="X461" s="4">
        <f>SUMIFS('02_核算项'!$AD$2:$AD$6232,'02_核算项'!$B$2:$B$6232,$A461,'02_核算项'!$M$2:$M$6232,"NH3")</f>
        <v>0.0</v>
      </c>
      <c r="Y461" s="2">
        <v>32</v>
      </c>
    </row>
    <row r="462" spans="1:25">
      <c r="A462" s="2" t="s">
        <v>5867</v>
      </c>
      <c r="B462" s="2" t="s">
        <v>5291</v>
      </c>
      <c r="C462" s="2" t="s">
        <v>924</v>
      </c>
      <c r="D462" s="2" t="s">
        <v>50</v>
      </c>
      <c r="E462" s="2" t="s">
        <v>225</v>
      </c>
      <c r="F462" s="2" t="s">
        <v>297</v>
      </c>
      <c r="G462" s="4">
        <f>SUMIFS('02_核算项'!$AC$2:$AC$6232,'02_核算项'!$B$2:$B$6232,$A462,'02_核算项'!$M$2:$M$6232,"SO2")</f>
        <v>0.0</v>
      </c>
      <c r="H462" s="4">
        <f>SUMIFS('02_核算项'!$AC$2:$AC$6232,'02_核算项'!$B$2:$B$6232,$A462,'02_核算项'!$M$2:$M$6232,"NOX")</f>
        <v>629.33688</v>
      </c>
      <c r="I462" s="4">
        <f>SUMIFS('02_核算项'!$AC$2:$AC$6232,'02_核算项'!$B$2:$B$6232,$A462,'02_核算项'!$M$2:$M$6232,"CO")</f>
        <v>199.54584</v>
      </c>
      <c r="J462" s="4">
        <f>SUMIFS('02_核算项'!$AC$2:$AC$6232,'02_核算项'!$B$2:$B$6232,$A462,'02_核算项'!$M$2:$M$6232,"VOCS")</f>
        <v>3.069936</v>
      </c>
      <c r="K462" s="4">
        <f>SUMIFS('02_核算项'!$AC$2:$AC$6232,'02_核算项'!$B$2:$B$6232,$A462,'02_核算项'!$M$2:$M$6232,"PM10")</f>
        <v>4.604904</v>
      </c>
      <c r="L462" s="4">
        <f>SUMIFS('02_核算项'!$AC$2:$AC$6232,'02_核算项'!$B$2:$B$6232,$A462,'02_核算项'!$M$2:$M$6232,"PM25")</f>
        <v>4.604904</v>
      </c>
      <c r="M462" s="4">
        <f>SUMIFS('02_核算项'!$AC$2:$AC$6232,'02_核算项'!$B$2:$B$6232,$A462,'02_核算项'!$M$2:$M$6232,"BC")</f>
        <v>0.0</v>
      </c>
      <c r="N462" s="4">
        <f>SUMIFS('02_核算项'!$AC$2:$AC$6232,'02_核算项'!$B$2:$B$6232,$A462,'02_核算项'!$M$2:$M$6232,"OC")</f>
        <v>0.0</v>
      </c>
      <c r="O462" s="4">
        <f>SUMIFS('02_核算项'!$AC$2:$AC$6232,'02_核算项'!$B$2:$B$6232,$A462,'02_核算项'!$M$2:$M$6232,"NH3")</f>
        <v>0</v>
      </c>
      <c r="P462" s="4">
        <f>SUMIFS('02_核算项'!$AD$2:$AD$6232,'02_核算项'!$B$2:$B$6232,$A462,'02_核算项'!$M$2:$M$6232,"SO2")</f>
        <v>0.0</v>
      </c>
      <c r="Q462" s="4">
        <f>SUMIFS('02_核算项'!$AD$2:$AD$6232,'02_核算项'!$B$2:$B$6232,$A462,'02_核算项'!$M$2:$M$6232,"NOX")</f>
        <v>226.56127679999997</v>
      </c>
      <c r="R462" s="4">
        <f>SUMIFS('02_核算项'!$AD$2:$AD$6232,'02_核算项'!$B$2:$B$6232,$A462,'02_核算项'!$M$2:$M$6232,"CO")</f>
        <v>199.54584</v>
      </c>
      <c r="S462" s="4">
        <f>SUMIFS('02_核算项'!$AD$2:$AD$6232,'02_核算项'!$B$2:$B$6232,$A462,'02_核算项'!$M$2:$M$6232,"VOCS")</f>
        <v>3.069936</v>
      </c>
      <c r="T462" s="4">
        <f>SUMIFS('02_核算项'!$AD$2:$AD$6232,'02_核算项'!$B$2:$B$6232,$A462,'02_核算项'!$M$2:$M$6232,"PM10")</f>
        <v>1.9801087200000003</v>
      </c>
      <c r="U462" s="4">
        <f>SUMIFS('02_核算项'!$AD$2:$AD$6232,'02_核算项'!$B$2:$B$6232,$A462,'02_核算项'!$M$2:$M$6232,"PM25")</f>
        <v>1.9801087200000003</v>
      </c>
      <c r="V462" s="4">
        <f>SUMIFS('02_核算项'!$AD$2:$AD$6232,'02_核算项'!$B$2:$B$6232,$A462,'02_核算项'!$M$2:$M$6232,"BC")</f>
        <v>0.0</v>
      </c>
      <c r="W462" s="4">
        <f>SUMIFS('02_核算项'!$AD$2:$AD$6232,'02_核算项'!$B$2:$B$6232,$A462,'02_核算项'!$M$2:$M$6232,"OC")</f>
        <v>0.0</v>
      </c>
      <c r="Y462" s="2">
        <v>29</v>
      </c>
    </row>
    <row r="463" spans="1:25">
      <c r="A463" s="2" t="s">
        <v>5877</v>
      </c>
      <c r="B463" s="2" t="s">
        <v>5878</v>
      </c>
      <c r="C463" s="2" t="s">
        <v>296</v>
      </c>
      <c r="D463" s="2" t="s">
        <v>224</v>
      </c>
      <c r="E463" s="2" t="s">
        <v>51</v>
      </c>
      <c r="F463" s="2" t="s">
        <v>52</v>
      </c>
      <c r="G463" s="4">
        <f>SUMIFS('02_核算项'!$AC$2:$AC$6232,'02_核算项'!$B$2:$B$6232,$A463,'02_核算项'!$M$2:$M$6232,"SO2")</f>
        <v>0</v>
      </c>
      <c r="H463" s="4">
        <f>SUMIFS('02_核算项'!$AC$2:$AC$6232,'02_核算项'!$B$2:$B$6232,$A463,'02_核算项'!$M$2:$M$6232,"NOX")</f>
        <v>0</v>
      </c>
      <c r="I463" s="4">
        <f>SUMIFS('02_核算项'!$AC$2:$AC$6232,'02_核算项'!$B$2:$B$6232,$A463,'02_核算项'!$M$2:$M$6232,"CO")</f>
        <v>0</v>
      </c>
      <c r="J463" s="4">
        <f>SUMIFS('02_核算项'!$AC$2:$AC$6232,'02_核算项'!$B$2:$B$6232,$A463,'02_核算项'!$M$2:$M$6232,"VOCS")</f>
        <v>0</v>
      </c>
      <c r="K463" s="4">
        <f>SUMIFS('02_核算项'!$AC$2:$AC$6232,'02_核算项'!$B$2:$B$6232,$A463,'02_核算项'!$M$2:$M$6232,"PM10")</f>
        <v>0</v>
      </c>
      <c r="L463" s="4">
        <f>SUMIFS('02_核算项'!$AC$2:$AC$6232,'02_核算项'!$B$2:$B$6232,$A463,'02_核算项'!$M$2:$M$6232,"PM25")</f>
        <v>0</v>
      </c>
      <c r="M463" s="4">
        <f>SUMIFS('02_核算项'!$AC$2:$AC$6232,'02_核算项'!$B$2:$B$6232,$A463,'02_核算项'!$M$2:$M$6232,"BC")</f>
        <v>0</v>
      </c>
      <c r="N463" s="4">
        <f>SUMIFS('02_核算项'!$AC$2:$AC$6232,'02_核算项'!$B$2:$B$6232,$A463,'02_核算项'!$M$2:$M$6232,"OC")</f>
        <v>0</v>
      </c>
      <c r="O463" s="4">
        <f>SUMIFS('02_核算项'!$AC$2:$AC$6232,'02_核算项'!$B$2:$B$6232,$A463,'02_核算项'!$M$2:$M$6232,"NH3")</f>
        <v>0.0</v>
      </c>
      <c r="X463" s="4">
        <f>SUMIFS('02_核算项'!$AD$2:$AD$6232,'02_核算项'!$B$2:$B$6232,$A463,'02_核算项'!$M$2:$M$6232,"NH3")</f>
        <v>0.0</v>
      </c>
      <c r="Y463" s="2">
        <v>36</v>
      </c>
    </row>
    <row r="464" spans="1:25">
      <c r="A464" s="2" t="s">
        <v>5890</v>
      </c>
      <c r="B464" s="2" t="s">
        <v>5891</v>
      </c>
      <c r="C464" s="2" t="s">
        <v>984</v>
      </c>
      <c r="D464" s="2" t="s">
        <v>224</v>
      </c>
      <c r="E464" s="2" t="s">
        <v>51</v>
      </c>
      <c r="F464" s="2" t="s">
        <v>52</v>
      </c>
      <c r="G464" s="4">
        <f>SUMIFS('02_核算项'!$AC$2:$AC$6232,'02_核算项'!$B$2:$B$6232,$A464,'02_核算项'!$M$2:$M$6232,"SO2")</f>
        <v>5318.11</v>
      </c>
      <c r="H464" s="4">
        <f>SUMIFS('02_核算项'!$AC$2:$AC$6232,'02_核算项'!$B$2:$B$6232,$A464,'02_核算项'!$M$2:$M$6232,"NOX")</f>
        <v>3222.149</v>
      </c>
      <c r="I464" s="4">
        <f>SUMIFS('02_核算项'!$AC$2:$AC$6232,'02_核算项'!$B$2:$B$6232,$A464,'02_核算项'!$M$2:$M$6232,"CO")</f>
        <v>893.8</v>
      </c>
      <c r="J464" s="4">
        <f>SUMIFS('02_核算项'!$AC$2:$AC$6232,'02_核算项'!$B$2:$B$6232,$A464,'02_核算项'!$M$2:$M$6232,"VOCS")</f>
        <v>17.876</v>
      </c>
      <c r="K464" s="4">
        <f>SUMIFS('02_核算项'!$AC$2:$AC$6232,'02_核算项'!$B$2:$B$6232,$A464,'02_核算项'!$M$2:$M$6232,"PM10")</f>
        <v>14986.344600000002</v>
      </c>
      <c r="L464" s="4">
        <f>SUMIFS('02_核算项'!$AC$2:$AC$6232,'02_核算项'!$B$2:$B$6232,$A464,'02_核算项'!$M$2:$M$6232,"PM25")</f>
        <v>3909.4812000000006</v>
      </c>
      <c r="M464" s="4">
        <f>SUMIFS('02_核算项'!$AC$2:$AC$6232,'02_核算项'!$B$2:$B$6232,$A464,'02_核算项'!$M$2:$M$6232,"BC")</f>
        <v>7.8189624</v>
      </c>
      <c r="N464" s="4">
        <f>SUMIFS('02_核算项'!$AC$2:$AC$6232,'02_核算项'!$B$2:$B$6232,$A464,'02_核算项'!$M$2:$M$6232,"OC")</f>
        <v>0.0</v>
      </c>
      <c r="O464" s="4">
        <f>SUMIFS('02_核算项'!$AC$2:$AC$6232,'02_核算项'!$B$2:$B$6232,$A464,'02_核算项'!$M$2:$M$6232,"NH3")</f>
        <v>71.504</v>
      </c>
      <c r="P464" s="4">
        <f>SUMIFS('02_核算项'!$AD$2:$AD$6232,'02_核算项'!$B$2:$B$6232,$A464,'02_核算项'!$M$2:$M$6232,"SO2")</f>
        <v>1063.6219999999996</v>
      </c>
      <c r="Q464" s="4">
        <f>SUMIFS('02_核算项'!$AD$2:$AD$6232,'02_核算项'!$B$2:$B$6232,$A464,'02_核算项'!$M$2:$M$6232,"NOX")</f>
        <v>1159.97364</v>
      </c>
      <c r="R464" s="4">
        <f>SUMIFS('02_核算项'!$AD$2:$AD$6232,'02_核算项'!$B$2:$B$6232,$A464,'02_核算项'!$M$2:$M$6232,"CO")</f>
        <v>893.8</v>
      </c>
      <c r="S464" s="4">
        <f>SUMIFS('02_核算项'!$AD$2:$AD$6232,'02_核算项'!$B$2:$B$6232,$A464,'02_核算项'!$M$2:$M$6232,"VOCS")</f>
        <v>17.876</v>
      </c>
      <c r="T464" s="4">
        <f>SUMIFS('02_核算项'!$AD$2:$AD$6232,'02_核算项'!$B$2:$B$6232,$A464,'02_核算项'!$M$2:$M$6232,"PM10")</f>
        <v>267.14788200000027</v>
      </c>
      <c r="U464" s="4">
        <f>SUMIFS('02_核算项'!$AD$2:$AD$6232,'02_核算项'!$B$2:$B$6232,$A464,'02_核算项'!$M$2:$M$6232,"PM25")</f>
        <v>156.37924800000016</v>
      </c>
      <c r="V464" s="4">
        <f>SUMIFS('02_核算项'!$AD$2:$AD$6232,'02_核算项'!$B$2:$B$6232,$A464,'02_核算项'!$M$2:$M$6232,"BC")</f>
        <v>0.3127584960000003</v>
      </c>
      <c r="W464" s="4">
        <f>SUMIFS('02_核算项'!$AD$2:$AD$6232,'02_核算项'!$B$2:$B$6232,$A464,'02_核算项'!$M$2:$M$6232,"OC")</f>
        <v>0.0</v>
      </c>
      <c r="X464" s="4">
        <f>SUMIFS('02_核算项'!$AD$2:$AD$6232,'02_核算项'!$B$2:$B$6232,$A464,'02_核算项'!$M$2:$M$6232,"NH3")</f>
        <v>71.504</v>
      </c>
      <c r="Y464" s="2">
        <v>15</v>
      </c>
    </row>
    <row r="465" spans="1:25">
      <c r="A465" s="2" t="s">
        <v>5901</v>
      </c>
      <c r="B465" s="2" t="s">
        <v>3139</v>
      </c>
      <c r="C465" s="2" t="s">
        <v>924</v>
      </c>
      <c r="D465" s="2" t="s">
        <v>119</v>
      </c>
      <c r="E465" s="2" t="s">
        <v>227</v>
      </c>
      <c r="F465" s="2" t="s">
        <v>142</v>
      </c>
      <c r="G465" s="4">
        <f>SUMIFS('02_核算项'!$AC$2:$AC$6232,'02_核算项'!$B$2:$B$6232,$A465,'02_核算项'!$M$2:$M$6232,"SO2")</f>
        <v>0.0</v>
      </c>
      <c r="H465" s="4">
        <f>SUMIFS('02_核算项'!$AC$2:$AC$6232,'02_核算项'!$B$2:$B$6232,$A465,'02_核算项'!$M$2:$M$6232,"NOX")</f>
        <v>0.9019999999999999</v>
      </c>
      <c r="I465" s="4">
        <f>SUMIFS('02_核算项'!$AC$2:$AC$6232,'02_核算项'!$B$2:$B$6232,$A465,'02_核算项'!$M$2:$M$6232,"CO")</f>
        <v>0.286</v>
      </c>
      <c r="J465" s="4">
        <f>SUMIFS('02_核算项'!$AC$2:$AC$6232,'02_核算项'!$B$2:$B$6232,$A465,'02_核算项'!$M$2:$M$6232,"VOCS")</f>
        <v>0.0044</v>
      </c>
      <c r="K465" s="4">
        <f>SUMIFS('02_核算项'!$AC$2:$AC$6232,'02_核算项'!$B$2:$B$6232,$A465,'02_核算项'!$M$2:$M$6232,"PM10")</f>
        <v>0.0066</v>
      </c>
      <c r="L465" s="4">
        <f>SUMIFS('02_核算项'!$AC$2:$AC$6232,'02_核算项'!$B$2:$B$6232,$A465,'02_核算项'!$M$2:$M$6232,"PM25")</f>
        <v>0.0066</v>
      </c>
      <c r="M465" s="4">
        <f>SUMIFS('02_核算项'!$AC$2:$AC$6232,'02_核算项'!$B$2:$B$6232,$A465,'02_核算项'!$M$2:$M$6232,"BC")</f>
        <v>0.0</v>
      </c>
      <c r="N465" s="4">
        <f>SUMIFS('02_核算项'!$AC$2:$AC$6232,'02_核算项'!$B$2:$B$6232,$A465,'02_核算项'!$M$2:$M$6232,"OC")</f>
        <v>0.0</v>
      </c>
      <c r="O465" s="4">
        <f>SUMIFS('02_核算项'!$AC$2:$AC$6232,'02_核算项'!$B$2:$B$6232,$A465,'02_核算项'!$M$2:$M$6232,"NH3")</f>
        <v>0.0</v>
      </c>
      <c r="P465" s="4">
        <f>SUMIFS('02_核算项'!$AD$2:$AD$6232,'02_核算项'!$B$2:$B$6232,$A465,'02_核算项'!$M$2:$M$6232,"SO2")</f>
        <v>0.0</v>
      </c>
      <c r="Q465" s="4">
        <f>SUMIFS('02_核算项'!$AD$2:$AD$6232,'02_核算项'!$B$2:$B$6232,$A465,'02_核算项'!$M$2:$M$6232,"NOX")</f>
        <v>0.70356</v>
      </c>
      <c r="R465" s="4">
        <f>SUMIFS('02_核算项'!$AD$2:$AD$6232,'02_核算项'!$B$2:$B$6232,$A465,'02_核算项'!$M$2:$M$6232,"CO")</f>
        <v>0.286</v>
      </c>
      <c r="S465" s="4">
        <f>SUMIFS('02_核算项'!$AD$2:$AD$6232,'02_核算项'!$B$2:$B$6232,$A465,'02_核算项'!$M$2:$M$6232,"VOCS")</f>
        <v>0.0044</v>
      </c>
      <c r="T465" s="4">
        <f>SUMIFS('02_核算项'!$AD$2:$AD$6232,'02_核算项'!$B$2:$B$6232,$A465,'02_核算项'!$M$2:$M$6232,"PM10")</f>
        <v>0.0066</v>
      </c>
      <c r="U465" s="4">
        <f>SUMIFS('02_核算项'!$AD$2:$AD$6232,'02_核算项'!$B$2:$B$6232,$A465,'02_核算项'!$M$2:$M$6232,"PM25")</f>
        <v>0.0066</v>
      </c>
      <c r="V465" s="4">
        <f>SUMIFS('02_核算项'!$AD$2:$AD$6232,'02_核算项'!$B$2:$B$6232,$A465,'02_核算项'!$M$2:$M$6232,"BC")</f>
        <v>0.0</v>
      </c>
      <c r="W465" s="4">
        <f>SUMIFS('02_核算项'!$AD$2:$AD$6232,'02_核算项'!$B$2:$B$6232,$A465,'02_核算项'!$M$2:$M$6232,"OC")</f>
        <v>0.0</v>
      </c>
      <c r="X465" s="4">
        <f>SUMIFS('02_核算项'!$AD$2:$AD$6232,'02_核算项'!$B$2:$B$6232,$A465,'02_核算项'!$M$2:$M$6232,"NH3")</f>
        <v>0.0</v>
      </c>
      <c r="Y465" s="2">
        <v>32</v>
      </c>
    </row>
    <row r="466" spans="1:25">
      <c r="A466" s="2" t="s">
        <v>5911</v>
      </c>
      <c r="B466" s="2" t="s">
        <v>983</v>
      </c>
      <c r="C466" s="2" t="s">
        <v>984</v>
      </c>
      <c r="D466" s="2" t="s">
        <v>119</v>
      </c>
      <c r="E466" s="2" t="s">
        <v>227</v>
      </c>
      <c r="F466" s="2" t="s">
        <v>52</v>
      </c>
      <c r="G466" s="4">
        <f>SUMIFS('02_核算项'!$AC$2:$AC$6232,'02_核算项'!$B$2:$B$6232,$A466,'02_核算项'!$M$2:$M$6232,"SO2")</f>
        <v>0.0</v>
      </c>
      <c r="H466" s="4">
        <f>SUMIFS('02_核算项'!$AC$2:$AC$6232,'02_核算项'!$B$2:$B$6232,$A466,'02_核算项'!$M$2:$M$6232,"NOX")</f>
        <v>0.43377999999999994</v>
      </c>
      <c r="I466" s="4">
        <f>SUMIFS('02_核算项'!$AC$2:$AC$6232,'02_核算项'!$B$2:$B$6232,$A466,'02_核算项'!$M$2:$M$6232,"CO")</f>
        <v>0.13754</v>
      </c>
      <c r="J466" s="4">
        <f>SUMIFS('02_核算项'!$AC$2:$AC$6232,'02_核算项'!$B$2:$B$6232,$A466,'02_核算项'!$M$2:$M$6232,"VOCS")</f>
        <v>0.002116</v>
      </c>
      <c r="K466" s="4">
        <f>SUMIFS('02_核算项'!$AC$2:$AC$6232,'02_核算项'!$B$2:$B$6232,$A466,'02_核算项'!$M$2:$M$6232,"PM10")</f>
        <v>0.003174</v>
      </c>
      <c r="L466" s="4">
        <f>SUMIFS('02_核算项'!$AC$2:$AC$6232,'02_核算项'!$B$2:$B$6232,$A466,'02_核算项'!$M$2:$M$6232,"PM25")</f>
        <v>0.003174</v>
      </c>
      <c r="M466" s="4">
        <f>SUMIFS('02_核算项'!$AC$2:$AC$6232,'02_核算项'!$B$2:$B$6232,$A466,'02_核算项'!$M$2:$M$6232,"BC")</f>
        <v>0.0</v>
      </c>
      <c r="N466" s="4">
        <f>SUMIFS('02_核算项'!$AC$2:$AC$6232,'02_核算项'!$B$2:$B$6232,$A466,'02_核算项'!$M$2:$M$6232,"OC")</f>
        <v>0.0</v>
      </c>
      <c r="O466" s="4">
        <f>SUMIFS('02_核算项'!$AC$2:$AC$6232,'02_核算项'!$B$2:$B$6232,$A466,'02_核算项'!$M$2:$M$6232,"NH3")</f>
        <v>0.0</v>
      </c>
      <c r="P466" s="4">
        <f>SUMIFS('02_核算项'!$AD$2:$AD$6232,'02_核算项'!$B$2:$B$6232,$A466,'02_核算项'!$M$2:$M$6232,"SO2")</f>
        <v>0.0</v>
      </c>
      <c r="Q466" s="4">
        <f>SUMIFS('02_核算项'!$AD$2:$AD$6232,'02_核算项'!$B$2:$B$6232,$A466,'02_核算项'!$M$2:$M$6232,"NOX")</f>
        <v>0.3383484</v>
      </c>
      <c r="R466" s="4">
        <f>SUMIFS('02_核算项'!$AD$2:$AD$6232,'02_核算项'!$B$2:$B$6232,$A466,'02_核算项'!$M$2:$M$6232,"CO")</f>
        <v>0.13754</v>
      </c>
      <c r="S466" s="4">
        <f>SUMIFS('02_核算项'!$AD$2:$AD$6232,'02_核算项'!$B$2:$B$6232,$A466,'02_核算项'!$M$2:$M$6232,"VOCS")</f>
        <v>0.002116</v>
      </c>
      <c r="T466" s="4">
        <f>SUMIFS('02_核算项'!$AD$2:$AD$6232,'02_核算项'!$B$2:$B$6232,$A466,'02_核算项'!$M$2:$M$6232,"PM10")</f>
        <v>0.003174</v>
      </c>
      <c r="U466" s="4">
        <f>SUMIFS('02_核算项'!$AD$2:$AD$6232,'02_核算项'!$B$2:$B$6232,$A466,'02_核算项'!$M$2:$M$6232,"PM25")</f>
        <v>0.003174</v>
      </c>
      <c r="V466" s="4">
        <f>SUMIFS('02_核算项'!$AD$2:$AD$6232,'02_核算项'!$B$2:$B$6232,$A466,'02_核算项'!$M$2:$M$6232,"BC")</f>
        <v>0.0</v>
      </c>
      <c r="W466" s="4">
        <f>SUMIFS('02_核算项'!$AD$2:$AD$6232,'02_核算项'!$B$2:$B$6232,$A466,'02_核算项'!$M$2:$M$6232,"OC")</f>
        <v>0.0</v>
      </c>
      <c r="X466" s="4">
        <f>SUMIFS('02_核算项'!$AD$2:$AD$6232,'02_核算项'!$B$2:$B$6232,$A466,'02_核算项'!$M$2:$M$6232,"NH3")</f>
        <v>0.0</v>
      </c>
      <c r="Y466" s="2">
        <v>32</v>
      </c>
    </row>
    <row r="467" spans="1:25">
      <c r="A467" s="2" t="s">
        <v>5921</v>
      </c>
      <c r="B467" s="2" t="s">
        <v>2846</v>
      </c>
      <c r="C467" s="2" t="s">
        <v>984</v>
      </c>
      <c r="D467" s="2" t="s">
        <v>50</v>
      </c>
      <c r="E467" s="2" t="s">
        <v>51</v>
      </c>
      <c r="F467" s="2" t="s">
        <v>142</v>
      </c>
      <c r="G467" s="4">
        <f>SUMIFS('02_核算项'!$AC$2:$AC$6232,'02_核算项'!$B$2:$B$6232,$A467,'02_核算项'!$M$2:$M$6232,"SO2")</f>
        <v>11385.882549</v>
      </c>
      <c r="H467" s="4">
        <f>SUMIFS('02_核算项'!$AC$2:$AC$6232,'02_核算项'!$B$2:$B$6232,$A467,'02_核算项'!$M$2:$M$6232,"NOX")</f>
        <v>10731.0082586</v>
      </c>
      <c r="I467" s="4">
        <f>SUMIFS('02_核算项'!$AC$2:$AC$6232,'02_核算项'!$B$2:$B$6232,$A467,'02_核算项'!$M$2:$M$6232,"CO")</f>
        <v>2976.70132</v>
      </c>
      <c r="J467" s="4">
        <f>SUMIFS('02_核算项'!$AC$2:$AC$6232,'02_核算项'!$B$2:$B$6232,$A467,'02_核算项'!$M$2:$M$6232,"VOCS")</f>
        <v>59.5340264</v>
      </c>
      <c r="K467" s="4">
        <f>SUMIFS('02_核算项'!$AC$2:$AC$6232,'02_核算项'!$B$2:$B$6232,$A467,'02_核算项'!$M$2:$M$6232,"PM10")</f>
        <v>36662.54180778</v>
      </c>
      <c r="L467" s="4">
        <f>SUMIFS('02_核算项'!$AC$2:$AC$6232,'02_核算项'!$B$2:$B$6232,$A467,'02_核算项'!$M$2:$M$6232,"PM25")</f>
        <v>9564.14134116</v>
      </c>
      <c r="M467" s="4">
        <f>SUMIFS('02_核算项'!$AC$2:$AC$6232,'02_核算项'!$B$2:$B$6232,$A467,'02_核算项'!$M$2:$M$6232,"BC")</f>
        <v>19.12828268232</v>
      </c>
      <c r="N467" s="4">
        <f>SUMIFS('02_核算项'!$AC$2:$AC$6232,'02_核算项'!$B$2:$B$6232,$A467,'02_核算项'!$M$2:$M$6232,"OC")</f>
        <v>0.0</v>
      </c>
      <c r="O467" s="4">
        <f>SUMIFS('02_核算项'!$AC$2:$AC$6232,'02_核算项'!$B$2:$B$6232,$A467,'02_核算项'!$M$2:$M$6232,"NH3")</f>
        <v>0.0</v>
      </c>
      <c r="P467" s="4">
        <f>SUMIFS('02_核算项'!$AD$2:$AD$6232,'02_核算项'!$B$2:$B$6232,$A467,'02_核算项'!$M$2:$M$6232,"SO2")</f>
        <v>11385.882549</v>
      </c>
      <c r="Q467" s="4">
        <f>SUMIFS('02_核算项'!$AD$2:$AD$6232,'02_核算项'!$B$2:$B$6232,$A467,'02_核算项'!$M$2:$M$6232,"NOX")</f>
        <v>8370.186441708001</v>
      </c>
      <c r="R467" s="4">
        <f>SUMIFS('02_核算项'!$AD$2:$AD$6232,'02_核算项'!$B$2:$B$6232,$A467,'02_核算项'!$M$2:$M$6232,"CO")</f>
        <v>2976.70132</v>
      </c>
      <c r="S467" s="4">
        <f>SUMIFS('02_核算项'!$AD$2:$AD$6232,'02_核算项'!$B$2:$B$6232,$A467,'02_核算项'!$M$2:$M$6232,"VOCS")</f>
        <v>59.5340264</v>
      </c>
      <c r="T467" s="4">
        <f>SUMIFS('02_核算项'!$AD$2:$AD$6232,'02_核算项'!$B$2:$B$6232,$A467,'02_核算项'!$M$2:$M$6232,"PM10")</f>
        <v>36662.54180778</v>
      </c>
      <c r="U467" s="4">
        <f>SUMIFS('02_核算项'!$AD$2:$AD$6232,'02_核算项'!$B$2:$B$6232,$A467,'02_核算项'!$M$2:$M$6232,"PM25")</f>
        <v>9564.14134116</v>
      </c>
      <c r="V467" s="4">
        <f>SUMIFS('02_核算项'!$AD$2:$AD$6232,'02_核算项'!$B$2:$B$6232,$A467,'02_核算项'!$M$2:$M$6232,"BC")</f>
        <v>19.12828268232</v>
      </c>
      <c r="W467" s="4">
        <f>SUMIFS('02_核算项'!$AD$2:$AD$6232,'02_核算项'!$B$2:$B$6232,$A467,'02_核算项'!$M$2:$M$6232,"OC")</f>
        <v>0.0</v>
      </c>
      <c r="X467" s="4">
        <f>SUMIFS('02_核算项'!$AD$2:$AD$6232,'02_核算项'!$B$2:$B$6232,$A467,'02_核算项'!$M$2:$M$6232,"NH3")</f>
        <v>0.0</v>
      </c>
      <c r="Y467" s="2">
        <v>32</v>
      </c>
    </row>
    <row r="468" spans="1:25">
      <c r="A468" s="2" t="s">
        <v>5931</v>
      </c>
      <c r="B468" s="2" t="s">
        <v>797</v>
      </c>
      <c r="C468" s="2" t="s">
        <v>514</v>
      </c>
      <c r="D468" s="2" t="s">
        <v>224</v>
      </c>
      <c r="E468" s="2" t="s">
        <v>225</v>
      </c>
      <c r="F468" s="2" t="s">
        <v>1019</v>
      </c>
      <c r="G468" s="4">
        <f>SUMIFS('02_核算项'!$AC$2:$AC$6232,'02_核算项'!$B$2:$B$6232,$A468,'02_核算项'!$M$2:$M$6232,"SO2")</f>
        <v>0.0</v>
      </c>
      <c r="H468" s="4">
        <f>SUMIFS('02_核算项'!$AC$2:$AC$6232,'02_核算项'!$B$2:$B$6232,$A468,'02_核算项'!$M$2:$M$6232,"NOX")</f>
        <v>773.252251</v>
      </c>
      <c r="I468" s="4">
        <f>SUMIFS('02_核算项'!$AC$2:$AC$6232,'02_核算项'!$B$2:$B$6232,$A468,'02_核算项'!$M$2:$M$6232,"CO")</f>
        <v>245.17754300000007</v>
      </c>
      <c r="J468" s="4">
        <f>SUMIFS('02_核算项'!$AC$2:$AC$6232,'02_核算项'!$B$2:$B$6232,$A468,'02_核算项'!$M$2:$M$6232,"VOCS")</f>
        <v>3.771962200000001</v>
      </c>
      <c r="K468" s="4">
        <f>SUMIFS('02_核算项'!$AC$2:$AC$6232,'02_核算项'!$B$2:$B$6232,$A468,'02_核算项'!$M$2:$M$6232,"PM10")</f>
        <v>5.6579433</v>
      </c>
      <c r="L468" s="4">
        <f>SUMIFS('02_核算项'!$AC$2:$AC$6232,'02_核算项'!$B$2:$B$6232,$A468,'02_核算项'!$M$2:$M$6232,"PM25")</f>
        <v>5.6579433</v>
      </c>
      <c r="M468" s="4">
        <f>SUMIFS('02_核算项'!$AC$2:$AC$6232,'02_核算项'!$B$2:$B$6232,$A468,'02_核算项'!$M$2:$M$6232,"BC")</f>
        <v>0.0</v>
      </c>
      <c r="N468" s="4">
        <f>SUMIFS('02_核算项'!$AC$2:$AC$6232,'02_核算项'!$B$2:$B$6232,$A468,'02_核算项'!$M$2:$M$6232,"OC")</f>
        <v>0.0</v>
      </c>
      <c r="O468" s="4">
        <f>SUMIFS('02_核算项'!$AC$2:$AC$6232,'02_核算项'!$B$2:$B$6232,$A468,'02_核算项'!$M$2:$M$6232,"NH3")</f>
        <v>0</v>
      </c>
      <c r="P468" s="4">
        <f>SUMIFS('02_核算项'!$AD$2:$AD$6232,'02_核算项'!$B$2:$B$6232,$A468,'02_核算项'!$M$2:$M$6232,"SO2")</f>
        <v>0.0</v>
      </c>
      <c r="Q468" s="4">
        <f>SUMIFS('02_核算项'!$AD$2:$AD$6232,'02_核算项'!$B$2:$B$6232,$A468,'02_核算项'!$M$2:$M$6232,"NOX")</f>
        <v>278.37081036</v>
      </c>
      <c r="R468" s="4">
        <f>SUMIFS('02_核算项'!$AD$2:$AD$6232,'02_核算项'!$B$2:$B$6232,$A468,'02_核算项'!$M$2:$M$6232,"CO")</f>
        <v>245.17754300000007</v>
      </c>
      <c r="S468" s="4">
        <f>SUMIFS('02_核算项'!$AD$2:$AD$6232,'02_核算项'!$B$2:$B$6232,$A468,'02_核算项'!$M$2:$M$6232,"VOCS")</f>
        <v>3.771962200000001</v>
      </c>
      <c r="T468" s="4">
        <f>SUMIFS('02_核算项'!$AD$2:$AD$6232,'02_核算项'!$B$2:$B$6232,$A468,'02_核算项'!$M$2:$M$6232,"PM10")</f>
        <v>2.4329156190000005</v>
      </c>
      <c r="U468" s="4">
        <f>SUMIFS('02_核算项'!$AD$2:$AD$6232,'02_核算项'!$B$2:$B$6232,$A468,'02_核算项'!$M$2:$M$6232,"PM25")</f>
        <v>2.4329156190000005</v>
      </c>
      <c r="V468" s="4">
        <f>SUMIFS('02_核算项'!$AD$2:$AD$6232,'02_核算项'!$B$2:$B$6232,$A468,'02_核算项'!$M$2:$M$6232,"BC")</f>
        <v>0.0</v>
      </c>
      <c r="W468" s="4">
        <f>SUMIFS('02_核算项'!$AD$2:$AD$6232,'02_核算项'!$B$2:$B$6232,$A468,'02_核算项'!$M$2:$M$6232,"OC")</f>
        <v>0.0</v>
      </c>
      <c r="Y468" s="2">
        <v>29</v>
      </c>
    </row>
    <row r="469" spans="1:25">
      <c r="A469" s="2" t="s">
        <v>5941</v>
      </c>
      <c r="B469" s="2" t="s">
        <v>2618</v>
      </c>
      <c r="C469" s="2" t="s">
        <v>491</v>
      </c>
      <c r="D469" s="2" t="s">
        <v>278</v>
      </c>
      <c r="E469" s="2" t="s">
        <v>120</v>
      </c>
      <c r="F469" s="2" t="s">
        <v>912</v>
      </c>
      <c r="G469" s="4">
        <f>SUMIFS('02_核算项'!$AC$2:$AC$6232,'02_核算项'!$B$2:$B$6232,$A469,'02_核算项'!$M$2:$M$6232,"SO2")</f>
        <v>0</v>
      </c>
      <c r="H469" s="4">
        <f>SUMIFS('02_核算项'!$AC$2:$AC$6232,'02_核算项'!$B$2:$B$6232,$A469,'02_核算项'!$M$2:$M$6232,"NOX")</f>
        <v>0</v>
      </c>
      <c r="I469" s="4">
        <f>SUMIFS('02_核算项'!$AC$2:$AC$6232,'02_核算项'!$B$2:$B$6232,$A469,'02_核算项'!$M$2:$M$6232,"CO")</f>
        <v>0</v>
      </c>
      <c r="J469" s="4">
        <f>SUMIFS('02_核算项'!$AC$2:$AC$6232,'02_核算项'!$B$2:$B$6232,$A469,'02_核算项'!$M$2:$M$6232,"VOCS")</f>
        <v>0</v>
      </c>
      <c r="K469" s="4">
        <f>SUMIFS('02_核算项'!$AC$2:$AC$6232,'02_核算项'!$B$2:$B$6232,$A469,'02_核算项'!$M$2:$M$6232,"PM10")</f>
        <v>0</v>
      </c>
      <c r="L469" s="4">
        <f>SUMIFS('02_核算项'!$AC$2:$AC$6232,'02_核算项'!$B$2:$B$6232,$A469,'02_核算项'!$M$2:$M$6232,"PM25")</f>
        <v>0</v>
      </c>
      <c r="M469" s="4">
        <f>SUMIFS('02_核算项'!$AC$2:$AC$6232,'02_核算项'!$B$2:$B$6232,$A469,'02_核算项'!$M$2:$M$6232,"BC")</f>
        <v>0</v>
      </c>
      <c r="N469" s="4">
        <f>SUMIFS('02_核算项'!$AC$2:$AC$6232,'02_核算项'!$B$2:$B$6232,$A469,'02_核算项'!$M$2:$M$6232,"OC")</f>
        <v>0</v>
      </c>
      <c r="O469" s="4">
        <f>SUMIFS('02_核算项'!$AC$2:$AC$6232,'02_核算项'!$B$2:$B$6232,$A469,'02_核算项'!$M$2:$M$6232,"NH3")</f>
        <v>0</v>
      </c>
      <c r="Y469" s="2">
        <v>48</v>
      </c>
    </row>
    <row r="470" spans="1:25">
      <c r="A470" s="2" t="s">
        <v>5951</v>
      </c>
      <c r="B470" s="2" t="s">
        <v>4512</v>
      </c>
      <c r="C470" s="2" t="s">
        <v>296</v>
      </c>
      <c r="D470" s="2" t="s">
        <v>278</v>
      </c>
      <c r="E470" s="2" t="s">
        <v>120</v>
      </c>
      <c r="F470" s="2" t="s">
        <v>52</v>
      </c>
      <c r="G470" s="4">
        <f>SUMIFS('02_核算项'!$AC$2:$AC$6232,'02_核算项'!$B$2:$B$6232,$A470,'02_核算项'!$M$2:$M$6232,"SO2")</f>
        <v>0.415422</v>
      </c>
      <c r="H470" s="4">
        <f>SUMIFS('02_核算项'!$AC$2:$AC$6232,'02_核算项'!$B$2:$B$6232,$A470,'02_核算项'!$M$2:$M$6232,"NOX")</f>
        <v>1.0247076000000002</v>
      </c>
      <c r="I470" s="4">
        <f>SUMIFS('02_核算项'!$AC$2:$AC$6232,'02_核算项'!$B$2:$B$6232,$A470,'02_核算项'!$M$2:$M$6232,"CO")</f>
        <v>0.08308439999999999</v>
      </c>
      <c r="J470" s="4">
        <f>SUMIFS('02_核算项'!$AC$2:$AC$6232,'02_核算项'!$B$2:$B$6232,$A470,'02_核算项'!$M$2:$M$6232,"VOCS")</f>
        <v>0.01800162</v>
      </c>
      <c r="K470" s="4">
        <f>SUMIFS('02_核算项'!$AC$2:$AC$6232,'02_核算项'!$B$2:$B$6232,$A470,'02_核算项'!$M$2:$M$6232,"PM10")</f>
        <v>0.069237</v>
      </c>
      <c r="L470" s="4">
        <f>SUMIFS('02_核算项'!$AC$2:$AC$6232,'02_核算项'!$B$2:$B$6232,$A470,'02_核算项'!$M$2:$M$6232,"PM25")</f>
        <v>0.069237</v>
      </c>
      <c r="M470" s="4">
        <f>SUMIFS('02_核算项'!$AC$2:$AC$6232,'02_核算项'!$B$2:$B$6232,$A470,'02_核算项'!$M$2:$M$6232,"BC")</f>
        <v>0.00138474</v>
      </c>
      <c r="N470" s="4">
        <f>SUMIFS('02_核算项'!$AC$2:$AC$6232,'02_核算项'!$B$2:$B$6232,$A470,'02_核算项'!$M$2:$M$6232,"OC")</f>
        <v>0.00553896</v>
      </c>
      <c r="O470" s="4">
        <f>SUMIFS('02_核算项'!$AC$2:$AC$6232,'02_核算项'!$B$2:$B$6232,$A470,'02_核算项'!$M$2:$M$6232,"NH3")</f>
        <v>0.0</v>
      </c>
      <c r="P470" s="4">
        <f>SUMIFS('02_核算项'!$AD$2:$AD$6232,'02_核算项'!$B$2:$B$6232,$A470,'02_核算项'!$M$2:$M$6232,"SO2")</f>
        <v>0.415422</v>
      </c>
      <c r="Q470" s="4">
        <f>SUMIFS('02_核算项'!$AD$2:$AD$6232,'02_核算项'!$B$2:$B$6232,$A470,'02_核算项'!$M$2:$M$6232,"NOX")</f>
        <v>1.0247076000000002</v>
      </c>
      <c r="R470" s="4">
        <f>SUMIFS('02_核算项'!$AD$2:$AD$6232,'02_核算项'!$B$2:$B$6232,$A470,'02_核算项'!$M$2:$M$6232,"CO")</f>
        <v>0.08308439999999999</v>
      </c>
      <c r="S470" s="4">
        <f>SUMIFS('02_核算项'!$AD$2:$AD$6232,'02_核算项'!$B$2:$B$6232,$A470,'02_核算项'!$M$2:$M$6232,"VOCS")</f>
        <v>0.01800162</v>
      </c>
      <c r="T470" s="4">
        <f>SUMIFS('02_核算项'!$AD$2:$AD$6232,'02_核算项'!$B$2:$B$6232,$A470,'02_核算项'!$M$2:$M$6232,"PM10")</f>
        <v>0.069237</v>
      </c>
      <c r="U470" s="4">
        <f>SUMIFS('02_核算项'!$AD$2:$AD$6232,'02_核算项'!$B$2:$B$6232,$A470,'02_核算项'!$M$2:$M$6232,"PM25")</f>
        <v>0.069237</v>
      </c>
      <c r="V470" s="4">
        <f>SUMIFS('02_核算项'!$AD$2:$AD$6232,'02_核算项'!$B$2:$B$6232,$A470,'02_核算项'!$M$2:$M$6232,"BC")</f>
        <v>0.00138474</v>
      </c>
      <c r="W470" s="4">
        <f>SUMIFS('02_核算项'!$AD$2:$AD$6232,'02_核算项'!$B$2:$B$6232,$A470,'02_核算项'!$M$2:$M$6232,"OC")</f>
        <v>0.00553896</v>
      </c>
      <c r="X470" s="4">
        <f>SUMIFS('02_核算项'!$AD$2:$AD$6232,'02_核算项'!$B$2:$B$6232,$A470,'02_核算项'!$M$2:$M$6232,"NH3")</f>
        <v>0.0</v>
      </c>
      <c r="Y470" s="2">
        <v>129</v>
      </c>
    </row>
    <row r="471" spans="1:25">
      <c r="A471" s="2" t="s">
        <v>5977</v>
      </c>
      <c r="B471" s="2" t="s">
        <v>1596</v>
      </c>
      <c r="C471" s="2" t="s">
        <v>924</v>
      </c>
      <c r="D471" s="2" t="s">
        <v>278</v>
      </c>
      <c r="E471" s="2" t="s">
        <v>120</v>
      </c>
      <c r="F471" s="2" t="s">
        <v>912</v>
      </c>
      <c r="G471" s="4">
        <f>SUMIFS('02_核算项'!$AC$2:$AC$6232,'02_核算项'!$B$2:$B$6232,$A471,'02_核算项'!$M$2:$M$6232,"SO2")</f>
        <v>0.0</v>
      </c>
      <c r="H471" s="4">
        <f>SUMIFS('02_核算项'!$AC$2:$AC$6232,'02_核算项'!$B$2:$B$6232,$A471,'02_核算项'!$M$2:$M$6232,"NOX")</f>
        <v>0.41988099999999995</v>
      </c>
      <c r="I471" s="4">
        <f>SUMIFS('02_核算项'!$AC$2:$AC$6232,'02_核算项'!$B$2:$B$6232,$A471,'02_核算项'!$M$2:$M$6232,"CO")</f>
        <v>0.133133</v>
      </c>
      <c r="J471" s="4">
        <f>SUMIFS('02_核算项'!$AC$2:$AC$6232,'02_核算项'!$B$2:$B$6232,$A471,'02_核算项'!$M$2:$M$6232,"VOCS")</f>
        <v>0.0020482</v>
      </c>
      <c r="K471" s="4">
        <f>SUMIFS('02_核算项'!$AC$2:$AC$6232,'02_核算项'!$B$2:$B$6232,$A471,'02_核算项'!$M$2:$M$6232,"PM10")</f>
        <v>0.0030722999999999996</v>
      </c>
      <c r="L471" s="4">
        <f>SUMIFS('02_核算项'!$AC$2:$AC$6232,'02_核算项'!$B$2:$B$6232,$A471,'02_核算项'!$M$2:$M$6232,"PM25")</f>
        <v>0.0030722999999999996</v>
      </c>
      <c r="M471" s="4">
        <f>SUMIFS('02_核算项'!$AC$2:$AC$6232,'02_核算项'!$B$2:$B$6232,$A471,'02_核算项'!$M$2:$M$6232,"BC")</f>
        <v>0.0</v>
      </c>
      <c r="N471" s="4">
        <f>SUMIFS('02_核算项'!$AC$2:$AC$6232,'02_核算项'!$B$2:$B$6232,$A471,'02_核算项'!$M$2:$M$6232,"OC")</f>
        <v>0.0</v>
      </c>
      <c r="O471" s="4">
        <f>SUMIFS('02_核算项'!$AC$2:$AC$6232,'02_核算项'!$B$2:$B$6232,$A471,'02_核算项'!$M$2:$M$6232,"NH3")</f>
        <v>0.0</v>
      </c>
      <c r="P471" s="4">
        <f>SUMIFS('02_核算项'!$AD$2:$AD$6232,'02_核算项'!$B$2:$B$6232,$A471,'02_核算项'!$M$2:$M$6232,"SO2")</f>
        <v>0.0</v>
      </c>
      <c r="Q471" s="4">
        <f>SUMIFS('02_核算项'!$AD$2:$AD$6232,'02_核算项'!$B$2:$B$6232,$A471,'02_核算项'!$M$2:$M$6232,"NOX")</f>
        <v>0.32750717999999995</v>
      </c>
      <c r="R471" s="4">
        <f>SUMIFS('02_核算项'!$AD$2:$AD$6232,'02_核算项'!$B$2:$B$6232,$A471,'02_核算项'!$M$2:$M$6232,"CO")</f>
        <v>0.133133</v>
      </c>
      <c r="S471" s="4">
        <f>SUMIFS('02_核算项'!$AD$2:$AD$6232,'02_核算项'!$B$2:$B$6232,$A471,'02_核算项'!$M$2:$M$6232,"VOCS")</f>
        <v>0.0020482</v>
      </c>
      <c r="T471" s="4">
        <f>SUMIFS('02_核算项'!$AD$2:$AD$6232,'02_核算项'!$B$2:$B$6232,$A471,'02_核算项'!$M$2:$M$6232,"PM10")</f>
        <v>0.0030722999999999996</v>
      </c>
      <c r="U471" s="4">
        <f>SUMIFS('02_核算项'!$AD$2:$AD$6232,'02_核算项'!$B$2:$B$6232,$A471,'02_核算项'!$M$2:$M$6232,"PM25")</f>
        <v>0.0030722999999999996</v>
      </c>
      <c r="V471" s="4">
        <f>SUMIFS('02_核算项'!$AD$2:$AD$6232,'02_核算项'!$B$2:$B$6232,$A471,'02_核算项'!$M$2:$M$6232,"BC")</f>
        <v>0.0</v>
      </c>
      <c r="W471" s="4">
        <f>SUMIFS('02_核算项'!$AD$2:$AD$6232,'02_核算项'!$B$2:$B$6232,$A471,'02_核算项'!$M$2:$M$6232,"OC")</f>
        <v>0.0</v>
      </c>
      <c r="X471" s="4">
        <f>SUMIFS('02_核算项'!$AD$2:$AD$6232,'02_核算项'!$B$2:$B$6232,$A471,'02_核算项'!$M$2:$M$6232,"NH3")</f>
        <v>0.0</v>
      </c>
      <c r="Y471" s="2">
        <v>96</v>
      </c>
    </row>
    <row r="472" spans="1:25">
      <c r="A472" s="2" t="s">
        <v>5995</v>
      </c>
      <c r="B472" s="2" t="s">
        <v>1855</v>
      </c>
      <c r="C472" s="2" t="s">
        <v>924</v>
      </c>
      <c r="D472" s="2" t="s">
        <v>278</v>
      </c>
      <c r="E472" s="2" t="s">
        <v>120</v>
      </c>
      <c r="F472" s="2" t="s">
        <v>912</v>
      </c>
      <c r="G472" s="4">
        <f>SUMIFS('02_核算项'!$AC$2:$AC$6232,'02_核算项'!$B$2:$B$6232,$A472,'02_核算项'!$M$2:$M$6232,"SO2")</f>
        <v>0.0</v>
      </c>
      <c r="H472" s="4">
        <f>SUMIFS('02_核算项'!$AC$2:$AC$6232,'02_核算项'!$B$2:$B$6232,$A472,'02_核算项'!$M$2:$M$6232,"NOX")</f>
        <v>5.383873999999999</v>
      </c>
      <c r="I472" s="4">
        <f>SUMIFS('02_核算项'!$AC$2:$AC$6232,'02_核算项'!$B$2:$B$6232,$A472,'02_核算项'!$M$2:$M$6232,"CO")</f>
        <v>1.707082</v>
      </c>
      <c r="J472" s="4">
        <f>SUMIFS('02_核算项'!$AC$2:$AC$6232,'02_核算项'!$B$2:$B$6232,$A472,'02_核算项'!$M$2:$M$6232,"VOCS")</f>
        <v>0.0262628</v>
      </c>
      <c r="K472" s="4">
        <f>SUMIFS('02_核算项'!$AC$2:$AC$6232,'02_核算项'!$B$2:$B$6232,$A472,'02_核算项'!$M$2:$M$6232,"PM10")</f>
        <v>0.0393942</v>
      </c>
      <c r="L472" s="4">
        <f>SUMIFS('02_核算项'!$AC$2:$AC$6232,'02_核算项'!$B$2:$B$6232,$A472,'02_核算项'!$M$2:$M$6232,"PM25")</f>
        <v>0.0393942</v>
      </c>
      <c r="M472" s="4">
        <f>SUMIFS('02_核算项'!$AC$2:$AC$6232,'02_核算项'!$B$2:$B$6232,$A472,'02_核算项'!$M$2:$M$6232,"BC")</f>
        <v>0.0</v>
      </c>
      <c r="N472" s="4">
        <f>SUMIFS('02_核算项'!$AC$2:$AC$6232,'02_核算项'!$B$2:$B$6232,$A472,'02_核算项'!$M$2:$M$6232,"OC")</f>
        <v>0.0</v>
      </c>
      <c r="O472" s="4">
        <f>SUMIFS('02_核算项'!$AC$2:$AC$6232,'02_核算项'!$B$2:$B$6232,$A472,'02_核算项'!$M$2:$M$6232,"NH3")</f>
        <v>0.0</v>
      </c>
      <c r="P472" s="4">
        <f>SUMIFS('02_核算项'!$AD$2:$AD$6232,'02_核算项'!$B$2:$B$6232,$A472,'02_核算项'!$M$2:$M$6232,"SO2")</f>
        <v>0.0</v>
      </c>
      <c r="Q472" s="4">
        <f>SUMIFS('02_核算项'!$AD$2:$AD$6232,'02_核算项'!$B$2:$B$6232,$A472,'02_核算项'!$M$2:$M$6232,"NOX")</f>
        <v>4.199421719999999</v>
      </c>
      <c r="R472" s="4">
        <f>SUMIFS('02_核算项'!$AD$2:$AD$6232,'02_核算项'!$B$2:$B$6232,$A472,'02_核算项'!$M$2:$M$6232,"CO")</f>
        <v>1.707082</v>
      </c>
      <c r="S472" s="4">
        <f>SUMIFS('02_核算项'!$AD$2:$AD$6232,'02_核算项'!$B$2:$B$6232,$A472,'02_核算项'!$M$2:$M$6232,"VOCS")</f>
        <v>0.0262628</v>
      </c>
      <c r="T472" s="4">
        <f>SUMIFS('02_核算项'!$AD$2:$AD$6232,'02_核算项'!$B$2:$B$6232,$A472,'02_核算项'!$M$2:$M$6232,"PM10")</f>
        <v>0.0393942</v>
      </c>
      <c r="U472" s="4">
        <f>SUMIFS('02_核算项'!$AD$2:$AD$6232,'02_核算项'!$B$2:$B$6232,$A472,'02_核算项'!$M$2:$M$6232,"PM25")</f>
        <v>0.0393942</v>
      </c>
      <c r="V472" s="4">
        <f>SUMIFS('02_核算项'!$AD$2:$AD$6232,'02_核算项'!$B$2:$B$6232,$A472,'02_核算项'!$M$2:$M$6232,"BC")</f>
        <v>0.0</v>
      </c>
      <c r="W472" s="4">
        <f>SUMIFS('02_核算项'!$AD$2:$AD$6232,'02_核算项'!$B$2:$B$6232,$A472,'02_核算项'!$M$2:$M$6232,"OC")</f>
        <v>0.0</v>
      </c>
      <c r="X472" s="4">
        <f>SUMIFS('02_核算项'!$AD$2:$AD$6232,'02_核算项'!$B$2:$B$6232,$A472,'02_核算项'!$M$2:$M$6232,"NH3")</f>
        <v>0.0</v>
      </c>
      <c r="Y472" s="2">
        <v>96</v>
      </c>
    </row>
    <row r="473" spans="1:25">
      <c r="A473" s="2" t="s">
        <v>6013</v>
      </c>
      <c r="B473" s="2" t="s">
        <v>3594</v>
      </c>
      <c r="C473" s="2" t="s">
        <v>491</v>
      </c>
      <c r="D473" s="2" t="s">
        <v>50</v>
      </c>
      <c r="E473" s="2" t="s">
        <v>51</v>
      </c>
      <c r="F473" s="2" t="s">
        <v>142</v>
      </c>
      <c r="G473" s="4">
        <f>SUMIFS('02_核算项'!$AC$2:$AC$6232,'02_核算项'!$B$2:$B$6232,$A473,'02_核算项'!$M$2:$M$6232,"SO2")</f>
        <v>4310.660250000001</v>
      </c>
      <c r="H473" s="4">
        <f>SUMIFS('02_核算项'!$AC$2:$AC$6232,'02_核算项'!$B$2:$B$6232,$A473,'02_核算项'!$M$2:$M$6232,"NOX")</f>
        <v>4687.76175</v>
      </c>
      <c r="I473" s="4">
        <f>SUMIFS('02_核算项'!$AC$2:$AC$6232,'02_核算项'!$B$2:$B$6232,$A473,'02_核算项'!$M$2:$M$6232,"CO")</f>
        <v>1300.35</v>
      </c>
      <c r="J473" s="4">
        <f>SUMIFS('02_核算项'!$AC$2:$AC$6232,'02_核算项'!$B$2:$B$6232,$A473,'02_核算项'!$M$2:$M$6232,"VOCS")</f>
        <v>26.007</v>
      </c>
      <c r="K473" s="4">
        <f>SUMIFS('02_核算项'!$AC$2:$AC$6232,'02_核算项'!$B$2:$B$6232,$A473,'02_核算项'!$M$2:$M$6232,"PM10")</f>
        <v>7020.914737499999</v>
      </c>
      <c r="L473" s="4">
        <f>SUMIFS('02_核算项'!$AC$2:$AC$6232,'02_核算项'!$B$2:$B$6232,$A473,'02_核算项'!$M$2:$M$6232,"PM25")</f>
        <v>1831.5429749999998</v>
      </c>
      <c r="M473" s="4">
        <f>SUMIFS('02_核算项'!$AC$2:$AC$6232,'02_核算项'!$B$2:$B$6232,$A473,'02_核算项'!$M$2:$M$6232,"BC")</f>
        <v>3.6630859499999997</v>
      </c>
      <c r="N473" s="4">
        <f>SUMIFS('02_核算项'!$AC$2:$AC$6232,'02_核算项'!$B$2:$B$6232,$A473,'02_核算项'!$M$2:$M$6232,"OC")</f>
        <v>0.0</v>
      </c>
      <c r="O473" s="4">
        <f>SUMIFS('02_核算项'!$AC$2:$AC$6232,'02_核算项'!$B$2:$B$6232,$A473,'02_核算项'!$M$2:$M$6232,"NH3")</f>
        <v>104.028</v>
      </c>
      <c r="P473" s="4">
        <f>SUMIFS('02_核算项'!$AD$2:$AD$6232,'02_核算项'!$B$2:$B$6232,$A473,'02_核算项'!$M$2:$M$6232,"SO2")</f>
        <v>2586.3961500000005</v>
      </c>
      <c r="Q473" s="4">
        <f>SUMIFS('02_核算项'!$AD$2:$AD$6232,'02_核算项'!$B$2:$B$6232,$A473,'02_核算项'!$M$2:$M$6232,"NOX")</f>
        <v>1687.59423</v>
      </c>
      <c r="R473" s="4">
        <f>SUMIFS('02_核算项'!$AD$2:$AD$6232,'02_核算项'!$B$2:$B$6232,$A473,'02_核算项'!$M$2:$M$6232,"CO")</f>
        <v>1300.35</v>
      </c>
      <c r="S473" s="4">
        <f>SUMIFS('02_核算项'!$AD$2:$AD$6232,'02_核算项'!$B$2:$B$6232,$A473,'02_核算项'!$M$2:$M$6232,"VOCS")</f>
        <v>26.007</v>
      </c>
      <c r="T473" s="4">
        <f>SUMIFS('02_核算项'!$AD$2:$AD$6232,'02_核算项'!$B$2:$B$6232,$A473,'02_核算项'!$M$2:$M$6232,"PM10")</f>
        <v>125.15543662500009</v>
      </c>
      <c r="U473" s="4">
        <f>SUMIFS('02_核算项'!$AD$2:$AD$6232,'02_核算项'!$B$2:$B$6232,$A473,'02_核算项'!$M$2:$M$6232,"PM25")</f>
        <v>73.26171900000006</v>
      </c>
      <c r="V473" s="4">
        <f>SUMIFS('02_核算项'!$AD$2:$AD$6232,'02_核算项'!$B$2:$B$6232,$A473,'02_核算项'!$M$2:$M$6232,"BC")</f>
        <v>0.14652343800000012</v>
      </c>
      <c r="W473" s="4">
        <f>SUMIFS('02_核算项'!$AD$2:$AD$6232,'02_核算项'!$B$2:$B$6232,$A473,'02_核算项'!$M$2:$M$6232,"OC")</f>
        <v>0.0</v>
      </c>
      <c r="X473" s="4">
        <f>SUMIFS('02_核算项'!$AD$2:$AD$6232,'02_核算项'!$B$2:$B$6232,$A473,'02_核算项'!$M$2:$M$6232,"NH3")</f>
        <v>104.028</v>
      </c>
      <c r="Y473" s="2">
        <v>16</v>
      </c>
    </row>
    <row r="474" spans="1:25">
      <c r="A474" s="2" t="s">
        <v>6023</v>
      </c>
      <c r="B474" s="2" t="s">
        <v>1419</v>
      </c>
      <c r="C474" s="2" t="s">
        <v>723</v>
      </c>
      <c r="D474" s="2" t="s">
        <v>50</v>
      </c>
      <c r="E474" s="2" t="s">
        <v>51</v>
      </c>
      <c r="F474" s="2" t="s">
        <v>142</v>
      </c>
      <c r="G474" s="4">
        <f>SUMIFS('02_核算项'!$AC$2:$AC$6232,'02_核算项'!$B$2:$B$6232,$A474,'02_核算项'!$M$2:$M$6232,"SO2")</f>
        <v>11085.1267974</v>
      </c>
      <c r="H474" s="4">
        <f>SUMIFS('02_核算项'!$AC$2:$AC$6232,'02_核算项'!$B$2:$B$6232,$A474,'02_核算项'!$M$2:$M$6232,"NOX")</f>
        <v>7582.8998301</v>
      </c>
      <c r="I474" s="4">
        <f>SUMIFS('02_核算项'!$AC$2:$AC$6232,'02_核算项'!$B$2:$B$6232,$A474,'02_核算项'!$M$2:$M$6232,"CO")</f>
        <v>2103.43962</v>
      </c>
      <c r="J474" s="4">
        <f>SUMIFS('02_核算项'!$AC$2:$AC$6232,'02_核算项'!$B$2:$B$6232,$A474,'02_核算项'!$M$2:$M$6232,"VOCS")</f>
        <v>42.0687924</v>
      </c>
      <c r="K474" s="4">
        <f>SUMIFS('02_核算项'!$AC$2:$AC$6232,'02_核算项'!$B$2:$B$6232,$A474,'02_核算项'!$M$2:$M$6232,"PM10")</f>
        <v>28773.476421885</v>
      </c>
      <c r="L474" s="4">
        <f>SUMIFS('02_核算项'!$AC$2:$AC$6232,'02_核算项'!$B$2:$B$6232,$A474,'02_核算项'!$M$2:$M$6232,"PM25")</f>
        <v>7506.124283969998</v>
      </c>
      <c r="M474" s="4">
        <f>SUMIFS('02_核算项'!$AC$2:$AC$6232,'02_核算项'!$B$2:$B$6232,$A474,'02_核算项'!$M$2:$M$6232,"BC")</f>
        <v>15.012248567939999</v>
      </c>
      <c r="N474" s="4">
        <f>SUMIFS('02_核算项'!$AC$2:$AC$6232,'02_核算项'!$B$2:$B$6232,$A474,'02_核算项'!$M$2:$M$6232,"OC")</f>
        <v>0.0</v>
      </c>
      <c r="O474" s="4">
        <f>SUMIFS('02_核算项'!$AC$2:$AC$6232,'02_核算项'!$B$2:$B$6232,$A474,'02_核算项'!$M$2:$M$6232,"NH3")</f>
        <v>168.2751696</v>
      </c>
      <c r="P474" s="4">
        <f>SUMIFS('02_核算项'!$AD$2:$AD$6232,'02_核算项'!$B$2:$B$6232,$A474,'02_核算项'!$M$2:$M$6232,"SO2")</f>
        <v>2217.0253594799997</v>
      </c>
      <c r="Q474" s="4">
        <f>SUMIFS('02_核算项'!$AD$2:$AD$6232,'02_核算项'!$B$2:$B$6232,$A474,'02_核算项'!$M$2:$M$6232,"NOX")</f>
        <v>2729.843938836</v>
      </c>
      <c r="R474" s="4">
        <f>SUMIFS('02_核算项'!$AD$2:$AD$6232,'02_核算项'!$B$2:$B$6232,$A474,'02_核算项'!$M$2:$M$6232,"CO")</f>
        <v>2103.43962</v>
      </c>
      <c r="S474" s="4">
        <f>SUMIFS('02_核算项'!$AD$2:$AD$6232,'02_核算项'!$B$2:$B$6232,$A474,'02_核算项'!$M$2:$M$6232,"VOCS")</f>
        <v>42.0687924</v>
      </c>
      <c r="T474" s="4">
        <f>SUMIFS('02_核算项'!$AD$2:$AD$6232,'02_核算项'!$B$2:$B$6232,$A474,'02_核算项'!$M$2:$M$6232,"PM10")</f>
        <v>512.9184927379504</v>
      </c>
      <c r="U474" s="4">
        <f>SUMIFS('02_核算项'!$AD$2:$AD$6232,'02_核算项'!$B$2:$B$6232,$A474,'02_核算项'!$M$2:$M$6232,"PM25")</f>
        <v>300.24497135880017</v>
      </c>
      <c r="V474" s="4">
        <f>SUMIFS('02_核算项'!$AD$2:$AD$6232,'02_核算项'!$B$2:$B$6232,$A474,'02_核算项'!$M$2:$M$6232,"BC")</f>
        <v>0.6004899427176005</v>
      </c>
      <c r="W474" s="4">
        <f>SUMIFS('02_核算项'!$AD$2:$AD$6232,'02_核算项'!$B$2:$B$6232,$A474,'02_核算项'!$M$2:$M$6232,"OC")</f>
        <v>0.0</v>
      </c>
      <c r="X474" s="4">
        <f>SUMIFS('02_核算项'!$AD$2:$AD$6232,'02_核算项'!$B$2:$B$6232,$A474,'02_核算项'!$M$2:$M$6232,"NH3")</f>
        <v>168.2751696</v>
      </c>
      <c r="Y474" s="2">
        <v>16</v>
      </c>
    </row>
    <row r="475" spans="1:25">
      <c r="A475" s="2" t="s">
        <v>6033</v>
      </c>
      <c r="B475" s="2" t="s">
        <v>1093</v>
      </c>
      <c r="C475" s="2" t="s">
        <v>491</v>
      </c>
      <c r="D475" s="2" t="s">
        <v>278</v>
      </c>
      <c r="E475" s="2" t="s">
        <v>227</v>
      </c>
      <c r="F475" s="2" t="s">
        <v>2046</v>
      </c>
      <c r="G475" s="4">
        <f>SUMIFS('02_核算项'!$AC$2:$AC$6232,'02_核算项'!$B$2:$B$6232,$A475,'02_核算项'!$M$2:$M$6232,"SO2")</f>
        <v>0.0</v>
      </c>
      <c r="H475" s="4">
        <f>SUMIFS('02_核算项'!$AC$2:$AC$6232,'02_核算项'!$B$2:$B$6232,$A475,'02_核算项'!$M$2:$M$6232,"NOX")</f>
        <v>0.0</v>
      </c>
      <c r="I475" s="4">
        <f>SUMIFS('02_核算项'!$AC$2:$AC$6232,'02_核算项'!$B$2:$B$6232,$A475,'02_核算项'!$M$2:$M$6232,"CO")</f>
        <v>0.0</v>
      </c>
      <c r="J475" s="4">
        <f>SUMIFS('02_核算项'!$AC$2:$AC$6232,'02_核算项'!$B$2:$B$6232,$A475,'02_核算项'!$M$2:$M$6232,"VOCS")</f>
        <v>0.0</v>
      </c>
      <c r="K475" s="4">
        <f>SUMIFS('02_核算项'!$AC$2:$AC$6232,'02_核算项'!$B$2:$B$6232,$A475,'02_核算项'!$M$2:$M$6232,"PM10")</f>
        <v>0.0</v>
      </c>
      <c r="L475" s="4">
        <f>SUMIFS('02_核算项'!$AC$2:$AC$6232,'02_核算项'!$B$2:$B$6232,$A475,'02_核算项'!$M$2:$M$6232,"PM25")</f>
        <v>0.0</v>
      </c>
      <c r="M475" s="4">
        <f>SUMIFS('02_核算项'!$AC$2:$AC$6232,'02_核算项'!$B$2:$B$6232,$A475,'02_核算项'!$M$2:$M$6232,"BC")</f>
        <v>0.0</v>
      </c>
      <c r="N475" s="4">
        <f>SUMIFS('02_核算项'!$AC$2:$AC$6232,'02_核算项'!$B$2:$B$6232,$A475,'02_核算项'!$M$2:$M$6232,"OC")</f>
        <v>0.0</v>
      </c>
      <c r="O475" s="4">
        <f>SUMIFS('02_核算项'!$AC$2:$AC$6232,'02_核算项'!$B$2:$B$6232,$A475,'02_核算项'!$M$2:$M$6232,"NH3")</f>
        <v>0.0</v>
      </c>
      <c r="P475" s="4">
        <f>SUMIFS('02_核算项'!$AD$2:$AD$6232,'02_核算项'!$B$2:$B$6232,$A475,'02_核算项'!$M$2:$M$6232,"SO2")</f>
        <v>0.0</v>
      </c>
      <c r="Q475" s="4">
        <f>SUMIFS('02_核算项'!$AD$2:$AD$6232,'02_核算项'!$B$2:$B$6232,$A475,'02_核算项'!$M$2:$M$6232,"NOX")</f>
        <v>0.0</v>
      </c>
      <c r="R475" s="4">
        <f>SUMIFS('02_核算项'!$AD$2:$AD$6232,'02_核算项'!$B$2:$B$6232,$A475,'02_核算项'!$M$2:$M$6232,"CO")</f>
        <v>0.0</v>
      </c>
      <c r="S475" s="4">
        <f>SUMIFS('02_核算项'!$AD$2:$AD$6232,'02_核算项'!$B$2:$B$6232,$A475,'02_核算项'!$M$2:$M$6232,"VOCS")</f>
        <v>0.0</v>
      </c>
      <c r="T475" s="4">
        <f>SUMIFS('02_核算项'!$AD$2:$AD$6232,'02_核算项'!$B$2:$B$6232,$A475,'02_核算项'!$M$2:$M$6232,"PM10")</f>
        <v>0.0</v>
      </c>
      <c r="U475" s="4">
        <f>SUMIFS('02_核算项'!$AD$2:$AD$6232,'02_核算项'!$B$2:$B$6232,$A475,'02_核算项'!$M$2:$M$6232,"PM25")</f>
        <v>0.0</v>
      </c>
      <c r="V475" s="4">
        <f>SUMIFS('02_核算项'!$AD$2:$AD$6232,'02_核算项'!$B$2:$B$6232,$A475,'02_核算项'!$M$2:$M$6232,"BC")</f>
        <v>0.0</v>
      </c>
      <c r="W475" s="4">
        <f>SUMIFS('02_核算项'!$AD$2:$AD$6232,'02_核算项'!$B$2:$B$6232,$A475,'02_核算项'!$M$2:$M$6232,"OC")</f>
        <v>0.0</v>
      </c>
      <c r="X475" s="4">
        <f>SUMIFS('02_核算项'!$AD$2:$AD$6232,'02_核算项'!$B$2:$B$6232,$A475,'02_核算项'!$M$2:$M$6232,"NH3")</f>
        <v>0.0</v>
      </c>
      <c r="Y475" s="2">
        <v>48</v>
      </c>
    </row>
    <row r="476" spans="1:25">
      <c r="A476" s="2" t="s">
        <v>6043</v>
      </c>
      <c r="B476" s="2" t="s">
        <v>2214</v>
      </c>
      <c r="C476" s="2" t="s">
        <v>491</v>
      </c>
      <c r="D476" s="2" t="s">
        <v>224</v>
      </c>
      <c r="E476" s="2" t="s">
        <v>51</v>
      </c>
      <c r="F476" s="2" t="s">
        <v>52</v>
      </c>
      <c r="G476" s="4">
        <f>SUMIFS('02_核算项'!$AC$2:$AC$6232,'02_核算项'!$B$2:$B$6232,$A476,'02_核算项'!$M$2:$M$6232,"SO2")</f>
        <v>1054.93619</v>
      </c>
      <c r="H476" s="4">
        <f>SUMIFS('02_核算项'!$AC$2:$AC$6232,'02_核算项'!$B$2:$B$6232,$A476,'02_核算项'!$M$2:$M$6232,"NOX")</f>
        <v>1134.72128</v>
      </c>
      <c r="I476" s="4">
        <f>SUMIFS('02_核算项'!$AC$2:$AC$6232,'02_核算项'!$B$2:$B$6232,$A476,'02_核算项'!$M$2:$M$6232,"CO")</f>
        <v>253.286</v>
      </c>
      <c r="J476" s="4">
        <f>SUMIFS('02_核算项'!$AC$2:$AC$6232,'02_核算项'!$B$2:$B$6232,$A476,'02_核算项'!$M$2:$M$6232,"VOCS")</f>
        <v>5.06572</v>
      </c>
      <c r="K476" s="4">
        <f>SUMIFS('02_核算项'!$AC$2:$AC$6232,'02_核算项'!$B$2:$B$6232,$A476,'02_核算项'!$M$2:$M$6232,"PM10")</f>
        <v>3547.777002</v>
      </c>
      <c r="L476" s="4">
        <f>SUMIFS('02_核算项'!$AC$2:$AC$6232,'02_核算项'!$B$2:$B$6232,$A476,'02_核算项'!$M$2:$M$6232,"PM25")</f>
        <v>856.3599660000001</v>
      </c>
      <c r="M476" s="4">
        <f>SUMIFS('02_核算项'!$AC$2:$AC$6232,'02_核算项'!$B$2:$B$6232,$A476,'02_核算项'!$M$2:$M$6232,"BC")</f>
        <v>1.7127199320000004</v>
      </c>
      <c r="N476" s="4">
        <f>SUMIFS('02_核算项'!$AC$2:$AC$6232,'02_核算项'!$B$2:$B$6232,$A476,'02_核算项'!$M$2:$M$6232,"OC")</f>
        <v>0.0</v>
      </c>
      <c r="O476" s="4">
        <f>SUMIFS('02_核算项'!$AC$2:$AC$6232,'02_核算项'!$B$2:$B$6232,$A476,'02_核算项'!$M$2:$M$6232,"NH3")</f>
        <v>20.26288</v>
      </c>
      <c r="P476" s="4">
        <f>SUMIFS('02_核算项'!$AD$2:$AD$6232,'02_核算项'!$B$2:$B$6232,$A476,'02_核算项'!$M$2:$M$6232,"SO2")</f>
        <v>632.9617139999999</v>
      </c>
      <c r="Q476" s="4">
        <f>SUMIFS('02_核算项'!$AD$2:$AD$6232,'02_核算项'!$B$2:$B$6232,$A476,'02_核算项'!$M$2:$M$6232,"NOX")</f>
        <v>658.1383424</v>
      </c>
      <c r="R476" s="4">
        <f>SUMIFS('02_核算项'!$AD$2:$AD$6232,'02_核算项'!$B$2:$B$6232,$A476,'02_核算项'!$M$2:$M$6232,"CO")</f>
        <v>253.286</v>
      </c>
      <c r="S476" s="4">
        <f>SUMIFS('02_核算项'!$AD$2:$AD$6232,'02_核算项'!$B$2:$B$6232,$A476,'02_核算项'!$M$2:$M$6232,"VOCS")</f>
        <v>5.06572</v>
      </c>
      <c r="T476" s="4">
        <f>SUMIFS('02_核算项'!$AD$2:$AD$6232,'02_核算项'!$B$2:$B$6232,$A476,'02_核算项'!$M$2:$M$6232,"PM10")</f>
        <v>181.67064993000014</v>
      </c>
      <c r="U476" s="4">
        <f>SUMIFS('02_核算项'!$AD$2:$AD$6232,'02_核算项'!$B$2:$B$6232,$A476,'02_核算项'!$M$2:$M$6232,"PM25")</f>
        <v>47.099798130000046</v>
      </c>
      <c r="V476" s="4">
        <f>SUMIFS('02_核算项'!$AD$2:$AD$6232,'02_核算项'!$B$2:$B$6232,$A476,'02_核算项'!$M$2:$M$6232,"BC")</f>
        <v>0.0941995962600001</v>
      </c>
      <c r="W476" s="4">
        <f>SUMIFS('02_核算项'!$AD$2:$AD$6232,'02_核算项'!$B$2:$B$6232,$A476,'02_核算项'!$M$2:$M$6232,"OC")</f>
        <v>0.0</v>
      </c>
      <c r="X476" s="4">
        <f>SUMIFS('02_核算项'!$AD$2:$AD$6232,'02_核算项'!$B$2:$B$6232,$A476,'02_核算项'!$M$2:$M$6232,"NH3")</f>
        <v>20.26288</v>
      </c>
      <c r="Y476" s="2">
        <v>16</v>
      </c>
    </row>
    <row r="477" spans="1:25">
      <c r="A477" s="2" t="s">
        <v>6053</v>
      </c>
      <c r="B477" s="2" t="s">
        <v>1340</v>
      </c>
      <c r="C477" s="2" t="s">
        <v>277</v>
      </c>
      <c r="D477" s="2" t="s">
        <v>224</v>
      </c>
      <c r="E477" s="2" t="s">
        <v>225</v>
      </c>
      <c r="F477" s="2" t="s">
        <v>52</v>
      </c>
      <c r="G477" s="4">
        <f>SUMIFS('02_核算项'!$AC$2:$AC$6232,'02_核算项'!$B$2:$B$6232,$A477,'02_核算项'!$M$2:$M$6232,"SO2")</f>
        <v>0.0</v>
      </c>
      <c r="H477" s="4">
        <f>SUMIFS('02_核算项'!$AC$2:$AC$6232,'02_核算项'!$B$2:$B$6232,$A477,'02_核算项'!$M$2:$M$6232,"NOX")</f>
        <v>3.0212899999999996</v>
      </c>
      <c r="I477" s="4">
        <f>SUMIFS('02_核算项'!$AC$2:$AC$6232,'02_核算项'!$B$2:$B$6232,$A477,'02_核算项'!$M$2:$M$6232,"CO")</f>
        <v>0.95797</v>
      </c>
      <c r="J477" s="4">
        <f>SUMIFS('02_核算项'!$AC$2:$AC$6232,'02_核算项'!$B$2:$B$6232,$A477,'02_核算项'!$M$2:$M$6232,"VOCS")</f>
        <v>0.014738</v>
      </c>
      <c r="K477" s="4">
        <f>SUMIFS('02_核算项'!$AC$2:$AC$6232,'02_核算项'!$B$2:$B$6232,$A477,'02_核算项'!$M$2:$M$6232,"PM10")</f>
        <v>0.022107</v>
      </c>
      <c r="L477" s="4">
        <f>SUMIFS('02_核算项'!$AC$2:$AC$6232,'02_核算项'!$B$2:$B$6232,$A477,'02_核算项'!$M$2:$M$6232,"PM25")</f>
        <v>0.022107</v>
      </c>
      <c r="M477" s="4">
        <f>SUMIFS('02_核算项'!$AC$2:$AC$6232,'02_核算项'!$B$2:$B$6232,$A477,'02_核算项'!$M$2:$M$6232,"BC")</f>
        <v>0.0</v>
      </c>
      <c r="N477" s="4">
        <f>SUMIFS('02_核算项'!$AC$2:$AC$6232,'02_核算项'!$B$2:$B$6232,$A477,'02_核算项'!$M$2:$M$6232,"OC")</f>
        <v>0.0</v>
      </c>
      <c r="O477" s="4">
        <f>SUMIFS('02_核算项'!$AC$2:$AC$6232,'02_核算项'!$B$2:$B$6232,$A477,'02_核算项'!$M$2:$M$6232,"NH3")</f>
        <v>0</v>
      </c>
      <c r="P477" s="4">
        <f>SUMIFS('02_核算项'!$AD$2:$AD$6232,'02_核算项'!$B$2:$B$6232,$A477,'02_核算项'!$M$2:$M$6232,"SO2")</f>
        <v>0.0</v>
      </c>
      <c r="Q477" s="4">
        <f>SUMIFS('02_核算项'!$AD$2:$AD$6232,'02_核算项'!$B$2:$B$6232,$A477,'02_核算项'!$M$2:$M$6232,"NOX")</f>
        <v>1.7523482</v>
      </c>
      <c r="R477" s="4">
        <f>SUMIFS('02_核算项'!$AD$2:$AD$6232,'02_核算项'!$B$2:$B$6232,$A477,'02_核算项'!$M$2:$M$6232,"CO")</f>
        <v>0.95797</v>
      </c>
      <c r="S477" s="4">
        <f>SUMIFS('02_核算项'!$AD$2:$AD$6232,'02_核算项'!$B$2:$B$6232,$A477,'02_核算项'!$M$2:$M$6232,"VOCS")</f>
        <v>0.014738</v>
      </c>
      <c r="T477" s="4">
        <f>SUMIFS('02_核算项'!$AD$2:$AD$6232,'02_核算项'!$B$2:$B$6232,$A477,'02_核算项'!$M$2:$M$6232,"PM10")</f>
        <v>0.009506010000000002</v>
      </c>
      <c r="U477" s="4">
        <f>SUMIFS('02_核算项'!$AD$2:$AD$6232,'02_核算项'!$B$2:$B$6232,$A477,'02_核算项'!$M$2:$M$6232,"PM25")</f>
        <v>0.009506010000000002</v>
      </c>
      <c r="V477" s="4">
        <f>SUMIFS('02_核算项'!$AD$2:$AD$6232,'02_核算项'!$B$2:$B$6232,$A477,'02_核算项'!$M$2:$M$6232,"BC")</f>
        <v>0.0</v>
      </c>
      <c r="W477" s="4">
        <f>SUMIFS('02_核算项'!$AD$2:$AD$6232,'02_核算项'!$B$2:$B$6232,$A477,'02_核算项'!$M$2:$M$6232,"OC")</f>
        <v>0.0</v>
      </c>
      <c r="Y477" s="2">
        <v>29</v>
      </c>
    </row>
    <row r="478" spans="1:25">
      <c r="A478" s="2" t="s">
        <v>6063</v>
      </c>
      <c r="B478" s="2" t="s">
        <v>661</v>
      </c>
      <c r="C478" s="2" t="s">
        <v>254</v>
      </c>
      <c r="D478" s="2" t="s">
        <v>224</v>
      </c>
      <c r="E478" s="2" t="s">
        <v>225</v>
      </c>
      <c r="F478" s="2" t="s">
        <v>297</v>
      </c>
      <c r="G478" s="4">
        <f>SUMIFS('02_核算项'!$AC$2:$AC$6232,'02_核算项'!$B$2:$B$6232,$A478,'02_核算项'!$M$2:$M$6232,"SO2")</f>
        <v>0.0</v>
      </c>
      <c r="H478" s="4">
        <f>SUMIFS('02_核算项'!$AC$2:$AC$6232,'02_核算项'!$B$2:$B$6232,$A478,'02_核算项'!$M$2:$M$6232,"NOX")</f>
        <v>778.4020559999999</v>
      </c>
      <c r="I478" s="4">
        <f>SUMIFS('02_核算项'!$AC$2:$AC$6232,'02_核算项'!$B$2:$B$6232,$A478,'02_核算项'!$M$2:$M$6232,"CO")</f>
        <v>246.810408</v>
      </c>
      <c r="J478" s="4">
        <f>SUMIFS('02_核算项'!$AC$2:$AC$6232,'02_核算项'!$B$2:$B$6232,$A478,'02_核算项'!$M$2:$M$6232,"VOCS")</f>
        <v>3.7970832000000003</v>
      </c>
      <c r="K478" s="4">
        <f>SUMIFS('02_核算项'!$AC$2:$AC$6232,'02_核算项'!$B$2:$B$6232,$A478,'02_核算项'!$M$2:$M$6232,"PM10")</f>
        <v>5.6956248</v>
      </c>
      <c r="L478" s="4">
        <f>SUMIFS('02_核算项'!$AC$2:$AC$6232,'02_核算项'!$B$2:$B$6232,$A478,'02_核算项'!$M$2:$M$6232,"PM25")</f>
        <v>5.6956248</v>
      </c>
      <c r="M478" s="4">
        <f>SUMIFS('02_核算项'!$AC$2:$AC$6232,'02_核算项'!$B$2:$B$6232,$A478,'02_核算项'!$M$2:$M$6232,"BC")</f>
        <v>0.0</v>
      </c>
      <c r="N478" s="4">
        <f>SUMIFS('02_核算项'!$AC$2:$AC$6232,'02_核算项'!$B$2:$B$6232,$A478,'02_核算项'!$M$2:$M$6232,"OC")</f>
        <v>0.0</v>
      </c>
      <c r="O478" s="4">
        <f>SUMIFS('02_核算项'!$AC$2:$AC$6232,'02_核算项'!$B$2:$B$6232,$A478,'02_核算项'!$M$2:$M$6232,"NH3")</f>
        <v>0.0</v>
      </c>
      <c r="P478" s="4">
        <f>SUMIFS('02_核算项'!$AD$2:$AD$6232,'02_核算项'!$B$2:$B$6232,$A478,'02_核算项'!$M$2:$M$6232,"SO2")</f>
        <v>0.0</v>
      </c>
      <c r="Q478" s="4">
        <f>SUMIFS('02_核算项'!$AD$2:$AD$6232,'02_核算项'!$B$2:$B$6232,$A478,'02_核算项'!$M$2:$M$6232,"NOX")</f>
        <v>607.15360368</v>
      </c>
      <c r="R478" s="4">
        <f>SUMIFS('02_核算项'!$AD$2:$AD$6232,'02_核算项'!$B$2:$B$6232,$A478,'02_核算项'!$M$2:$M$6232,"CO")</f>
        <v>246.810408</v>
      </c>
      <c r="S478" s="4">
        <f>SUMIFS('02_核算项'!$AD$2:$AD$6232,'02_核算项'!$B$2:$B$6232,$A478,'02_核算项'!$M$2:$M$6232,"VOCS")</f>
        <v>3.7970832000000003</v>
      </c>
      <c r="T478" s="4">
        <f>SUMIFS('02_核算项'!$AD$2:$AD$6232,'02_核算项'!$B$2:$B$6232,$A478,'02_核算项'!$M$2:$M$6232,"PM10")</f>
        <v>5.6956248</v>
      </c>
      <c r="U478" s="4">
        <f>SUMIFS('02_核算项'!$AD$2:$AD$6232,'02_核算项'!$B$2:$B$6232,$A478,'02_核算项'!$M$2:$M$6232,"PM25")</f>
        <v>5.6956248</v>
      </c>
      <c r="V478" s="4">
        <f>SUMIFS('02_核算项'!$AD$2:$AD$6232,'02_核算项'!$B$2:$B$6232,$A478,'02_核算项'!$M$2:$M$6232,"BC")</f>
        <v>0.0</v>
      </c>
      <c r="W478" s="4">
        <f>SUMIFS('02_核算项'!$AD$2:$AD$6232,'02_核算项'!$B$2:$B$6232,$A478,'02_核算项'!$M$2:$M$6232,"OC")</f>
        <v>0.0</v>
      </c>
      <c r="X478" s="4">
        <f>SUMIFS('02_核算项'!$AD$2:$AD$6232,'02_核算项'!$B$2:$B$6232,$A478,'02_核算项'!$M$2:$M$6232,"NH3")</f>
        <v>0.0</v>
      </c>
      <c r="Y478" s="2">
        <v>32</v>
      </c>
    </row>
    <row r="479" spans="1:25">
      <c r="A479" s="2" t="s">
        <v>6073</v>
      </c>
      <c r="B479" s="2" t="s">
        <v>3678</v>
      </c>
      <c r="C479" s="2" t="s">
        <v>491</v>
      </c>
      <c r="D479" s="2" t="s">
        <v>50</v>
      </c>
      <c r="E479" s="2" t="s">
        <v>225</v>
      </c>
      <c r="F479" s="2" t="s">
        <v>142</v>
      </c>
      <c r="G479" s="4">
        <f>SUMIFS('02_核算项'!$AC$2:$AC$6232,'02_核算项'!$B$2:$B$6232,$A479,'02_核算项'!$M$2:$M$6232,"SO2")</f>
        <v>0.0</v>
      </c>
      <c r="H479" s="4">
        <f>SUMIFS('02_核算项'!$AC$2:$AC$6232,'02_核算项'!$B$2:$B$6232,$A479,'02_核算项'!$M$2:$M$6232,"NOX")</f>
        <v>186.39063299999998</v>
      </c>
      <c r="I479" s="4">
        <f>SUMIFS('02_核算项'!$AC$2:$AC$6232,'02_核算项'!$B$2:$B$6232,$A479,'02_核算项'!$M$2:$M$6232,"CO")</f>
        <v>59.099469</v>
      </c>
      <c r="J479" s="4">
        <f>SUMIFS('02_核算项'!$AC$2:$AC$6232,'02_核算项'!$B$2:$B$6232,$A479,'02_核算项'!$M$2:$M$6232,"VOCS")</f>
        <v>0.9092226</v>
      </c>
      <c r="K479" s="4">
        <f>SUMIFS('02_核算项'!$AC$2:$AC$6232,'02_核算项'!$B$2:$B$6232,$A479,'02_核算项'!$M$2:$M$6232,"PM10")</f>
        <v>1.3638339</v>
      </c>
      <c r="L479" s="4">
        <f>SUMIFS('02_核算项'!$AC$2:$AC$6232,'02_核算项'!$B$2:$B$6232,$A479,'02_核算项'!$M$2:$M$6232,"PM25")</f>
        <v>1.3638339</v>
      </c>
      <c r="M479" s="4">
        <f>SUMIFS('02_核算项'!$AC$2:$AC$6232,'02_核算项'!$B$2:$B$6232,$A479,'02_核算项'!$M$2:$M$6232,"BC")</f>
        <v>0.0</v>
      </c>
      <c r="N479" s="4">
        <f>SUMIFS('02_核算项'!$AC$2:$AC$6232,'02_核算项'!$B$2:$B$6232,$A479,'02_核算项'!$M$2:$M$6232,"OC")</f>
        <v>0.0</v>
      </c>
      <c r="O479" s="4">
        <f>SUMIFS('02_核算项'!$AC$2:$AC$6232,'02_核算项'!$B$2:$B$6232,$A479,'02_核算项'!$M$2:$M$6232,"NH3")</f>
        <v>0.0</v>
      </c>
      <c r="P479" s="4">
        <f>SUMIFS('02_核算项'!$AD$2:$AD$6232,'02_核算项'!$B$2:$B$6232,$A479,'02_核算项'!$M$2:$M$6232,"SO2")</f>
        <v>0.0</v>
      </c>
      <c r="Q479" s="4">
        <f>SUMIFS('02_核算项'!$AD$2:$AD$6232,'02_核算项'!$B$2:$B$6232,$A479,'02_核算项'!$M$2:$M$6232,"NOX")</f>
        <v>145.38469374</v>
      </c>
      <c r="R479" s="4">
        <f>SUMIFS('02_核算项'!$AD$2:$AD$6232,'02_核算项'!$B$2:$B$6232,$A479,'02_核算项'!$M$2:$M$6232,"CO")</f>
        <v>59.099469</v>
      </c>
      <c r="S479" s="4">
        <f>SUMIFS('02_核算项'!$AD$2:$AD$6232,'02_核算项'!$B$2:$B$6232,$A479,'02_核算项'!$M$2:$M$6232,"VOCS")</f>
        <v>0.9092226</v>
      </c>
      <c r="T479" s="4">
        <f>SUMIFS('02_核算项'!$AD$2:$AD$6232,'02_核算项'!$B$2:$B$6232,$A479,'02_核算项'!$M$2:$M$6232,"PM10")</f>
        <v>1.3638339</v>
      </c>
      <c r="U479" s="4">
        <f>SUMIFS('02_核算项'!$AD$2:$AD$6232,'02_核算项'!$B$2:$B$6232,$A479,'02_核算项'!$M$2:$M$6232,"PM25")</f>
        <v>1.3638339</v>
      </c>
      <c r="V479" s="4">
        <f>SUMIFS('02_核算项'!$AD$2:$AD$6232,'02_核算项'!$B$2:$B$6232,$A479,'02_核算项'!$M$2:$M$6232,"BC")</f>
        <v>0.0</v>
      </c>
      <c r="W479" s="4">
        <f>SUMIFS('02_核算项'!$AD$2:$AD$6232,'02_核算项'!$B$2:$B$6232,$A479,'02_核算项'!$M$2:$M$6232,"OC")</f>
        <v>0.0</v>
      </c>
      <c r="X479" s="4">
        <f>SUMIFS('02_核算项'!$AD$2:$AD$6232,'02_核算项'!$B$2:$B$6232,$A479,'02_核算项'!$M$2:$M$6232,"NH3")</f>
        <v>0.0</v>
      </c>
      <c r="Y479" s="2">
        <v>41</v>
      </c>
    </row>
    <row r="480" spans="1:25">
      <c r="A480" s="2" t="s">
        <v>6083</v>
      </c>
      <c r="B480" s="2" t="s">
        <v>1093</v>
      </c>
      <c r="C480" s="2" t="s">
        <v>491</v>
      </c>
      <c r="D480" s="2" t="s">
        <v>278</v>
      </c>
      <c r="E480" s="2" t="s">
        <v>227</v>
      </c>
      <c r="F480" s="2" t="s">
        <v>2474</v>
      </c>
      <c r="G480" s="4">
        <f>SUMIFS('02_核算项'!$AC$2:$AC$6232,'02_核算项'!$B$2:$B$6232,$A480,'02_核算项'!$M$2:$M$6232,"SO2")</f>
        <v>0.0</v>
      </c>
      <c r="H480" s="4">
        <f>SUMIFS('02_核算项'!$AC$2:$AC$6232,'02_核算项'!$B$2:$B$6232,$A480,'02_核算项'!$M$2:$M$6232,"NOX")</f>
        <v>0.0</v>
      </c>
      <c r="I480" s="4">
        <f>SUMIFS('02_核算项'!$AC$2:$AC$6232,'02_核算项'!$B$2:$B$6232,$A480,'02_核算项'!$M$2:$M$6232,"CO")</f>
        <v>0.0</v>
      </c>
      <c r="J480" s="4">
        <f>SUMIFS('02_核算项'!$AC$2:$AC$6232,'02_核算项'!$B$2:$B$6232,$A480,'02_核算项'!$M$2:$M$6232,"VOCS")</f>
        <v>0.0</v>
      </c>
      <c r="K480" s="4">
        <f>SUMIFS('02_核算项'!$AC$2:$AC$6232,'02_核算项'!$B$2:$B$6232,$A480,'02_核算项'!$M$2:$M$6232,"PM10")</f>
        <v>0.0</v>
      </c>
      <c r="L480" s="4">
        <f>SUMIFS('02_核算项'!$AC$2:$AC$6232,'02_核算项'!$B$2:$B$6232,$A480,'02_核算项'!$M$2:$M$6232,"PM25")</f>
        <v>0.0</v>
      </c>
      <c r="M480" s="4">
        <f>SUMIFS('02_核算项'!$AC$2:$AC$6232,'02_核算项'!$B$2:$B$6232,$A480,'02_核算项'!$M$2:$M$6232,"BC")</f>
        <v>0.0</v>
      </c>
      <c r="N480" s="4">
        <f>SUMIFS('02_核算项'!$AC$2:$AC$6232,'02_核算项'!$B$2:$B$6232,$A480,'02_核算项'!$M$2:$M$6232,"OC")</f>
        <v>0.0</v>
      </c>
      <c r="O480" s="4">
        <f>SUMIFS('02_核算项'!$AC$2:$AC$6232,'02_核算项'!$B$2:$B$6232,$A480,'02_核算项'!$M$2:$M$6232,"NH3")</f>
        <v>0.0</v>
      </c>
      <c r="P480" s="4">
        <f>SUMIFS('02_核算项'!$AD$2:$AD$6232,'02_核算项'!$B$2:$B$6232,$A480,'02_核算项'!$M$2:$M$6232,"SO2")</f>
        <v>0.0</v>
      </c>
      <c r="Q480" s="4">
        <f>SUMIFS('02_核算项'!$AD$2:$AD$6232,'02_核算项'!$B$2:$B$6232,$A480,'02_核算项'!$M$2:$M$6232,"NOX")</f>
        <v>0.0</v>
      </c>
      <c r="R480" s="4">
        <f>SUMIFS('02_核算项'!$AD$2:$AD$6232,'02_核算项'!$B$2:$B$6232,$A480,'02_核算项'!$M$2:$M$6232,"CO")</f>
        <v>0.0</v>
      </c>
      <c r="S480" s="4">
        <f>SUMIFS('02_核算项'!$AD$2:$AD$6232,'02_核算项'!$B$2:$B$6232,$A480,'02_核算项'!$M$2:$M$6232,"VOCS")</f>
        <v>0.0</v>
      </c>
      <c r="T480" s="4">
        <f>SUMIFS('02_核算项'!$AD$2:$AD$6232,'02_核算项'!$B$2:$B$6232,$A480,'02_核算项'!$M$2:$M$6232,"PM10")</f>
        <v>0.0</v>
      </c>
      <c r="U480" s="4">
        <f>SUMIFS('02_核算项'!$AD$2:$AD$6232,'02_核算项'!$B$2:$B$6232,$A480,'02_核算项'!$M$2:$M$6232,"PM25")</f>
        <v>0.0</v>
      </c>
      <c r="V480" s="4">
        <f>SUMIFS('02_核算项'!$AD$2:$AD$6232,'02_核算项'!$B$2:$B$6232,$A480,'02_核算项'!$M$2:$M$6232,"BC")</f>
        <v>0.0</v>
      </c>
      <c r="W480" s="4">
        <f>SUMIFS('02_核算项'!$AD$2:$AD$6232,'02_核算项'!$B$2:$B$6232,$A480,'02_核算项'!$M$2:$M$6232,"OC")</f>
        <v>0.0</v>
      </c>
      <c r="X480" s="4">
        <f>SUMIFS('02_核算项'!$AD$2:$AD$6232,'02_核算项'!$B$2:$B$6232,$A480,'02_核算项'!$M$2:$M$6232,"NH3")</f>
        <v>0.0</v>
      </c>
      <c r="Y480" s="2">
        <v>48</v>
      </c>
    </row>
    <row r="481" spans="1:25">
      <c r="A481" s="2" t="s">
        <v>6093</v>
      </c>
      <c r="B481" s="2" t="s">
        <v>3806</v>
      </c>
      <c r="C481" s="2" t="s">
        <v>491</v>
      </c>
      <c r="D481" s="2" t="s">
        <v>224</v>
      </c>
      <c r="E481" s="2" t="s">
        <v>227</v>
      </c>
      <c r="F481" s="2" t="s">
        <v>52</v>
      </c>
      <c r="G481" s="4">
        <f>SUMIFS('02_核算项'!$AC$2:$AC$6232,'02_核算项'!$B$2:$B$6232,$A481,'02_核算项'!$M$2:$M$6232,"SO2")</f>
        <v>0.0</v>
      </c>
      <c r="H481" s="4">
        <f>SUMIFS('02_核算项'!$AC$2:$AC$6232,'02_核算项'!$B$2:$B$6232,$A481,'02_核算项'!$M$2:$M$6232,"NOX")</f>
        <v>38.26712648</v>
      </c>
      <c r="I481" s="4">
        <f>SUMIFS('02_核算项'!$AC$2:$AC$6232,'02_核算项'!$B$2:$B$6232,$A481,'02_核算项'!$M$2:$M$6232,"CO")</f>
        <v>3.6834667199999998</v>
      </c>
      <c r="J481" s="4">
        <f>SUMIFS('02_核算项'!$AC$2:$AC$6232,'02_核算项'!$B$2:$B$6232,$A481,'02_核算项'!$M$2:$M$6232,"VOCS")</f>
        <v>337.651116</v>
      </c>
      <c r="K481" s="4">
        <f>SUMIFS('02_核算项'!$AC$2:$AC$6232,'02_核算项'!$B$2:$B$6232,$A481,'02_核算项'!$M$2:$M$6232,"PM10")</f>
        <v>1.73941484</v>
      </c>
      <c r="L481" s="4">
        <f>SUMIFS('02_核算项'!$AC$2:$AC$6232,'02_核算项'!$B$2:$B$6232,$A481,'02_核算项'!$M$2:$M$6232,"PM25")</f>
        <v>1.73941484</v>
      </c>
      <c r="M481" s="4">
        <f>SUMIFS('02_核算项'!$AC$2:$AC$6232,'02_核算项'!$B$2:$B$6232,$A481,'02_核算项'!$M$2:$M$6232,"BC")</f>
        <v>0.20463704000000002</v>
      </c>
      <c r="N481" s="4">
        <f>SUMIFS('02_核算项'!$AC$2:$AC$6232,'02_核算项'!$B$2:$B$6232,$A481,'02_核算项'!$M$2:$M$6232,"OC")</f>
        <v>0.5115926000000001</v>
      </c>
      <c r="O481" s="4">
        <f>SUMIFS('02_核算项'!$AC$2:$AC$6232,'02_核算项'!$B$2:$B$6232,$A481,'02_核算项'!$M$2:$M$6232,"NH3")</f>
        <v>0.0</v>
      </c>
      <c r="P481" s="4">
        <f>SUMIFS('02_核算项'!$AD$2:$AD$6232,'02_核算项'!$B$2:$B$6232,$A481,'02_核算项'!$M$2:$M$6232,"SO2")</f>
        <v>0.0</v>
      </c>
      <c r="Q481" s="4">
        <f>SUMIFS('02_核算项'!$AD$2:$AD$6232,'02_核算项'!$B$2:$B$6232,$A481,'02_核算项'!$M$2:$M$6232,"NOX")</f>
        <v>29.848358654400002</v>
      </c>
      <c r="R481" s="4">
        <f>SUMIFS('02_核算项'!$AD$2:$AD$6232,'02_核算项'!$B$2:$B$6232,$A481,'02_核算项'!$M$2:$M$6232,"CO")</f>
        <v>3.6834667199999998</v>
      </c>
      <c r="S481" s="4">
        <f>SUMIFS('02_核算项'!$AD$2:$AD$6232,'02_核算项'!$B$2:$B$6232,$A481,'02_核算项'!$M$2:$M$6232,"VOCS")</f>
        <v>337.651116</v>
      </c>
      <c r="T481" s="4">
        <f>SUMIFS('02_核算项'!$AD$2:$AD$6232,'02_核算项'!$B$2:$B$6232,$A481,'02_核算项'!$M$2:$M$6232,"PM10")</f>
        <v>1.73941484</v>
      </c>
      <c r="U481" s="4">
        <f>SUMIFS('02_核算项'!$AD$2:$AD$6232,'02_核算项'!$B$2:$B$6232,$A481,'02_核算项'!$M$2:$M$6232,"PM25")</f>
        <v>1.73941484</v>
      </c>
      <c r="V481" s="4">
        <f>SUMIFS('02_核算项'!$AD$2:$AD$6232,'02_核算项'!$B$2:$B$6232,$A481,'02_核算项'!$M$2:$M$6232,"BC")</f>
        <v>0.20463704000000002</v>
      </c>
      <c r="W481" s="4">
        <f>SUMIFS('02_核算项'!$AD$2:$AD$6232,'02_核算项'!$B$2:$B$6232,$A481,'02_核算项'!$M$2:$M$6232,"OC")</f>
        <v>0.5115926000000001</v>
      </c>
      <c r="X481" s="4">
        <f>SUMIFS('02_核算项'!$AD$2:$AD$6232,'02_核算项'!$B$2:$B$6232,$A481,'02_核算项'!$M$2:$M$6232,"NH3")</f>
        <v>0.0</v>
      </c>
      <c r="Y481" s="2">
        <v>32</v>
      </c>
    </row>
    <row r="482" spans="1:25">
      <c r="A482" s="2" t="s">
        <v>6103</v>
      </c>
      <c r="B482" s="2" t="s">
        <v>1408</v>
      </c>
      <c r="C482" s="2" t="s">
        <v>984</v>
      </c>
      <c r="D482" s="2" t="s">
        <v>224</v>
      </c>
      <c r="E482" s="2" t="s">
        <v>225</v>
      </c>
      <c r="F482" s="2" t="s">
        <v>52</v>
      </c>
      <c r="G482" s="4">
        <f>SUMIFS('02_核算项'!$AC$2:$AC$6232,'02_核算项'!$B$2:$B$6232,$A482,'02_核算项'!$M$2:$M$6232,"SO2")</f>
        <v>0.0</v>
      </c>
      <c r="H482" s="4">
        <f>SUMIFS('02_核算项'!$AC$2:$AC$6232,'02_核算项'!$B$2:$B$6232,$A482,'02_核算项'!$M$2:$M$6232,"NOX")</f>
        <v>145.632</v>
      </c>
      <c r="I482" s="4">
        <f>SUMIFS('02_核算项'!$AC$2:$AC$6232,'02_核算项'!$B$2:$B$6232,$A482,'02_核算项'!$M$2:$M$6232,"CO")</f>
        <v>46.176</v>
      </c>
      <c r="J482" s="4">
        <f>SUMIFS('02_核算项'!$AC$2:$AC$6232,'02_核算项'!$B$2:$B$6232,$A482,'02_核算项'!$M$2:$M$6232,"VOCS")</f>
        <v>0.7104</v>
      </c>
      <c r="K482" s="4">
        <f>SUMIFS('02_核算项'!$AC$2:$AC$6232,'02_核算项'!$B$2:$B$6232,$A482,'02_核算项'!$M$2:$M$6232,"PM10")</f>
        <v>1.0656</v>
      </c>
      <c r="L482" s="4">
        <f>SUMIFS('02_核算项'!$AC$2:$AC$6232,'02_核算项'!$B$2:$B$6232,$A482,'02_核算项'!$M$2:$M$6232,"PM25")</f>
        <v>1.0656</v>
      </c>
      <c r="M482" s="4">
        <f>SUMIFS('02_核算项'!$AC$2:$AC$6232,'02_核算项'!$B$2:$B$6232,$A482,'02_核算项'!$M$2:$M$6232,"BC")</f>
        <v>0.0</v>
      </c>
      <c r="N482" s="4">
        <f>SUMIFS('02_核算项'!$AC$2:$AC$6232,'02_核算项'!$B$2:$B$6232,$A482,'02_核算项'!$M$2:$M$6232,"OC")</f>
        <v>0.0</v>
      </c>
      <c r="O482" s="4">
        <f>SUMIFS('02_核算项'!$AC$2:$AC$6232,'02_核算项'!$B$2:$B$6232,$A482,'02_核算项'!$M$2:$M$6232,"NH3")</f>
        <v>0.0</v>
      </c>
      <c r="P482" s="4">
        <f>SUMIFS('02_核算项'!$AD$2:$AD$6232,'02_核算项'!$B$2:$B$6232,$A482,'02_核算项'!$M$2:$M$6232,"SO2")</f>
        <v>0.0</v>
      </c>
      <c r="Q482" s="4">
        <f>SUMIFS('02_核算项'!$AD$2:$AD$6232,'02_核算项'!$B$2:$B$6232,$A482,'02_核算项'!$M$2:$M$6232,"NOX")</f>
        <v>113.59296</v>
      </c>
      <c r="R482" s="4">
        <f>SUMIFS('02_核算项'!$AD$2:$AD$6232,'02_核算项'!$B$2:$B$6232,$A482,'02_核算项'!$M$2:$M$6232,"CO")</f>
        <v>46.176</v>
      </c>
      <c r="S482" s="4">
        <f>SUMIFS('02_核算项'!$AD$2:$AD$6232,'02_核算项'!$B$2:$B$6232,$A482,'02_核算项'!$M$2:$M$6232,"VOCS")</f>
        <v>0.7104</v>
      </c>
      <c r="T482" s="4">
        <f>SUMIFS('02_核算项'!$AD$2:$AD$6232,'02_核算项'!$B$2:$B$6232,$A482,'02_核算项'!$M$2:$M$6232,"PM10")</f>
        <v>1.0656</v>
      </c>
      <c r="U482" s="4">
        <f>SUMIFS('02_核算项'!$AD$2:$AD$6232,'02_核算项'!$B$2:$B$6232,$A482,'02_核算项'!$M$2:$M$6232,"PM25")</f>
        <v>1.0656</v>
      </c>
      <c r="V482" s="4">
        <f>SUMIFS('02_核算项'!$AD$2:$AD$6232,'02_核算项'!$B$2:$B$6232,$A482,'02_核算项'!$M$2:$M$6232,"BC")</f>
        <v>0.0</v>
      </c>
      <c r="W482" s="4">
        <f>SUMIFS('02_核算项'!$AD$2:$AD$6232,'02_核算项'!$B$2:$B$6232,$A482,'02_核算项'!$M$2:$M$6232,"OC")</f>
        <v>0.0</v>
      </c>
      <c r="X482" s="4">
        <f>SUMIFS('02_核算项'!$AD$2:$AD$6232,'02_核算项'!$B$2:$B$6232,$A482,'02_核算项'!$M$2:$M$6232,"NH3")</f>
        <v>0.0</v>
      </c>
      <c r="Y482" s="2">
        <v>32</v>
      </c>
    </row>
    <row r="483" spans="1:25">
      <c r="A483" s="2" t="s">
        <v>6113</v>
      </c>
      <c r="B483" s="2" t="s">
        <v>6114</v>
      </c>
      <c r="C483" s="2" t="s">
        <v>223</v>
      </c>
      <c r="D483" s="2" t="s">
        <v>50</v>
      </c>
      <c r="E483" s="2" t="s">
        <v>227</v>
      </c>
      <c r="F483" s="2" t="s">
        <v>297</v>
      </c>
      <c r="G483" s="4">
        <f>SUMIFS('02_核算项'!$AC$2:$AC$6232,'02_核算项'!$B$2:$B$6232,$A483,'02_核算项'!$M$2:$M$6232,"SO2")</f>
        <v>0.0</v>
      </c>
      <c r="H483" s="4">
        <f>SUMIFS('02_核算项'!$AC$2:$AC$6232,'02_核算项'!$B$2:$B$6232,$A483,'02_核算项'!$M$2:$M$6232,"NOX")</f>
        <v>1393.6371499999998</v>
      </c>
      <c r="I483" s="4">
        <f>SUMIFS('02_核算项'!$AC$2:$AC$6232,'02_核算项'!$B$2:$B$6232,$A483,'02_核算项'!$M$2:$M$6232,"CO")</f>
        <v>441.88495</v>
      </c>
      <c r="J483" s="4">
        <f>SUMIFS('02_核算项'!$AC$2:$AC$6232,'02_核算项'!$B$2:$B$6232,$A483,'02_核算项'!$M$2:$M$6232,"VOCS")</f>
        <v>6.79823</v>
      </c>
      <c r="K483" s="4">
        <f>SUMIFS('02_核算项'!$AC$2:$AC$6232,'02_核算项'!$B$2:$B$6232,$A483,'02_核算项'!$M$2:$M$6232,"PM10")</f>
        <v>10.197345</v>
      </c>
      <c r="L483" s="4">
        <f>SUMIFS('02_核算项'!$AC$2:$AC$6232,'02_核算项'!$B$2:$B$6232,$A483,'02_核算项'!$M$2:$M$6232,"PM25")</f>
        <v>10.197345</v>
      </c>
      <c r="M483" s="4">
        <f>SUMIFS('02_核算项'!$AC$2:$AC$6232,'02_核算项'!$B$2:$B$6232,$A483,'02_核算项'!$M$2:$M$6232,"BC")</f>
        <v>0.0</v>
      </c>
      <c r="N483" s="4">
        <f>SUMIFS('02_核算项'!$AC$2:$AC$6232,'02_核算项'!$B$2:$B$6232,$A483,'02_核算项'!$M$2:$M$6232,"OC")</f>
        <v>0.0</v>
      </c>
      <c r="O483" s="4">
        <f>SUMIFS('02_核算项'!$AC$2:$AC$6232,'02_核算项'!$B$2:$B$6232,$A483,'02_核算项'!$M$2:$M$6232,"NH3")</f>
        <v>0.0</v>
      </c>
      <c r="P483" s="4">
        <f>SUMIFS('02_核算项'!$AD$2:$AD$6232,'02_核算项'!$B$2:$B$6232,$A483,'02_核算项'!$M$2:$M$6232,"SO2")</f>
        <v>0.0</v>
      </c>
      <c r="Q483" s="4">
        <f>SUMIFS('02_核算项'!$AD$2:$AD$6232,'02_核算项'!$B$2:$B$6232,$A483,'02_核算项'!$M$2:$M$6232,"NOX")</f>
        <v>1087.036977</v>
      </c>
      <c r="R483" s="4">
        <f>SUMIFS('02_核算项'!$AD$2:$AD$6232,'02_核算项'!$B$2:$B$6232,$A483,'02_核算项'!$M$2:$M$6232,"CO")</f>
        <v>441.88495</v>
      </c>
      <c r="S483" s="4">
        <f>SUMIFS('02_核算项'!$AD$2:$AD$6232,'02_核算项'!$B$2:$B$6232,$A483,'02_核算项'!$M$2:$M$6232,"VOCS")</f>
        <v>6.79823</v>
      </c>
      <c r="T483" s="4">
        <f>SUMIFS('02_核算项'!$AD$2:$AD$6232,'02_核算项'!$B$2:$B$6232,$A483,'02_核算项'!$M$2:$M$6232,"PM10")</f>
        <v>10.197345</v>
      </c>
      <c r="U483" s="4">
        <f>SUMIFS('02_核算项'!$AD$2:$AD$6232,'02_核算项'!$B$2:$B$6232,$A483,'02_核算项'!$M$2:$M$6232,"PM25")</f>
        <v>10.197345</v>
      </c>
      <c r="V483" s="4">
        <f>SUMIFS('02_核算项'!$AD$2:$AD$6232,'02_核算项'!$B$2:$B$6232,$A483,'02_核算项'!$M$2:$M$6232,"BC")</f>
        <v>0.0</v>
      </c>
      <c r="W483" s="4">
        <f>SUMIFS('02_核算项'!$AD$2:$AD$6232,'02_核算项'!$B$2:$B$6232,$A483,'02_核算项'!$M$2:$M$6232,"OC")</f>
        <v>0.0</v>
      </c>
      <c r="X483" s="4">
        <f>SUMIFS('02_核算项'!$AD$2:$AD$6232,'02_核算项'!$B$2:$B$6232,$A483,'02_核算项'!$M$2:$M$6232,"NH3")</f>
        <v>0.0</v>
      </c>
      <c r="Y483" s="2">
        <v>32</v>
      </c>
    </row>
    <row r="484" spans="1:25">
      <c r="A484" s="2" t="s">
        <v>6124</v>
      </c>
      <c r="B484" s="2" t="s">
        <v>824</v>
      </c>
      <c r="C484" s="2" t="s">
        <v>526</v>
      </c>
      <c r="D484" s="2" t="s">
        <v>50</v>
      </c>
      <c r="E484" s="2" t="s">
        <v>225</v>
      </c>
      <c r="F484" s="2" t="s">
        <v>142</v>
      </c>
      <c r="G484" s="4">
        <f>SUMIFS('02_核算项'!$AC$2:$AC$6232,'02_核算项'!$B$2:$B$6232,$A484,'02_核算项'!$M$2:$M$6232,"SO2")</f>
        <v>0.0</v>
      </c>
      <c r="H484" s="4">
        <f>SUMIFS('02_核算项'!$AC$2:$AC$6232,'02_核算项'!$B$2:$B$6232,$A484,'02_核算项'!$M$2:$M$6232,"NOX")</f>
        <v>118.87744999999998</v>
      </c>
      <c r="I484" s="4">
        <f>SUMIFS('02_核算项'!$AC$2:$AC$6232,'02_核算项'!$B$2:$B$6232,$A484,'02_核算项'!$M$2:$M$6232,"CO")</f>
        <v>37.69285</v>
      </c>
      <c r="J484" s="4">
        <f>SUMIFS('02_核算项'!$AC$2:$AC$6232,'02_核算项'!$B$2:$B$6232,$A484,'02_核算项'!$M$2:$M$6232,"VOCS")</f>
        <v>0.57989</v>
      </c>
      <c r="K484" s="4">
        <f>SUMIFS('02_核算项'!$AC$2:$AC$6232,'02_核算项'!$B$2:$B$6232,$A484,'02_核算项'!$M$2:$M$6232,"PM10")</f>
        <v>0.869835</v>
      </c>
      <c r="L484" s="4">
        <f>SUMIFS('02_核算项'!$AC$2:$AC$6232,'02_核算项'!$B$2:$B$6232,$A484,'02_核算项'!$M$2:$M$6232,"PM25")</f>
        <v>0.869835</v>
      </c>
      <c r="M484" s="4">
        <f>SUMIFS('02_核算项'!$AC$2:$AC$6232,'02_核算项'!$B$2:$B$6232,$A484,'02_核算项'!$M$2:$M$6232,"BC")</f>
        <v>0.0</v>
      </c>
      <c r="N484" s="4">
        <f>SUMIFS('02_核算项'!$AC$2:$AC$6232,'02_核算项'!$B$2:$B$6232,$A484,'02_核算项'!$M$2:$M$6232,"OC")</f>
        <v>0.0</v>
      </c>
      <c r="O484" s="4">
        <f>SUMIFS('02_核算项'!$AC$2:$AC$6232,'02_核算项'!$B$2:$B$6232,$A484,'02_核算项'!$M$2:$M$6232,"NH3")</f>
        <v>0.0</v>
      </c>
      <c r="P484" s="4">
        <f>SUMIFS('02_核算项'!$AD$2:$AD$6232,'02_核算项'!$B$2:$B$6232,$A484,'02_核算项'!$M$2:$M$6232,"SO2")</f>
        <v>0.0</v>
      </c>
      <c r="Q484" s="4">
        <f>SUMIFS('02_核算项'!$AD$2:$AD$6232,'02_核算项'!$B$2:$B$6232,$A484,'02_核算项'!$M$2:$M$6232,"NOX")</f>
        <v>92.72441099999999</v>
      </c>
      <c r="R484" s="4">
        <f>SUMIFS('02_核算项'!$AD$2:$AD$6232,'02_核算项'!$B$2:$B$6232,$A484,'02_核算项'!$M$2:$M$6232,"CO")</f>
        <v>37.69285</v>
      </c>
      <c r="S484" s="4">
        <f>SUMIFS('02_核算项'!$AD$2:$AD$6232,'02_核算项'!$B$2:$B$6232,$A484,'02_核算项'!$M$2:$M$6232,"VOCS")</f>
        <v>0.57989</v>
      </c>
      <c r="T484" s="4">
        <f>SUMIFS('02_核算项'!$AD$2:$AD$6232,'02_核算项'!$B$2:$B$6232,$A484,'02_核算项'!$M$2:$M$6232,"PM10")</f>
        <v>0.869835</v>
      </c>
      <c r="U484" s="4">
        <f>SUMIFS('02_核算项'!$AD$2:$AD$6232,'02_核算项'!$B$2:$B$6232,$A484,'02_核算项'!$M$2:$M$6232,"PM25")</f>
        <v>0.869835</v>
      </c>
      <c r="V484" s="4">
        <f>SUMIFS('02_核算项'!$AD$2:$AD$6232,'02_核算项'!$B$2:$B$6232,$A484,'02_核算项'!$M$2:$M$6232,"BC")</f>
        <v>0.0</v>
      </c>
      <c r="W484" s="4">
        <f>SUMIFS('02_核算项'!$AD$2:$AD$6232,'02_核算项'!$B$2:$B$6232,$A484,'02_核算项'!$M$2:$M$6232,"OC")</f>
        <v>0.0</v>
      </c>
      <c r="X484" s="4">
        <f>SUMIFS('02_核算项'!$AD$2:$AD$6232,'02_核算项'!$B$2:$B$6232,$A484,'02_核算项'!$M$2:$M$6232,"NH3")</f>
        <v>0.0</v>
      </c>
      <c r="Y484" s="2">
        <v>41</v>
      </c>
    </row>
    <row r="485" spans="1:25">
      <c r="A485" s="2" t="s">
        <v>6134</v>
      </c>
      <c r="B485" s="2" t="s">
        <v>4768</v>
      </c>
      <c r="C485" s="2" t="s">
        <v>924</v>
      </c>
      <c r="D485" s="2" t="s">
        <v>50</v>
      </c>
      <c r="E485" s="2" t="s">
        <v>225</v>
      </c>
      <c r="F485" s="2" t="s">
        <v>142</v>
      </c>
      <c r="G485" s="4">
        <f>SUMIFS('02_核算项'!$AC$2:$AC$6232,'02_核算项'!$B$2:$B$6232,$A485,'02_核算项'!$M$2:$M$6232,"SO2")</f>
        <v>0.0</v>
      </c>
      <c r="H485" s="4">
        <f>SUMIFS('02_核算项'!$AC$2:$AC$6232,'02_核算项'!$B$2:$B$6232,$A485,'02_核算项'!$M$2:$M$6232,"NOX")</f>
        <v>1148.02214</v>
      </c>
      <c r="I485" s="4">
        <f>SUMIFS('02_核算项'!$AC$2:$AC$6232,'02_核算项'!$B$2:$B$6232,$A485,'02_核算项'!$M$2:$M$6232,"CO")</f>
        <v>364.00702</v>
      </c>
      <c r="J485" s="4">
        <f>SUMIFS('02_核算项'!$AC$2:$AC$6232,'02_核算项'!$B$2:$B$6232,$A485,'02_核算项'!$M$2:$M$6232,"VOCS")</f>
        <v>5.600108</v>
      </c>
      <c r="K485" s="4">
        <f>SUMIFS('02_核算项'!$AC$2:$AC$6232,'02_核算项'!$B$2:$B$6232,$A485,'02_核算项'!$M$2:$M$6232,"PM10")</f>
        <v>8.400162</v>
      </c>
      <c r="L485" s="4">
        <f>SUMIFS('02_核算项'!$AC$2:$AC$6232,'02_核算项'!$B$2:$B$6232,$A485,'02_核算项'!$M$2:$M$6232,"PM25")</f>
        <v>8.400162</v>
      </c>
      <c r="M485" s="4">
        <f>SUMIFS('02_核算项'!$AC$2:$AC$6232,'02_核算项'!$B$2:$B$6232,$A485,'02_核算项'!$M$2:$M$6232,"BC")</f>
        <v>0.0</v>
      </c>
      <c r="N485" s="4">
        <f>SUMIFS('02_核算项'!$AC$2:$AC$6232,'02_核算项'!$B$2:$B$6232,$A485,'02_核算项'!$M$2:$M$6232,"OC")</f>
        <v>0.0</v>
      </c>
      <c r="O485" s="4">
        <f>SUMIFS('02_核算项'!$AC$2:$AC$6232,'02_核算项'!$B$2:$B$6232,$A485,'02_核算项'!$M$2:$M$6232,"NH3")</f>
        <v>0.0</v>
      </c>
      <c r="P485" s="4">
        <f>SUMIFS('02_核算项'!$AD$2:$AD$6232,'02_核算项'!$B$2:$B$6232,$A485,'02_核算项'!$M$2:$M$6232,"SO2")</f>
        <v>0.0</v>
      </c>
      <c r="Q485" s="4">
        <f>SUMIFS('02_核算项'!$AD$2:$AD$6232,'02_核算项'!$B$2:$B$6232,$A485,'02_核算项'!$M$2:$M$6232,"NOX")</f>
        <v>895.4572692</v>
      </c>
      <c r="R485" s="4">
        <f>SUMIFS('02_核算项'!$AD$2:$AD$6232,'02_核算项'!$B$2:$B$6232,$A485,'02_核算项'!$M$2:$M$6232,"CO")</f>
        <v>364.00702</v>
      </c>
      <c r="S485" s="4">
        <f>SUMIFS('02_核算项'!$AD$2:$AD$6232,'02_核算项'!$B$2:$B$6232,$A485,'02_核算项'!$M$2:$M$6232,"VOCS")</f>
        <v>5.600108</v>
      </c>
      <c r="T485" s="4">
        <f>SUMIFS('02_核算项'!$AD$2:$AD$6232,'02_核算项'!$B$2:$B$6232,$A485,'02_核算项'!$M$2:$M$6232,"PM10")</f>
        <v>8.400162</v>
      </c>
      <c r="U485" s="4">
        <f>SUMIFS('02_核算项'!$AD$2:$AD$6232,'02_核算项'!$B$2:$B$6232,$A485,'02_核算项'!$M$2:$M$6232,"PM25")</f>
        <v>8.400162</v>
      </c>
      <c r="V485" s="4">
        <f>SUMIFS('02_核算项'!$AD$2:$AD$6232,'02_核算项'!$B$2:$B$6232,$A485,'02_核算项'!$M$2:$M$6232,"BC")</f>
        <v>0.0</v>
      </c>
      <c r="W485" s="4">
        <f>SUMIFS('02_核算项'!$AD$2:$AD$6232,'02_核算项'!$B$2:$B$6232,$A485,'02_核算项'!$M$2:$M$6232,"OC")</f>
        <v>0.0</v>
      </c>
      <c r="X485" s="4">
        <f>SUMIFS('02_核算项'!$AD$2:$AD$6232,'02_核算项'!$B$2:$B$6232,$A485,'02_核算项'!$M$2:$M$6232,"NH3")</f>
        <v>0.0</v>
      </c>
      <c r="Y485" s="2">
        <v>41</v>
      </c>
    </row>
    <row r="486" spans="1:25">
      <c r="A486" s="2" t="s">
        <v>6144</v>
      </c>
      <c r="B486" s="2" t="s">
        <v>1126</v>
      </c>
      <c r="C486" s="2" t="s">
        <v>223</v>
      </c>
      <c r="D486" s="2" t="s">
        <v>119</v>
      </c>
      <c r="E486" s="2" t="s">
        <v>120</v>
      </c>
      <c r="F486" s="2" t="s">
        <v>52</v>
      </c>
      <c r="G486" s="4">
        <f>SUMIFS('02_核算项'!$AC$2:$AC$6232,'02_核算项'!$B$2:$B$6232,$A486,'02_核算项'!$M$2:$M$6232,"SO2")</f>
        <v>0</v>
      </c>
      <c r="H486" s="4">
        <f>SUMIFS('02_核算项'!$AC$2:$AC$6232,'02_核算项'!$B$2:$B$6232,$A486,'02_核算项'!$M$2:$M$6232,"NOX")</f>
        <v>0</v>
      </c>
      <c r="I486" s="4">
        <f>SUMIFS('02_核算项'!$AC$2:$AC$6232,'02_核算项'!$B$2:$B$6232,$A486,'02_核算项'!$M$2:$M$6232,"CO")</f>
        <v>0</v>
      </c>
      <c r="J486" s="4">
        <f>SUMIFS('02_核算项'!$AC$2:$AC$6232,'02_核算项'!$B$2:$B$6232,$A486,'02_核算项'!$M$2:$M$6232,"VOCS")</f>
        <v>0</v>
      </c>
      <c r="K486" s="4">
        <f>SUMIFS('02_核算项'!$AC$2:$AC$6232,'02_核算项'!$B$2:$B$6232,$A486,'02_核算项'!$M$2:$M$6232,"PM10")</f>
        <v>0</v>
      </c>
      <c r="L486" s="4">
        <f>SUMIFS('02_核算项'!$AC$2:$AC$6232,'02_核算项'!$B$2:$B$6232,$A486,'02_核算项'!$M$2:$M$6232,"PM25")</f>
        <v>0</v>
      </c>
      <c r="M486" s="4">
        <f>SUMIFS('02_核算项'!$AC$2:$AC$6232,'02_核算项'!$B$2:$B$6232,$A486,'02_核算项'!$M$2:$M$6232,"BC")</f>
        <v>0</v>
      </c>
      <c r="N486" s="4">
        <f>SUMIFS('02_核算项'!$AC$2:$AC$6232,'02_核算项'!$B$2:$B$6232,$A486,'02_核算项'!$M$2:$M$6232,"OC")</f>
        <v>0</v>
      </c>
      <c r="O486" s="4">
        <f>SUMIFS('02_核算项'!$AC$2:$AC$6232,'02_核算项'!$B$2:$B$6232,$A486,'02_核算项'!$M$2:$M$6232,"NH3")</f>
        <v>0.0</v>
      </c>
      <c r="X486" s="4">
        <f>SUMIFS('02_核算项'!$AD$2:$AD$6232,'02_核算项'!$B$2:$B$6232,$A486,'02_核算项'!$M$2:$M$6232,"NH3")</f>
        <v>0.0</v>
      </c>
      <c r="Y486" s="2">
        <v>48</v>
      </c>
    </row>
    <row r="487" spans="1:25">
      <c r="A487" s="2" t="s">
        <v>6154</v>
      </c>
      <c r="B487" s="2" t="s">
        <v>951</v>
      </c>
      <c r="C487" s="2" t="s">
        <v>296</v>
      </c>
      <c r="D487" s="2" t="s">
        <v>224</v>
      </c>
      <c r="E487" s="2" t="s">
        <v>51</v>
      </c>
      <c r="F487" s="2" t="s">
        <v>52</v>
      </c>
      <c r="G487" s="4">
        <f>SUMIFS('02_核算项'!$AC$2:$AC$6232,'02_核算项'!$B$2:$B$6232,$A487,'02_核算项'!$M$2:$M$6232,"SO2")</f>
        <v>2374.2494440000005</v>
      </c>
      <c r="H487" s="4">
        <f>SUMIFS('02_核算项'!$AC$2:$AC$6232,'02_核算项'!$B$2:$B$6232,$A487,'02_核算项'!$M$2:$M$6232,"NOX")</f>
        <v>2234.587712</v>
      </c>
      <c r="I487" s="4">
        <f>SUMIFS('02_核算项'!$AC$2:$AC$6232,'02_核算项'!$B$2:$B$6232,$A487,'02_核算项'!$M$2:$M$6232,"CO")</f>
        <v>498.7919</v>
      </c>
      <c r="J487" s="4">
        <f>SUMIFS('02_核算项'!$AC$2:$AC$6232,'02_核算项'!$B$2:$B$6232,$A487,'02_核算项'!$M$2:$M$6232,"VOCS")</f>
        <v>9.975838</v>
      </c>
      <c r="K487" s="4">
        <f>SUMIFS('02_核算项'!$AC$2:$AC$6232,'02_核算项'!$B$2:$B$6232,$A487,'02_核算项'!$M$2:$M$6232,"PM10")</f>
        <v>8234.036733523999</v>
      </c>
      <c r="L487" s="4">
        <f>SUMIFS('02_核算项'!$AC$2:$AC$6232,'02_核算项'!$B$2:$B$6232,$A487,'02_核算项'!$M$2:$M$6232,"PM25")</f>
        <v>1987.5261080920002</v>
      </c>
      <c r="M487" s="4">
        <f>SUMIFS('02_核算项'!$AC$2:$AC$6232,'02_核算项'!$B$2:$B$6232,$A487,'02_核算项'!$M$2:$M$6232,"BC")</f>
        <v>3.9750522161840007</v>
      </c>
      <c r="N487" s="4">
        <f>SUMIFS('02_核算项'!$AC$2:$AC$6232,'02_核算项'!$B$2:$B$6232,$A487,'02_核算项'!$M$2:$M$6232,"OC")</f>
        <v>0.0</v>
      </c>
      <c r="O487" s="4">
        <f>SUMIFS('02_核算项'!$AC$2:$AC$6232,'02_核算项'!$B$2:$B$6232,$A487,'02_核算项'!$M$2:$M$6232,"NH3")</f>
        <v>39.903352</v>
      </c>
      <c r="P487" s="4">
        <f>SUMIFS('02_核算项'!$AD$2:$AD$6232,'02_核算项'!$B$2:$B$6232,$A487,'02_核算项'!$M$2:$M$6232,"SO2")</f>
        <v>474.8498888</v>
      </c>
      <c r="Q487" s="4">
        <f>SUMIFS('02_核算项'!$AD$2:$AD$6232,'02_核算项'!$B$2:$B$6232,$A487,'02_核算项'!$M$2:$M$6232,"NOX")</f>
        <v>804.45157632</v>
      </c>
      <c r="R487" s="4">
        <f>SUMIFS('02_核算项'!$AD$2:$AD$6232,'02_核算项'!$B$2:$B$6232,$A487,'02_核算项'!$M$2:$M$6232,"CO")</f>
        <v>498.7919</v>
      </c>
      <c r="S487" s="4">
        <f>SUMIFS('02_核算项'!$AD$2:$AD$6232,'02_核算项'!$B$2:$B$6232,$A487,'02_核算项'!$M$2:$M$6232,"VOCS")</f>
        <v>9.975838</v>
      </c>
      <c r="T487" s="4">
        <f>SUMIFS('02_核算项'!$AD$2:$AD$6232,'02_核算项'!$B$2:$B$6232,$A487,'02_核算项'!$M$2:$M$6232,"PM10")</f>
        <v>421.6394672166603</v>
      </c>
      <c r="U487" s="4">
        <f>SUMIFS('02_核算项'!$AD$2:$AD$6232,'02_核算项'!$B$2:$B$6232,$A487,'02_核算项'!$M$2:$M$6232,"PM25")</f>
        <v>109.31393594506011</v>
      </c>
      <c r="V487" s="4">
        <f>SUMIFS('02_核算项'!$AD$2:$AD$6232,'02_核算项'!$B$2:$B$6232,$A487,'02_核算项'!$M$2:$M$6232,"BC")</f>
        <v>0.21862787189012023</v>
      </c>
      <c r="W487" s="4">
        <f>SUMIFS('02_核算项'!$AD$2:$AD$6232,'02_核算项'!$B$2:$B$6232,$A487,'02_核算项'!$M$2:$M$6232,"OC")</f>
        <v>0.0</v>
      </c>
      <c r="X487" s="4">
        <f>SUMIFS('02_核算项'!$AD$2:$AD$6232,'02_核算项'!$B$2:$B$6232,$A487,'02_核算项'!$M$2:$M$6232,"NH3")</f>
        <v>39.903352</v>
      </c>
      <c r="Y487" s="2">
        <v>16</v>
      </c>
    </row>
    <row r="488" spans="1:25">
      <c r="A488" s="2" t="s">
        <v>6164</v>
      </c>
      <c r="B488" s="2" t="s">
        <v>1796</v>
      </c>
      <c r="C488" s="2" t="s">
        <v>277</v>
      </c>
      <c r="D488" s="2" t="s">
        <v>50</v>
      </c>
      <c r="E488" s="2" t="s">
        <v>51</v>
      </c>
      <c r="F488" s="2" t="s">
        <v>418</v>
      </c>
      <c r="G488" s="4">
        <f>SUMIFS('02_核算项'!$AC$2:$AC$6232,'02_核算项'!$B$2:$B$6232,$A488,'02_核算项'!$M$2:$M$6232,"SO2")</f>
        <v>6804.7705332</v>
      </c>
      <c r="H488" s="4">
        <f>SUMIFS('02_核算项'!$AC$2:$AC$6232,'02_核算项'!$B$2:$B$6232,$A488,'02_核算项'!$M$2:$M$6232,"NOX")</f>
        <v>5659.823383600001</v>
      </c>
      <c r="I488" s="4">
        <f>SUMIFS('02_核算项'!$AC$2:$AC$6232,'02_核算项'!$B$2:$B$6232,$A488,'02_核算项'!$M$2:$M$6232,"CO")</f>
        <v>1569.807</v>
      </c>
      <c r="J488" s="4">
        <f>SUMIFS('02_核算项'!$AC$2:$AC$6232,'02_核算项'!$B$2:$B$6232,$A488,'02_核算项'!$M$2:$M$6232,"VOCS")</f>
        <v>31.4116924</v>
      </c>
      <c r="K488" s="4">
        <f>SUMIFS('02_核算项'!$AC$2:$AC$6232,'02_核算项'!$B$2:$B$6232,$A488,'02_核算项'!$M$2:$M$6232,"PM10")</f>
        <v>18927.498857380004</v>
      </c>
      <c r="L488" s="4">
        <f>SUMIFS('02_核算项'!$AC$2:$AC$6232,'02_核算项'!$B$2:$B$6232,$A488,'02_核算项'!$M$2:$M$6232,"PM25")</f>
        <v>4937.66088836</v>
      </c>
      <c r="M488" s="4">
        <f>SUMIFS('02_核算项'!$AC$2:$AC$6232,'02_核算项'!$B$2:$B$6232,$A488,'02_核算项'!$M$2:$M$6232,"BC")</f>
        <v>9.88043034472</v>
      </c>
      <c r="N488" s="4">
        <f>SUMIFS('02_核算项'!$AC$2:$AC$6232,'02_核算项'!$B$2:$B$6232,$A488,'02_核算项'!$M$2:$M$6232,"OC")</f>
        <v>0.001318</v>
      </c>
      <c r="O488" s="4">
        <f>SUMIFS('02_核算项'!$AC$2:$AC$6232,'02_核算项'!$B$2:$B$6232,$A488,'02_核算项'!$M$2:$M$6232,"NH3")</f>
        <v>125.5782336</v>
      </c>
      <c r="P488" s="4">
        <f>SUMIFS('02_核算项'!$AD$2:$AD$6232,'02_核算项'!$B$2:$B$6232,$A488,'02_核算项'!$M$2:$M$6232,"SO2")</f>
        <v>1360.9541066399995</v>
      </c>
      <c r="Q488" s="4">
        <f>SUMIFS('02_核算项'!$AD$2:$AD$6232,'02_核算项'!$B$2:$B$6232,$A488,'02_核算项'!$M$2:$M$6232,"NOX")</f>
        <v>2037.5364180960003</v>
      </c>
      <c r="R488" s="4">
        <f>SUMIFS('02_核算项'!$AD$2:$AD$6232,'02_核算项'!$B$2:$B$6232,$A488,'02_核算项'!$M$2:$M$6232,"CO")</f>
        <v>1569.807</v>
      </c>
      <c r="S488" s="4">
        <f>SUMIFS('02_核算项'!$AD$2:$AD$6232,'02_核算项'!$B$2:$B$6232,$A488,'02_核算项'!$M$2:$M$6232,"VOCS")</f>
        <v>31.4116924</v>
      </c>
      <c r="T488" s="4">
        <f>SUMIFS('02_核算项'!$AD$2:$AD$6232,'02_核算项'!$B$2:$B$6232,$A488,'02_核算项'!$M$2:$M$6232,"PM10")</f>
        <v>971.0632473108011</v>
      </c>
      <c r="U488" s="4">
        <f>SUMIFS('02_核算项'!$AD$2:$AD$6232,'02_核算项'!$B$2:$B$6232,$A488,'02_核算项'!$M$2:$M$6232,"PM25")</f>
        <v>271.57134885980025</v>
      </c>
      <c r="V488" s="4">
        <f>SUMIFS('02_核算项'!$AD$2:$AD$6232,'02_核算项'!$B$2:$B$6232,$A488,'02_核算项'!$M$2:$M$6232,"BC")</f>
        <v>0.5434236689596006</v>
      </c>
      <c r="W488" s="4">
        <f>SUMIFS('02_核算项'!$AD$2:$AD$6232,'02_核算项'!$B$2:$B$6232,$A488,'02_核算项'!$M$2:$M$6232,"OC")</f>
        <v>7.249000000000006e-05</v>
      </c>
      <c r="X488" s="4">
        <f>SUMIFS('02_核算项'!$AD$2:$AD$6232,'02_核算项'!$B$2:$B$6232,$A488,'02_核算项'!$M$2:$M$6232,"NH3")</f>
        <v>125.5782336</v>
      </c>
      <c r="Y488" s="2">
        <v>29</v>
      </c>
    </row>
    <row r="489" spans="1:25">
      <c r="A489" s="2" t="s">
        <v>6182</v>
      </c>
      <c r="B489" s="2" t="s">
        <v>6183</v>
      </c>
      <c r="C489" s="2" t="s">
        <v>911</v>
      </c>
      <c r="D489" s="2" t="s">
        <v>278</v>
      </c>
      <c r="E489" s="2" t="s">
        <v>120</v>
      </c>
      <c r="F489" s="2" t="s">
        <v>142</v>
      </c>
      <c r="G489" s="4">
        <f>SUMIFS('02_核算项'!$AC$2:$AC$6232,'02_核算项'!$B$2:$B$6232,$A489,'02_核算项'!$M$2:$M$6232,"SO2")</f>
        <v>0.10131</v>
      </c>
      <c r="H489" s="4">
        <f>SUMIFS('02_核算项'!$AC$2:$AC$6232,'02_核算项'!$B$2:$B$6232,$A489,'02_核算项'!$M$2:$M$6232,"NOX")</f>
        <v>0.249898</v>
      </c>
      <c r="I489" s="4">
        <f>SUMIFS('02_核算项'!$AC$2:$AC$6232,'02_核算项'!$B$2:$B$6232,$A489,'02_核算项'!$M$2:$M$6232,"CO")</f>
        <v>0.020262</v>
      </c>
      <c r="J489" s="4">
        <f>SUMIFS('02_核算项'!$AC$2:$AC$6232,'02_核算项'!$B$2:$B$6232,$A489,'02_核算项'!$M$2:$M$6232,"VOCS")</f>
        <v>0.0043901</v>
      </c>
      <c r="K489" s="4">
        <f>SUMIFS('02_核算项'!$AC$2:$AC$6232,'02_核算项'!$B$2:$B$6232,$A489,'02_核算项'!$M$2:$M$6232,"PM10")</f>
        <v>0.016885</v>
      </c>
      <c r="L489" s="4">
        <f>SUMIFS('02_核算项'!$AC$2:$AC$6232,'02_核算项'!$B$2:$B$6232,$A489,'02_核算项'!$M$2:$M$6232,"PM25")</f>
        <v>0.016885</v>
      </c>
      <c r="M489" s="4">
        <f>SUMIFS('02_核算项'!$AC$2:$AC$6232,'02_核算项'!$B$2:$B$6232,$A489,'02_核算项'!$M$2:$M$6232,"BC")</f>
        <v>0.00033769999999999997</v>
      </c>
      <c r="N489" s="4">
        <f>SUMIFS('02_核算项'!$AC$2:$AC$6232,'02_核算项'!$B$2:$B$6232,$A489,'02_核算项'!$M$2:$M$6232,"OC")</f>
        <v>0.0013507999999999999</v>
      </c>
      <c r="O489" s="4">
        <f>SUMIFS('02_核算项'!$AC$2:$AC$6232,'02_核算项'!$B$2:$B$6232,$A489,'02_核算项'!$M$2:$M$6232,"NH3")</f>
        <v>0.0</v>
      </c>
      <c r="P489" s="4">
        <f>SUMIFS('02_核算项'!$AD$2:$AD$6232,'02_核算项'!$B$2:$B$6232,$A489,'02_核算项'!$M$2:$M$6232,"SO2")</f>
        <v>0.10131</v>
      </c>
      <c r="Q489" s="4">
        <f>SUMIFS('02_核算项'!$AD$2:$AD$6232,'02_核算项'!$B$2:$B$6232,$A489,'02_核算项'!$M$2:$M$6232,"NOX")</f>
        <v>0.249898</v>
      </c>
      <c r="R489" s="4">
        <f>SUMIFS('02_核算项'!$AD$2:$AD$6232,'02_核算项'!$B$2:$B$6232,$A489,'02_核算项'!$M$2:$M$6232,"CO")</f>
        <v>0.020262</v>
      </c>
      <c r="S489" s="4">
        <f>SUMIFS('02_核算项'!$AD$2:$AD$6232,'02_核算项'!$B$2:$B$6232,$A489,'02_核算项'!$M$2:$M$6232,"VOCS")</f>
        <v>0.0043901</v>
      </c>
      <c r="T489" s="4">
        <f>SUMIFS('02_核算项'!$AD$2:$AD$6232,'02_核算项'!$B$2:$B$6232,$A489,'02_核算项'!$M$2:$M$6232,"PM10")</f>
        <v>0.016885</v>
      </c>
      <c r="U489" s="4">
        <f>SUMIFS('02_核算项'!$AD$2:$AD$6232,'02_核算项'!$B$2:$B$6232,$A489,'02_核算项'!$M$2:$M$6232,"PM25")</f>
        <v>0.016885</v>
      </c>
      <c r="V489" s="4">
        <f>SUMIFS('02_核算项'!$AD$2:$AD$6232,'02_核算项'!$B$2:$B$6232,$A489,'02_核算项'!$M$2:$M$6232,"BC")</f>
        <v>0.00033769999999999997</v>
      </c>
      <c r="W489" s="4">
        <f>SUMIFS('02_核算项'!$AD$2:$AD$6232,'02_核算项'!$B$2:$B$6232,$A489,'02_核算项'!$M$2:$M$6232,"OC")</f>
        <v>0.0013507999999999999</v>
      </c>
      <c r="X489" s="4">
        <f>SUMIFS('02_核算项'!$AD$2:$AD$6232,'02_核算项'!$B$2:$B$6232,$A489,'02_核算项'!$M$2:$M$6232,"NH3")</f>
        <v>0.0</v>
      </c>
      <c r="Y489" s="2">
        <v>81</v>
      </c>
    </row>
    <row r="490" spans="1:25">
      <c r="A490" s="2" t="s">
        <v>6201</v>
      </c>
      <c r="B490" s="2" t="s">
        <v>1093</v>
      </c>
      <c r="C490" s="2" t="s">
        <v>491</v>
      </c>
      <c r="D490" s="2" t="s">
        <v>278</v>
      </c>
      <c r="E490" s="2" t="s">
        <v>227</v>
      </c>
      <c r="F490" s="2" t="s">
        <v>142</v>
      </c>
      <c r="G490" s="4">
        <f>SUMIFS('02_核算项'!$AC$2:$AC$6232,'02_核算项'!$B$2:$B$6232,$A490,'02_核算项'!$M$2:$M$6232,"SO2")</f>
        <v>0.0</v>
      </c>
      <c r="H490" s="4">
        <f>SUMIFS('02_核算项'!$AC$2:$AC$6232,'02_核算项'!$B$2:$B$6232,$A490,'02_核算项'!$M$2:$M$6232,"NOX")</f>
        <v>0.0</v>
      </c>
      <c r="I490" s="4">
        <f>SUMIFS('02_核算项'!$AC$2:$AC$6232,'02_核算项'!$B$2:$B$6232,$A490,'02_核算项'!$M$2:$M$6232,"CO")</f>
        <v>0.0</v>
      </c>
      <c r="J490" s="4">
        <f>SUMIFS('02_核算项'!$AC$2:$AC$6232,'02_核算项'!$B$2:$B$6232,$A490,'02_核算项'!$M$2:$M$6232,"VOCS")</f>
        <v>0.0</v>
      </c>
      <c r="K490" s="4">
        <f>SUMIFS('02_核算项'!$AC$2:$AC$6232,'02_核算项'!$B$2:$B$6232,$A490,'02_核算项'!$M$2:$M$6232,"PM10")</f>
        <v>0.0</v>
      </c>
      <c r="L490" s="4">
        <f>SUMIFS('02_核算项'!$AC$2:$AC$6232,'02_核算项'!$B$2:$B$6232,$A490,'02_核算项'!$M$2:$M$6232,"PM25")</f>
        <v>0.0</v>
      </c>
      <c r="M490" s="4">
        <f>SUMIFS('02_核算项'!$AC$2:$AC$6232,'02_核算项'!$B$2:$B$6232,$A490,'02_核算项'!$M$2:$M$6232,"BC")</f>
        <v>0.0</v>
      </c>
      <c r="N490" s="4">
        <f>SUMIFS('02_核算项'!$AC$2:$AC$6232,'02_核算项'!$B$2:$B$6232,$A490,'02_核算项'!$M$2:$M$6232,"OC")</f>
        <v>0.0</v>
      </c>
      <c r="O490" s="4">
        <f>SUMIFS('02_核算项'!$AC$2:$AC$6232,'02_核算项'!$B$2:$B$6232,$A490,'02_核算项'!$M$2:$M$6232,"NH3")</f>
        <v>0.0</v>
      </c>
      <c r="P490" s="4">
        <f>SUMIFS('02_核算项'!$AD$2:$AD$6232,'02_核算项'!$B$2:$B$6232,$A490,'02_核算项'!$M$2:$M$6232,"SO2")</f>
        <v>0.0</v>
      </c>
      <c r="Q490" s="4">
        <f>SUMIFS('02_核算项'!$AD$2:$AD$6232,'02_核算项'!$B$2:$B$6232,$A490,'02_核算项'!$M$2:$M$6232,"NOX")</f>
        <v>0.0</v>
      </c>
      <c r="R490" s="4">
        <f>SUMIFS('02_核算项'!$AD$2:$AD$6232,'02_核算项'!$B$2:$B$6232,$A490,'02_核算项'!$M$2:$M$6232,"CO")</f>
        <v>0.0</v>
      </c>
      <c r="S490" s="4">
        <f>SUMIFS('02_核算项'!$AD$2:$AD$6232,'02_核算项'!$B$2:$B$6232,$A490,'02_核算项'!$M$2:$M$6232,"VOCS")</f>
        <v>0.0</v>
      </c>
      <c r="T490" s="4">
        <f>SUMIFS('02_核算项'!$AD$2:$AD$6232,'02_核算项'!$B$2:$B$6232,$A490,'02_核算项'!$M$2:$M$6232,"PM10")</f>
        <v>0.0</v>
      </c>
      <c r="U490" s="4">
        <f>SUMIFS('02_核算项'!$AD$2:$AD$6232,'02_核算项'!$B$2:$B$6232,$A490,'02_核算项'!$M$2:$M$6232,"PM25")</f>
        <v>0.0</v>
      </c>
      <c r="V490" s="4">
        <f>SUMIFS('02_核算项'!$AD$2:$AD$6232,'02_核算项'!$B$2:$B$6232,$A490,'02_核算项'!$M$2:$M$6232,"BC")</f>
        <v>0.0</v>
      </c>
      <c r="W490" s="4">
        <f>SUMIFS('02_核算项'!$AD$2:$AD$6232,'02_核算项'!$B$2:$B$6232,$A490,'02_核算项'!$M$2:$M$6232,"OC")</f>
        <v>0.0</v>
      </c>
      <c r="X490" s="4">
        <f>SUMIFS('02_核算项'!$AD$2:$AD$6232,'02_核算项'!$B$2:$B$6232,$A490,'02_核算项'!$M$2:$M$6232,"NH3")</f>
        <v>0.0</v>
      </c>
      <c r="Y490" s="2">
        <v>48</v>
      </c>
    </row>
    <row r="491" spans="1:25">
      <c r="A491" s="2" t="s">
        <v>6211</v>
      </c>
      <c r="B491" s="2" t="s">
        <v>559</v>
      </c>
      <c r="C491" s="2" t="s">
        <v>277</v>
      </c>
      <c r="D491" s="2" t="s">
        <v>278</v>
      </c>
      <c r="E491" s="2" t="s">
        <v>120</v>
      </c>
      <c r="F491" s="2" t="s">
        <v>297</v>
      </c>
      <c r="G491" s="4">
        <f>SUMIFS('02_核算项'!$AC$2:$AC$6232,'02_核算项'!$B$2:$B$6232,$A491,'02_核算项'!$M$2:$M$6232,"SO2")</f>
        <v>0.977136</v>
      </c>
      <c r="H491" s="4">
        <f>SUMIFS('02_核算项'!$AC$2:$AC$6232,'02_核算项'!$B$2:$B$6232,$A491,'02_核算项'!$M$2:$M$6232,"NOX")</f>
        <v>2.4102688000000003</v>
      </c>
      <c r="I491" s="4">
        <f>SUMIFS('02_核算项'!$AC$2:$AC$6232,'02_核算项'!$B$2:$B$6232,$A491,'02_核算项'!$M$2:$M$6232,"CO")</f>
        <v>0.1954272</v>
      </c>
      <c r="J491" s="4">
        <f>SUMIFS('02_核算项'!$AC$2:$AC$6232,'02_核算项'!$B$2:$B$6232,$A491,'02_核算项'!$M$2:$M$6232,"VOCS")</f>
        <v>0.04234256000000001</v>
      </c>
      <c r="K491" s="4">
        <f>SUMIFS('02_核算项'!$AC$2:$AC$6232,'02_核算项'!$B$2:$B$6232,$A491,'02_核算项'!$M$2:$M$6232,"PM10")</f>
        <v>0.162856</v>
      </c>
      <c r="L491" s="4">
        <f>SUMIFS('02_核算项'!$AC$2:$AC$6232,'02_核算项'!$B$2:$B$6232,$A491,'02_核算项'!$M$2:$M$6232,"PM25")</f>
        <v>0.162856</v>
      </c>
      <c r="M491" s="4">
        <f>SUMIFS('02_核算项'!$AC$2:$AC$6232,'02_核算项'!$B$2:$B$6232,$A491,'02_核算项'!$M$2:$M$6232,"BC")</f>
        <v>0.00325712</v>
      </c>
      <c r="N491" s="4">
        <f>SUMIFS('02_核算项'!$AC$2:$AC$6232,'02_核算项'!$B$2:$B$6232,$A491,'02_核算项'!$M$2:$M$6232,"OC")</f>
        <v>0.01302848</v>
      </c>
      <c r="O491" s="4">
        <f>SUMIFS('02_核算项'!$AC$2:$AC$6232,'02_核算项'!$B$2:$B$6232,$A491,'02_核算项'!$M$2:$M$6232,"NH3")</f>
        <v>0</v>
      </c>
      <c r="P491" s="4">
        <f>SUMIFS('02_核算项'!$AD$2:$AD$6232,'02_核算项'!$B$2:$B$6232,$A491,'02_核算项'!$M$2:$M$6232,"SO2")</f>
        <v>0.19542719999999997</v>
      </c>
      <c r="Q491" s="4">
        <f>SUMIFS('02_核算项'!$AD$2:$AD$6232,'02_核算项'!$B$2:$B$6232,$A491,'02_核算项'!$M$2:$M$6232,"NOX")</f>
        <v>1.68718816</v>
      </c>
      <c r="R491" s="4">
        <f>SUMIFS('02_核算项'!$AD$2:$AD$6232,'02_核算项'!$B$2:$B$6232,$A491,'02_核算项'!$M$2:$M$6232,"CO")</f>
        <v>0.1954272</v>
      </c>
      <c r="S491" s="4">
        <f>SUMIFS('02_核算项'!$AD$2:$AD$6232,'02_核算项'!$B$2:$B$6232,$A491,'02_核算项'!$M$2:$M$6232,"VOCS")</f>
        <v>0.04234256000000001</v>
      </c>
      <c r="T491" s="4">
        <f>SUMIFS('02_核算项'!$AD$2:$AD$6232,'02_核算项'!$B$2:$B$6232,$A491,'02_核算项'!$M$2:$M$6232,"PM10")</f>
        <v>0.008957080000000008</v>
      </c>
      <c r="U491" s="4">
        <f>SUMIFS('02_核算项'!$AD$2:$AD$6232,'02_核算项'!$B$2:$B$6232,$A491,'02_核算项'!$M$2:$M$6232,"PM25")</f>
        <v>0.008957080000000008</v>
      </c>
      <c r="V491" s="4">
        <f>SUMIFS('02_核算项'!$AD$2:$AD$6232,'02_核算项'!$B$2:$B$6232,$A491,'02_核算项'!$M$2:$M$6232,"BC")</f>
        <v>0.00017914160000000016</v>
      </c>
      <c r="W491" s="4">
        <f>SUMIFS('02_核算项'!$AD$2:$AD$6232,'02_核算项'!$B$2:$B$6232,$A491,'02_核算项'!$M$2:$M$6232,"OC")</f>
        <v>0.0007165664000000006</v>
      </c>
      <c r="Y491" s="2">
        <v>46</v>
      </c>
    </row>
    <row r="492" spans="1:25">
      <c r="A492" s="2" t="s">
        <v>6229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560</v>
      </c>
      <c r="G492" s="4">
        <f>SUMIFS('02_核算项'!$AC$2:$AC$6232,'02_核算项'!$B$2:$B$6232,$A492,'02_核算项'!$M$2:$M$6232,"SO2")</f>
        <v>32416.345059</v>
      </c>
      <c r="H492" s="4">
        <f>SUMIFS('02_核算项'!$AC$2:$AC$6232,'02_核算项'!$B$2:$B$6232,$A492,'02_核算项'!$M$2:$M$6232,"NOX")</f>
        <v>19640.4914181</v>
      </c>
      <c r="I492" s="4">
        <f>SUMIFS('02_核算项'!$AC$2:$AC$6232,'02_核算项'!$B$2:$B$6232,$A492,'02_核算项'!$M$2:$M$6232,"CO")</f>
        <v>5448.12522</v>
      </c>
      <c r="J492" s="4">
        <f>SUMIFS('02_核算项'!$AC$2:$AC$6232,'02_核算项'!$B$2:$B$6232,$A492,'02_核算项'!$M$2:$M$6232,"VOCS")</f>
        <v>108.9625044</v>
      </c>
      <c r="K492" s="4">
        <f>SUMIFS('02_核算项'!$AC$2:$AC$6232,'02_核算项'!$B$2:$B$6232,$A492,'02_核算项'!$M$2:$M$6232,"PM10")</f>
        <v>66256.012831725</v>
      </c>
      <c r="L492" s="4">
        <f>SUMIFS('02_核算项'!$AC$2:$AC$6232,'02_核算项'!$B$2:$B$6232,$A492,'02_核算项'!$M$2:$M$6232,"PM25")</f>
        <v>17284.17726045</v>
      </c>
      <c r="M492" s="4">
        <f>SUMIFS('02_核算项'!$AC$2:$AC$6232,'02_核算项'!$B$2:$B$6232,$A492,'02_核算项'!$M$2:$M$6232,"BC")</f>
        <v>34.568354520899994</v>
      </c>
      <c r="N492" s="4">
        <f>SUMIFS('02_核算项'!$AC$2:$AC$6232,'02_核算项'!$B$2:$B$6232,$A492,'02_核算项'!$M$2:$M$6232,"OC")</f>
        <v>0.0</v>
      </c>
      <c r="O492" s="4">
        <f>SUMIFS('02_核算项'!$AC$2:$AC$6232,'02_核算项'!$B$2:$B$6232,$A492,'02_核算项'!$M$2:$M$6232,"NH3")</f>
        <v>0.0</v>
      </c>
      <c r="P492" s="4">
        <f>SUMIFS('02_核算项'!$AD$2:$AD$6232,'02_核算项'!$B$2:$B$6232,$A492,'02_核算项'!$M$2:$M$6232,"SO2")</f>
        <v>32416.345059</v>
      </c>
      <c r="Q492" s="4">
        <f>SUMIFS('02_核算项'!$AD$2:$AD$6232,'02_核算项'!$B$2:$B$6232,$A492,'02_核算项'!$M$2:$M$6232,"NOX")</f>
        <v>15319.583306118</v>
      </c>
      <c r="R492" s="4">
        <f>SUMIFS('02_核算项'!$AD$2:$AD$6232,'02_核算项'!$B$2:$B$6232,$A492,'02_核算项'!$M$2:$M$6232,"CO")</f>
        <v>5448.12522</v>
      </c>
      <c r="S492" s="4">
        <f>SUMIFS('02_核算项'!$AD$2:$AD$6232,'02_核算项'!$B$2:$B$6232,$A492,'02_核算项'!$M$2:$M$6232,"VOCS")</f>
        <v>108.9625044</v>
      </c>
      <c r="T492" s="4">
        <f>SUMIFS('02_核算项'!$AD$2:$AD$6232,'02_核算项'!$B$2:$B$6232,$A492,'02_核算项'!$M$2:$M$6232,"PM10")</f>
        <v>66256.012831725</v>
      </c>
      <c r="U492" s="4">
        <f>SUMIFS('02_核算项'!$AD$2:$AD$6232,'02_核算项'!$B$2:$B$6232,$A492,'02_核算项'!$M$2:$M$6232,"PM25")</f>
        <v>17284.17726045</v>
      </c>
      <c r="V492" s="4">
        <f>SUMIFS('02_核算项'!$AD$2:$AD$6232,'02_核算项'!$B$2:$B$6232,$A492,'02_核算项'!$M$2:$M$6232,"BC")</f>
        <v>34.568354520899994</v>
      </c>
      <c r="W492" s="4">
        <f>SUMIFS('02_核算项'!$AD$2:$AD$6232,'02_核算项'!$B$2:$B$6232,$A492,'02_核算项'!$M$2:$M$6232,"OC")</f>
        <v>0.0</v>
      </c>
      <c r="X492" s="4">
        <f>SUMIFS('02_核算项'!$AD$2:$AD$6232,'02_核算项'!$B$2:$B$6232,$A492,'02_核算项'!$M$2:$M$6232,"NH3")</f>
        <v>0.0</v>
      </c>
      <c r="Y492" s="2">
        <v>41</v>
      </c>
    </row>
    <row r="493" spans="1:25">
      <c r="A493" s="2" t="s">
        <v>6239</v>
      </c>
      <c r="B493" s="2" t="s">
        <v>6240</v>
      </c>
      <c r="C493" s="2" t="s">
        <v>984</v>
      </c>
      <c r="D493" s="2" t="s">
        <v>119</v>
      </c>
      <c r="E493" s="2" t="s">
        <v>120</v>
      </c>
      <c r="F493" s="2" t="s">
        <v>52</v>
      </c>
      <c r="G493" s="4">
        <f>SUMIFS('02_核算项'!$AC$2:$AC$6232,'02_核算项'!$B$2:$B$6232,$A493,'02_核算项'!$M$2:$M$6232,"SO2")</f>
        <v>0.0</v>
      </c>
      <c r="H493" s="4">
        <f>SUMIFS('02_核算项'!$AC$2:$AC$6232,'02_核算项'!$B$2:$B$6232,$A493,'02_核算项'!$M$2:$M$6232,"NOX")</f>
        <v>0.0</v>
      </c>
      <c r="I493" s="4">
        <f>SUMIFS('02_核算项'!$AC$2:$AC$6232,'02_核算项'!$B$2:$B$6232,$A493,'02_核算项'!$M$2:$M$6232,"CO")</f>
        <v>0.0</v>
      </c>
      <c r="J493" s="4">
        <f>SUMIFS('02_核算项'!$AC$2:$AC$6232,'02_核算项'!$B$2:$B$6232,$A493,'02_核算项'!$M$2:$M$6232,"VOCS")</f>
        <v>0.0</v>
      </c>
      <c r="K493" s="4">
        <f>SUMIFS('02_核算项'!$AC$2:$AC$6232,'02_核算项'!$B$2:$B$6232,$A493,'02_核算项'!$M$2:$M$6232,"PM10")</f>
        <v>0.0</v>
      </c>
      <c r="L493" s="4">
        <f>SUMIFS('02_核算项'!$AC$2:$AC$6232,'02_核算项'!$B$2:$B$6232,$A493,'02_核算项'!$M$2:$M$6232,"PM25")</f>
        <v>0.0</v>
      </c>
      <c r="M493" s="4">
        <f>SUMIFS('02_核算项'!$AC$2:$AC$6232,'02_核算项'!$B$2:$B$6232,$A493,'02_核算项'!$M$2:$M$6232,"BC")</f>
        <v>0.0</v>
      </c>
      <c r="N493" s="4">
        <f>SUMIFS('02_核算项'!$AC$2:$AC$6232,'02_核算项'!$B$2:$B$6232,$A493,'02_核算项'!$M$2:$M$6232,"OC")</f>
        <v>0.0</v>
      </c>
      <c r="O493" s="4">
        <f>SUMIFS('02_核算项'!$AC$2:$AC$6232,'02_核算项'!$B$2:$B$6232,$A493,'02_核算项'!$M$2:$M$6232,"NH3")</f>
        <v>0.0</v>
      </c>
      <c r="P493" s="4">
        <f>SUMIFS('02_核算项'!$AD$2:$AD$6232,'02_核算项'!$B$2:$B$6232,$A493,'02_核算项'!$M$2:$M$6232,"SO2")</f>
        <v>0.0</v>
      </c>
      <c r="Q493" s="4">
        <f>SUMIFS('02_核算项'!$AD$2:$AD$6232,'02_核算项'!$B$2:$B$6232,$A493,'02_核算项'!$M$2:$M$6232,"NOX")</f>
        <v>0.0</v>
      </c>
      <c r="R493" s="4">
        <f>SUMIFS('02_核算项'!$AD$2:$AD$6232,'02_核算项'!$B$2:$B$6232,$A493,'02_核算项'!$M$2:$M$6232,"CO")</f>
        <v>0.0</v>
      </c>
      <c r="S493" s="4">
        <f>SUMIFS('02_核算项'!$AD$2:$AD$6232,'02_核算项'!$B$2:$B$6232,$A493,'02_核算项'!$M$2:$M$6232,"VOCS")</f>
        <v>0.0</v>
      </c>
      <c r="T493" s="4">
        <f>SUMIFS('02_核算项'!$AD$2:$AD$6232,'02_核算项'!$B$2:$B$6232,$A493,'02_核算项'!$M$2:$M$6232,"PM10")</f>
        <v>0.0</v>
      </c>
      <c r="U493" s="4">
        <f>SUMIFS('02_核算项'!$AD$2:$AD$6232,'02_核算项'!$B$2:$B$6232,$A493,'02_核算项'!$M$2:$M$6232,"PM25")</f>
        <v>0.0</v>
      </c>
      <c r="V493" s="4">
        <f>SUMIFS('02_核算项'!$AD$2:$AD$6232,'02_核算项'!$B$2:$B$6232,$A493,'02_核算项'!$M$2:$M$6232,"BC")</f>
        <v>0.0</v>
      </c>
      <c r="W493" s="4">
        <f>SUMIFS('02_核算项'!$AD$2:$AD$6232,'02_核算项'!$B$2:$B$6232,$A493,'02_核算项'!$M$2:$M$6232,"OC")</f>
        <v>0.0</v>
      </c>
      <c r="X493" s="4">
        <f>SUMIFS('02_核算项'!$AD$2:$AD$6232,'02_核算项'!$B$2:$B$6232,$A493,'02_核算项'!$M$2:$M$6232,"NH3")</f>
        <v>0.0</v>
      </c>
      <c r="Y493" s="2">
        <v>49</v>
      </c>
    </row>
    <row r="494" spans="1:25">
      <c r="A494" s="2" t="s">
        <v>6250</v>
      </c>
      <c r="B494" s="2" t="s">
        <v>1051</v>
      </c>
      <c r="C494" s="2" t="s">
        <v>491</v>
      </c>
      <c r="D494" s="2" t="s">
        <v>50</v>
      </c>
      <c r="E494" s="2" t="s">
        <v>227</v>
      </c>
      <c r="F494" s="2" t="s">
        <v>52</v>
      </c>
      <c r="G494" s="4">
        <f>SUMIFS('02_核算项'!$AC$2:$AC$6232,'02_核算项'!$B$2:$B$6232,$A494,'02_核算项'!$M$2:$M$6232,"SO2")</f>
        <v>0.0</v>
      </c>
      <c r="H494" s="4">
        <f>SUMIFS('02_核算项'!$AC$2:$AC$6232,'02_核算项'!$B$2:$B$6232,$A494,'02_核算项'!$M$2:$M$6232,"NOX")</f>
        <v>163.39689</v>
      </c>
      <c r="I494" s="4">
        <f>SUMIFS('02_核算项'!$AC$2:$AC$6232,'02_核算项'!$B$2:$B$6232,$A494,'02_核算项'!$M$2:$M$6232,"CO")</f>
        <v>51.80877</v>
      </c>
      <c r="J494" s="4">
        <f>SUMIFS('02_核算项'!$AC$2:$AC$6232,'02_核算项'!$B$2:$B$6232,$A494,'02_核算项'!$M$2:$M$6232,"VOCS")</f>
        <v>0.797058</v>
      </c>
      <c r="K494" s="4">
        <f>SUMIFS('02_核算项'!$AC$2:$AC$6232,'02_核算项'!$B$2:$B$6232,$A494,'02_核算项'!$M$2:$M$6232,"PM10")</f>
        <v>1.195587</v>
      </c>
      <c r="L494" s="4">
        <f>SUMIFS('02_核算项'!$AC$2:$AC$6232,'02_核算项'!$B$2:$B$6232,$A494,'02_核算项'!$M$2:$M$6232,"PM25")</f>
        <v>1.195587</v>
      </c>
      <c r="M494" s="4">
        <f>SUMIFS('02_核算项'!$AC$2:$AC$6232,'02_核算项'!$B$2:$B$6232,$A494,'02_核算项'!$M$2:$M$6232,"BC")</f>
        <v>0.0</v>
      </c>
      <c r="N494" s="4">
        <f>SUMIFS('02_核算项'!$AC$2:$AC$6232,'02_核算项'!$B$2:$B$6232,$A494,'02_核算项'!$M$2:$M$6232,"OC")</f>
        <v>0.0</v>
      </c>
      <c r="O494" s="4">
        <f>SUMIFS('02_核算项'!$AC$2:$AC$6232,'02_核算项'!$B$2:$B$6232,$A494,'02_核算项'!$M$2:$M$6232,"NH3")</f>
        <v>0.0</v>
      </c>
      <c r="P494" s="4">
        <f>SUMIFS('02_核算项'!$AD$2:$AD$6232,'02_核算项'!$B$2:$B$6232,$A494,'02_核算项'!$M$2:$M$6232,"SO2")</f>
        <v>0.0</v>
      </c>
      <c r="Q494" s="4">
        <f>SUMIFS('02_核算项'!$AD$2:$AD$6232,'02_核算项'!$B$2:$B$6232,$A494,'02_核算项'!$M$2:$M$6232,"NOX")</f>
        <v>127.44957420000001</v>
      </c>
      <c r="R494" s="4">
        <f>SUMIFS('02_核算项'!$AD$2:$AD$6232,'02_核算项'!$B$2:$B$6232,$A494,'02_核算项'!$M$2:$M$6232,"CO")</f>
        <v>51.80877</v>
      </c>
      <c r="S494" s="4">
        <f>SUMIFS('02_核算项'!$AD$2:$AD$6232,'02_核算项'!$B$2:$B$6232,$A494,'02_核算项'!$M$2:$M$6232,"VOCS")</f>
        <v>0.797058</v>
      </c>
      <c r="T494" s="4">
        <f>SUMIFS('02_核算项'!$AD$2:$AD$6232,'02_核算项'!$B$2:$B$6232,$A494,'02_核算项'!$M$2:$M$6232,"PM10")</f>
        <v>1.195587</v>
      </c>
      <c r="U494" s="4">
        <f>SUMIFS('02_核算项'!$AD$2:$AD$6232,'02_核算项'!$B$2:$B$6232,$A494,'02_核算项'!$M$2:$M$6232,"PM25")</f>
        <v>1.195587</v>
      </c>
      <c r="V494" s="4">
        <f>SUMIFS('02_核算项'!$AD$2:$AD$6232,'02_核算项'!$B$2:$B$6232,$A494,'02_核算项'!$M$2:$M$6232,"BC")</f>
        <v>0.0</v>
      </c>
      <c r="W494" s="4">
        <f>SUMIFS('02_核算项'!$AD$2:$AD$6232,'02_核算项'!$B$2:$B$6232,$A494,'02_核算项'!$M$2:$M$6232,"OC")</f>
        <v>0.0</v>
      </c>
      <c r="X494" s="4">
        <f>SUMIFS('02_核算项'!$AD$2:$AD$6232,'02_核算项'!$B$2:$B$6232,$A494,'02_核算项'!$M$2:$M$6232,"NH3")</f>
        <v>0.0</v>
      </c>
      <c r="Y494" s="2">
        <v>32</v>
      </c>
    </row>
    <row r="495" spans="1:25">
      <c r="A495" s="2" t="s">
        <v>6260</v>
      </c>
      <c r="B495" s="2" t="s">
        <v>1949</v>
      </c>
      <c r="C495" s="2" t="s">
        <v>514</v>
      </c>
      <c r="D495" s="2" t="s">
        <v>278</v>
      </c>
      <c r="E495" s="2" t="s">
        <v>120</v>
      </c>
      <c r="F495" s="2" t="s">
        <v>142</v>
      </c>
      <c r="G495" s="4">
        <f>SUMIFS('02_核算项'!$AC$2:$AC$6232,'02_核算项'!$B$2:$B$6232,$A495,'02_核算项'!$M$2:$M$6232,"SO2")</f>
        <v>0</v>
      </c>
      <c r="H495" s="4">
        <f>SUMIFS('02_核算项'!$AC$2:$AC$6232,'02_核算项'!$B$2:$B$6232,$A495,'02_核算项'!$M$2:$M$6232,"NOX")</f>
        <v>0</v>
      </c>
      <c r="I495" s="4">
        <f>SUMIFS('02_核算项'!$AC$2:$AC$6232,'02_核算项'!$B$2:$B$6232,$A495,'02_核算项'!$M$2:$M$6232,"CO")</f>
        <v>0</v>
      </c>
      <c r="J495" s="4">
        <f>SUMIFS('02_核算项'!$AC$2:$AC$6232,'02_核算项'!$B$2:$B$6232,$A495,'02_核算项'!$M$2:$M$6232,"VOCS")</f>
        <v>0</v>
      </c>
      <c r="K495" s="4">
        <f>SUMIFS('02_核算项'!$AC$2:$AC$6232,'02_核算项'!$B$2:$B$6232,$A495,'02_核算项'!$M$2:$M$6232,"PM10")</f>
        <v>0</v>
      </c>
      <c r="L495" s="4">
        <f>SUMIFS('02_核算项'!$AC$2:$AC$6232,'02_核算项'!$B$2:$B$6232,$A495,'02_核算项'!$M$2:$M$6232,"PM25")</f>
        <v>0</v>
      </c>
      <c r="M495" s="4">
        <f>SUMIFS('02_核算项'!$AC$2:$AC$6232,'02_核算项'!$B$2:$B$6232,$A495,'02_核算项'!$M$2:$M$6232,"BC")</f>
        <v>0</v>
      </c>
      <c r="N495" s="4">
        <f>SUMIFS('02_核算项'!$AC$2:$AC$6232,'02_核算项'!$B$2:$B$6232,$A495,'02_核算项'!$M$2:$M$6232,"OC")</f>
        <v>0</v>
      </c>
      <c r="O495" s="4">
        <f>SUMIFS('02_核算项'!$AC$2:$AC$6232,'02_核算项'!$B$2:$B$6232,$A495,'02_核算项'!$M$2:$M$6232,"NH3")</f>
        <v>0.0</v>
      </c>
      <c r="X495" s="4">
        <f>SUMIFS('02_核算项'!$AD$2:$AD$6232,'02_核算项'!$B$2:$B$6232,$A495,'02_核算项'!$M$2:$M$6232,"NH3")</f>
        <v>0.0</v>
      </c>
      <c r="Y495" s="2">
        <v>48</v>
      </c>
    </row>
    <row r="496" spans="1:25">
      <c r="A496" s="2" t="s">
        <v>6270</v>
      </c>
      <c r="B496" s="2" t="s">
        <v>1040</v>
      </c>
      <c r="C496" s="2" t="s">
        <v>172</v>
      </c>
      <c r="D496" s="2" t="s">
        <v>278</v>
      </c>
      <c r="E496" s="2" t="s">
        <v>120</v>
      </c>
      <c r="F496" s="2" t="s">
        <v>142</v>
      </c>
      <c r="G496" s="4">
        <f>SUMIFS('02_核算项'!$AC$2:$AC$6232,'02_核算项'!$B$2:$B$6232,$A496,'02_核算项'!$M$2:$M$6232,"SO2")</f>
        <v>0</v>
      </c>
      <c r="H496" s="4">
        <f>SUMIFS('02_核算项'!$AC$2:$AC$6232,'02_核算项'!$B$2:$B$6232,$A496,'02_核算项'!$M$2:$M$6232,"NOX")</f>
        <v>0</v>
      </c>
      <c r="I496" s="4">
        <f>SUMIFS('02_核算项'!$AC$2:$AC$6232,'02_核算项'!$B$2:$B$6232,$A496,'02_核算项'!$M$2:$M$6232,"CO")</f>
        <v>0</v>
      </c>
      <c r="J496" s="4">
        <f>SUMIFS('02_核算项'!$AC$2:$AC$6232,'02_核算项'!$B$2:$B$6232,$A496,'02_核算项'!$M$2:$M$6232,"VOCS")</f>
        <v>0</v>
      </c>
      <c r="K496" s="4">
        <f>SUMIFS('02_核算项'!$AC$2:$AC$6232,'02_核算项'!$B$2:$B$6232,$A496,'02_核算项'!$M$2:$M$6232,"PM10")</f>
        <v>0</v>
      </c>
      <c r="L496" s="4">
        <f>SUMIFS('02_核算项'!$AC$2:$AC$6232,'02_核算项'!$B$2:$B$6232,$A496,'02_核算项'!$M$2:$M$6232,"PM25")</f>
        <v>0</v>
      </c>
      <c r="M496" s="4">
        <f>SUMIFS('02_核算项'!$AC$2:$AC$6232,'02_核算项'!$B$2:$B$6232,$A496,'02_核算项'!$M$2:$M$6232,"BC")</f>
        <v>0</v>
      </c>
      <c r="N496" s="4">
        <f>SUMIFS('02_核算项'!$AC$2:$AC$6232,'02_核算项'!$B$2:$B$6232,$A496,'02_核算项'!$M$2:$M$6232,"OC")</f>
        <v>0</v>
      </c>
      <c r="O496" s="4">
        <f>SUMIFS('02_核算项'!$AC$2:$AC$6232,'02_核算项'!$B$2:$B$6232,$A496,'02_核算项'!$M$2:$M$6232,"NH3")</f>
        <v>0.0</v>
      </c>
      <c r="X496" s="4">
        <f>SUMIFS('02_核算项'!$AD$2:$AD$6232,'02_核算项'!$B$2:$B$6232,$A496,'02_核算项'!$M$2:$M$6232,"NH3")</f>
        <v>0.0</v>
      </c>
      <c r="Y496" s="2">
        <v>58</v>
      </c>
    </row>
    <row r="497" spans="1:25">
      <c r="A497" s="2" t="s">
        <v>6280</v>
      </c>
      <c r="B497" s="2" t="s">
        <v>6240</v>
      </c>
      <c r="C497" s="2" t="s">
        <v>984</v>
      </c>
      <c r="D497" s="2" t="s">
        <v>119</v>
      </c>
      <c r="E497" s="2" t="s">
        <v>120</v>
      </c>
      <c r="F497" s="2" t="s">
        <v>52</v>
      </c>
      <c r="G497" s="4">
        <f>SUMIFS('02_核算项'!$AC$2:$AC$6232,'02_核算项'!$B$2:$B$6232,$A497,'02_核算项'!$M$2:$M$6232,"SO2")</f>
        <v>0.0</v>
      </c>
      <c r="H497" s="4">
        <f>SUMIFS('02_核算项'!$AC$2:$AC$6232,'02_核算项'!$B$2:$B$6232,$A497,'02_核算项'!$M$2:$M$6232,"NOX")</f>
        <v>0.0</v>
      </c>
      <c r="I497" s="4">
        <f>SUMIFS('02_核算项'!$AC$2:$AC$6232,'02_核算项'!$B$2:$B$6232,$A497,'02_核算项'!$M$2:$M$6232,"CO")</f>
        <v>0.0</v>
      </c>
      <c r="J497" s="4">
        <f>SUMIFS('02_核算项'!$AC$2:$AC$6232,'02_核算项'!$B$2:$B$6232,$A497,'02_核算项'!$M$2:$M$6232,"VOCS")</f>
        <v>0.0</v>
      </c>
      <c r="K497" s="4">
        <f>SUMIFS('02_核算项'!$AC$2:$AC$6232,'02_核算项'!$B$2:$B$6232,$A497,'02_核算项'!$M$2:$M$6232,"PM10")</f>
        <v>0.0</v>
      </c>
      <c r="L497" s="4">
        <f>SUMIFS('02_核算项'!$AC$2:$AC$6232,'02_核算项'!$B$2:$B$6232,$A497,'02_核算项'!$M$2:$M$6232,"PM25")</f>
        <v>0.0</v>
      </c>
      <c r="M497" s="4">
        <f>SUMIFS('02_核算项'!$AC$2:$AC$6232,'02_核算项'!$B$2:$B$6232,$A497,'02_核算项'!$M$2:$M$6232,"BC")</f>
        <v>0.0</v>
      </c>
      <c r="N497" s="4">
        <f>SUMIFS('02_核算项'!$AC$2:$AC$6232,'02_核算项'!$B$2:$B$6232,$A497,'02_核算项'!$M$2:$M$6232,"OC")</f>
        <v>0.0</v>
      </c>
      <c r="O497" s="4">
        <f>SUMIFS('02_核算项'!$AC$2:$AC$6232,'02_核算项'!$B$2:$B$6232,$A497,'02_核算项'!$M$2:$M$6232,"NH3")</f>
        <v>0.0</v>
      </c>
      <c r="P497" s="4">
        <f>SUMIFS('02_核算项'!$AD$2:$AD$6232,'02_核算项'!$B$2:$B$6232,$A497,'02_核算项'!$M$2:$M$6232,"SO2")</f>
        <v>0.0</v>
      </c>
      <c r="Q497" s="4">
        <f>SUMIFS('02_核算项'!$AD$2:$AD$6232,'02_核算项'!$B$2:$B$6232,$A497,'02_核算项'!$M$2:$M$6232,"NOX")</f>
        <v>0.0</v>
      </c>
      <c r="R497" s="4">
        <f>SUMIFS('02_核算项'!$AD$2:$AD$6232,'02_核算项'!$B$2:$B$6232,$A497,'02_核算项'!$M$2:$M$6232,"CO")</f>
        <v>0.0</v>
      </c>
      <c r="S497" s="4">
        <f>SUMIFS('02_核算项'!$AD$2:$AD$6232,'02_核算项'!$B$2:$B$6232,$A497,'02_核算项'!$M$2:$M$6232,"VOCS")</f>
        <v>0.0</v>
      </c>
      <c r="T497" s="4">
        <f>SUMIFS('02_核算项'!$AD$2:$AD$6232,'02_核算项'!$B$2:$B$6232,$A497,'02_核算项'!$M$2:$M$6232,"PM10")</f>
        <v>0.0</v>
      </c>
      <c r="U497" s="4">
        <f>SUMIFS('02_核算项'!$AD$2:$AD$6232,'02_核算项'!$B$2:$B$6232,$A497,'02_核算项'!$M$2:$M$6232,"PM25")</f>
        <v>0.0</v>
      </c>
      <c r="V497" s="4">
        <f>SUMIFS('02_核算项'!$AD$2:$AD$6232,'02_核算项'!$B$2:$B$6232,$A497,'02_核算项'!$M$2:$M$6232,"BC")</f>
        <v>0.0</v>
      </c>
      <c r="W497" s="4">
        <f>SUMIFS('02_核算项'!$AD$2:$AD$6232,'02_核算项'!$B$2:$B$6232,$A497,'02_核算项'!$M$2:$M$6232,"OC")</f>
        <v>0.0</v>
      </c>
      <c r="X497" s="4">
        <f>SUMIFS('02_核算项'!$AD$2:$AD$6232,'02_核算项'!$B$2:$B$6232,$A497,'02_核算项'!$M$2:$M$6232,"NH3")</f>
        <v>0.0</v>
      </c>
      <c r="Y497" s="2">
        <v>49</v>
      </c>
    </row>
    <row r="498" spans="1:25">
      <c r="A498" s="2" t="s">
        <v>6290</v>
      </c>
      <c r="B498" s="2" t="s">
        <v>1363</v>
      </c>
      <c r="C498" s="2" t="s">
        <v>277</v>
      </c>
      <c r="D498" s="2" t="s">
        <v>278</v>
      </c>
      <c r="E498" s="2" t="s">
        <v>120</v>
      </c>
      <c r="F498" s="2" t="s">
        <v>2474</v>
      </c>
      <c r="G498" s="4">
        <f>SUMIFS('02_核算项'!$AC$2:$AC$6232,'02_核算项'!$B$2:$B$6232,$A498,'02_核算项'!$M$2:$M$6232,"SO2")</f>
        <v>0</v>
      </c>
      <c r="H498" s="4">
        <f>SUMIFS('02_核算项'!$AC$2:$AC$6232,'02_核算项'!$B$2:$B$6232,$A498,'02_核算项'!$M$2:$M$6232,"NOX")</f>
        <v>0</v>
      </c>
      <c r="I498" s="4">
        <f>SUMIFS('02_核算项'!$AC$2:$AC$6232,'02_核算项'!$B$2:$B$6232,$A498,'02_核算项'!$M$2:$M$6232,"CO")</f>
        <v>0</v>
      </c>
      <c r="J498" s="4">
        <f>SUMIFS('02_核算项'!$AC$2:$AC$6232,'02_核算项'!$B$2:$B$6232,$A498,'02_核算项'!$M$2:$M$6232,"VOCS")</f>
        <v>0</v>
      </c>
      <c r="K498" s="4">
        <f>SUMIFS('02_核算项'!$AC$2:$AC$6232,'02_核算项'!$B$2:$B$6232,$A498,'02_核算项'!$M$2:$M$6232,"PM10")</f>
        <v>0</v>
      </c>
      <c r="L498" s="4">
        <f>SUMIFS('02_核算项'!$AC$2:$AC$6232,'02_核算项'!$B$2:$B$6232,$A498,'02_核算项'!$M$2:$M$6232,"PM25")</f>
        <v>0</v>
      </c>
      <c r="M498" s="4">
        <f>SUMIFS('02_核算项'!$AC$2:$AC$6232,'02_核算项'!$B$2:$B$6232,$A498,'02_核算项'!$M$2:$M$6232,"BC")</f>
        <v>0</v>
      </c>
      <c r="N498" s="4">
        <f>SUMIFS('02_核算项'!$AC$2:$AC$6232,'02_核算项'!$B$2:$B$6232,$A498,'02_核算项'!$M$2:$M$6232,"OC")</f>
        <v>0</v>
      </c>
      <c r="O498" s="4">
        <f>SUMIFS('02_核算项'!$AC$2:$AC$6232,'02_核算项'!$B$2:$B$6232,$A498,'02_核算项'!$M$2:$M$6232,"NH3")</f>
        <v>0.0</v>
      </c>
      <c r="X498" s="4">
        <f>SUMIFS('02_核算项'!$AD$2:$AD$6232,'02_核算项'!$B$2:$B$6232,$A498,'02_核算项'!$M$2:$M$6232,"NH3")</f>
        <v>0.0</v>
      </c>
      <c r="Y498" s="2">
        <v>49</v>
      </c>
    </row>
    <row r="499" spans="1:25">
      <c r="A499" s="2" t="s">
        <v>6300</v>
      </c>
      <c r="B499" s="2" t="s">
        <v>797</v>
      </c>
      <c r="C499" s="2" t="s">
        <v>514</v>
      </c>
      <c r="D499" s="2" t="s">
        <v>224</v>
      </c>
      <c r="E499" s="2" t="s">
        <v>225</v>
      </c>
      <c r="F499" s="2" t="s">
        <v>2474</v>
      </c>
      <c r="G499" s="4">
        <f>SUMIFS('02_核算项'!$AC$2:$AC$6232,'02_核算项'!$B$2:$B$6232,$A499,'02_核算项'!$M$2:$M$6232,"SO2")</f>
        <v>0.0</v>
      </c>
      <c r="H499" s="4">
        <f>SUMIFS('02_核算项'!$AC$2:$AC$6232,'02_核算项'!$B$2:$B$6232,$A499,'02_核算项'!$M$2:$M$6232,"NOX")</f>
        <v>380.9731479999999</v>
      </c>
      <c r="I499" s="4">
        <f>SUMIFS('02_核算项'!$AC$2:$AC$6232,'02_核算项'!$B$2:$B$6232,$A499,'02_核算项'!$M$2:$M$6232,"CO")</f>
        <v>120.796364</v>
      </c>
      <c r="J499" s="4">
        <f>SUMIFS('02_核算项'!$AC$2:$AC$6232,'02_核算项'!$B$2:$B$6232,$A499,'02_核算项'!$M$2:$M$6232,"VOCS")</f>
        <v>1.8584056</v>
      </c>
      <c r="K499" s="4">
        <f>SUMIFS('02_核算项'!$AC$2:$AC$6232,'02_核算项'!$B$2:$B$6232,$A499,'02_核算项'!$M$2:$M$6232,"PM10")</f>
        <v>2.7876084</v>
      </c>
      <c r="L499" s="4">
        <f>SUMIFS('02_核算项'!$AC$2:$AC$6232,'02_核算项'!$B$2:$B$6232,$A499,'02_核算项'!$M$2:$M$6232,"PM25")</f>
        <v>2.7876084</v>
      </c>
      <c r="M499" s="4">
        <f>SUMIFS('02_核算项'!$AC$2:$AC$6232,'02_核算项'!$B$2:$B$6232,$A499,'02_核算项'!$M$2:$M$6232,"BC")</f>
        <v>0.0</v>
      </c>
      <c r="N499" s="4">
        <f>SUMIFS('02_核算项'!$AC$2:$AC$6232,'02_核算项'!$B$2:$B$6232,$A499,'02_核算项'!$M$2:$M$6232,"OC")</f>
        <v>0.0</v>
      </c>
      <c r="O499" s="4">
        <f>SUMIFS('02_核算项'!$AC$2:$AC$6232,'02_核算项'!$B$2:$B$6232,$A499,'02_核算项'!$M$2:$M$6232,"NH3")</f>
        <v>0</v>
      </c>
      <c r="P499" s="4">
        <f>SUMIFS('02_核算项'!$AD$2:$AD$6232,'02_核算项'!$B$2:$B$6232,$A499,'02_核算项'!$M$2:$M$6232,"SO2")</f>
        <v>0.0</v>
      </c>
      <c r="Q499" s="4">
        <f>SUMIFS('02_核算项'!$AD$2:$AD$6232,'02_核算项'!$B$2:$B$6232,$A499,'02_核算项'!$M$2:$M$6232,"NOX")</f>
        <v>137.15033327999996</v>
      </c>
      <c r="R499" s="4">
        <f>SUMIFS('02_核算项'!$AD$2:$AD$6232,'02_核算项'!$B$2:$B$6232,$A499,'02_核算项'!$M$2:$M$6232,"CO")</f>
        <v>120.796364</v>
      </c>
      <c r="S499" s="4">
        <f>SUMIFS('02_核算项'!$AD$2:$AD$6232,'02_核算项'!$B$2:$B$6232,$A499,'02_核算项'!$M$2:$M$6232,"VOCS")</f>
        <v>1.8584056</v>
      </c>
      <c r="T499" s="4">
        <f>SUMIFS('02_核算项'!$AD$2:$AD$6232,'02_核算项'!$B$2:$B$6232,$A499,'02_核算项'!$M$2:$M$6232,"PM10")</f>
        <v>1.198671612</v>
      </c>
      <c r="U499" s="4">
        <f>SUMIFS('02_核算项'!$AD$2:$AD$6232,'02_核算项'!$B$2:$B$6232,$A499,'02_核算项'!$M$2:$M$6232,"PM25")</f>
        <v>1.198671612</v>
      </c>
      <c r="V499" s="4">
        <f>SUMIFS('02_核算项'!$AD$2:$AD$6232,'02_核算项'!$B$2:$B$6232,$A499,'02_核算项'!$M$2:$M$6232,"BC")</f>
        <v>0.0</v>
      </c>
      <c r="W499" s="4">
        <f>SUMIFS('02_核算项'!$AD$2:$AD$6232,'02_核算项'!$B$2:$B$6232,$A499,'02_核算项'!$M$2:$M$6232,"OC")</f>
        <v>0.0</v>
      </c>
      <c r="Y499" s="2">
        <v>29</v>
      </c>
    </row>
    <row r="500" spans="1:25">
      <c r="A500" s="2" t="s">
        <v>6310</v>
      </c>
      <c r="B500" s="2" t="s">
        <v>222</v>
      </c>
      <c r="C500" s="2" t="s">
        <v>223</v>
      </c>
      <c r="D500" s="2" t="s">
        <v>224</v>
      </c>
      <c r="E500" s="2" t="s">
        <v>225</v>
      </c>
      <c r="F500" s="2" t="s">
        <v>142</v>
      </c>
      <c r="G500" s="4">
        <f>SUMIFS('02_核算项'!$AC$2:$AC$6232,'02_核算项'!$B$2:$B$6232,$A500,'02_核算项'!$M$2:$M$6232,"SO2")</f>
        <v>0.0</v>
      </c>
      <c r="H500" s="4">
        <f>SUMIFS('02_核算项'!$AC$2:$AC$6232,'02_核算项'!$B$2:$B$6232,$A500,'02_核算项'!$M$2:$M$6232,"NOX")</f>
        <v>359.9007879999999</v>
      </c>
      <c r="I500" s="4">
        <f>SUMIFS('02_核算项'!$AC$2:$AC$6232,'02_核算项'!$B$2:$B$6232,$A500,'02_核算项'!$M$2:$M$6232,"CO")</f>
        <v>114.114884</v>
      </c>
      <c r="J500" s="4">
        <f>SUMIFS('02_核算项'!$AC$2:$AC$6232,'02_核算项'!$B$2:$B$6232,$A500,'02_核算项'!$M$2:$M$6232,"VOCS")</f>
        <v>1.7556136</v>
      </c>
      <c r="K500" s="4">
        <f>SUMIFS('02_核算项'!$AC$2:$AC$6232,'02_核算项'!$B$2:$B$6232,$A500,'02_核算项'!$M$2:$M$6232,"PM10")</f>
        <v>2.6334204</v>
      </c>
      <c r="L500" s="4">
        <f>SUMIFS('02_核算项'!$AC$2:$AC$6232,'02_核算项'!$B$2:$B$6232,$A500,'02_核算项'!$M$2:$M$6232,"PM25")</f>
        <v>2.6334204</v>
      </c>
      <c r="M500" s="4">
        <f>SUMIFS('02_核算项'!$AC$2:$AC$6232,'02_核算项'!$B$2:$B$6232,$A500,'02_核算项'!$M$2:$M$6232,"BC")</f>
        <v>0.0</v>
      </c>
      <c r="N500" s="4">
        <f>SUMIFS('02_核算项'!$AC$2:$AC$6232,'02_核算项'!$B$2:$B$6232,$A500,'02_核算项'!$M$2:$M$6232,"OC")</f>
        <v>0.0</v>
      </c>
      <c r="O500" s="4">
        <f>SUMIFS('02_核算项'!$AC$2:$AC$6232,'02_核算项'!$B$2:$B$6232,$A500,'02_核算项'!$M$2:$M$6232,"NH3")</f>
        <v>0.0</v>
      </c>
      <c r="P500" s="4">
        <f>SUMIFS('02_核算项'!$AD$2:$AD$6232,'02_核算项'!$B$2:$B$6232,$A500,'02_核算项'!$M$2:$M$6232,"SO2")</f>
        <v>0.0</v>
      </c>
      <c r="Q500" s="4">
        <f>SUMIFS('02_核算项'!$AD$2:$AD$6232,'02_核算项'!$B$2:$B$6232,$A500,'02_核算项'!$M$2:$M$6232,"NOX")</f>
        <v>280.72261463999996</v>
      </c>
      <c r="R500" s="4">
        <f>SUMIFS('02_核算项'!$AD$2:$AD$6232,'02_核算项'!$B$2:$B$6232,$A500,'02_核算项'!$M$2:$M$6232,"CO")</f>
        <v>114.114884</v>
      </c>
      <c r="S500" s="4">
        <f>SUMIFS('02_核算项'!$AD$2:$AD$6232,'02_核算项'!$B$2:$B$6232,$A500,'02_核算项'!$M$2:$M$6232,"VOCS")</f>
        <v>1.7556136</v>
      </c>
      <c r="T500" s="4">
        <f>SUMIFS('02_核算项'!$AD$2:$AD$6232,'02_核算项'!$B$2:$B$6232,$A500,'02_核算项'!$M$2:$M$6232,"PM10")</f>
        <v>2.6334204</v>
      </c>
      <c r="U500" s="4">
        <f>SUMIFS('02_核算项'!$AD$2:$AD$6232,'02_核算项'!$B$2:$B$6232,$A500,'02_核算项'!$M$2:$M$6232,"PM25")</f>
        <v>2.6334204</v>
      </c>
      <c r="V500" s="4">
        <f>SUMIFS('02_核算项'!$AD$2:$AD$6232,'02_核算项'!$B$2:$B$6232,$A500,'02_核算项'!$M$2:$M$6232,"BC")</f>
        <v>0.0</v>
      </c>
      <c r="W500" s="4">
        <f>SUMIFS('02_核算项'!$AD$2:$AD$6232,'02_核算项'!$B$2:$B$6232,$A500,'02_核算项'!$M$2:$M$6232,"OC")</f>
        <v>0.0</v>
      </c>
      <c r="X500" s="4">
        <f>SUMIFS('02_核算项'!$AD$2:$AD$6232,'02_核算项'!$B$2:$B$6232,$A500,'02_核算项'!$M$2:$M$6232,"NH3")</f>
        <v>0.0</v>
      </c>
      <c r="Y500" s="2">
        <v>32</v>
      </c>
    </row>
    <row r="501" spans="1:25">
      <c r="A501" s="2" t="s">
        <v>6320</v>
      </c>
      <c r="B501" s="2" t="s">
        <v>3046</v>
      </c>
      <c r="C501" s="2" t="s">
        <v>296</v>
      </c>
      <c r="D501" s="2" t="s">
        <v>50</v>
      </c>
      <c r="E501" s="2" t="s">
        <v>51</v>
      </c>
      <c r="F501" s="2" t="s">
        <v>418</v>
      </c>
      <c r="G501" s="4">
        <f>SUMIFS('02_核算项'!$AC$2:$AC$6232,'02_核算项'!$B$2:$B$6232,$A501,'02_核算项'!$M$2:$M$6232,"SO2")</f>
        <v>18787.507845099997</v>
      </c>
      <c r="H501" s="4">
        <f>SUMIFS('02_核算项'!$AC$2:$AC$6232,'02_核算项'!$B$2:$B$6232,$A501,'02_核算项'!$M$2:$M$6232,"NOX")</f>
        <v>21535.4422199</v>
      </c>
      <c r="I501" s="4">
        <f>SUMIFS('02_核算项'!$AC$2:$AC$6232,'02_核算项'!$B$2:$B$6232,$A501,'02_核算项'!$M$2:$M$6232,"CO")</f>
        <v>5973.77038</v>
      </c>
      <c r="J501" s="4">
        <f>SUMIFS('02_核算项'!$AC$2:$AC$6232,'02_核算项'!$B$2:$B$6232,$A501,'02_核算项'!$M$2:$M$6232,"VOCS")</f>
        <v>119.47540760000001</v>
      </c>
      <c r="K501" s="4">
        <f>SUMIFS('02_核算项'!$AC$2:$AC$6232,'02_核算项'!$B$2:$B$6232,$A501,'02_核算项'!$M$2:$M$6232,"PM10")</f>
        <v>38076.0656808225</v>
      </c>
      <c r="L501" s="4">
        <f>SUMIFS('02_核算项'!$AC$2:$AC$6232,'02_核算项'!$B$2:$B$6232,$A501,'02_核算项'!$M$2:$M$6232,"PM25")</f>
        <v>9932.886699345</v>
      </c>
      <c r="M501" s="4">
        <f>SUMIFS('02_核算项'!$AC$2:$AC$6232,'02_核算项'!$B$2:$B$6232,$A501,'02_核算项'!$M$2:$M$6232,"BC")</f>
        <v>19.86577339869</v>
      </c>
      <c r="N501" s="4">
        <f>SUMIFS('02_核算项'!$AC$2:$AC$6232,'02_核算项'!$B$2:$B$6232,$A501,'02_核算项'!$M$2:$M$6232,"OC")</f>
        <v>0.0</v>
      </c>
      <c r="O501" s="4">
        <f>SUMIFS('02_核算项'!$AC$2:$AC$6232,'02_核算项'!$B$2:$B$6232,$A501,'02_核算项'!$M$2:$M$6232,"NH3")</f>
        <v>477.90163040000004</v>
      </c>
      <c r="P501" s="4">
        <f>SUMIFS('02_核算项'!$AD$2:$AD$6232,'02_核算项'!$B$2:$B$6232,$A501,'02_核算项'!$M$2:$M$6232,"SO2")</f>
        <v>3757.5015690199984</v>
      </c>
      <c r="Q501" s="4">
        <f>SUMIFS('02_核算项'!$AD$2:$AD$6232,'02_核算项'!$B$2:$B$6232,$A501,'02_核算项'!$M$2:$M$6232,"NOX")</f>
        <v>7752.759199164</v>
      </c>
      <c r="R501" s="4">
        <f>SUMIFS('02_核算项'!$AD$2:$AD$6232,'02_核算项'!$B$2:$B$6232,$A501,'02_核算项'!$M$2:$M$6232,"CO")</f>
        <v>5973.77038</v>
      </c>
      <c r="S501" s="4">
        <f>SUMIFS('02_核算项'!$AD$2:$AD$6232,'02_核算项'!$B$2:$B$6232,$A501,'02_核算项'!$M$2:$M$6232,"VOCS")</f>
        <v>119.47540760000001</v>
      </c>
      <c r="T501" s="4">
        <f>SUMIFS('02_核算项'!$AD$2:$AD$6232,'02_核算项'!$B$2:$B$6232,$A501,'02_核算项'!$M$2:$M$6232,"PM10")</f>
        <v>1258.1656485837002</v>
      </c>
      <c r="U501" s="4">
        <f>SUMIFS('02_核算项'!$AD$2:$AD$6232,'02_核算项'!$B$2:$B$6232,$A501,'02_核算项'!$M$2:$M$6232,"PM25")</f>
        <v>695.3020689541495</v>
      </c>
      <c r="V501" s="4">
        <f>SUMIFS('02_核算项'!$AD$2:$AD$6232,'02_核算项'!$B$2:$B$6232,$A501,'02_核算项'!$M$2:$M$6232,"BC")</f>
        <v>1.390604137908299</v>
      </c>
      <c r="W501" s="4">
        <f>SUMIFS('02_核算项'!$AD$2:$AD$6232,'02_核算项'!$B$2:$B$6232,$A501,'02_核算项'!$M$2:$M$6232,"OC")</f>
        <v>0.0</v>
      </c>
      <c r="X501" s="4">
        <f>SUMIFS('02_核算项'!$AD$2:$AD$6232,'02_核算项'!$B$2:$B$6232,$A501,'02_核算项'!$M$2:$M$6232,"NH3")</f>
        <v>477.90163040000004</v>
      </c>
      <c r="Y501" s="2">
        <v>15</v>
      </c>
    </row>
    <row r="502" spans="1:25">
      <c r="A502" s="2" t="s">
        <v>6330</v>
      </c>
      <c r="B502" s="2" t="s">
        <v>4117</v>
      </c>
      <c r="C502" s="2" t="s">
        <v>325</v>
      </c>
      <c r="D502" s="2" t="s">
        <v>50</v>
      </c>
      <c r="E502" s="2" t="s">
        <v>51</v>
      </c>
      <c r="F502" s="2" t="s">
        <v>52</v>
      </c>
      <c r="G502" s="4">
        <f>SUMIFS('02_核算项'!$AC$2:$AC$6232,'02_核算项'!$B$2:$B$6232,$A502,'02_核算项'!$M$2:$M$6232,"SO2")</f>
        <v>2212.26445882</v>
      </c>
      <c r="H502" s="4">
        <f>SUMIFS('02_核算项'!$AC$2:$AC$6232,'02_核算项'!$B$2:$B$6232,$A502,'02_核算项'!$M$2:$M$6232,"NOX")</f>
        <v>737.9705715200001</v>
      </c>
      <c r="I502" s="4">
        <f>SUMIFS('02_核算项'!$AC$2:$AC$6232,'02_核算项'!$B$2:$B$6232,$A502,'02_核算项'!$M$2:$M$6232,"CO")</f>
        <v>164.725574</v>
      </c>
      <c r="J502" s="4">
        <f>SUMIFS('02_核算项'!$AC$2:$AC$6232,'02_核算项'!$B$2:$B$6232,$A502,'02_核算项'!$M$2:$M$6232,"VOCS")</f>
        <v>3.29451148</v>
      </c>
      <c r="K502" s="4">
        <f>SUMIFS('02_核算项'!$AC$2:$AC$6232,'02_核算项'!$B$2:$B$6232,$A502,'02_核算项'!$M$2:$M$6232,"PM10")</f>
        <v>6840.34147374032</v>
      </c>
      <c r="L502" s="4">
        <f>SUMIFS('02_核算项'!$AC$2:$AC$6232,'02_核算项'!$B$2:$B$6232,$A502,'02_核算项'!$M$2:$M$6232,"PM25")</f>
        <v>1651.11690745456</v>
      </c>
      <c r="M502" s="4">
        <f>SUMIFS('02_核算项'!$AC$2:$AC$6232,'02_核算项'!$B$2:$B$6232,$A502,'02_核算项'!$M$2:$M$6232,"BC")</f>
        <v>3.3022338149091204</v>
      </c>
      <c r="N502" s="4">
        <f>SUMIFS('02_核算项'!$AC$2:$AC$6232,'02_核算项'!$B$2:$B$6232,$A502,'02_核算项'!$M$2:$M$6232,"OC")</f>
        <v>0.0</v>
      </c>
      <c r="O502" s="4">
        <f>SUMIFS('02_核算项'!$AC$2:$AC$6232,'02_核算项'!$B$2:$B$6232,$A502,'02_核算项'!$M$2:$M$6232,"NH3")</f>
        <v>0.0</v>
      </c>
      <c r="P502" s="4">
        <f>SUMIFS('02_核算项'!$AD$2:$AD$6232,'02_核算项'!$B$2:$B$6232,$A502,'02_核算项'!$M$2:$M$6232,"SO2")</f>
        <v>2212.26445882</v>
      </c>
      <c r="Q502" s="4">
        <f>SUMIFS('02_核算项'!$AD$2:$AD$6232,'02_核算项'!$B$2:$B$6232,$A502,'02_核算项'!$M$2:$M$6232,"NOX")</f>
        <v>737.9705715200001</v>
      </c>
      <c r="R502" s="4">
        <f>SUMIFS('02_核算项'!$AD$2:$AD$6232,'02_核算项'!$B$2:$B$6232,$A502,'02_核算项'!$M$2:$M$6232,"CO")</f>
        <v>164.725574</v>
      </c>
      <c r="S502" s="4">
        <f>SUMIFS('02_核算项'!$AD$2:$AD$6232,'02_核算项'!$B$2:$B$6232,$A502,'02_核算项'!$M$2:$M$6232,"VOCS")</f>
        <v>3.29451148</v>
      </c>
      <c r="T502" s="4">
        <f>SUMIFS('02_核算项'!$AD$2:$AD$6232,'02_核算项'!$B$2:$B$6232,$A502,'02_核算项'!$M$2:$M$6232,"PM10")</f>
        <v>6840.34147374032</v>
      </c>
      <c r="U502" s="4">
        <f>SUMIFS('02_核算项'!$AD$2:$AD$6232,'02_核算项'!$B$2:$B$6232,$A502,'02_核算项'!$M$2:$M$6232,"PM25")</f>
        <v>1651.11690745456</v>
      </c>
      <c r="V502" s="4">
        <f>SUMIFS('02_核算项'!$AD$2:$AD$6232,'02_核算项'!$B$2:$B$6232,$A502,'02_核算项'!$M$2:$M$6232,"BC")</f>
        <v>3.3022338149091204</v>
      </c>
      <c r="W502" s="4">
        <f>SUMIFS('02_核算项'!$AD$2:$AD$6232,'02_核算项'!$B$2:$B$6232,$A502,'02_核算项'!$M$2:$M$6232,"OC")</f>
        <v>0.0</v>
      </c>
      <c r="X502" s="4">
        <f>SUMIFS('02_核算项'!$AD$2:$AD$6232,'02_核算项'!$B$2:$B$6232,$A502,'02_核算项'!$M$2:$M$6232,"NH3")</f>
        <v>0.0</v>
      </c>
      <c r="Y502" s="2">
        <v>33</v>
      </c>
    </row>
    <row r="503" spans="1:25">
      <c r="A503" s="2" t="s">
        <v>6340</v>
      </c>
      <c r="B503" s="2" t="s">
        <v>661</v>
      </c>
      <c r="C503" s="2" t="s">
        <v>254</v>
      </c>
      <c r="D503" s="2" t="s">
        <v>224</v>
      </c>
      <c r="E503" s="2" t="s">
        <v>225</v>
      </c>
      <c r="F503" s="2" t="s">
        <v>418</v>
      </c>
      <c r="G503" s="4">
        <f>SUMIFS('02_核算项'!$AC$2:$AC$6232,'02_核算项'!$B$2:$B$6232,$A503,'02_核算项'!$M$2:$M$6232,"SO2")</f>
        <v>0.0</v>
      </c>
      <c r="H503" s="4">
        <f>SUMIFS('02_核算项'!$AC$2:$AC$6232,'02_核算项'!$B$2:$B$6232,$A503,'02_核算项'!$M$2:$M$6232,"NOX")</f>
        <v>1194.595393</v>
      </c>
      <c r="I503" s="4">
        <f>SUMIFS('02_核算项'!$AC$2:$AC$6232,'02_核算项'!$B$2:$B$6232,$A503,'02_核算项'!$M$2:$M$6232,"CO")</f>
        <v>378.774149</v>
      </c>
      <c r="J503" s="4">
        <f>SUMIFS('02_核算项'!$AC$2:$AC$6232,'02_核算项'!$B$2:$B$6232,$A503,'02_核算项'!$M$2:$M$6232,"VOCS")</f>
        <v>5.827294600000001</v>
      </c>
      <c r="K503" s="4">
        <f>SUMIFS('02_核算项'!$AC$2:$AC$6232,'02_核算项'!$B$2:$B$6232,$A503,'02_核算项'!$M$2:$M$6232,"PM10")</f>
        <v>8.740941900000001</v>
      </c>
      <c r="L503" s="4">
        <f>SUMIFS('02_核算项'!$AC$2:$AC$6232,'02_核算项'!$B$2:$B$6232,$A503,'02_核算项'!$M$2:$M$6232,"PM25")</f>
        <v>8.740941900000001</v>
      </c>
      <c r="M503" s="4">
        <f>SUMIFS('02_核算项'!$AC$2:$AC$6232,'02_核算项'!$B$2:$B$6232,$A503,'02_核算项'!$M$2:$M$6232,"BC")</f>
        <v>0.0</v>
      </c>
      <c r="N503" s="4">
        <f>SUMIFS('02_核算项'!$AC$2:$AC$6232,'02_核算项'!$B$2:$B$6232,$A503,'02_核算项'!$M$2:$M$6232,"OC")</f>
        <v>0.0</v>
      </c>
      <c r="O503" s="4">
        <f>SUMIFS('02_核算项'!$AC$2:$AC$6232,'02_核算项'!$B$2:$B$6232,$A503,'02_核算项'!$M$2:$M$6232,"NH3")</f>
        <v>0.0</v>
      </c>
      <c r="P503" s="4">
        <f>SUMIFS('02_核算项'!$AD$2:$AD$6232,'02_核算项'!$B$2:$B$6232,$A503,'02_核算项'!$M$2:$M$6232,"SO2")</f>
        <v>0.0</v>
      </c>
      <c r="Q503" s="4">
        <f>SUMIFS('02_核算项'!$AD$2:$AD$6232,'02_核算项'!$B$2:$B$6232,$A503,'02_核算项'!$M$2:$M$6232,"NOX")</f>
        <v>931.7844065400001</v>
      </c>
      <c r="R503" s="4">
        <f>SUMIFS('02_核算项'!$AD$2:$AD$6232,'02_核算项'!$B$2:$B$6232,$A503,'02_核算项'!$M$2:$M$6232,"CO")</f>
        <v>378.774149</v>
      </c>
      <c r="S503" s="4">
        <f>SUMIFS('02_核算项'!$AD$2:$AD$6232,'02_核算项'!$B$2:$B$6232,$A503,'02_核算项'!$M$2:$M$6232,"VOCS")</f>
        <v>5.827294600000001</v>
      </c>
      <c r="T503" s="4">
        <f>SUMIFS('02_核算项'!$AD$2:$AD$6232,'02_核算项'!$B$2:$B$6232,$A503,'02_核算项'!$M$2:$M$6232,"PM10")</f>
        <v>8.740941900000001</v>
      </c>
      <c r="U503" s="4">
        <f>SUMIFS('02_核算项'!$AD$2:$AD$6232,'02_核算项'!$B$2:$B$6232,$A503,'02_核算项'!$M$2:$M$6232,"PM25")</f>
        <v>8.740941900000001</v>
      </c>
      <c r="V503" s="4">
        <f>SUMIFS('02_核算项'!$AD$2:$AD$6232,'02_核算项'!$B$2:$B$6232,$A503,'02_核算项'!$M$2:$M$6232,"BC")</f>
        <v>0.0</v>
      </c>
      <c r="W503" s="4">
        <f>SUMIFS('02_核算项'!$AD$2:$AD$6232,'02_核算项'!$B$2:$B$6232,$A503,'02_核算项'!$M$2:$M$6232,"OC")</f>
        <v>0.0</v>
      </c>
      <c r="X503" s="4">
        <f>SUMIFS('02_核算项'!$AD$2:$AD$6232,'02_核算项'!$B$2:$B$6232,$A503,'02_核算项'!$M$2:$M$6232,"NH3")</f>
        <v>0.0</v>
      </c>
      <c r="Y503" s="2">
        <v>32</v>
      </c>
    </row>
    <row r="504" spans="1:25">
      <c r="A504" s="2" t="s">
        <v>6350</v>
      </c>
      <c r="B504" s="2" t="s">
        <v>1960</v>
      </c>
      <c r="C504" s="2" t="s">
        <v>1106</v>
      </c>
      <c r="D504" s="2" t="s">
        <v>278</v>
      </c>
      <c r="E504" s="2" t="s">
        <v>225</v>
      </c>
      <c r="F504" s="2" t="s">
        <v>142</v>
      </c>
      <c r="G504" s="4">
        <f>SUMIFS('02_核算项'!$AC$2:$AC$6232,'02_核算项'!$B$2:$B$6232,$A504,'02_核算项'!$M$2:$M$6232,"SO2")</f>
        <v>0.0</v>
      </c>
      <c r="H504" s="4">
        <f>SUMIFS('02_核算项'!$AC$2:$AC$6232,'02_核算项'!$B$2:$B$6232,$A504,'02_核算项'!$M$2:$M$6232,"NOX")</f>
        <v>0.0</v>
      </c>
      <c r="I504" s="4">
        <f>SUMIFS('02_核算项'!$AC$2:$AC$6232,'02_核算项'!$B$2:$B$6232,$A504,'02_核算项'!$M$2:$M$6232,"CO")</f>
        <v>0.0</v>
      </c>
      <c r="J504" s="4">
        <f>SUMIFS('02_核算项'!$AC$2:$AC$6232,'02_核算项'!$B$2:$B$6232,$A504,'02_核算项'!$M$2:$M$6232,"VOCS")</f>
        <v>0.0</v>
      </c>
      <c r="K504" s="4">
        <f>SUMIFS('02_核算项'!$AC$2:$AC$6232,'02_核算项'!$B$2:$B$6232,$A504,'02_核算项'!$M$2:$M$6232,"PM10")</f>
        <v>0.0</v>
      </c>
      <c r="L504" s="4">
        <f>SUMIFS('02_核算项'!$AC$2:$AC$6232,'02_核算项'!$B$2:$B$6232,$A504,'02_核算项'!$M$2:$M$6232,"PM25")</f>
        <v>0.0</v>
      </c>
      <c r="M504" s="4">
        <f>SUMIFS('02_核算项'!$AC$2:$AC$6232,'02_核算项'!$B$2:$B$6232,$A504,'02_核算项'!$M$2:$M$6232,"BC")</f>
        <v>0.0</v>
      </c>
      <c r="N504" s="4">
        <f>SUMIFS('02_核算项'!$AC$2:$AC$6232,'02_核算项'!$B$2:$B$6232,$A504,'02_核算项'!$M$2:$M$6232,"OC")</f>
        <v>0.0</v>
      </c>
      <c r="O504" s="4">
        <f>SUMIFS('02_核算项'!$AC$2:$AC$6232,'02_核算项'!$B$2:$B$6232,$A504,'02_核算项'!$M$2:$M$6232,"NH3")</f>
        <v>0.0</v>
      </c>
      <c r="P504" s="4">
        <f>SUMIFS('02_核算项'!$AD$2:$AD$6232,'02_核算项'!$B$2:$B$6232,$A504,'02_核算项'!$M$2:$M$6232,"SO2")</f>
        <v>0.0</v>
      </c>
      <c r="Q504" s="4">
        <f>SUMIFS('02_核算项'!$AD$2:$AD$6232,'02_核算项'!$B$2:$B$6232,$A504,'02_核算项'!$M$2:$M$6232,"NOX")</f>
        <v>0.0</v>
      </c>
      <c r="R504" s="4">
        <f>SUMIFS('02_核算项'!$AD$2:$AD$6232,'02_核算项'!$B$2:$B$6232,$A504,'02_核算项'!$M$2:$M$6232,"CO")</f>
        <v>0.0</v>
      </c>
      <c r="S504" s="4">
        <f>SUMIFS('02_核算项'!$AD$2:$AD$6232,'02_核算项'!$B$2:$B$6232,$A504,'02_核算项'!$M$2:$M$6232,"VOCS")</f>
        <v>0.0</v>
      </c>
      <c r="T504" s="4">
        <f>SUMIFS('02_核算项'!$AD$2:$AD$6232,'02_核算项'!$B$2:$B$6232,$A504,'02_核算项'!$M$2:$M$6232,"PM10")</f>
        <v>0.0</v>
      </c>
      <c r="U504" s="4">
        <f>SUMIFS('02_核算项'!$AD$2:$AD$6232,'02_核算项'!$B$2:$B$6232,$A504,'02_核算项'!$M$2:$M$6232,"PM25")</f>
        <v>0.0</v>
      </c>
      <c r="V504" s="4">
        <f>SUMIFS('02_核算项'!$AD$2:$AD$6232,'02_核算项'!$B$2:$B$6232,$A504,'02_核算项'!$M$2:$M$6232,"BC")</f>
        <v>0.0</v>
      </c>
      <c r="W504" s="4">
        <f>SUMIFS('02_核算项'!$AD$2:$AD$6232,'02_核算项'!$B$2:$B$6232,$A504,'02_核算项'!$M$2:$M$6232,"OC")</f>
        <v>0.0</v>
      </c>
      <c r="X504" s="4">
        <f>SUMIFS('02_核算项'!$AD$2:$AD$6232,'02_核算项'!$B$2:$B$6232,$A504,'02_核算项'!$M$2:$M$6232,"NH3")</f>
        <v>0.0</v>
      </c>
      <c r="Y504" s="2">
        <v>49</v>
      </c>
    </row>
    <row r="505" spans="1:25">
      <c r="A505" s="2" t="s">
        <v>6360</v>
      </c>
      <c r="B505" s="2" t="s">
        <v>6361</v>
      </c>
      <c r="C505" s="2" t="s">
        <v>1541</v>
      </c>
      <c r="D505" s="2" t="s">
        <v>278</v>
      </c>
      <c r="E505" s="2" t="s">
        <v>120</v>
      </c>
      <c r="F505" s="2" t="s">
        <v>52</v>
      </c>
      <c r="G505" s="4">
        <f>SUMIFS('02_核算项'!$AC$2:$AC$6232,'02_核算项'!$B$2:$B$6232,$A505,'02_核算项'!$M$2:$M$6232,"SO2")</f>
        <v>0</v>
      </c>
      <c r="H505" s="4">
        <f>SUMIFS('02_核算项'!$AC$2:$AC$6232,'02_核算项'!$B$2:$B$6232,$A505,'02_核算项'!$M$2:$M$6232,"NOX")</f>
        <v>0</v>
      </c>
      <c r="I505" s="4">
        <f>SUMIFS('02_核算项'!$AC$2:$AC$6232,'02_核算项'!$B$2:$B$6232,$A505,'02_核算项'!$M$2:$M$6232,"CO")</f>
        <v>0</v>
      </c>
      <c r="J505" s="4">
        <f>SUMIFS('02_核算项'!$AC$2:$AC$6232,'02_核算项'!$B$2:$B$6232,$A505,'02_核算项'!$M$2:$M$6232,"VOCS")</f>
        <v>0</v>
      </c>
      <c r="K505" s="4">
        <f>SUMIFS('02_核算项'!$AC$2:$AC$6232,'02_核算项'!$B$2:$B$6232,$A505,'02_核算项'!$M$2:$M$6232,"PM10")</f>
        <v>0</v>
      </c>
      <c r="L505" s="4">
        <f>SUMIFS('02_核算项'!$AC$2:$AC$6232,'02_核算项'!$B$2:$B$6232,$A505,'02_核算项'!$M$2:$M$6232,"PM25")</f>
        <v>0</v>
      </c>
      <c r="M505" s="4">
        <f>SUMIFS('02_核算项'!$AC$2:$AC$6232,'02_核算项'!$B$2:$B$6232,$A505,'02_核算项'!$M$2:$M$6232,"BC")</f>
        <v>0</v>
      </c>
      <c r="N505" s="4">
        <f>SUMIFS('02_核算项'!$AC$2:$AC$6232,'02_核算项'!$B$2:$B$6232,$A505,'02_核算项'!$M$2:$M$6232,"OC")</f>
        <v>0</v>
      </c>
      <c r="O505" s="4">
        <f>SUMIFS('02_核算项'!$AC$2:$AC$6232,'02_核算项'!$B$2:$B$6232,$A505,'02_核算项'!$M$2:$M$6232,"NH3")</f>
        <v>0</v>
      </c>
      <c r="Y505" s="2">
        <v>32</v>
      </c>
    </row>
    <row r="506" spans="1:25">
      <c r="A506" s="2" t="s">
        <v>6371</v>
      </c>
      <c r="B506" s="2" t="s">
        <v>2225</v>
      </c>
      <c r="C506" s="2" t="s">
        <v>924</v>
      </c>
      <c r="D506" s="2" t="s">
        <v>119</v>
      </c>
      <c r="E506" s="2" t="s">
        <v>227</v>
      </c>
      <c r="F506" s="2" t="s">
        <v>142</v>
      </c>
      <c r="G506" s="4">
        <f>SUMIFS('02_核算项'!$AC$2:$AC$6232,'02_核算项'!$B$2:$B$6232,$A506,'02_核算项'!$M$2:$M$6232,"SO2")</f>
        <v>0.0</v>
      </c>
      <c r="H506" s="4">
        <f>SUMIFS('02_核算项'!$AC$2:$AC$6232,'02_核算项'!$B$2:$B$6232,$A506,'02_核算项'!$M$2:$M$6232,"NOX")</f>
        <v>2.85114</v>
      </c>
      <c r="I506" s="4">
        <f>SUMIFS('02_核算项'!$AC$2:$AC$6232,'02_核算项'!$B$2:$B$6232,$A506,'02_核算项'!$M$2:$M$6232,"CO")</f>
        <v>0.9040200000000003</v>
      </c>
      <c r="J506" s="4">
        <f>SUMIFS('02_核算项'!$AC$2:$AC$6232,'02_核算项'!$B$2:$B$6232,$A506,'02_核算项'!$M$2:$M$6232,"VOCS")</f>
        <v>0.013908000000000002</v>
      </c>
      <c r="K506" s="4">
        <f>SUMIFS('02_核算项'!$AC$2:$AC$6232,'02_核算项'!$B$2:$B$6232,$A506,'02_核算项'!$M$2:$M$6232,"PM10")</f>
        <v>0.020862000000000002</v>
      </c>
      <c r="L506" s="4">
        <f>SUMIFS('02_核算项'!$AC$2:$AC$6232,'02_核算项'!$B$2:$B$6232,$A506,'02_核算项'!$M$2:$M$6232,"PM25")</f>
        <v>0.020862000000000002</v>
      </c>
      <c r="M506" s="4">
        <f>SUMIFS('02_核算项'!$AC$2:$AC$6232,'02_核算项'!$B$2:$B$6232,$A506,'02_核算项'!$M$2:$M$6232,"BC")</f>
        <v>0.0</v>
      </c>
      <c r="N506" s="4">
        <f>SUMIFS('02_核算项'!$AC$2:$AC$6232,'02_核算项'!$B$2:$B$6232,$A506,'02_核算项'!$M$2:$M$6232,"OC")</f>
        <v>0.0</v>
      </c>
      <c r="O506" s="4">
        <f>SUMIFS('02_核算项'!$AC$2:$AC$6232,'02_核算项'!$B$2:$B$6232,$A506,'02_核算项'!$M$2:$M$6232,"NH3")</f>
        <v>0.0</v>
      </c>
      <c r="P506" s="4">
        <f>SUMIFS('02_核算项'!$AD$2:$AD$6232,'02_核算项'!$B$2:$B$6232,$A506,'02_核算项'!$M$2:$M$6232,"SO2")</f>
        <v>0.0</v>
      </c>
      <c r="Q506" s="4">
        <f>SUMIFS('02_核算项'!$AD$2:$AD$6232,'02_核算项'!$B$2:$B$6232,$A506,'02_核算项'!$M$2:$M$6232,"NOX")</f>
        <v>2.2238892</v>
      </c>
      <c r="R506" s="4">
        <f>SUMIFS('02_核算项'!$AD$2:$AD$6232,'02_核算项'!$B$2:$B$6232,$A506,'02_核算项'!$M$2:$M$6232,"CO")</f>
        <v>0.9040200000000003</v>
      </c>
      <c r="S506" s="4">
        <f>SUMIFS('02_核算项'!$AD$2:$AD$6232,'02_核算项'!$B$2:$B$6232,$A506,'02_核算项'!$M$2:$M$6232,"VOCS")</f>
        <v>0.013908000000000002</v>
      </c>
      <c r="T506" s="4">
        <f>SUMIFS('02_核算项'!$AD$2:$AD$6232,'02_核算项'!$B$2:$B$6232,$A506,'02_核算项'!$M$2:$M$6232,"PM10")</f>
        <v>0.020862000000000002</v>
      </c>
      <c r="U506" s="4">
        <f>SUMIFS('02_核算项'!$AD$2:$AD$6232,'02_核算项'!$B$2:$B$6232,$A506,'02_核算项'!$M$2:$M$6232,"PM25")</f>
        <v>0.020862000000000002</v>
      </c>
      <c r="V506" s="4">
        <f>SUMIFS('02_核算项'!$AD$2:$AD$6232,'02_核算项'!$B$2:$B$6232,$A506,'02_核算项'!$M$2:$M$6232,"BC")</f>
        <v>0.0</v>
      </c>
      <c r="W506" s="4">
        <f>SUMIFS('02_核算项'!$AD$2:$AD$6232,'02_核算项'!$B$2:$B$6232,$A506,'02_核算项'!$M$2:$M$6232,"OC")</f>
        <v>0.0</v>
      </c>
      <c r="X506" s="4">
        <f>SUMIFS('02_核算项'!$AD$2:$AD$6232,'02_核算项'!$B$2:$B$6232,$A506,'02_核算项'!$M$2:$M$6232,"NH3")</f>
        <v>0.0</v>
      </c>
      <c r="Y506" s="2">
        <v>32</v>
      </c>
    </row>
    <row r="507" spans="1:25">
      <c r="A507" s="2" t="s">
        <v>6381</v>
      </c>
      <c r="B507" s="2" t="s">
        <v>3199</v>
      </c>
      <c r="C507" s="2" t="s">
        <v>526</v>
      </c>
      <c r="D507" s="2" t="s">
        <v>278</v>
      </c>
      <c r="E507" s="2" t="s">
        <v>120</v>
      </c>
      <c r="F507" s="2" t="s">
        <v>52</v>
      </c>
      <c r="G507" s="4">
        <f>SUMIFS('02_核算项'!$AC$2:$AC$6232,'02_核算项'!$B$2:$B$6232,$A507,'02_核算项'!$M$2:$M$6232,"SO2")</f>
        <v>0</v>
      </c>
      <c r="H507" s="4">
        <f>SUMIFS('02_核算项'!$AC$2:$AC$6232,'02_核算项'!$B$2:$B$6232,$A507,'02_核算项'!$M$2:$M$6232,"NOX")</f>
        <v>0</v>
      </c>
      <c r="I507" s="4">
        <f>SUMIFS('02_核算项'!$AC$2:$AC$6232,'02_核算项'!$B$2:$B$6232,$A507,'02_核算项'!$M$2:$M$6232,"CO")</f>
        <v>0</v>
      </c>
      <c r="J507" s="4">
        <f>SUMIFS('02_核算项'!$AC$2:$AC$6232,'02_核算项'!$B$2:$B$6232,$A507,'02_核算项'!$M$2:$M$6232,"VOCS")</f>
        <v>0</v>
      </c>
      <c r="K507" s="4">
        <f>SUMIFS('02_核算项'!$AC$2:$AC$6232,'02_核算项'!$B$2:$B$6232,$A507,'02_核算项'!$M$2:$M$6232,"PM10")</f>
        <v>0</v>
      </c>
      <c r="L507" s="4">
        <f>SUMIFS('02_核算项'!$AC$2:$AC$6232,'02_核算项'!$B$2:$B$6232,$A507,'02_核算项'!$M$2:$M$6232,"PM25")</f>
        <v>0</v>
      </c>
      <c r="M507" s="4">
        <f>SUMIFS('02_核算项'!$AC$2:$AC$6232,'02_核算项'!$B$2:$B$6232,$A507,'02_核算项'!$M$2:$M$6232,"BC")</f>
        <v>0</v>
      </c>
      <c r="N507" s="4">
        <f>SUMIFS('02_核算项'!$AC$2:$AC$6232,'02_核算项'!$B$2:$B$6232,$A507,'02_核算项'!$M$2:$M$6232,"OC")</f>
        <v>0</v>
      </c>
      <c r="O507" s="4">
        <f>SUMIFS('02_核算项'!$AC$2:$AC$6232,'02_核算项'!$B$2:$B$6232,$A507,'02_核算项'!$M$2:$M$6232,"NH3")</f>
        <v>0.0</v>
      </c>
      <c r="X507" s="4">
        <f>SUMIFS('02_核算项'!$AD$2:$AD$6232,'02_核算项'!$B$2:$B$6232,$A507,'02_核算项'!$M$2:$M$6232,"NH3")</f>
        <v>0.0</v>
      </c>
      <c r="Y507" s="2">
        <v>49</v>
      </c>
    </row>
    <row r="508" spans="1:25">
      <c r="A508" s="2" t="s">
        <v>6391</v>
      </c>
      <c r="B508" s="2" t="s">
        <v>1093</v>
      </c>
      <c r="C508" s="2" t="s">
        <v>491</v>
      </c>
      <c r="D508" s="2" t="s">
        <v>278</v>
      </c>
      <c r="E508" s="2" t="s">
        <v>227</v>
      </c>
      <c r="F508" s="2" t="s">
        <v>6392</v>
      </c>
      <c r="G508" s="4">
        <f>SUMIFS('02_核算项'!$AC$2:$AC$6232,'02_核算项'!$B$2:$B$6232,$A508,'02_核算项'!$M$2:$M$6232,"SO2")</f>
        <v>0.0</v>
      </c>
      <c r="H508" s="4">
        <f>SUMIFS('02_核算项'!$AC$2:$AC$6232,'02_核算项'!$B$2:$B$6232,$A508,'02_核算项'!$M$2:$M$6232,"NOX")</f>
        <v>0.0</v>
      </c>
      <c r="I508" s="4">
        <f>SUMIFS('02_核算项'!$AC$2:$AC$6232,'02_核算项'!$B$2:$B$6232,$A508,'02_核算项'!$M$2:$M$6232,"CO")</f>
        <v>0.0</v>
      </c>
      <c r="J508" s="4">
        <f>SUMIFS('02_核算项'!$AC$2:$AC$6232,'02_核算项'!$B$2:$B$6232,$A508,'02_核算项'!$M$2:$M$6232,"VOCS")</f>
        <v>0.0</v>
      </c>
      <c r="K508" s="4">
        <f>SUMIFS('02_核算项'!$AC$2:$AC$6232,'02_核算项'!$B$2:$B$6232,$A508,'02_核算项'!$M$2:$M$6232,"PM10")</f>
        <v>0.0</v>
      </c>
      <c r="L508" s="4">
        <f>SUMIFS('02_核算项'!$AC$2:$AC$6232,'02_核算项'!$B$2:$B$6232,$A508,'02_核算项'!$M$2:$M$6232,"PM25")</f>
        <v>0.0</v>
      </c>
      <c r="M508" s="4">
        <f>SUMIFS('02_核算项'!$AC$2:$AC$6232,'02_核算项'!$B$2:$B$6232,$A508,'02_核算项'!$M$2:$M$6232,"BC")</f>
        <v>0.0</v>
      </c>
      <c r="N508" s="4">
        <f>SUMIFS('02_核算项'!$AC$2:$AC$6232,'02_核算项'!$B$2:$B$6232,$A508,'02_核算项'!$M$2:$M$6232,"OC")</f>
        <v>0.0</v>
      </c>
      <c r="O508" s="4">
        <f>SUMIFS('02_核算项'!$AC$2:$AC$6232,'02_核算项'!$B$2:$B$6232,$A508,'02_核算项'!$M$2:$M$6232,"NH3")</f>
        <v>0.0</v>
      </c>
      <c r="P508" s="4">
        <f>SUMIFS('02_核算项'!$AD$2:$AD$6232,'02_核算项'!$B$2:$B$6232,$A508,'02_核算项'!$M$2:$M$6232,"SO2")</f>
        <v>0.0</v>
      </c>
      <c r="Q508" s="4">
        <f>SUMIFS('02_核算项'!$AD$2:$AD$6232,'02_核算项'!$B$2:$B$6232,$A508,'02_核算项'!$M$2:$M$6232,"NOX")</f>
        <v>0.0</v>
      </c>
      <c r="R508" s="4">
        <f>SUMIFS('02_核算项'!$AD$2:$AD$6232,'02_核算项'!$B$2:$B$6232,$A508,'02_核算项'!$M$2:$M$6232,"CO")</f>
        <v>0.0</v>
      </c>
      <c r="S508" s="4">
        <f>SUMIFS('02_核算项'!$AD$2:$AD$6232,'02_核算项'!$B$2:$B$6232,$A508,'02_核算项'!$M$2:$M$6232,"VOCS")</f>
        <v>0.0</v>
      </c>
      <c r="T508" s="4">
        <f>SUMIFS('02_核算项'!$AD$2:$AD$6232,'02_核算项'!$B$2:$B$6232,$A508,'02_核算项'!$M$2:$M$6232,"PM10")</f>
        <v>0.0</v>
      </c>
      <c r="U508" s="4">
        <f>SUMIFS('02_核算项'!$AD$2:$AD$6232,'02_核算项'!$B$2:$B$6232,$A508,'02_核算项'!$M$2:$M$6232,"PM25")</f>
        <v>0.0</v>
      </c>
      <c r="V508" s="4">
        <f>SUMIFS('02_核算项'!$AD$2:$AD$6232,'02_核算项'!$B$2:$B$6232,$A508,'02_核算项'!$M$2:$M$6232,"BC")</f>
        <v>0.0</v>
      </c>
      <c r="W508" s="4">
        <f>SUMIFS('02_核算项'!$AD$2:$AD$6232,'02_核算项'!$B$2:$B$6232,$A508,'02_核算项'!$M$2:$M$6232,"OC")</f>
        <v>0.0</v>
      </c>
      <c r="X508" s="4">
        <f>SUMIFS('02_核算项'!$AD$2:$AD$6232,'02_核算项'!$B$2:$B$6232,$A508,'02_核算项'!$M$2:$M$6232,"NH3")</f>
        <v>0.0</v>
      </c>
      <c r="Y508" s="2">
        <v>48</v>
      </c>
    </row>
    <row r="509" spans="1:25">
      <c r="A509" s="2" t="s">
        <v>6402</v>
      </c>
      <c r="B509" s="2" t="s">
        <v>2618</v>
      </c>
      <c r="C509" s="2" t="s">
        <v>491</v>
      </c>
      <c r="D509" s="2" t="s">
        <v>278</v>
      </c>
      <c r="E509" s="2" t="s">
        <v>120</v>
      </c>
      <c r="F509" s="2" t="s">
        <v>279</v>
      </c>
      <c r="G509" s="4">
        <f>SUMIFS('02_核算项'!$AC$2:$AC$6232,'02_核算项'!$B$2:$B$6232,$A509,'02_核算项'!$M$2:$M$6232,"SO2")</f>
        <v>0</v>
      </c>
      <c r="H509" s="4">
        <f>SUMIFS('02_核算项'!$AC$2:$AC$6232,'02_核算项'!$B$2:$B$6232,$A509,'02_核算项'!$M$2:$M$6232,"NOX")</f>
        <v>0</v>
      </c>
      <c r="I509" s="4">
        <f>SUMIFS('02_核算项'!$AC$2:$AC$6232,'02_核算项'!$B$2:$B$6232,$A509,'02_核算项'!$M$2:$M$6232,"CO")</f>
        <v>0</v>
      </c>
      <c r="J509" s="4">
        <f>SUMIFS('02_核算项'!$AC$2:$AC$6232,'02_核算项'!$B$2:$B$6232,$A509,'02_核算项'!$M$2:$M$6232,"VOCS")</f>
        <v>0</v>
      </c>
      <c r="K509" s="4">
        <f>SUMIFS('02_核算项'!$AC$2:$AC$6232,'02_核算项'!$B$2:$B$6232,$A509,'02_核算项'!$M$2:$M$6232,"PM10")</f>
        <v>0</v>
      </c>
      <c r="L509" s="4">
        <f>SUMIFS('02_核算项'!$AC$2:$AC$6232,'02_核算项'!$B$2:$B$6232,$A509,'02_核算项'!$M$2:$M$6232,"PM25")</f>
        <v>0</v>
      </c>
      <c r="M509" s="4">
        <f>SUMIFS('02_核算项'!$AC$2:$AC$6232,'02_核算项'!$B$2:$B$6232,$A509,'02_核算项'!$M$2:$M$6232,"BC")</f>
        <v>0</v>
      </c>
      <c r="N509" s="4">
        <f>SUMIFS('02_核算项'!$AC$2:$AC$6232,'02_核算项'!$B$2:$B$6232,$A509,'02_核算项'!$M$2:$M$6232,"OC")</f>
        <v>0</v>
      </c>
      <c r="O509" s="4">
        <f>SUMIFS('02_核算项'!$AC$2:$AC$6232,'02_核算项'!$B$2:$B$6232,$A509,'02_核算项'!$M$2:$M$6232,"NH3")</f>
        <v>0</v>
      </c>
      <c r="Y509" s="2">
        <v>48</v>
      </c>
    </row>
    <row r="510" spans="1:25">
      <c r="A510" s="2" t="s">
        <v>6412</v>
      </c>
      <c r="B510" s="2" t="s">
        <v>6413</v>
      </c>
      <c r="C510" s="2" t="s">
        <v>526</v>
      </c>
      <c r="D510" s="2" t="s">
        <v>50</v>
      </c>
      <c r="E510" s="2" t="s">
        <v>51</v>
      </c>
      <c r="F510" s="2" t="s">
        <v>142</v>
      </c>
      <c r="G510" s="4">
        <f>SUMIFS('02_核算项'!$AC$2:$AC$6232,'02_核算项'!$B$2:$B$6232,$A510,'02_核算项'!$M$2:$M$6232,"SO2")</f>
        <v>11937.991259999999</v>
      </c>
      <c r="H510" s="4">
        <f>SUMIFS('02_核算项'!$AC$2:$AC$6232,'02_核算项'!$B$2:$B$6232,$A510,'02_核算项'!$M$2:$M$6232,"NOX")</f>
        <v>6100.13586</v>
      </c>
      <c r="I510" s="4">
        <f>SUMIFS('02_核算项'!$AC$2:$AC$6232,'02_核算项'!$B$2:$B$6232,$A510,'02_核算项'!$M$2:$M$6232,"CO")</f>
        <v>1692.132</v>
      </c>
      <c r="J510" s="4">
        <f>SUMIFS('02_核算项'!$AC$2:$AC$6232,'02_核算项'!$B$2:$B$6232,$A510,'02_核算项'!$M$2:$M$6232,"VOCS")</f>
        <v>33.84264</v>
      </c>
      <c r="K510" s="4">
        <f>SUMIFS('02_核算项'!$AC$2:$AC$6232,'02_核算项'!$B$2:$B$6232,$A510,'02_核算项'!$M$2:$M$6232,"PM10")</f>
        <v>26766.567009000002</v>
      </c>
      <c r="L510" s="4">
        <f>SUMIFS('02_核算项'!$AC$2:$AC$6232,'02_核算项'!$B$2:$B$6232,$A510,'02_核算项'!$M$2:$M$6232,"PM25")</f>
        <v>6982.582698</v>
      </c>
      <c r="M510" s="4">
        <f>SUMIFS('02_核算项'!$AC$2:$AC$6232,'02_核算项'!$B$2:$B$6232,$A510,'02_核算项'!$M$2:$M$6232,"BC")</f>
        <v>13.965165396</v>
      </c>
      <c r="N510" s="4">
        <f>SUMIFS('02_核算项'!$AC$2:$AC$6232,'02_核算项'!$B$2:$B$6232,$A510,'02_核算项'!$M$2:$M$6232,"OC")</f>
        <v>0.0</v>
      </c>
      <c r="O510" s="4">
        <f>SUMIFS('02_核算项'!$AC$2:$AC$6232,'02_核算项'!$B$2:$B$6232,$A510,'02_核算项'!$M$2:$M$6232,"NH3")</f>
        <v>135.37056</v>
      </c>
      <c r="P510" s="4">
        <f>SUMIFS('02_核算项'!$AD$2:$AD$6232,'02_核算项'!$B$2:$B$6232,$A510,'02_核算项'!$M$2:$M$6232,"SO2")</f>
        <v>2387.5982519999993</v>
      </c>
      <c r="Q510" s="4">
        <f>SUMIFS('02_核算项'!$AD$2:$AD$6232,'02_核算项'!$B$2:$B$6232,$A510,'02_核算项'!$M$2:$M$6232,"NOX")</f>
        <v>2196.0489096</v>
      </c>
      <c r="R510" s="4">
        <f>SUMIFS('02_核算项'!$AD$2:$AD$6232,'02_核算项'!$B$2:$B$6232,$A510,'02_核算项'!$M$2:$M$6232,"CO")</f>
        <v>1692.132</v>
      </c>
      <c r="S510" s="4">
        <f>SUMIFS('02_核算项'!$AD$2:$AD$6232,'02_核算项'!$B$2:$B$6232,$A510,'02_核算项'!$M$2:$M$6232,"VOCS")</f>
        <v>33.84264</v>
      </c>
      <c r="T510" s="4">
        <f>SUMIFS('02_核算项'!$AD$2:$AD$6232,'02_核算项'!$B$2:$B$6232,$A510,'02_核算项'!$M$2:$M$6232,"PM10")</f>
        <v>477.1431510300004</v>
      </c>
      <c r="U510" s="4">
        <f>SUMIFS('02_核算项'!$AD$2:$AD$6232,'02_核算项'!$B$2:$B$6232,$A510,'02_核算项'!$M$2:$M$6232,"PM25")</f>
        <v>279.30330792000024</v>
      </c>
      <c r="V510" s="4">
        <f>SUMIFS('02_核算项'!$AD$2:$AD$6232,'02_核算项'!$B$2:$B$6232,$A510,'02_核算项'!$M$2:$M$6232,"BC")</f>
        <v>0.5586066158400005</v>
      </c>
      <c r="W510" s="4">
        <f>SUMIFS('02_核算项'!$AD$2:$AD$6232,'02_核算项'!$B$2:$B$6232,$A510,'02_核算项'!$M$2:$M$6232,"OC")</f>
        <v>0.0</v>
      </c>
      <c r="X510" s="4">
        <f>SUMIFS('02_核算项'!$AD$2:$AD$6232,'02_核算项'!$B$2:$B$6232,$A510,'02_核算项'!$M$2:$M$6232,"NH3")</f>
        <v>135.37056</v>
      </c>
      <c r="Y510" s="2">
        <v>16</v>
      </c>
    </row>
    <row r="511" spans="1:25">
      <c r="A511" s="2" t="s">
        <v>6426</v>
      </c>
      <c r="B511" s="2" t="s">
        <v>6427</v>
      </c>
      <c r="C511" s="2" t="s">
        <v>526</v>
      </c>
      <c r="D511" s="2" t="s">
        <v>119</v>
      </c>
      <c r="E511" s="2" t="s">
        <v>227</v>
      </c>
      <c r="F511" s="2" t="s">
        <v>297</v>
      </c>
      <c r="G511" s="4">
        <f>SUMIFS('02_核算项'!$AC$2:$AC$6232,'02_核算项'!$B$2:$B$6232,$A511,'02_核算项'!$M$2:$M$6232,"SO2")</f>
        <v>0.0</v>
      </c>
      <c r="H511" s="4">
        <f>SUMIFS('02_核算项'!$AC$2:$AC$6232,'02_核算项'!$B$2:$B$6232,$A511,'02_核算项'!$M$2:$M$6232,"NOX")</f>
        <v>0.041</v>
      </c>
      <c r="I511" s="4">
        <f>SUMIFS('02_核算项'!$AC$2:$AC$6232,'02_核算项'!$B$2:$B$6232,$A511,'02_核算项'!$M$2:$M$6232,"CO")</f>
        <v>0.013</v>
      </c>
      <c r="J511" s="4">
        <f>SUMIFS('02_核算项'!$AC$2:$AC$6232,'02_核算项'!$B$2:$B$6232,$A511,'02_核算项'!$M$2:$M$6232,"VOCS")</f>
        <v>0.0002</v>
      </c>
      <c r="K511" s="4">
        <f>SUMIFS('02_核算项'!$AC$2:$AC$6232,'02_核算项'!$B$2:$B$6232,$A511,'02_核算项'!$M$2:$M$6232,"PM10")</f>
        <v>0.0003</v>
      </c>
      <c r="L511" s="4">
        <f>SUMIFS('02_核算项'!$AC$2:$AC$6232,'02_核算项'!$B$2:$B$6232,$A511,'02_核算项'!$M$2:$M$6232,"PM25")</f>
        <v>0.0003</v>
      </c>
      <c r="M511" s="4">
        <f>SUMIFS('02_核算项'!$AC$2:$AC$6232,'02_核算项'!$B$2:$B$6232,$A511,'02_核算项'!$M$2:$M$6232,"BC")</f>
        <v>0.0</v>
      </c>
      <c r="N511" s="4">
        <f>SUMIFS('02_核算项'!$AC$2:$AC$6232,'02_核算项'!$B$2:$B$6232,$A511,'02_核算项'!$M$2:$M$6232,"OC")</f>
        <v>0.0</v>
      </c>
      <c r="O511" s="4">
        <f>SUMIFS('02_核算项'!$AC$2:$AC$6232,'02_核算项'!$B$2:$B$6232,$A511,'02_核算项'!$M$2:$M$6232,"NH3")</f>
        <v>0.0</v>
      </c>
      <c r="P511" s="4">
        <f>SUMIFS('02_核算项'!$AD$2:$AD$6232,'02_核算项'!$B$2:$B$6232,$A511,'02_核算项'!$M$2:$M$6232,"SO2")</f>
        <v>0.0</v>
      </c>
      <c r="Q511" s="4">
        <f>SUMIFS('02_核算项'!$AD$2:$AD$6232,'02_核算项'!$B$2:$B$6232,$A511,'02_核算项'!$M$2:$M$6232,"NOX")</f>
        <v>0.03198</v>
      </c>
      <c r="R511" s="4">
        <f>SUMIFS('02_核算项'!$AD$2:$AD$6232,'02_核算项'!$B$2:$B$6232,$A511,'02_核算项'!$M$2:$M$6232,"CO")</f>
        <v>0.013</v>
      </c>
      <c r="S511" s="4">
        <f>SUMIFS('02_核算项'!$AD$2:$AD$6232,'02_核算项'!$B$2:$B$6232,$A511,'02_核算项'!$M$2:$M$6232,"VOCS")</f>
        <v>0.0002</v>
      </c>
      <c r="T511" s="4">
        <f>SUMIFS('02_核算项'!$AD$2:$AD$6232,'02_核算项'!$B$2:$B$6232,$A511,'02_核算项'!$M$2:$M$6232,"PM10")</f>
        <v>0.0003</v>
      </c>
      <c r="U511" s="4">
        <f>SUMIFS('02_核算项'!$AD$2:$AD$6232,'02_核算项'!$B$2:$B$6232,$A511,'02_核算项'!$M$2:$M$6232,"PM25")</f>
        <v>0.0003</v>
      </c>
      <c r="V511" s="4">
        <f>SUMIFS('02_核算项'!$AD$2:$AD$6232,'02_核算项'!$B$2:$B$6232,$A511,'02_核算项'!$M$2:$M$6232,"BC")</f>
        <v>0.0</v>
      </c>
      <c r="W511" s="4">
        <f>SUMIFS('02_核算项'!$AD$2:$AD$6232,'02_核算项'!$B$2:$B$6232,$A511,'02_核算项'!$M$2:$M$6232,"OC")</f>
        <v>0.0</v>
      </c>
      <c r="X511" s="4">
        <f>SUMIFS('02_核算项'!$AD$2:$AD$6232,'02_核算项'!$B$2:$B$6232,$A511,'02_核算项'!$M$2:$M$6232,"NH3")</f>
        <v>0.0</v>
      </c>
      <c r="Y511" s="2">
        <v>32</v>
      </c>
    </row>
    <row r="512" spans="1:25">
      <c r="A512" s="2" t="s">
        <v>6437</v>
      </c>
      <c r="B512" s="2" t="s">
        <v>4701</v>
      </c>
      <c r="C512" s="2" t="s">
        <v>514</v>
      </c>
      <c r="D512" s="2" t="s">
        <v>278</v>
      </c>
      <c r="E512" s="2" t="s">
        <v>120</v>
      </c>
      <c r="F512" s="2" t="s">
        <v>52</v>
      </c>
      <c r="G512" s="4">
        <f>SUMIFS('02_核算项'!$AC$2:$AC$6232,'02_核算项'!$B$2:$B$6232,$A512,'02_核算项'!$M$2:$M$6232,"SO2")</f>
        <v>0</v>
      </c>
      <c r="H512" s="4">
        <f>SUMIFS('02_核算项'!$AC$2:$AC$6232,'02_核算项'!$B$2:$B$6232,$A512,'02_核算项'!$M$2:$M$6232,"NOX")</f>
        <v>0</v>
      </c>
      <c r="I512" s="4">
        <f>SUMIFS('02_核算项'!$AC$2:$AC$6232,'02_核算项'!$B$2:$B$6232,$A512,'02_核算项'!$M$2:$M$6232,"CO")</f>
        <v>0</v>
      </c>
      <c r="J512" s="4">
        <f>SUMIFS('02_核算项'!$AC$2:$AC$6232,'02_核算项'!$B$2:$B$6232,$A512,'02_核算项'!$M$2:$M$6232,"VOCS")</f>
        <v>0</v>
      </c>
      <c r="K512" s="4">
        <f>SUMIFS('02_核算项'!$AC$2:$AC$6232,'02_核算项'!$B$2:$B$6232,$A512,'02_核算项'!$M$2:$M$6232,"PM10")</f>
        <v>0</v>
      </c>
      <c r="L512" s="4">
        <f>SUMIFS('02_核算项'!$AC$2:$AC$6232,'02_核算项'!$B$2:$B$6232,$A512,'02_核算项'!$M$2:$M$6232,"PM25")</f>
        <v>0</v>
      </c>
      <c r="M512" s="4">
        <f>SUMIFS('02_核算项'!$AC$2:$AC$6232,'02_核算项'!$B$2:$B$6232,$A512,'02_核算项'!$M$2:$M$6232,"BC")</f>
        <v>0</v>
      </c>
      <c r="N512" s="4">
        <f>SUMIFS('02_核算项'!$AC$2:$AC$6232,'02_核算项'!$B$2:$B$6232,$A512,'02_核算项'!$M$2:$M$6232,"OC")</f>
        <v>0</v>
      </c>
      <c r="O512" s="4">
        <f>SUMIFS('02_核算项'!$AC$2:$AC$6232,'02_核算项'!$B$2:$B$6232,$A512,'02_核算项'!$M$2:$M$6232,"NH3")</f>
        <v>0.0</v>
      </c>
      <c r="X512" s="4">
        <f>SUMIFS('02_核算项'!$AD$2:$AD$6232,'02_核算项'!$B$2:$B$6232,$A512,'02_核算项'!$M$2:$M$6232,"NH3")</f>
        <v>0.0</v>
      </c>
      <c r="Y512" s="2">
        <v>48</v>
      </c>
    </row>
    <row r="513" spans="1:25">
      <c r="A513" s="2" t="s">
        <v>6447</v>
      </c>
      <c r="B513" s="2" t="s">
        <v>1855</v>
      </c>
      <c r="C513" s="2" t="s">
        <v>924</v>
      </c>
      <c r="D513" s="2" t="s">
        <v>278</v>
      </c>
      <c r="E513" s="2" t="s">
        <v>120</v>
      </c>
      <c r="F513" s="2" t="s">
        <v>142</v>
      </c>
      <c r="G513" s="4">
        <f>SUMIFS('02_核算项'!$AC$2:$AC$6232,'02_核算项'!$B$2:$B$6232,$A513,'02_核算项'!$M$2:$M$6232,"SO2")</f>
        <v>0.0</v>
      </c>
      <c r="H513" s="4">
        <f>SUMIFS('02_核算项'!$AC$2:$AC$6232,'02_核算项'!$B$2:$B$6232,$A513,'02_核算项'!$M$2:$M$6232,"NOX")</f>
        <v>2.051271</v>
      </c>
      <c r="I513" s="4">
        <f>SUMIFS('02_核算项'!$AC$2:$AC$6232,'02_核算项'!$B$2:$B$6232,$A513,'02_核算项'!$M$2:$M$6232,"CO")</f>
        <v>0.650403</v>
      </c>
      <c r="J513" s="4">
        <f>SUMIFS('02_核算项'!$AC$2:$AC$6232,'02_核算项'!$B$2:$B$6232,$A513,'02_核算项'!$M$2:$M$6232,"VOCS")</f>
        <v>0.010006200000000002</v>
      </c>
      <c r="K513" s="4">
        <f>SUMIFS('02_核算项'!$AC$2:$AC$6232,'02_核算项'!$B$2:$B$6232,$A513,'02_核算项'!$M$2:$M$6232,"PM10")</f>
        <v>0.0150093</v>
      </c>
      <c r="L513" s="4">
        <f>SUMIFS('02_核算项'!$AC$2:$AC$6232,'02_核算项'!$B$2:$B$6232,$A513,'02_核算项'!$M$2:$M$6232,"PM25")</f>
        <v>0.0150093</v>
      </c>
      <c r="M513" s="4">
        <f>SUMIFS('02_核算项'!$AC$2:$AC$6232,'02_核算项'!$B$2:$B$6232,$A513,'02_核算项'!$M$2:$M$6232,"BC")</f>
        <v>0.0</v>
      </c>
      <c r="N513" s="4">
        <f>SUMIFS('02_核算项'!$AC$2:$AC$6232,'02_核算项'!$B$2:$B$6232,$A513,'02_核算项'!$M$2:$M$6232,"OC")</f>
        <v>0.0</v>
      </c>
      <c r="O513" s="4">
        <f>SUMIFS('02_核算项'!$AC$2:$AC$6232,'02_核算项'!$B$2:$B$6232,$A513,'02_核算项'!$M$2:$M$6232,"NH3")</f>
        <v>0.0</v>
      </c>
      <c r="P513" s="4">
        <f>SUMIFS('02_核算项'!$AD$2:$AD$6232,'02_核算项'!$B$2:$B$6232,$A513,'02_核算项'!$M$2:$M$6232,"SO2")</f>
        <v>0.0</v>
      </c>
      <c r="Q513" s="4">
        <f>SUMIFS('02_核算项'!$AD$2:$AD$6232,'02_核算项'!$B$2:$B$6232,$A513,'02_核算项'!$M$2:$M$6232,"NOX")</f>
        <v>1.5999913799999999</v>
      </c>
      <c r="R513" s="4">
        <f>SUMIFS('02_核算项'!$AD$2:$AD$6232,'02_核算项'!$B$2:$B$6232,$A513,'02_核算项'!$M$2:$M$6232,"CO")</f>
        <v>0.650403</v>
      </c>
      <c r="S513" s="4">
        <f>SUMIFS('02_核算项'!$AD$2:$AD$6232,'02_核算项'!$B$2:$B$6232,$A513,'02_核算项'!$M$2:$M$6232,"VOCS")</f>
        <v>0.010006200000000002</v>
      </c>
      <c r="T513" s="4">
        <f>SUMIFS('02_核算项'!$AD$2:$AD$6232,'02_核算项'!$B$2:$B$6232,$A513,'02_核算项'!$M$2:$M$6232,"PM10")</f>
        <v>0.0150093</v>
      </c>
      <c r="U513" s="4">
        <f>SUMIFS('02_核算项'!$AD$2:$AD$6232,'02_核算项'!$B$2:$B$6232,$A513,'02_核算项'!$M$2:$M$6232,"PM25")</f>
        <v>0.0150093</v>
      </c>
      <c r="V513" s="4">
        <f>SUMIFS('02_核算项'!$AD$2:$AD$6232,'02_核算项'!$B$2:$B$6232,$A513,'02_核算项'!$M$2:$M$6232,"BC")</f>
        <v>0.0</v>
      </c>
      <c r="W513" s="4">
        <f>SUMIFS('02_核算项'!$AD$2:$AD$6232,'02_核算项'!$B$2:$B$6232,$A513,'02_核算项'!$M$2:$M$6232,"OC")</f>
        <v>0.0</v>
      </c>
      <c r="X513" s="4">
        <f>SUMIFS('02_核算项'!$AD$2:$AD$6232,'02_核算项'!$B$2:$B$6232,$A513,'02_核算项'!$M$2:$M$6232,"NH3")</f>
        <v>0.0</v>
      </c>
      <c r="Y513" s="2">
        <v>96</v>
      </c>
    </row>
    <row r="514" spans="1:25">
      <c r="A514" s="2" t="s">
        <v>6465</v>
      </c>
      <c r="B514" s="2" t="s">
        <v>1596</v>
      </c>
      <c r="C514" s="2" t="s">
        <v>924</v>
      </c>
      <c r="D514" s="2" t="s">
        <v>278</v>
      </c>
      <c r="E514" s="2" t="s">
        <v>120</v>
      </c>
      <c r="F514" s="2" t="s">
        <v>1019</v>
      </c>
      <c r="G514" s="4">
        <f>SUMIFS('02_核算项'!$AC$2:$AC$6232,'02_核算项'!$B$2:$B$6232,$A514,'02_核算项'!$M$2:$M$6232,"SO2")</f>
        <v>0.0</v>
      </c>
      <c r="H514" s="4">
        <f>SUMIFS('02_核算项'!$AC$2:$AC$6232,'02_核算项'!$B$2:$B$6232,$A514,'02_核算项'!$M$2:$M$6232,"NOX")</f>
        <v>0.6785499999999999</v>
      </c>
      <c r="I514" s="4">
        <f>SUMIFS('02_核算项'!$AC$2:$AC$6232,'02_核算项'!$B$2:$B$6232,$A514,'02_核算项'!$M$2:$M$6232,"CO")</f>
        <v>0.21515</v>
      </c>
      <c r="J514" s="4">
        <f>SUMIFS('02_核算项'!$AC$2:$AC$6232,'02_核算项'!$B$2:$B$6232,$A514,'02_核算项'!$M$2:$M$6232,"VOCS")</f>
        <v>0.00331</v>
      </c>
      <c r="K514" s="4">
        <f>SUMIFS('02_核算项'!$AC$2:$AC$6232,'02_核算项'!$B$2:$B$6232,$A514,'02_核算项'!$M$2:$M$6232,"PM10")</f>
        <v>0.004965</v>
      </c>
      <c r="L514" s="4">
        <f>SUMIFS('02_核算项'!$AC$2:$AC$6232,'02_核算项'!$B$2:$B$6232,$A514,'02_核算项'!$M$2:$M$6232,"PM25")</f>
        <v>0.004965</v>
      </c>
      <c r="M514" s="4">
        <f>SUMIFS('02_核算项'!$AC$2:$AC$6232,'02_核算项'!$B$2:$B$6232,$A514,'02_核算项'!$M$2:$M$6232,"BC")</f>
        <v>0.0</v>
      </c>
      <c r="N514" s="4">
        <f>SUMIFS('02_核算项'!$AC$2:$AC$6232,'02_核算项'!$B$2:$B$6232,$A514,'02_核算项'!$M$2:$M$6232,"OC")</f>
        <v>0.0</v>
      </c>
      <c r="O514" s="4">
        <f>SUMIFS('02_核算项'!$AC$2:$AC$6232,'02_核算项'!$B$2:$B$6232,$A514,'02_核算项'!$M$2:$M$6232,"NH3")</f>
        <v>0.0</v>
      </c>
      <c r="P514" s="4">
        <f>SUMIFS('02_核算项'!$AD$2:$AD$6232,'02_核算项'!$B$2:$B$6232,$A514,'02_核算项'!$M$2:$M$6232,"SO2")</f>
        <v>0.0</v>
      </c>
      <c r="Q514" s="4">
        <f>SUMIFS('02_核算项'!$AD$2:$AD$6232,'02_核算项'!$B$2:$B$6232,$A514,'02_核算项'!$M$2:$M$6232,"NOX")</f>
        <v>0.5292689999999999</v>
      </c>
      <c r="R514" s="4">
        <f>SUMIFS('02_核算项'!$AD$2:$AD$6232,'02_核算项'!$B$2:$B$6232,$A514,'02_核算项'!$M$2:$M$6232,"CO")</f>
        <v>0.21515</v>
      </c>
      <c r="S514" s="4">
        <f>SUMIFS('02_核算项'!$AD$2:$AD$6232,'02_核算项'!$B$2:$B$6232,$A514,'02_核算项'!$M$2:$M$6232,"VOCS")</f>
        <v>0.00331</v>
      </c>
      <c r="T514" s="4">
        <f>SUMIFS('02_核算项'!$AD$2:$AD$6232,'02_核算项'!$B$2:$B$6232,$A514,'02_核算项'!$M$2:$M$6232,"PM10")</f>
        <v>0.004965</v>
      </c>
      <c r="U514" s="4">
        <f>SUMIFS('02_核算项'!$AD$2:$AD$6232,'02_核算项'!$B$2:$B$6232,$A514,'02_核算项'!$M$2:$M$6232,"PM25")</f>
        <v>0.004965</v>
      </c>
      <c r="V514" s="4">
        <f>SUMIFS('02_核算项'!$AD$2:$AD$6232,'02_核算项'!$B$2:$B$6232,$A514,'02_核算项'!$M$2:$M$6232,"BC")</f>
        <v>0.0</v>
      </c>
      <c r="W514" s="4">
        <f>SUMIFS('02_核算项'!$AD$2:$AD$6232,'02_核算项'!$B$2:$B$6232,$A514,'02_核算项'!$M$2:$M$6232,"OC")</f>
        <v>0.0</v>
      </c>
      <c r="X514" s="4">
        <f>SUMIFS('02_核算项'!$AD$2:$AD$6232,'02_核算项'!$B$2:$B$6232,$A514,'02_核算项'!$M$2:$M$6232,"NH3")</f>
        <v>0.0</v>
      </c>
      <c r="Y514" s="2">
        <v>96</v>
      </c>
    </row>
    <row r="515" spans="1:25">
      <c r="A515" s="2" t="s">
        <v>6483</v>
      </c>
      <c r="B515" s="2" t="s">
        <v>2618</v>
      </c>
      <c r="C515" s="2" t="s">
        <v>491</v>
      </c>
      <c r="D515" s="2" t="s">
        <v>278</v>
      </c>
      <c r="E515" s="2" t="s">
        <v>120</v>
      </c>
      <c r="F515" s="2" t="s">
        <v>418</v>
      </c>
      <c r="G515" s="4">
        <f>SUMIFS('02_核算项'!$AC$2:$AC$6232,'02_核算项'!$B$2:$B$6232,$A515,'02_核算项'!$M$2:$M$6232,"SO2")</f>
        <v>0</v>
      </c>
      <c r="H515" s="4">
        <f>SUMIFS('02_核算项'!$AC$2:$AC$6232,'02_核算项'!$B$2:$B$6232,$A515,'02_核算项'!$M$2:$M$6232,"NOX")</f>
        <v>0</v>
      </c>
      <c r="I515" s="4">
        <f>SUMIFS('02_核算项'!$AC$2:$AC$6232,'02_核算项'!$B$2:$B$6232,$A515,'02_核算项'!$M$2:$M$6232,"CO")</f>
        <v>0</v>
      </c>
      <c r="J515" s="4">
        <f>SUMIFS('02_核算项'!$AC$2:$AC$6232,'02_核算项'!$B$2:$B$6232,$A515,'02_核算项'!$M$2:$M$6232,"VOCS")</f>
        <v>0</v>
      </c>
      <c r="K515" s="4">
        <f>SUMIFS('02_核算项'!$AC$2:$AC$6232,'02_核算项'!$B$2:$B$6232,$A515,'02_核算项'!$M$2:$M$6232,"PM10")</f>
        <v>0</v>
      </c>
      <c r="L515" s="4">
        <f>SUMIFS('02_核算项'!$AC$2:$AC$6232,'02_核算项'!$B$2:$B$6232,$A515,'02_核算项'!$M$2:$M$6232,"PM25")</f>
        <v>0</v>
      </c>
      <c r="M515" s="4">
        <f>SUMIFS('02_核算项'!$AC$2:$AC$6232,'02_核算项'!$B$2:$B$6232,$A515,'02_核算项'!$M$2:$M$6232,"BC")</f>
        <v>0</v>
      </c>
      <c r="N515" s="4">
        <f>SUMIFS('02_核算项'!$AC$2:$AC$6232,'02_核算项'!$B$2:$B$6232,$A515,'02_核算项'!$M$2:$M$6232,"OC")</f>
        <v>0</v>
      </c>
      <c r="O515" s="4">
        <f>SUMIFS('02_核算项'!$AC$2:$AC$6232,'02_核算项'!$B$2:$B$6232,$A515,'02_核算项'!$M$2:$M$6232,"NH3")</f>
        <v>0</v>
      </c>
      <c r="Y515" s="2">
        <v>48</v>
      </c>
    </row>
    <row r="516" spans="1:25">
      <c r="A516" s="2" t="s">
        <v>6493</v>
      </c>
      <c r="B516" s="2" t="s">
        <v>4569</v>
      </c>
      <c r="C516" s="2" t="s">
        <v>1754</v>
      </c>
      <c r="D516" s="2" t="s">
        <v>50</v>
      </c>
      <c r="E516" s="2" t="s">
        <v>51</v>
      </c>
      <c r="F516" s="2" t="s">
        <v>52</v>
      </c>
      <c r="G516" s="4">
        <f>SUMIFS('02_核算项'!$AC$2:$AC$6232,'02_核算项'!$B$2:$B$6232,$A516,'02_核算项'!$M$2:$M$6232,"SO2")</f>
        <v>5664.536</v>
      </c>
      <c r="H516" s="4">
        <f>SUMIFS('02_核算项'!$AC$2:$AC$6232,'02_核算项'!$B$2:$B$6232,$A516,'02_核算项'!$M$2:$M$6232,"NOX")</f>
        <v>6006.0742</v>
      </c>
      <c r="I516" s="4">
        <f>SUMIFS('02_核算项'!$AC$2:$AC$6232,'02_核算项'!$B$2:$B$6232,$A516,'02_核算项'!$M$2:$M$6232,"CO")</f>
        <v>1666.04</v>
      </c>
      <c r="J516" s="4">
        <f>SUMIFS('02_核算项'!$AC$2:$AC$6232,'02_核算项'!$B$2:$B$6232,$A516,'02_核算项'!$M$2:$M$6232,"VOCS")</f>
        <v>33.3208</v>
      </c>
      <c r="K516" s="4">
        <f>SUMIFS('02_核算项'!$AC$2:$AC$6232,'02_核算项'!$B$2:$B$6232,$A516,'02_核算项'!$M$2:$M$6232,"PM10")</f>
        <v>11336.669142400002</v>
      </c>
      <c r="L516" s="4">
        <f>SUMIFS('02_核算项'!$AC$2:$AC$6232,'02_核算项'!$B$2:$B$6232,$A516,'02_核算项'!$M$2:$M$6232,"PM25")</f>
        <v>2736.437379200001</v>
      </c>
      <c r="M516" s="4">
        <f>SUMIFS('02_核算项'!$AC$2:$AC$6232,'02_核算项'!$B$2:$B$6232,$A516,'02_核算项'!$M$2:$M$6232,"BC")</f>
        <v>5.472874758400002</v>
      </c>
      <c r="N516" s="4">
        <f>SUMIFS('02_核算项'!$AC$2:$AC$6232,'02_核算项'!$B$2:$B$6232,$A516,'02_核算项'!$M$2:$M$6232,"OC")</f>
        <v>0.0</v>
      </c>
      <c r="O516" s="4">
        <f>SUMIFS('02_核算项'!$AC$2:$AC$6232,'02_核算项'!$B$2:$B$6232,$A516,'02_核算项'!$M$2:$M$6232,"NH3")</f>
        <v>0.0</v>
      </c>
      <c r="P516" s="4">
        <f>SUMIFS('02_核算项'!$AD$2:$AD$6232,'02_核算项'!$B$2:$B$6232,$A516,'02_核算项'!$M$2:$M$6232,"SO2")</f>
        <v>5664.536</v>
      </c>
      <c r="Q516" s="4">
        <f>SUMIFS('02_核算项'!$AD$2:$AD$6232,'02_核算项'!$B$2:$B$6232,$A516,'02_核算项'!$M$2:$M$6232,"NOX")</f>
        <v>4684.737876</v>
      </c>
      <c r="R516" s="4">
        <f>SUMIFS('02_核算项'!$AD$2:$AD$6232,'02_核算项'!$B$2:$B$6232,$A516,'02_核算项'!$M$2:$M$6232,"CO")</f>
        <v>1666.04</v>
      </c>
      <c r="S516" s="4">
        <f>SUMIFS('02_核算项'!$AD$2:$AD$6232,'02_核算项'!$B$2:$B$6232,$A516,'02_核算项'!$M$2:$M$6232,"VOCS")</f>
        <v>33.3208</v>
      </c>
      <c r="T516" s="4">
        <f>SUMIFS('02_核算项'!$AD$2:$AD$6232,'02_核算项'!$B$2:$B$6232,$A516,'02_核算项'!$M$2:$M$6232,"PM10")</f>
        <v>11336.669142400002</v>
      </c>
      <c r="U516" s="4">
        <f>SUMIFS('02_核算项'!$AD$2:$AD$6232,'02_核算项'!$B$2:$B$6232,$A516,'02_核算项'!$M$2:$M$6232,"PM25")</f>
        <v>2736.437379200001</v>
      </c>
      <c r="V516" s="4">
        <f>SUMIFS('02_核算项'!$AD$2:$AD$6232,'02_核算项'!$B$2:$B$6232,$A516,'02_核算项'!$M$2:$M$6232,"BC")</f>
        <v>5.472874758400002</v>
      </c>
      <c r="W516" s="4">
        <f>SUMIFS('02_核算项'!$AD$2:$AD$6232,'02_核算项'!$B$2:$B$6232,$A516,'02_核算项'!$M$2:$M$6232,"OC")</f>
        <v>0.0</v>
      </c>
      <c r="X516" s="4">
        <f>SUMIFS('02_核算项'!$AD$2:$AD$6232,'02_核算项'!$B$2:$B$6232,$A516,'02_核算项'!$M$2:$M$6232,"NH3")</f>
        <v>0.0</v>
      </c>
      <c r="Y516" s="2">
        <v>41</v>
      </c>
    </row>
    <row r="517" spans="1:25">
      <c r="A517" s="2" t="s">
        <v>6503</v>
      </c>
      <c r="B517" s="2" t="s">
        <v>3873</v>
      </c>
      <c r="C517" s="2" t="s">
        <v>325</v>
      </c>
      <c r="D517" s="2" t="s">
        <v>50</v>
      </c>
      <c r="E517" s="2" t="s">
        <v>51</v>
      </c>
      <c r="F517" s="2" t="s">
        <v>142</v>
      </c>
      <c r="G517" s="4">
        <f>SUMIFS('02_核算项'!$AC$2:$AC$6232,'02_核算项'!$B$2:$B$6232,$A517,'02_核算项'!$M$2:$M$6232,"SO2")</f>
        <v>5088.75132</v>
      </c>
      <c r="H517" s="4">
        <f>SUMIFS('02_核算项'!$AC$2:$AC$6232,'02_核算项'!$B$2:$B$6232,$A517,'02_核算项'!$M$2:$M$6232,"NOX")</f>
        <v>4151.2085799999995</v>
      </c>
      <c r="I517" s="4">
        <f>SUMIFS('02_核算项'!$AC$2:$AC$6232,'02_核算项'!$B$2:$B$6232,$A517,'02_核算项'!$M$2:$M$6232,"CO")</f>
        <v>1151.289</v>
      </c>
      <c r="J517" s="4">
        <f>SUMIFS('02_核算项'!$AC$2:$AC$6232,'02_核算项'!$B$2:$B$6232,$A517,'02_核算项'!$M$2:$M$6232,"VOCS")</f>
        <v>23.04407</v>
      </c>
      <c r="K517" s="4">
        <f>SUMIFS('02_核算项'!$AC$2:$AC$6232,'02_核算项'!$B$2:$B$6232,$A517,'02_核算项'!$M$2:$M$6232,"PM10")</f>
        <v>13554.259203999998</v>
      </c>
      <c r="L517" s="4">
        <f>SUMIFS('02_核算项'!$AC$2:$AC$6232,'02_核算项'!$B$2:$B$6232,$A517,'02_核算项'!$M$2:$M$6232,"PM25")</f>
        <v>3271.7765320000003</v>
      </c>
      <c r="M517" s="4">
        <f>SUMIFS('02_核算项'!$AC$2:$AC$6232,'02_核算项'!$B$2:$B$6232,$A517,'02_核算项'!$M$2:$M$6232,"BC")</f>
        <v>6.544948064000002</v>
      </c>
      <c r="N517" s="4">
        <f>SUMIFS('02_核算项'!$AC$2:$AC$6232,'02_核算项'!$B$2:$B$6232,$A517,'02_核算项'!$M$2:$M$6232,"OC")</f>
        <v>0.0062</v>
      </c>
      <c r="O517" s="4">
        <f>SUMIFS('02_核算项'!$AC$2:$AC$6232,'02_核算项'!$B$2:$B$6232,$A517,'02_核算项'!$M$2:$M$6232,"NH3")</f>
        <v>0.0</v>
      </c>
      <c r="P517" s="4">
        <f>SUMIFS('02_核算项'!$AD$2:$AD$6232,'02_核算项'!$B$2:$B$6232,$A517,'02_核算项'!$M$2:$M$6232,"SO2")</f>
        <v>5088.75132</v>
      </c>
      <c r="Q517" s="4">
        <f>SUMIFS('02_核算项'!$AD$2:$AD$6232,'02_核算项'!$B$2:$B$6232,$A517,'02_核算项'!$M$2:$M$6232,"NOX")</f>
        <v>3237.9426924</v>
      </c>
      <c r="R517" s="4">
        <f>SUMIFS('02_核算项'!$AD$2:$AD$6232,'02_核算项'!$B$2:$B$6232,$A517,'02_核算项'!$M$2:$M$6232,"CO")</f>
        <v>1151.289</v>
      </c>
      <c r="S517" s="4">
        <f>SUMIFS('02_核算项'!$AD$2:$AD$6232,'02_核算项'!$B$2:$B$6232,$A517,'02_核算项'!$M$2:$M$6232,"VOCS")</f>
        <v>23.04407</v>
      </c>
      <c r="T517" s="4">
        <f>SUMIFS('02_核算项'!$AD$2:$AD$6232,'02_核算项'!$B$2:$B$6232,$A517,'02_核算项'!$M$2:$M$6232,"PM10")</f>
        <v>13554.259203999998</v>
      </c>
      <c r="U517" s="4">
        <f>SUMIFS('02_核算项'!$AD$2:$AD$6232,'02_核算项'!$B$2:$B$6232,$A517,'02_核算项'!$M$2:$M$6232,"PM25")</f>
        <v>3271.7765320000003</v>
      </c>
      <c r="V517" s="4">
        <f>SUMIFS('02_核算项'!$AD$2:$AD$6232,'02_核算项'!$B$2:$B$6232,$A517,'02_核算项'!$M$2:$M$6232,"BC")</f>
        <v>6.544948064000002</v>
      </c>
      <c r="W517" s="4">
        <f>SUMIFS('02_核算项'!$AD$2:$AD$6232,'02_核算项'!$B$2:$B$6232,$A517,'02_核算项'!$M$2:$M$6232,"OC")</f>
        <v>0.0062</v>
      </c>
      <c r="X517" s="4">
        <f>SUMIFS('02_核算项'!$AD$2:$AD$6232,'02_核算项'!$B$2:$B$6232,$A517,'02_核算项'!$M$2:$M$6232,"NH3")</f>
        <v>0.0</v>
      </c>
      <c r="Y517" s="2">
        <v>80</v>
      </c>
    </row>
    <row r="518" spans="1:25">
      <c r="A518" s="2" t="s">
        <v>6521</v>
      </c>
      <c r="B518" s="2" t="s">
        <v>4975</v>
      </c>
      <c r="C518" s="2" t="s">
        <v>526</v>
      </c>
      <c r="D518" s="2" t="s">
        <v>278</v>
      </c>
      <c r="E518" s="2" t="s">
        <v>120</v>
      </c>
      <c r="F518" s="2" t="s">
        <v>52</v>
      </c>
      <c r="G518" s="4">
        <f>SUMIFS('02_核算项'!$AC$2:$AC$6232,'02_核算项'!$B$2:$B$6232,$A518,'02_核算项'!$M$2:$M$6232,"SO2")</f>
        <v>0.0</v>
      </c>
      <c r="H518" s="4">
        <f>SUMIFS('02_核算项'!$AC$2:$AC$6232,'02_核算项'!$B$2:$B$6232,$A518,'02_核算项'!$M$2:$M$6232,"NOX")</f>
        <v>0.19515999999999997</v>
      </c>
      <c r="I518" s="4">
        <f>SUMIFS('02_核算项'!$AC$2:$AC$6232,'02_核算项'!$B$2:$B$6232,$A518,'02_核算项'!$M$2:$M$6232,"CO")</f>
        <v>0.06188</v>
      </c>
      <c r="J518" s="4">
        <f>SUMIFS('02_核算项'!$AC$2:$AC$6232,'02_核算项'!$B$2:$B$6232,$A518,'02_核算项'!$M$2:$M$6232,"VOCS")</f>
        <v>0.000952</v>
      </c>
      <c r="K518" s="4">
        <f>SUMIFS('02_核算项'!$AC$2:$AC$6232,'02_核算项'!$B$2:$B$6232,$A518,'02_核算项'!$M$2:$M$6232,"PM10")</f>
        <v>0.001428</v>
      </c>
      <c r="L518" s="4">
        <f>SUMIFS('02_核算项'!$AC$2:$AC$6232,'02_核算项'!$B$2:$B$6232,$A518,'02_核算项'!$M$2:$M$6232,"PM25")</f>
        <v>0.001428</v>
      </c>
      <c r="M518" s="4">
        <f>SUMIFS('02_核算项'!$AC$2:$AC$6232,'02_核算项'!$B$2:$B$6232,$A518,'02_核算项'!$M$2:$M$6232,"BC")</f>
        <v>0.0</v>
      </c>
      <c r="N518" s="4">
        <f>SUMIFS('02_核算项'!$AC$2:$AC$6232,'02_核算项'!$B$2:$B$6232,$A518,'02_核算项'!$M$2:$M$6232,"OC")</f>
        <v>0.0</v>
      </c>
      <c r="O518" s="4">
        <f>SUMIFS('02_核算项'!$AC$2:$AC$6232,'02_核算项'!$B$2:$B$6232,$A518,'02_核算项'!$M$2:$M$6232,"NH3")</f>
        <v>0.0</v>
      </c>
      <c r="P518" s="4">
        <f>SUMIFS('02_核算项'!$AD$2:$AD$6232,'02_核算项'!$B$2:$B$6232,$A518,'02_核算项'!$M$2:$M$6232,"SO2")</f>
        <v>0.0</v>
      </c>
      <c r="Q518" s="4">
        <f>SUMIFS('02_核算项'!$AD$2:$AD$6232,'02_核算项'!$B$2:$B$6232,$A518,'02_核算项'!$M$2:$M$6232,"NOX")</f>
        <v>0.19515999999999997</v>
      </c>
      <c r="R518" s="4">
        <f>SUMIFS('02_核算项'!$AD$2:$AD$6232,'02_核算项'!$B$2:$B$6232,$A518,'02_核算项'!$M$2:$M$6232,"CO")</f>
        <v>0.06188</v>
      </c>
      <c r="S518" s="4">
        <f>SUMIFS('02_核算项'!$AD$2:$AD$6232,'02_核算项'!$B$2:$B$6232,$A518,'02_核算项'!$M$2:$M$6232,"VOCS")</f>
        <v>0.000952</v>
      </c>
      <c r="T518" s="4">
        <f>SUMIFS('02_核算项'!$AD$2:$AD$6232,'02_核算项'!$B$2:$B$6232,$A518,'02_核算项'!$M$2:$M$6232,"PM10")</f>
        <v>0.001428</v>
      </c>
      <c r="U518" s="4">
        <f>SUMIFS('02_核算项'!$AD$2:$AD$6232,'02_核算项'!$B$2:$B$6232,$A518,'02_核算项'!$M$2:$M$6232,"PM25")</f>
        <v>0.001428</v>
      </c>
      <c r="V518" s="4">
        <f>SUMIFS('02_核算项'!$AD$2:$AD$6232,'02_核算项'!$B$2:$B$6232,$A518,'02_核算项'!$M$2:$M$6232,"BC")</f>
        <v>0.0</v>
      </c>
      <c r="W518" s="4">
        <f>SUMIFS('02_核算项'!$AD$2:$AD$6232,'02_核算项'!$B$2:$B$6232,$A518,'02_核算项'!$M$2:$M$6232,"OC")</f>
        <v>0.0</v>
      </c>
      <c r="X518" s="4">
        <f>SUMIFS('02_核算项'!$AD$2:$AD$6232,'02_核算项'!$B$2:$B$6232,$A518,'02_核算项'!$M$2:$M$6232,"NH3")</f>
        <v>0.0</v>
      </c>
      <c r="Y518" s="2">
        <v>81</v>
      </c>
    </row>
    <row r="519" spans="1:25">
      <c r="A519" s="2" t="s">
        <v>6539</v>
      </c>
      <c r="B519" s="2" t="s">
        <v>1340</v>
      </c>
      <c r="C519" s="2" t="s">
        <v>277</v>
      </c>
      <c r="D519" s="2" t="s">
        <v>224</v>
      </c>
      <c r="E519" s="2" t="s">
        <v>225</v>
      </c>
      <c r="F519" s="2" t="s">
        <v>142</v>
      </c>
      <c r="G519" s="4">
        <f>SUMIFS('02_核算项'!$AC$2:$AC$6232,'02_核算项'!$B$2:$B$6232,$A519,'02_核算项'!$M$2:$M$6232,"SO2")</f>
        <v>0.0</v>
      </c>
      <c r="H519" s="4">
        <f>SUMIFS('02_核算项'!$AC$2:$AC$6232,'02_核算项'!$B$2:$B$6232,$A519,'02_核算项'!$M$2:$M$6232,"NOX")</f>
        <v>3.5419899999999997</v>
      </c>
      <c r="I519" s="4">
        <f>SUMIFS('02_核算项'!$AC$2:$AC$6232,'02_核算项'!$B$2:$B$6232,$A519,'02_核算项'!$M$2:$M$6232,"CO")</f>
        <v>1.12307</v>
      </c>
      <c r="J519" s="4">
        <f>SUMIFS('02_核算项'!$AC$2:$AC$6232,'02_核算项'!$B$2:$B$6232,$A519,'02_核算项'!$M$2:$M$6232,"VOCS")</f>
        <v>0.017278</v>
      </c>
      <c r="K519" s="4">
        <f>SUMIFS('02_核算项'!$AC$2:$AC$6232,'02_核算项'!$B$2:$B$6232,$A519,'02_核算项'!$M$2:$M$6232,"PM10")</f>
        <v>0.025917</v>
      </c>
      <c r="L519" s="4">
        <f>SUMIFS('02_核算项'!$AC$2:$AC$6232,'02_核算项'!$B$2:$B$6232,$A519,'02_核算项'!$M$2:$M$6232,"PM25")</f>
        <v>0.025917</v>
      </c>
      <c r="M519" s="4">
        <f>SUMIFS('02_核算项'!$AC$2:$AC$6232,'02_核算项'!$B$2:$B$6232,$A519,'02_核算项'!$M$2:$M$6232,"BC")</f>
        <v>0.0</v>
      </c>
      <c r="N519" s="4">
        <f>SUMIFS('02_核算项'!$AC$2:$AC$6232,'02_核算项'!$B$2:$B$6232,$A519,'02_核算项'!$M$2:$M$6232,"OC")</f>
        <v>0.0</v>
      </c>
      <c r="O519" s="4">
        <f>SUMIFS('02_核算项'!$AC$2:$AC$6232,'02_核算项'!$B$2:$B$6232,$A519,'02_核算项'!$M$2:$M$6232,"NH3")</f>
        <v>0</v>
      </c>
      <c r="P519" s="4">
        <f>SUMIFS('02_核算项'!$AD$2:$AD$6232,'02_核算项'!$B$2:$B$6232,$A519,'02_核算项'!$M$2:$M$6232,"SO2")</f>
        <v>0.0</v>
      </c>
      <c r="Q519" s="4">
        <f>SUMIFS('02_核算项'!$AD$2:$AD$6232,'02_核算项'!$B$2:$B$6232,$A519,'02_核算项'!$M$2:$M$6232,"NOX")</f>
        <v>2.0543542</v>
      </c>
      <c r="R519" s="4">
        <f>SUMIFS('02_核算项'!$AD$2:$AD$6232,'02_核算项'!$B$2:$B$6232,$A519,'02_核算项'!$M$2:$M$6232,"CO")</f>
        <v>1.12307</v>
      </c>
      <c r="S519" s="4">
        <f>SUMIFS('02_核算项'!$AD$2:$AD$6232,'02_核算项'!$B$2:$B$6232,$A519,'02_核算项'!$M$2:$M$6232,"VOCS")</f>
        <v>0.017278</v>
      </c>
      <c r="T519" s="4">
        <f>SUMIFS('02_核算项'!$AD$2:$AD$6232,'02_核算项'!$B$2:$B$6232,$A519,'02_核算项'!$M$2:$M$6232,"PM10")</f>
        <v>0.011144310000000001</v>
      </c>
      <c r="U519" s="4">
        <f>SUMIFS('02_核算项'!$AD$2:$AD$6232,'02_核算项'!$B$2:$B$6232,$A519,'02_核算项'!$M$2:$M$6232,"PM25")</f>
        <v>0.011144310000000001</v>
      </c>
      <c r="V519" s="4">
        <f>SUMIFS('02_核算项'!$AD$2:$AD$6232,'02_核算项'!$B$2:$B$6232,$A519,'02_核算项'!$M$2:$M$6232,"BC")</f>
        <v>0.0</v>
      </c>
      <c r="W519" s="4">
        <f>SUMIFS('02_核算项'!$AD$2:$AD$6232,'02_核算项'!$B$2:$B$6232,$A519,'02_核算项'!$M$2:$M$6232,"OC")</f>
        <v>0.0</v>
      </c>
      <c r="Y519" s="2">
        <v>29</v>
      </c>
    </row>
    <row r="520" spans="1:25">
      <c r="A520" s="2" t="s">
        <v>6549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142</v>
      </c>
      <c r="G520" s="4">
        <f>SUMIFS('02_核算项'!$AC$2:$AC$6232,'02_核算项'!$B$2:$B$6232,$A520,'02_核算项'!$M$2:$M$6232,"SO2")</f>
        <v>21791.29326</v>
      </c>
      <c r="H520" s="4">
        <f>SUMIFS('02_核算项'!$AC$2:$AC$6232,'02_核算项'!$B$2:$B$6232,$A520,'02_核算项'!$M$2:$M$6232,"NOX")</f>
        <v>14003.13943</v>
      </c>
      <c r="I520" s="4">
        <f>SUMIFS('02_核算项'!$AC$2:$AC$6232,'02_核算项'!$B$2:$B$6232,$A520,'02_核算项'!$M$2:$M$6232,"CO")</f>
        <v>3884.366</v>
      </c>
      <c r="J520" s="4">
        <f>SUMIFS('02_核算项'!$AC$2:$AC$6232,'02_核算项'!$B$2:$B$6232,$A520,'02_核算项'!$M$2:$M$6232,"VOCS")</f>
        <v>77.68732</v>
      </c>
      <c r="K520" s="4">
        <f>SUMIFS('02_核算项'!$AC$2:$AC$6232,'02_核算项'!$B$2:$B$6232,$A520,'02_核算项'!$M$2:$M$6232,"PM10")</f>
        <v>50186.97981150001</v>
      </c>
      <c r="L520" s="4">
        <f>SUMIFS('02_核算项'!$AC$2:$AC$6232,'02_核算项'!$B$2:$B$6232,$A520,'02_核算项'!$M$2:$M$6232,"PM25")</f>
        <v>13092.255603000001</v>
      </c>
      <c r="M520" s="4">
        <f>SUMIFS('02_核算项'!$AC$2:$AC$6232,'02_核算项'!$B$2:$B$6232,$A520,'02_核算项'!$M$2:$M$6232,"BC")</f>
        <v>26.184511206</v>
      </c>
      <c r="N520" s="4">
        <f>SUMIFS('02_核算项'!$AC$2:$AC$6232,'02_核算项'!$B$2:$B$6232,$A520,'02_核算项'!$M$2:$M$6232,"OC")</f>
        <v>0.0</v>
      </c>
      <c r="O520" s="4">
        <f>SUMIFS('02_核算项'!$AC$2:$AC$6232,'02_核算项'!$B$2:$B$6232,$A520,'02_核算项'!$M$2:$M$6232,"NH3")</f>
        <v>0.0</v>
      </c>
      <c r="P520" s="4">
        <f>SUMIFS('02_核算项'!$AD$2:$AD$6232,'02_核算项'!$B$2:$B$6232,$A520,'02_核算项'!$M$2:$M$6232,"SO2")</f>
        <v>21791.29326</v>
      </c>
      <c r="Q520" s="4">
        <f>SUMIFS('02_核算项'!$AD$2:$AD$6232,'02_核算项'!$B$2:$B$6232,$A520,'02_核算项'!$M$2:$M$6232,"NOX")</f>
        <v>10922.4487554</v>
      </c>
      <c r="R520" s="4">
        <f>SUMIFS('02_核算项'!$AD$2:$AD$6232,'02_核算项'!$B$2:$B$6232,$A520,'02_核算项'!$M$2:$M$6232,"CO")</f>
        <v>3884.366</v>
      </c>
      <c r="S520" s="4">
        <f>SUMIFS('02_核算项'!$AD$2:$AD$6232,'02_核算项'!$B$2:$B$6232,$A520,'02_核算项'!$M$2:$M$6232,"VOCS")</f>
        <v>77.68732</v>
      </c>
      <c r="T520" s="4">
        <f>SUMIFS('02_核算项'!$AD$2:$AD$6232,'02_核算项'!$B$2:$B$6232,$A520,'02_核算项'!$M$2:$M$6232,"PM10")</f>
        <v>50186.9798115</v>
      </c>
      <c r="U520" s="4">
        <f>SUMIFS('02_核算项'!$AD$2:$AD$6232,'02_核算项'!$B$2:$B$6232,$A520,'02_核算项'!$M$2:$M$6232,"PM25")</f>
        <v>13092.255603000001</v>
      </c>
      <c r="V520" s="4">
        <f>SUMIFS('02_核算项'!$AD$2:$AD$6232,'02_核算项'!$B$2:$B$6232,$A520,'02_核算项'!$M$2:$M$6232,"BC")</f>
        <v>26.184511206</v>
      </c>
      <c r="W520" s="4">
        <f>SUMIFS('02_核算项'!$AD$2:$AD$6232,'02_核算项'!$B$2:$B$6232,$A520,'02_核算项'!$M$2:$M$6232,"OC")</f>
        <v>0.0</v>
      </c>
      <c r="X520" s="4">
        <f>SUMIFS('02_核算项'!$AD$2:$AD$6232,'02_核算项'!$B$2:$B$6232,$A520,'02_核算项'!$M$2:$M$6232,"NH3")</f>
        <v>0.0</v>
      </c>
      <c r="Y520" s="2">
        <v>41</v>
      </c>
    </row>
    <row r="521" spans="1:25">
      <c r="A521" s="2" t="s">
        <v>6559</v>
      </c>
      <c r="B521" s="2" t="s">
        <v>3063</v>
      </c>
      <c r="C521" s="2" t="s">
        <v>760</v>
      </c>
      <c r="D521" s="2" t="s">
        <v>278</v>
      </c>
      <c r="E521" s="2" t="s">
        <v>120</v>
      </c>
      <c r="F521" s="2" t="s">
        <v>142</v>
      </c>
      <c r="G521" s="4">
        <f>SUMIFS('02_核算项'!$AC$2:$AC$6232,'02_核算项'!$B$2:$B$6232,$A521,'02_核算项'!$M$2:$M$6232,"SO2")</f>
        <v>0</v>
      </c>
      <c r="H521" s="4">
        <f>SUMIFS('02_核算项'!$AC$2:$AC$6232,'02_核算项'!$B$2:$B$6232,$A521,'02_核算项'!$M$2:$M$6232,"NOX")</f>
        <v>0</v>
      </c>
      <c r="I521" s="4">
        <f>SUMIFS('02_核算项'!$AC$2:$AC$6232,'02_核算项'!$B$2:$B$6232,$A521,'02_核算项'!$M$2:$M$6232,"CO")</f>
        <v>0</v>
      </c>
      <c r="J521" s="4">
        <f>SUMIFS('02_核算项'!$AC$2:$AC$6232,'02_核算项'!$B$2:$B$6232,$A521,'02_核算项'!$M$2:$M$6232,"VOCS")</f>
        <v>0</v>
      </c>
      <c r="K521" s="4">
        <f>SUMIFS('02_核算项'!$AC$2:$AC$6232,'02_核算项'!$B$2:$B$6232,$A521,'02_核算项'!$M$2:$M$6232,"PM10")</f>
        <v>0</v>
      </c>
      <c r="L521" s="4">
        <f>SUMIFS('02_核算项'!$AC$2:$AC$6232,'02_核算项'!$B$2:$B$6232,$A521,'02_核算项'!$M$2:$M$6232,"PM25")</f>
        <v>0</v>
      </c>
      <c r="M521" s="4">
        <f>SUMIFS('02_核算项'!$AC$2:$AC$6232,'02_核算项'!$B$2:$B$6232,$A521,'02_核算项'!$M$2:$M$6232,"BC")</f>
        <v>0</v>
      </c>
      <c r="N521" s="4">
        <f>SUMIFS('02_核算项'!$AC$2:$AC$6232,'02_核算项'!$B$2:$B$6232,$A521,'02_核算项'!$M$2:$M$6232,"OC")</f>
        <v>0</v>
      </c>
      <c r="O521" s="4">
        <f>SUMIFS('02_核算项'!$AC$2:$AC$6232,'02_核算项'!$B$2:$B$6232,$A521,'02_核算项'!$M$2:$M$6232,"NH3")</f>
        <v>0</v>
      </c>
      <c r="Y521" s="2">
        <v>32</v>
      </c>
    </row>
    <row r="522" spans="1:25">
      <c r="A522" s="2" t="s">
        <v>6569</v>
      </c>
      <c r="B522" s="2" t="s">
        <v>6570</v>
      </c>
      <c r="C522" s="2" t="s">
        <v>277</v>
      </c>
      <c r="D522" s="2" t="s">
        <v>50</v>
      </c>
      <c r="E522" s="2" t="s">
        <v>225</v>
      </c>
      <c r="F522" s="2" t="s">
        <v>52</v>
      </c>
      <c r="G522" s="4">
        <f>SUMIFS('02_核算项'!$AC$2:$AC$6232,'02_核算项'!$B$2:$B$6232,$A522,'02_核算项'!$M$2:$M$6232,"SO2")</f>
        <v>0.0</v>
      </c>
      <c r="H522" s="4">
        <f>SUMIFS('02_核算项'!$AC$2:$AC$6232,'02_核算项'!$B$2:$B$6232,$A522,'02_核算项'!$M$2:$M$6232,"NOX")</f>
        <v>1002.8620499999998</v>
      </c>
      <c r="I522" s="4">
        <f>SUMIFS('02_核算项'!$AC$2:$AC$6232,'02_核算项'!$B$2:$B$6232,$A522,'02_核算项'!$M$2:$M$6232,"CO")</f>
        <v>317.98065</v>
      </c>
      <c r="J522" s="4">
        <f>SUMIFS('02_核算项'!$AC$2:$AC$6232,'02_核算项'!$B$2:$B$6232,$A522,'02_核算项'!$M$2:$M$6232,"VOCS")</f>
        <v>4.89201</v>
      </c>
      <c r="K522" s="4">
        <f>SUMIFS('02_核算项'!$AC$2:$AC$6232,'02_核算项'!$B$2:$B$6232,$A522,'02_核算项'!$M$2:$M$6232,"PM10")</f>
        <v>7.338015</v>
      </c>
      <c r="L522" s="4">
        <f>SUMIFS('02_核算项'!$AC$2:$AC$6232,'02_核算项'!$B$2:$B$6232,$A522,'02_核算项'!$M$2:$M$6232,"PM25")</f>
        <v>7.338015</v>
      </c>
      <c r="M522" s="4">
        <f>SUMIFS('02_核算项'!$AC$2:$AC$6232,'02_核算项'!$B$2:$B$6232,$A522,'02_核算项'!$M$2:$M$6232,"BC")</f>
        <v>0.0</v>
      </c>
      <c r="N522" s="4">
        <f>SUMIFS('02_核算项'!$AC$2:$AC$6232,'02_核算项'!$B$2:$B$6232,$A522,'02_核算项'!$M$2:$M$6232,"OC")</f>
        <v>0.0</v>
      </c>
      <c r="O522" s="4">
        <f>SUMIFS('02_核算项'!$AC$2:$AC$6232,'02_核算项'!$B$2:$B$6232,$A522,'02_核算项'!$M$2:$M$6232,"NH3")</f>
        <v>0.0</v>
      </c>
      <c r="P522" s="4">
        <f>SUMIFS('02_核算项'!$AD$2:$AD$6232,'02_核算项'!$B$2:$B$6232,$A522,'02_核算项'!$M$2:$M$6232,"SO2")</f>
        <v>0.0</v>
      </c>
      <c r="Q522" s="4">
        <f>SUMIFS('02_核算项'!$AD$2:$AD$6232,'02_核算项'!$B$2:$B$6232,$A522,'02_核算项'!$M$2:$M$6232,"NOX")</f>
        <v>782.2323989999999</v>
      </c>
      <c r="R522" s="4">
        <f>SUMIFS('02_核算项'!$AD$2:$AD$6232,'02_核算项'!$B$2:$B$6232,$A522,'02_核算项'!$M$2:$M$6232,"CO")</f>
        <v>317.98065</v>
      </c>
      <c r="S522" s="4">
        <f>SUMIFS('02_核算项'!$AD$2:$AD$6232,'02_核算项'!$B$2:$B$6232,$A522,'02_核算项'!$M$2:$M$6232,"VOCS")</f>
        <v>4.89201</v>
      </c>
      <c r="T522" s="4">
        <f>SUMIFS('02_核算项'!$AD$2:$AD$6232,'02_核算项'!$B$2:$B$6232,$A522,'02_核算项'!$M$2:$M$6232,"PM10")</f>
        <v>7.338015</v>
      </c>
      <c r="U522" s="4">
        <f>SUMIFS('02_核算项'!$AD$2:$AD$6232,'02_核算项'!$B$2:$B$6232,$A522,'02_核算项'!$M$2:$M$6232,"PM25")</f>
        <v>7.338015</v>
      </c>
      <c r="V522" s="4">
        <f>SUMIFS('02_核算项'!$AD$2:$AD$6232,'02_核算项'!$B$2:$B$6232,$A522,'02_核算项'!$M$2:$M$6232,"BC")</f>
        <v>0.0</v>
      </c>
      <c r="W522" s="4">
        <f>SUMIFS('02_核算项'!$AD$2:$AD$6232,'02_核算项'!$B$2:$B$6232,$A522,'02_核算项'!$M$2:$M$6232,"OC")</f>
        <v>0.0</v>
      </c>
      <c r="X522" s="4">
        <f>SUMIFS('02_核算项'!$AD$2:$AD$6232,'02_核算项'!$B$2:$B$6232,$A522,'02_核算项'!$M$2:$M$6232,"NH3")</f>
        <v>0.0</v>
      </c>
      <c r="Y522" s="2">
        <v>41</v>
      </c>
    </row>
    <row r="523" spans="1:25">
      <c r="A523" s="2" t="s">
        <v>6580</v>
      </c>
      <c r="B523" s="2" t="s">
        <v>2486</v>
      </c>
      <c r="C523" s="2" t="s">
        <v>526</v>
      </c>
      <c r="D523" s="2" t="s">
        <v>278</v>
      </c>
      <c r="E523" s="2" t="s">
        <v>2487</v>
      </c>
      <c r="F523" s="2" t="s">
        <v>142</v>
      </c>
      <c r="G523" s="4">
        <f>SUMIFS('02_核算项'!$AC$2:$AC$6232,'02_核算项'!$B$2:$B$6232,$A523,'02_核算项'!$M$2:$M$6232,"SO2")</f>
        <v>0</v>
      </c>
      <c r="H523" s="4">
        <f>SUMIFS('02_核算项'!$AC$2:$AC$6232,'02_核算项'!$B$2:$B$6232,$A523,'02_核算项'!$M$2:$M$6232,"NOX")</f>
        <v>0</v>
      </c>
      <c r="I523" s="4">
        <f>SUMIFS('02_核算项'!$AC$2:$AC$6232,'02_核算项'!$B$2:$B$6232,$A523,'02_核算项'!$M$2:$M$6232,"CO")</f>
        <v>0</v>
      </c>
      <c r="J523" s="4">
        <f>SUMIFS('02_核算项'!$AC$2:$AC$6232,'02_核算项'!$B$2:$B$6232,$A523,'02_核算项'!$M$2:$M$6232,"VOCS")</f>
        <v>0</v>
      </c>
      <c r="K523" s="4">
        <f>SUMIFS('02_核算项'!$AC$2:$AC$6232,'02_核算项'!$B$2:$B$6232,$A523,'02_核算项'!$M$2:$M$6232,"PM10")</f>
        <v>0</v>
      </c>
      <c r="L523" s="4">
        <f>SUMIFS('02_核算项'!$AC$2:$AC$6232,'02_核算项'!$B$2:$B$6232,$A523,'02_核算项'!$M$2:$M$6232,"PM25")</f>
        <v>0</v>
      </c>
      <c r="M523" s="4">
        <f>SUMIFS('02_核算项'!$AC$2:$AC$6232,'02_核算项'!$B$2:$B$6232,$A523,'02_核算项'!$M$2:$M$6232,"BC")</f>
        <v>0</v>
      </c>
      <c r="N523" s="4">
        <f>SUMIFS('02_核算项'!$AC$2:$AC$6232,'02_核算项'!$B$2:$B$6232,$A523,'02_核算项'!$M$2:$M$6232,"OC")</f>
        <v>0</v>
      </c>
      <c r="O523" s="4">
        <f>SUMIFS('02_核算项'!$AC$2:$AC$6232,'02_核算项'!$B$2:$B$6232,$A523,'02_核算项'!$M$2:$M$6232,"NH3")</f>
        <v>0.0</v>
      </c>
      <c r="X523" s="4">
        <f>SUMIFS('02_核算项'!$AD$2:$AD$6232,'02_核算项'!$B$2:$B$6232,$A523,'02_核算项'!$M$2:$M$6232,"NH3")</f>
        <v>0.0</v>
      </c>
      <c r="Y523" s="2">
        <v>57</v>
      </c>
    </row>
    <row r="524" spans="1:25">
      <c r="A524" s="2" t="s">
        <v>6590</v>
      </c>
      <c r="B524" s="2" t="s">
        <v>5620</v>
      </c>
      <c r="C524" s="2" t="s">
        <v>277</v>
      </c>
      <c r="D524" s="2" t="s">
        <v>224</v>
      </c>
      <c r="E524" s="2" t="s">
        <v>225</v>
      </c>
      <c r="F524" s="2" t="s">
        <v>52</v>
      </c>
      <c r="G524" s="4">
        <f>SUMIFS('02_核算项'!$AC$2:$AC$6232,'02_核算项'!$B$2:$B$6232,$A524,'02_核算项'!$M$2:$M$6232,"SO2")</f>
        <v>0.0</v>
      </c>
      <c r="H524" s="4">
        <f>SUMIFS('02_核算项'!$AC$2:$AC$6232,'02_核算项'!$B$2:$B$6232,$A524,'02_核算项'!$M$2:$M$6232,"NOX")</f>
        <v>228.04605899999996</v>
      </c>
      <c r="I524" s="4">
        <f>SUMIFS('02_核算项'!$AC$2:$AC$6232,'02_核算项'!$B$2:$B$6232,$A524,'02_核算项'!$M$2:$M$6232,"CO")</f>
        <v>72.307287</v>
      </c>
      <c r="J524" s="4">
        <f>SUMIFS('02_核算项'!$AC$2:$AC$6232,'02_核算项'!$B$2:$B$6232,$A524,'02_核算项'!$M$2:$M$6232,"VOCS")</f>
        <v>1.1124198</v>
      </c>
      <c r="K524" s="4">
        <f>SUMIFS('02_核算项'!$AC$2:$AC$6232,'02_核算项'!$B$2:$B$6232,$A524,'02_核算项'!$M$2:$M$6232,"PM10")</f>
        <v>1.6686296999999999</v>
      </c>
      <c r="L524" s="4">
        <f>SUMIFS('02_核算项'!$AC$2:$AC$6232,'02_核算项'!$B$2:$B$6232,$A524,'02_核算项'!$M$2:$M$6232,"PM25")</f>
        <v>1.6686296999999999</v>
      </c>
      <c r="M524" s="4">
        <f>SUMIFS('02_核算项'!$AC$2:$AC$6232,'02_核算项'!$B$2:$B$6232,$A524,'02_核算项'!$M$2:$M$6232,"BC")</f>
        <v>0.0</v>
      </c>
      <c r="N524" s="4">
        <f>SUMIFS('02_核算项'!$AC$2:$AC$6232,'02_核算项'!$B$2:$B$6232,$A524,'02_核算项'!$M$2:$M$6232,"OC")</f>
        <v>0.0</v>
      </c>
      <c r="O524" s="4">
        <f>SUMIFS('02_核算项'!$AC$2:$AC$6232,'02_核算项'!$B$2:$B$6232,$A524,'02_核算项'!$M$2:$M$6232,"NH3")</f>
        <v>0</v>
      </c>
      <c r="P524" s="4">
        <f>SUMIFS('02_核算项'!$AD$2:$AD$6232,'02_核算项'!$B$2:$B$6232,$A524,'02_核算项'!$M$2:$M$6232,"SO2")</f>
        <v>0.0</v>
      </c>
      <c r="Q524" s="4">
        <f>SUMIFS('02_核算项'!$AD$2:$AD$6232,'02_核算项'!$B$2:$B$6232,$A524,'02_核算项'!$M$2:$M$6232,"NOX")</f>
        <v>82.09658123999998</v>
      </c>
      <c r="R524" s="4">
        <f>SUMIFS('02_核算项'!$AD$2:$AD$6232,'02_核算项'!$B$2:$B$6232,$A524,'02_核算项'!$M$2:$M$6232,"CO")</f>
        <v>72.307287</v>
      </c>
      <c r="S524" s="4">
        <f>SUMIFS('02_核算项'!$AD$2:$AD$6232,'02_核算项'!$B$2:$B$6232,$A524,'02_核算项'!$M$2:$M$6232,"VOCS")</f>
        <v>1.1124198</v>
      </c>
      <c r="T524" s="4">
        <f>SUMIFS('02_核算项'!$AD$2:$AD$6232,'02_核算项'!$B$2:$B$6232,$A524,'02_核算项'!$M$2:$M$6232,"PM10")</f>
        <v>0.717510771</v>
      </c>
      <c r="U524" s="4">
        <f>SUMIFS('02_核算项'!$AD$2:$AD$6232,'02_核算项'!$B$2:$B$6232,$A524,'02_核算项'!$M$2:$M$6232,"PM25")</f>
        <v>0.717510771</v>
      </c>
      <c r="V524" s="4">
        <f>SUMIFS('02_核算项'!$AD$2:$AD$6232,'02_核算项'!$B$2:$B$6232,$A524,'02_核算项'!$M$2:$M$6232,"BC")</f>
        <v>0.0</v>
      </c>
      <c r="W524" s="4">
        <f>SUMIFS('02_核算项'!$AD$2:$AD$6232,'02_核算项'!$B$2:$B$6232,$A524,'02_核算项'!$M$2:$M$6232,"OC")</f>
        <v>0.0</v>
      </c>
      <c r="Y524" s="2">
        <v>29</v>
      </c>
    </row>
    <row r="525" spans="1:25">
      <c r="A525" s="2" t="s">
        <v>6600</v>
      </c>
      <c r="B525" s="2" t="s">
        <v>983</v>
      </c>
      <c r="C525" s="2" t="s">
        <v>984</v>
      </c>
      <c r="D525" s="2" t="s">
        <v>119</v>
      </c>
      <c r="E525" s="2" t="s">
        <v>227</v>
      </c>
      <c r="F525" s="2" t="s">
        <v>52</v>
      </c>
      <c r="G525" s="4">
        <f>SUMIFS('02_核算项'!$AC$2:$AC$6232,'02_核算项'!$B$2:$B$6232,$A525,'02_核算项'!$M$2:$M$6232,"SO2")</f>
        <v>0.0</v>
      </c>
      <c r="H525" s="4">
        <f>SUMIFS('02_核算项'!$AC$2:$AC$6232,'02_核算项'!$B$2:$B$6232,$A525,'02_核算项'!$M$2:$M$6232,"NOX")</f>
        <v>7.789999999999999</v>
      </c>
      <c r="I525" s="4">
        <f>SUMIFS('02_核算项'!$AC$2:$AC$6232,'02_核算项'!$B$2:$B$6232,$A525,'02_核算项'!$M$2:$M$6232,"CO")</f>
        <v>2.47</v>
      </c>
      <c r="J525" s="4">
        <f>SUMIFS('02_核算项'!$AC$2:$AC$6232,'02_核算项'!$B$2:$B$6232,$A525,'02_核算项'!$M$2:$M$6232,"VOCS")</f>
        <v>0.038</v>
      </c>
      <c r="K525" s="4">
        <f>SUMIFS('02_核算项'!$AC$2:$AC$6232,'02_核算项'!$B$2:$B$6232,$A525,'02_核算项'!$M$2:$M$6232,"PM10")</f>
        <v>0.057</v>
      </c>
      <c r="L525" s="4">
        <f>SUMIFS('02_核算项'!$AC$2:$AC$6232,'02_核算项'!$B$2:$B$6232,$A525,'02_核算项'!$M$2:$M$6232,"PM25")</f>
        <v>0.057</v>
      </c>
      <c r="M525" s="4">
        <f>SUMIFS('02_核算项'!$AC$2:$AC$6232,'02_核算项'!$B$2:$B$6232,$A525,'02_核算项'!$M$2:$M$6232,"BC")</f>
        <v>0.0</v>
      </c>
      <c r="N525" s="4">
        <f>SUMIFS('02_核算项'!$AC$2:$AC$6232,'02_核算项'!$B$2:$B$6232,$A525,'02_核算项'!$M$2:$M$6232,"OC")</f>
        <v>0.0</v>
      </c>
      <c r="O525" s="4">
        <f>SUMIFS('02_核算项'!$AC$2:$AC$6232,'02_核算项'!$B$2:$B$6232,$A525,'02_核算项'!$M$2:$M$6232,"NH3")</f>
        <v>0.0</v>
      </c>
      <c r="P525" s="4">
        <f>SUMIFS('02_核算项'!$AD$2:$AD$6232,'02_核算项'!$B$2:$B$6232,$A525,'02_核算项'!$M$2:$M$6232,"SO2")</f>
        <v>0.0</v>
      </c>
      <c r="Q525" s="4">
        <f>SUMIFS('02_核算项'!$AD$2:$AD$6232,'02_核算项'!$B$2:$B$6232,$A525,'02_核算项'!$M$2:$M$6232,"NOX")</f>
        <v>6.076199999999999</v>
      </c>
      <c r="R525" s="4">
        <f>SUMIFS('02_核算项'!$AD$2:$AD$6232,'02_核算项'!$B$2:$B$6232,$A525,'02_核算项'!$M$2:$M$6232,"CO")</f>
        <v>2.47</v>
      </c>
      <c r="S525" s="4">
        <f>SUMIFS('02_核算项'!$AD$2:$AD$6232,'02_核算项'!$B$2:$B$6232,$A525,'02_核算项'!$M$2:$M$6232,"VOCS")</f>
        <v>0.038</v>
      </c>
      <c r="T525" s="4">
        <f>SUMIFS('02_核算项'!$AD$2:$AD$6232,'02_核算项'!$B$2:$B$6232,$A525,'02_核算项'!$M$2:$M$6232,"PM10")</f>
        <v>0.057</v>
      </c>
      <c r="U525" s="4">
        <f>SUMIFS('02_核算项'!$AD$2:$AD$6232,'02_核算项'!$B$2:$B$6232,$A525,'02_核算项'!$M$2:$M$6232,"PM25")</f>
        <v>0.057</v>
      </c>
      <c r="V525" s="4">
        <f>SUMIFS('02_核算项'!$AD$2:$AD$6232,'02_核算项'!$B$2:$B$6232,$A525,'02_核算项'!$M$2:$M$6232,"BC")</f>
        <v>0.0</v>
      </c>
      <c r="W525" s="4">
        <f>SUMIFS('02_核算项'!$AD$2:$AD$6232,'02_核算项'!$B$2:$B$6232,$A525,'02_核算项'!$M$2:$M$6232,"OC")</f>
        <v>0.0</v>
      </c>
      <c r="X525" s="4">
        <f>SUMIFS('02_核算项'!$AD$2:$AD$6232,'02_核算项'!$B$2:$B$6232,$A525,'02_核算项'!$M$2:$M$6232,"NH3")</f>
        <v>0.0</v>
      </c>
      <c r="Y525" s="2">
        <v>32</v>
      </c>
    </row>
    <row r="526" spans="1:25">
      <c r="A526" s="2" t="s">
        <v>6610</v>
      </c>
      <c r="B526" s="2" t="s">
        <v>3014</v>
      </c>
      <c r="C526" s="2" t="s">
        <v>277</v>
      </c>
      <c r="D526" s="2" t="s">
        <v>278</v>
      </c>
      <c r="E526" s="2" t="s">
        <v>225</v>
      </c>
      <c r="F526" s="2" t="s">
        <v>52</v>
      </c>
      <c r="G526" s="4">
        <f>SUMIFS('02_核算项'!$AC$2:$AC$6232,'02_核算项'!$B$2:$B$6232,$A526,'02_核算项'!$M$2:$M$6232,"SO2")</f>
        <v>0.0</v>
      </c>
      <c r="H526" s="4">
        <f>SUMIFS('02_核算项'!$AC$2:$AC$6232,'02_核算项'!$B$2:$B$6232,$A526,'02_核算项'!$M$2:$M$6232,"NOX")</f>
        <v>41.0</v>
      </c>
      <c r="I526" s="4">
        <f>SUMIFS('02_核算项'!$AC$2:$AC$6232,'02_核算项'!$B$2:$B$6232,$A526,'02_核算项'!$M$2:$M$6232,"CO")</f>
        <v>13.0</v>
      </c>
      <c r="J526" s="4">
        <f>SUMIFS('02_核算项'!$AC$2:$AC$6232,'02_核算项'!$B$2:$B$6232,$A526,'02_核算项'!$M$2:$M$6232,"VOCS")</f>
        <v>0.2</v>
      </c>
      <c r="K526" s="4">
        <f>SUMIFS('02_核算项'!$AC$2:$AC$6232,'02_核算项'!$B$2:$B$6232,$A526,'02_核算项'!$M$2:$M$6232,"PM10")</f>
        <v>0.3</v>
      </c>
      <c r="L526" s="4">
        <f>SUMIFS('02_核算项'!$AC$2:$AC$6232,'02_核算项'!$B$2:$B$6232,$A526,'02_核算项'!$M$2:$M$6232,"PM25")</f>
        <v>0.3</v>
      </c>
      <c r="M526" s="4">
        <f>SUMIFS('02_核算项'!$AC$2:$AC$6232,'02_核算项'!$B$2:$B$6232,$A526,'02_核算项'!$M$2:$M$6232,"BC")</f>
        <v>0.0</v>
      </c>
      <c r="N526" s="4">
        <f>SUMIFS('02_核算项'!$AC$2:$AC$6232,'02_核算项'!$B$2:$B$6232,$A526,'02_核算项'!$M$2:$M$6232,"OC")</f>
        <v>0.0</v>
      </c>
      <c r="O526" s="4">
        <f>SUMIFS('02_核算项'!$AC$2:$AC$6232,'02_核算项'!$B$2:$B$6232,$A526,'02_核算项'!$M$2:$M$6232,"NH3")</f>
        <v>0</v>
      </c>
      <c r="P526" s="4">
        <f>SUMIFS('02_核算项'!$AD$2:$AD$6232,'02_核算项'!$B$2:$B$6232,$A526,'02_核算项'!$M$2:$M$6232,"SO2")</f>
        <v>0.0</v>
      </c>
      <c r="Q526" s="4">
        <f>SUMIFS('02_核算项'!$AD$2:$AD$6232,'02_核算项'!$B$2:$B$6232,$A526,'02_核算项'!$M$2:$M$6232,"NOX")</f>
        <v>14.76</v>
      </c>
      <c r="R526" s="4">
        <f>SUMIFS('02_核算项'!$AD$2:$AD$6232,'02_核算项'!$B$2:$B$6232,$A526,'02_核算项'!$M$2:$M$6232,"CO")</f>
        <v>13.0</v>
      </c>
      <c r="S526" s="4">
        <f>SUMIFS('02_核算项'!$AD$2:$AD$6232,'02_核算项'!$B$2:$B$6232,$A526,'02_核算项'!$M$2:$M$6232,"VOCS")</f>
        <v>0.2</v>
      </c>
      <c r="T526" s="4">
        <f>SUMIFS('02_核算项'!$AD$2:$AD$6232,'02_核算项'!$B$2:$B$6232,$A526,'02_核算项'!$M$2:$M$6232,"PM10")</f>
        <v>0.129</v>
      </c>
      <c r="U526" s="4">
        <f>SUMIFS('02_核算项'!$AD$2:$AD$6232,'02_核算项'!$B$2:$B$6232,$A526,'02_核算项'!$M$2:$M$6232,"PM25")</f>
        <v>0.129</v>
      </c>
      <c r="V526" s="4">
        <f>SUMIFS('02_核算项'!$AD$2:$AD$6232,'02_核算项'!$B$2:$B$6232,$A526,'02_核算项'!$M$2:$M$6232,"BC")</f>
        <v>0.0</v>
      </c>
      <c r="W526" s="4">
        <f>SUMIFS('02_核算项'!$AD$2:$AD$6232,'02_核算项'!$B$2:$B$6232,$A526,'02_核算项'!$M$2:$M$6232,"OC")</f>
        <v>0.0</v>
      </c>
      <c r="Y526" s="2">
        <v>29</v>
      </c>
    </row>
    <row r="527" spans="1:25">
      <c r="A527" s="2" t="s">
        <v>6620</v>
      </c>
      <c r="B527" s="2" t="s">
        <v>3647</v>
      </c>
      <c r="C527" s="2" t="s">
        <v>223</v>
      </c>
      <c r="D527" s="2" t="s">
        <v>224</v>
      </c>
      <c r="E527" s="2" t="s">
        <v>225</v>
      </c>
      <c r="F527" s="2" t="s">
        <v>297</v>
      </c>
      <c r="G527" s="4">
        <f>SUMIFS('02_核算项'!$AC$2:$AC$6232,'02_核算项'!$B$2:$B$6232,$A527,'02_核算项'!$M$2:$M$6232,"SO2")</f>
        <v>0.0</v>
      </c>
      <c r="H527" s="4">
        <f>SUMIFS('02_核算项'!$AC$2:$AC$6232,'02_核算项'!$B$2:$B$6232,$A527,'02_核算项'!$M$2:$M$6232,"NOX")</f>
        <v>1100.42032</v>
      </c>
      <c r="I527" s="4">
        <f>SUMIFS('02_核算项'!$AC$2:$AC$6232,'02_核算项'!$B$2:$B$6232,$A527,'02_核算项'!$M$2:$M$6232,"CO")</f>
        <v>348.91376</v>
      </c>
      <c r="J527" s="4">
        <f>SUMIFS('02_核算项'!$AC$2:$AC$6232,'02_核算项'!$B$2:$B$6232,$A527,'02_核算项'!$M$2:$M$6232,"VOCS")</f>
        <v>5.367904</v>
      </c>
      <c r="K527" s="4">
        <f>SUMIFS('02_核算项'!$AC$2:$AC$6232,'02_核算项'!$B$2:$B$6232,$A527,'02_核算项'!$M$2:$M$6232,"PM10")</f>
        <v>8.051856</v>
      </c>
      <c r="L527" s="4">
        <f>SUMIFS('02_核算项'!$AC$2:$AC$6232,'02_核算项'!$B$2:$B$6232,$A527,'02_核算项'!$M$2:$M$6232,"PM25")</f>
        <v>8.051856</v>
      </c>
      <c r="M527" s="4">
        <f>SUMIFS('02_核算项'!$AC$2:$AC$6232,'02_核算项'!$B$2:$B$6232,$A527,'02_核算项'!$M$2:$M$6232,"BC")</f>
        <v>0.0</v>
      </c>
      <c r="N527" s="4">
        <f>SUMIFS('02_核算项'!$AC$2:$AC$6232,'02_核算项'!$B$2:$B$6232,$A527,'02_核算项'!$M$2:$M$6232,"OC")</f>
        <v>0.0</v>
      </c>
      <c r="O527" s="4">
        <f>SUMIFS('02_核算项'!$AC$2:$AC$6232,'02_核算项'!$B$2:$B$6232,$A527,'02_核算项'!$M$2:$M$6232,"NH3")</f>
        <v>0</v>
      </c>
      <c r="P527" s="4">
        <f>SUMIFS('02_核算项'!$AD$2:$AD$6232,'02_核算项'!$B$2:$B$6232,$A527,'02_核算项'!$M$2:$M$6232,"SO2")</f>
        <v>0.0</v>
      </c>
      <c r="Q527" s="4">
        <f>SUMIFS('02_核算项'!$AD$2:$AD$6232,'02_核算项'!$B$2:$B$6232,$A527,'02_核算项'!$M$2:$M$6232,"NOX")</f>
        <v>396.15131519999994</v>
      </c>
      <c r="R527" s="4">
        <f>SUMIFS('02_核算项'!$AD$2:$AD$6232,'02_核算项'!$B$2:$B$6232,$A527,'02_核算项'!$M$2:$M$6232,"CO")</f>
        <v>348.91376</v>
      </c>
      <c r="S527" s="4">
        <f>SUMIFS('02_核算项'!$AD$2:$AD$6232,'02_核算项'!$B$2:$B$6232,$A527,'02_核算项'!$M$2:$M$6232,"VOCS")</f>
        <v>5.367904</v>
      </c>
      <c r="T527" s="4">
        <f>SUMIFS('02_核算项'!$AD$2:$AD$6232,'02_核算项'!$B$2:$B$6232,$A527,'02_核算项'!$M$2:$M$6232,"PM10")</f>
        <v>3.462298080000001</v>
      </c>
      <c r="U527" s="4">
        <f>SUMIFS('02_核算项'!$AD$2:$AD$6232,'02_核算项'!$B$2:$B$6232,$A527,'02_核算项'!$M$2:$M$6232,"PM25")</f>
        <v>3.462298080000001</v>
      </c>
      <c r="V527" s="4">
        <f>SUMIFS('02_核算项'!$AD$2:$AD$6232,'02_核算项'!$B$2:$B$6232,$A527,'02_核算项'!$M$2:$M$6232,"BC")</f>
        <v>0.0</v>
      </c>
      <c r="W527" s="4">
        <f>SUMIFS('02_核算项'!$AD$2:$AD$6232,'02_核算项'!$B$2:$B$6232,$A527,'02_核算项'!$M$2:$M$6232,"OC")</f>
        <v>0.0</v>
      </c>
      <c r="Y527" s="2">
        <v>29</v>
      </c>
    </row>
    <row r="528" spans="1:25">
      <c r="A528" s="2" t="s">
        <v>6630</v>
      </c>
      <c r="B528" s="2" t="s">
        <v>1596</v>
      </c>
      <c r="C528" s="2" t="s">
        <v>924</v>
      </c>
      <c r="D528" s="2" t="s">
        <v>278</v>
      </c>
      <c r="E528" s="2" t="s">
        <v>120</v>
      </c>
      <c r="F528" s="2" t="s">
        <v>1615</v>
      </c>
      <c r="G528" s="4">
        <f>SUMIFS('02_核算项'!$AC$2:$AC$6232,'02_核算项'!$B$2:$B$6232,$A528,'02_核算项'!$M$2:$M$6232,"SO2")</f>
        <v>0.0</v>
      </c>
      <c r="H528" s="4">
        <f>SUMIFS('02_核算项'!$AC$2:$AC$6232,'02_核算项'!$B$2:$B$6232,$A528,'02_核算项'!$M$2:$M$6232,"NOX")</f>
        <v>0.41988099999999995</v>
      </c>
      <c r="I528" s="4">
        <f>SUMIFS('02_核算项'!$AC$2:$AC$6232,'02_核算项'!$B$2:$B$6232,$A528,'02_核算项'!$M$2:$M$6232,"CO")</f>
        <v>0.133133</v>
      </c>
      <c r="J528" s="4">
        <f>SUMIFS('02_核算项'!$AC$2:$AC$6232,'02_核算项'!$B$2:$B$6232,$A528,'02_核算项'!$M$2:$M$6232,"VOCS")</f>
        <v>0.0020482</v>
      </c>
      <c r="K528" s="4">
        <f>SUMIFS('02_核算项'!$AC$2:$AC$6232,'02_核算项'!$B$2:$B$6232,$A528,'02_核算项'!$M$2:$M$6232,"PM10")</f>
        <v>0.0030722999999999996</v>
      </c>
      <c r="L528" s="4">
        <f>SUMIFS('02_核算项'!$AC$2:$AC$6232,'02_核算项'!$B$2:$B$6232,$A528,'02_核算项'!$M$2:$M$6232,"PM25")</f>
        <v>0.0030722999999999996</v>
      </c>
      <c r="M528" s="4">
        <f>SUMIFS('02_核算项'!$AC$2:$AC$6232,'02_核算项'!$B$2:$B$6232,$A528,'02_核算项'!$M$2:$M$6232,"BC")</f>
        <v>0.0</v>
      </c>
      <c r="N528" s="4">
        <f>SUMIFS('02_核算项'!$AC$2:$AC$6232,'02_核算项'!$B$2:$B$6232,$A528,'02_核算项'!$M$2:$M$6232,"OC")</f>
        <v>0.0</v>
      </c>
      <c r="O528" s="4">
        <f>SUMIFS('02_核算项'!$AC$2:$AC$6232,'02_核算项'!$B$2:$B$6232,$A528,'02_核算项'!$M$2:$M$6232,"NH3")</f>
        <v>0.0</v>
      </c>
      <c r="P528" s="4">
        <f>SUMIFS('02_核算项'!$AD$2:$AD$6232,'02_核算项'!$B$2:$B$6232,$A528,'02_核算项'!$M$2:$M$6232,"SO2")</f>
        <v>0.0</v>
      </c>
      <c r="Q528" s="4">
        <f>SUMIFS('02_核算项'!$AD$2:$AD$6232,'02_核算项'!$B$2:$B$6232,$A528,'02_核算项'!$M$2:$M$6232,"NOX")</f>
        <v>0.32750717999999995</v>
      </c>
      <c r="R528" s="4">
        <f>SUMIFS('02_核算项'!$AD$2:$AD$6232,'02_核算项'!$B$2:$B$6232,$A528,'02_核算项'!$M$2:$M$6232,"CO")</f>
        <v>0.133133</v>
      </c>
      <c r="S528" s="4">
        <f>SUMIFS('02_核算项'!$AD$2:$AD$6232,'02_核算项'!$B$2:$B$6232,$A528,'02_核算项'!$M$2:$M$6232,"VOCS")</f>
        <v>0.0020482</v>
      </c>
      <c r="T528" s="4">
        <f>SUMIFS('02_核算项'!$AD$2:$AD$6232,'02_核算项'!$B$2:$B$6232,$A528,'02_核算项'!$M$2:$M$6232,"PM10")</f>
        <v>0.0030722999999999996</v>
      </c>
      <c r="U528" s="4">
        <f>SUMIFS('02_核算项'!$AD$2:$AD$6232,'02_核算项'!$B$2:$B$6232,$A528,'02_核算项'!$M$2:$M$6232,"PM25")</f>
        <v>0.0030722999999999996</v>
      </c>
      <c r="V528" s="4">
        <f>SUMIFS('02_核算项'!$AD$2:$AD$6232,'02_核算项'!$B$2:$B$6232,$A528,'02_核算项'!$M$2:$M$6232,"BC")</f>
        <v>0.0</v>
      </c>
      <c r="W528" s="4">
        <f>SUMIFS('02_核算项'!$AD$2:$AD$6232,'02_核算项'!$B$2:$B$6232,$A528,'02_核算项'!$M$2:$M$6232,"OC")</f>
        <v>0.0</v>
      </c>
      <c r="X528" s="4">
        <f>SUMIFS('02_核算项'!$AD$2:$AD$6232,'02_核算项'!$B$2:$B$6232,$A528,'02_核算项'!$M$2:$M$6232,"NH3")</f>
        <v>0.0</v>
      </c>
      <c r="Y528" s="2">
        <v>96</v>
      </c>
    </row>
    <row r="529" spans="1:25">
      <c r="A529" s="2" t="s">
        <v>6648</v>
      </c>
      <c r="B529" s="2" t="s">
        <v>5243</v>
      </c>
      <c r="C529" s="2" t="s">
        <v>325</v>
      </c>
      <c r="D529" s="2" t="s">
        <v>278</v>
      </c>
      <c r="E529" s="2" t="s">
        <v>120</v>
      </c>
      <c r="F529" s="2" t="s">
        <v>142</v>
      </c>
      <c r="G529" s="4">
        <f>SUMIFS('02_核算项'!$AC$2:$AC$6232,'02_核算项'!$B$2:$B$6232,$A529,'02_核算项'!$M$2:$M$6232,"SO2")</f>
        <v>0</v>
      </c>
      <c r="H529" s="4">
        <f>SUMIFS('02_核算项'!$AC$2:$AC$6232,'02_核算项'!$B$2:$B$6232,$A529,'02_核算项'!$M$2:$M$6232,"NOX")</f>
        <v>0</v>
      </c>
      <c r="I529" s="4">
        <f>SUMIFS('02_核算项'!$AC$2:$AC$6232,'02_核算项'!$B$2:$B$6232,$A529,'02_核算项'!$M$2:$M$6232,"CO")</f>
        <v>0</v>
      </c>
      <c r="J529" s="4">
        <f>SUMIFS('02_核算项'!$AC$2:$AC$6232,'02_核算项'!$B$2:$B$6232,$A529,'02_核算项'!$M$2:$M$6232,"VOCS")</f>
        <v>0</v>
      </c>
      <c r="K529" s="4">
        <f>SUMIFS('02_核算项'!$AC$2:$AC$6232,'02_核算项'!$B$2:$B$6232,$A529,'02_核算项'!$M$2:$M$6232,"PM10")</f>
        <v>0</v>
      </c>
      <c r="L529" s="4">
        <f>SUMIFS('02_核算项'!$AC$2:$AC$6232,'02_核算项'!$B$2:$B$6232,$A529,'02_核算项'!$M$2:$M$6232,"PM25")</f>
        <v>0</v>
      </c>
      <c r="M529" s="4">
        <f>SUMIFS('02_核算项'!$AC$2:$AC$6232,'02_核算项'!$B$2:$B$6232,$A529,'02_核算项'!$M$2:$M$6232,"BC")</f>
        <v>0</v>
      </c>
      <c r="N529" s="4">
        <f>SUMIFS('02_核算项'!$AC$2:$AC$6232,'02_核算项'!$B$2:$B$6232,$A529,'02_核算项'!$M$2:$M$6232,"OC")</f>
        <v>0</v>
      </c>
      <c r="O529" s="4">
        <f>SUMIFS('02_核算项'!$AC$2:$AC$6232,'02_核算项'!$B$2:$B$6232,$A529,'02_核算项'!$M$2:$M$6232,"NH3")</f>
        <v>0</v>
      </c>
      <c r="Y529" s="2">
        <v>49</v>
      </c>
    </row>
    <row r="530" spans="1:25">
      <c r="A530" s="2" t="s">
        <v>6658</v>
      </c>
      <c r="B530" s="2" t="s">
        <v>2992</v>
      </c>
      <c r="C530" s="2" t="s">
        <v>223</v>
      </c>
      <c r="D530" s="2" t="s">
        <v>224</v>
      </c>
      <c r="E530" s="2" t="s">
        <v>225</v>
      </c>
      <c r="F530" s="2" t="s">
        <v>52</v>
      </c>
      <c r="G530" s="4">
        <f>SUMIFS('02_核算项'!$AC$2:$AC$6232,'02_核算项'!$B$2:$B$6232,$A530,'02_核算项'!$M$2:$M$6232,"SO2")</f>
        <v>0.0</v>
      </c>
      <c r="H530" s="4">
        <f>SUMIFS('02_核算项'!$AC$2:$AC$6232,'02_核算项'!$B$2:$B$6232,$A530,'02_核算项'!$M$2:$M$6232,"NOX")</f>
        <v>52.72599999999999</v>
      </c>
      <c r="I530" s="4">
        <f>SUMIFS('02_核算项'!$AC$2:$AC$6232,'02_核算项'!$B$2:$B$6232,$A530,'02_核算项'!$M$2:$M$6232,"CO")</f>
        <v>16.718</v>
      </c>
      <c r="J530" s="4">
        <f>SUMIFS('02_核算项'!$AC$2:$AC$6232,'02_核算项'!$B$2:$B$6232,$A530,'02_核算项'!$M$2:$M$6232,"VOCS")</f>
        <v>0.2572</v>
      </c>
      <c r="K530" s="4">
        <f>SUMIFS('02_核算项'!$AC$2:$AC$6232,'02_核算项'!$B$2:$B$6232,$A530,'02_核算项'!$M$2:$M$6232,"PM10")</f>
        <v>0.3858</v>
      </c>
      <c r="L530" s="4">
        <f>SUMIFS('02_核算项'!$AC$2:$AC$6232,'02_核算项'!$B$2:$B$6232,$A530,'02_核算项'!$M$2:$M$6232,"PM25")</f>
        <v>0.3858</v>
      </c>
      <c r="M530" s="4">
        <f>SUMIFS('02_核算项'!$AC$2:$AC$6232,'02_核算项'!$B$2:$B$6232,$A530,'02_核算项'!$M$2:$M$6232,"BC")</f>
        <v>0.0</v>
      </c>
      <c r="N530" s="4">
        <f>SUMIFS('02_核算项'!$AC$2:$AC$6232,'02_核算项'!$B$2:$B$6232,$A530,'02_核算项'!$M$2:$M$6232,"OC")</f>
        <v>0.0</v>
      </c>
      <c r="O530" s="4">
        <f>SUMIFS('02_核算项'!$AC$2:$AC$6232,'02_核算项'!$B$2:$B$6232,$A530,'02_核算项'!$M$2:$M$6232,"NH3")</f>
        <v>0.0</v>
      </c>
      <c r="P530" s="4">
        <f>SUMIFS('02_核算项'!$AD$2:$AD$6232,'02_核算项'!$B$2:$B$6232,$A530,'02_核算项'!$M$2:$M$6232,"SO2")</f>
        <v>0.0</v>
      </c>
      <c r="Q530" s="4">
        <f>SUMIFS('02_核算项'!$AD$2:$AD$6232,'02_核算项'!$B$2:$B$6232,$A530,'02_核算项'!$M$2:$M$6232,"NOX")</f>
        <v>41.126279999999994</v>
      </c>
      <c r="R530" s="4">
        <f>SUMIFS('02_核算项'!$AD$2:$AD$6232,'02_核算项'!$B$2:$B$6232,$A530,'02_核算项'!$M$2:$M$6232,"CO")</f>
        <v>16.718</v>
      </c>
      <c r="S530" s="4">
        <f>SUMIFS('02_核算项'!$AD$2:$AD$6232,'02_核算项'!$B$2:$B$6232,$A530,'02_核算项'!$M$2:$M$6232,"VOCS")</f>
        <v>0.2572</v>
      </c>
      <c r="T530" s="4">
        <f>SUMIFS('02_核算项'!$AD$2:$AD$6232,'02_核算项'!$B$2:$B$6232,$A530,'02_核算项'!$M$2:$M$6232,"PM10")</f>
        <v>0.3858</v>
      </c>
      <c r="U530" s="4">
        <f>SUMIFS('02_核算项'!$AD$2:$AD$6232,'02_核算项'!$B$2:$B$6232,$A530,'02_核算项'!$M$2:$M$6232,"PM25")</f>
        <v>0.3858</v>
      </c>
      <c r="V530" s="4">
        <f>SUMIFS('02_核算项'!$AD$2:$AD$6232,'02_核算项'!$B$2:$B$6232,$A530,'02_核算项'!$M$2:$M$6232,"BC")</f>
        <v>0.0</v>
      </c>
      <c r="W530" s="4">
        <f>SUMIFS('02_核算项'!$AD$2:$AD$6232,'02_核算项'!$B$2:$B$6232,$A530,'02_核算项'!$M$2:$M$6232,"OC")</f>
        <v>0.0</v>
      </c>
      <c r="X530" s="4">
        <f>SUMIFS('02_核算项'!$AD$2:$AD$6232,'02_核算项'!$B$2:$B$6232,$A530,'02_核算项'!$M$2:$M$6232,"NH3")</f>
        <v>0.0</v>
      </c>
      <c r="Y530" s="2">
        <v>32</v>
      </c>
    </row>
    <row r="531" spans="1:25">
      <c r="A531" s="2" t="s">
        <v>6668</v>
      </c>
      <c r="B531" s="2" t="s">
        <v>3892</v>
      </c>
      <c r="C531" s="2" t="s">
        <v>924</v>
      </c>
      <c r="D531" s="2" t="s">
        <v>278</v>
      </c>
      <c r="E531" s="2" t="s">
        <v>225</v>
      </c>
      <c r="F531" s="2" t="s">
        <v>52</v>
      </c>
      <c r="G531" s="4">
        <f>SUMIFS('02_核算项'!$AC$2:$AC$6232,'02_核算项'!$B$2:$B$6232,$A531,'02_核算项'!$M$2:$M$6232,"SO2")</f>
        <v>0.0</v>
      </c>
      <c r="H531" s="4">
        <f>SUMIFS('02_核算项'!$AC$2:$AC$6232,'02_核算项'!$B$2:$B$6232,$A531,'02_核算项'!$M$2:$M$6232,"NOX")</f>
        <v>22.549999999999997</v>
      </c>
      <c r="I531" s="4">
        <f>SUMIFS('02_核算项'!$AC$2:$AC$6232,'02_核算项'!$B$2:$B$6232,$A531,'02_核算项'!$M$2:$M$6232,"CO")</f>
        <v>7.15</v>
      </c>
      <c r="J531" s="4">
        <f>SUMIFS('02_核算项'!$AC$2:$AC$6232,'02_核算项'!$B$2:$B$6232,$A531,'02_核算项'!$M$2:$M$6232,"VOCS")</f>
        <v>0.11</v>
      </c>
      <c r="K531" s="4">
        <f>SUMIFS('02_核算项'!$AC$2:$AC$6232,'02_核算项'!$B$2:$B$6232,$A531,'02_核算项'!$M$2:$M$6232,"PM10")</f>
        <v>0.165</v>
      </c>
      <c r="L531" s="4">
        <f>SUMIFS('02_核算项'!$AC$2:$AC$6232,'02_核算项'!$B$2:$B$6232,$A531,'02_核算项'!$M$2:$M$6232,"PM25")</f>
        <v>0.165</v>
      </c>
      <c r="M531" s="4">
        <f>SUMIFS('02_核算项'!$AC$2:$AC$6232,'02_核算项'!$B$2:$B$6232,$A531,'02_核算项'!$M$2:$M$6232,"BC")</f>
        <v>0.0</v>
      </c>
      <c r="N531" s="4">
        <f>SUMIFS('02_核算项'!$AC$2:$AC$6232,'02_核算项'!$B$2:$B$6232,$A531,'02_核算项'!$M$2:$M$6232,"OC")</f>
        <v>0.0</v>
      </c>
      <c r="O531" s="4">
        <f>SUMIFS('02_核算项'!$AC$2:$AC$6232,'02_核算项'!$B$2:$B$6232,$A531,'02_核算项'!$M$2:$M$6232,"NH3")</f>
        <v>0</v>
      </c>
      <c r="P531" s="4">
        <f>SUMIFS('02_核算项'!$AD$2:$AD$6232,'02_核算项'!$B$2:$B$6232,$A531,'02_核算项'!$M$2:$M$6232,"SO2")</f>
        <v>0.0</v>
      </c>
      <c r="Q531" s="4">
        <f>SUMIFS('02_核算项'!$AD$2:$AD$6232,'02_核算项'!$B$2:$B$6232,$A531,'02_核算项'!$M$2:$M$6232,"NOX")</f>
        <v>8.117999999999999</v>
      </c>
      <c r="R531" s="4">
        <f>SUMIFS('02_核算项'!$AD$2:$AD$6232,'02_核算项'!$B$2:$B$6232,$A531,'02_核算项'!$M$2:$M$6232,"CO")</f>
        <v>7.15</v>
      </c>
      <c r="S531" s="4">
        <f>SUMIFS('02_核算项'!$AD$2:$AD$6232,'02_核算项'!$B$2:$B$6232,$A531,'02_核算项'!$M$2:$M$6232,"VOCS")</f>
        <v>0.11</v>
      </c>
      <c r="T531" s="4">
        <f>SUMIFS('02_核算项'!$AD$2:$AD$6232,'02_核算项'!$B$2:$B$6232,$A531,'02_核算项'!$M$2:$M$6232,"PM10")</f>
        <v>0.07095000000000001</v>
      </c>
      <c r="U531" s="4">
        <f>SUMIFS('02_核算项'!$AD$2:$AD$6232,'02_核算项'!$B$2:$B$6232,$A531,'02_核算项'!$M$2:$M$6232,"PM25")</f>
        <v>0.07095000000000001</v>
      </c>
      <c r="V531" s="4">
        <f>SUMIFS('02_核算项'!$AD$2:$AD$6232,'02_核算项'!$B$2:$B$6232,$A531,'02_核算项'!$M$2:$M$6232,"BC")</f>
        <v>0.0</v>
      </c>
      <c r="W531" s="4">
        <f>SUMIFS('02_核算项'!$AD$2:$AD$6232,'02_核算项'!$B$2:$B$6232,$A531,'02_核算项'!$M$2:$M$6232,"OC")</f>
        <v>0.0</v>
      </c>
      <c r="Y531" s="2">
        <v>29</v>
      </c>
    </row>
    <row r="532" spans="1:25">
      <c r="A532" s="2" t="s">
        <v>6678</v>
      </c>
      <c r="B532" s="2" t="s">
        <v>610</v>
      </c>
      <c r="C532" s="2" t="s">
        <v>277</v>
      </c>
      <c r="D532" s="2" t="s">
        <v>278</v>
      </c>
      <c r="E532" s="2" t="s">
        <v>225</v>
      </c>
      <c r="F532" s="2" t="s">
        <v>52</v>
      </c>
      <c r="G532" s="4">
        <f>SUMIFS('02_核算项'!$AC$2:$AC$6232,'02_核算项'!$B$2:$B$6232,$A532,'02_核算项'!$M$2:$M$6232,"SO2")</f>
        <v>0.0</v>
      </c>
      <c r="H532" s="4">
        <f>SUMIFS('02_核算项'!$AC$2:$AC$6232,'02_核算项'!$B$2:$B$6232,$A532,'02_核算项'!$M$2:$M$6232,"NOX")</f>
        <v>0.5249475</v>
      </c>
      <c r="I532" s="4">
        <f>SUMIFS('02_核算项'!$AC$2:$AC$6232,'02_核算项'!$B$2:$B$6232,$A532,'02_核算项'!$M$2:$M$6232,"CO")</f>
        <v>0.505505</v>
      </c>
      <c r="J532" s="4">
        <f>SUMIFS('02_核算项'!$AC$2:$AC$6232,'02_核算项'!$B$2:$B$6232,$A532,'02_核算项'!$M$2:$M$6232,"VOCS")</f>
        <v>0.007777</v>
      </c>
      <c r="K532" s="4">
        <f>SUMIFS('02_核算项'!$AC$2:$AC$6232,'02_核算项'!$B$2:$B$6232,$A532,'02_核算项'!$M$2:$M$6232,"PM10")</f>
        <v>0.0116655</v>
      </c>
      <c r="L532" s="4">
        <f>SUMIFS('02_核算项'!$AC$2:$AC$6232,'02_核算项'!$B$2:$B$6232,$A532,'02_核算项'!$M$2:$M$6232,"PM25")</f>
        <v>0.0116655</v>
      </c>
      <c r="M532" s="4">
        <f>SUMIFS('02_核算项'!$AC$2:$AC$6232,'02_核算项'!$B$2:$B$6232,$A532,'02_核算项'!$M$2:$M$6232,"BC")</f>
        <v>0.0</v>
      </c>
      <c r="N532" s="4">
        <f>SUMIFS('02_核算项'!$AC$2:$AC$6232,'02_核算项'!$B$2:$B$6232,$A532,'02_核算项'!$M$2:$M$6232,"OC")</f>
        <v>0.0</v>
      </c>
      <c r="O532" s="4">
        <f>SUMIFS('02_核算项'!$AC$2:$AC$6232,'02_核算项'!$B$2:$B$6232,$A532,'02_核算项'!$M$2:$M$6232,"NH3")</f>
        <v>0.0</v>
      </c>
      <c r="P532" s="4">
        <f>SUMIFS('02_核算项'!$AD$2:$AD$6232,'02_核算项'!$B$2:$B$6232,$A532,'02_核算项'!$M$2:$M$6232,"SO2")</f>
        <v>0.0</v>
      </c>
      <c r="Q532" s="4">
        <f>SUMIFS('02_核算项'!$AD$2:$AD$6232,'02_核算项'!$B$2:$B$6232,$A532,'02_核算项'!$M$2:$M$6232,"NOX")</f>
        <v>0.5249475</v>
      </c>
      <c r="R532" s="4">
        <f>SUMIFS('02_核算项'!$AD$2:$AD$6232,'02_核算项'!$B$2:$B$6232,$A532,'02_核算项'!$M$2:$M$6232,"CO")</f>
        <v>0.505505</v>
      </c>
      <c r="S532" s="4">
        <f>SUMIFS('02_核算项'!$AD$2:$AD$6232,'02_核算项'!$B$2:$B$6232,$A532,'02_核算项'!$M$2:$M$6232,"VOCS")</f>
        <v>0.007777</v>
      </c>
      <c r="T532" s="4">
        <f>SUMIFS('02_核算项'!$AD$2:$AD$6232,'02_核算项'!$B$2:$B$6232,$A532,'02_核算项'!$M$2:$M$6232,"PM10")</f>
        <v>0.0116655</v>
      </c>
      <c r="U532" s="4">
        <f>SUMIFS('02_核算项'!$AD$2:$AD$6232,'02_核算项'!$B$2:$B$6232,$A532,'02_核算项'!$M$2:$M$6232,"PM25")</f>
        <v>0.0116655</v>
      </c>
      <c r="V532" s="4">
        <f>SUMIFS('02_核算项'!$AD$2:$AD$6232,'02_核算项'!$B$2:$B$6232,$A532,'02_核算项'!$M$2:$M$6232,"BC")</f>
        <v>0.0</v>
      </c>
      <c r="W532" s="4">
        <f>SUMIFS('02_核算项'!$AD$2:$AD$6232,'02_核算项'!$B$2:$B$6232,$A532,'02_核算项'!$M$2:$M$6232,"OC")</f>
        <v>0.0</v>
      </c>
      <c r="X532" s="4">
        <f>SUMIFS('02_核算项'!$AD$2:$AD$6232,'02_核算项'!$B$2:$B$6232,$A532,'02_核算项'!$M$2:$M$6232,"NH3")</f>
        <v>0.0</v>
      </c>
      <c r="Y532" s="2">
        <v>33</v>
      </c>
    </row>
    <row r="533" spans="1:25">
      <c r="A533" s="2" t="s">
        <v>6688</v>
      </c>
      <c r="B533" s="2" t="s">
        <v>2297</v>
      </c>
      <c r="C533" s="2" t="s">
        <v>491</v>
      </c>
      <c r="D533" s="2" t="s">
        <v>224</v>
      </c>
      <c r="E533" s="2" t="s">
        <v>51</v>
      </c>
      <c r="F533" s="2" t="s">
        <v>52</v>
      </c>
      <c r="G533" s="4">
        <f>SUMIFS('02_核算项'!$AC$2:$AC$6232,'02_核算项'!$B$2:$B$6232,$A533,'02_核算项'!$M$2:$M$6232,"SO2")</f>
        <v>44.08</v>
      </c>
      <c r="H533" s="4">
        <f>SUMIFS('02_核算项'!$AC$2:$AC$6232,'02_核算项'!$B$2:$B$6232,$A533,'02_核算项'!$M$2:$M$6232,"NOX")</f>
        <v>22.17224</v>
      </c>
      <c r="I533" s="4">
        <f>SUMIFS('02_核算项'!$AC$2:$AC$6232,'02_核算项'!$B$2:$B$6232,$A533,'02_核算项'!$M$2:$M$6232,"CO")</f>
        <v>1.3224</v>
      </c>
      <c r="J533" s="4">
        <f>SUMIFS('02_核算项'!$AC$2:$AC$6232,'02_核算项'!$B$2:$B$6232,$A533,'02_核算项'!$M$2:$M$6232,"VOCS")</f>
        <v>6.34752</v>
      </c>
      <c r="K533" s="4">
        <f>SUMIFS('02_核算项'!$AC$2:$AC$6232,'02_核算项'!$B$2:$B$6232,$A533,'02_核算项'!$M$2:$M$6232,"PM10")</f>
        <v>1.8734</v>
      </c>
      <c r="L533" s="4">
        <f>SUMIFS('02_核算项'!$AC$2:$AC$6232,'02_核算项'!$B$2:$B$6232,$A533,'02_核算项'!$M$2:$M$6232,"PM25")</f>
        <v>1.36648</v>
      </c>
      <c r="M533" s="4">
        <f>SUMIFS('02_核算项'!$AC$2:$AC$6232,'02_核算项'!$B$2:$B$6232,$A533,'02_核算项'!$M$2:$M$6232,"BC")</f>
        <v>0.08816</v>
      </c>
      <c r="N533" s="4">
        <f>SUMIFS('02_核算项'!$AC$2:$AC$6232,'02_核算项'!$B$2:$B$6232,$A533,'02_核算项'!$M$2:$M$6232,"OC")</f>
        <v>0.02204</v>
      </c>
      <c r="O533" s="4">
        <f>SUMIFS('02_核算项'!$AC$2:$AC$6232,'02_核算项'!$B$2:$B$6232,$A533,'02_核算项'!$M$2:$M$6232,"NH3")</f>
        <v>77.6376928</v>
      </c>
      <c r="P533" s="4">
        <f>SUMIFS('02_核算项'!$AD$2:$AD$6232,'02_核算项'!$B$2:$B$6232,$A533,'02_核算项'!$M$2:$M$6232,"SO2")</f>
        <v>26.447999999999997</v>
      </c>
      <c r="Q533" s="4">
        <f>SUMIFS('02_核算项'!$AD$2:$AD$6232,'02_核算项'!$B$2:$B$6232,$A533,'02_核算项'!$M$2:$M$6232,"NOX")</f>
        <v>7.9820063999999995</v>
      </c>
      <c r="R533" s="4">
        <f>SUMIFS('02_核算项'!$AD$2:$AD$6232,'02_核算项'!$B$2:$B$6232,$A533,'02_核算项'!$M$2:$M$6232,"CO")</f>
        <v>1.3224</v>
      </c>
      <c r="S533" s="4">
        <f>SUMIFS('02_核算项'!$AD$2:$AD$6232,'02_核算项'!$B$2:$B$6232,$A533,'02_核算项'!$M$2:$M$6232,"VOCS")</f>
        <v>6.34752</v>
      </c>
      <c r="T533" s="4">
        <f>SUMIFS('02_核算项'!$AD$2:$AD$6232,'02_核算项'!$B$2:$B$6232,$A533,'02_核算项'!$M$2:$M$6232,"PM10")</f>
        <v>0.05972840000000005</v>
      </c>
      <c r="U533" s="4">
        <f>SUMIFS('02_核算项'!$AD$2:$AD$6232,'02_核算项'!$B$2:$B$6232,$A533,'02_核算项'!$M$2:$M$6232,"PM25")</f>
        <v>0.05465920000000005</v>
      </c>
      <c r="V533" s="4">
        <f>SUMIFS('02_核算项'!$AD$2:$AD$6232,'02_核算项'!$B$2:$B$6232,$A533,'02_核算项'!$M$2:$M$6232,"BC")</f>
        <v>0.0035264000000000033</v>
      </c>
      <c r="W533" s="4">
        <f>SUMIFS('02_核算项'!$AD$2:$AD$6232,'02_核算项'!$B$2:$B$6232,$A533,'02_核算项'!$M$2:$M$6232,"OC")</f>
        <v>0.0008816000000000008</v>
      </c>
      <c r="X533" s="4">
        <f>SUMIFS('02_核算项'!$AD$2:$AD$6232,'02_核算项'!$B$2:$B$6232,$A533,'02_核算项'!$M$2:$M$6232,"NH3")</f>
        <v>77.6376928</v>
      </c>
      <c r="Y533" s="2">
        <v>39</v>
      </c>
    </row>
    <row r="534" spans="1:25">
      <c r="A534" s="2" t="s">
        <v>6706</v>
      </c>
      <c r="B534" s="2" t="s">
        <v>4701</v>
      </c>
      <c r="C534" s="2" t="s">
        <v>514</v>
      </c>
      <c r="D534" s="2" t="s">
        <v>278</v>
      </c>
      <c r="E534" s="2" t="s">
        <v>120</v>
      </c>
      <c r="F534" s="2" t="s">
        <v>418</v>
      </c>
      <c r="G534" s="4">
        <f>SUMIFS('02_核算项'!$AC$2:$AC$6232,'02_核算项'!$B$2:$B$6232,$A534,'02_核算项'!$M$2:$M$6232,"SO2")</f>
        <v>0</v>
      </c>
      <c r="H534" s="4">
        <f>SUMIFS('02_核算项'!$AC$2:$AC$6232,'02_核算项'!$B$2:$B$6232,$A534,'02_核算项'!$M$2:$M$6232,"NOX")</f>
        <v>0</v>
      </c>
      <c r="I534" s="4">
        <f>SUMIFS('02_核算项'!$AC$2:$AC$6232,'02_核算项'!$B$2:$B$6232,$A534,'02_核算项'!$M$2:$M$6232,"CO")</f>
        <v>0</v>
      </c>
      <c r="J534" s="4">
        <f>SUMIFS('02_核算项'!$AC$2:$AC$6232,'02_核算项'!$B$2:$B$6232,$A534,'02_核算项'!$M$2:$M$6232,"VOCS")</f>
        <v>0</v>
      </c>
      <c r="K534" s="4">
        <f>SUMIFS('02_核算项'!$AC$2:$AC$6232,'02_核算项'!$B$2:$B$6232,$A534,'02_核算项'!$M$2:$M$6232,"PM10")</f>
        <v>0</v>
      </c>
      <c r="L534" s="4">
        <f>SUMIFS('02_核算项'!$AC$2:$AC$6232,'02_核算项'!$B$2:$B$6232,$A534,'02_核算项'!$M$2:$M$6232,"PM25")</f>
        <v>0</v>
      </c>
      <c r="M534" s="4">
        <f>SUMIFS('02_核算项'!$AC$2:$AC$6232,'02_核算项'!$B$2:$B$6232,$A534,'02_核算项'!$M$2:$M$6232,"BC")</f>
        <v>0</v>
      </c>
      <c r="N534" s="4">
        <f>SUMIFS('02_核算项'!$AC$2:$AC$6232,'02_核算项'!$B$2:$B$6232,$A534,'02_核算项'!$M$2:$M$6232,"OC")</f>
        <v>0</v>
      </c>
      <c r="O534" s="4">
        <f>SUMIFS('02_核算项'!$AC$2:$AC$6232,'02_核算项'!$B$2:$B$6232,$A534,'02_核算项'!$M$2:$M$6232,"NH3")</f>
        <v>0.0</v>
      </c>
      <c r="X534" s="4">
        <f>SUMIFS('02_核算项'!$AD$2:$AD$6232,'02_核算项'!$B$2:$B$6232,$A534,'02_核算项'!$M$2:$M$6232,"NH3")</f>
        <v>0.0</v>
      </c>
      <c r="Y534" s="2">
        <v>48</v>
      </c>
    </row>
    <row r="535" spans="1:25">
      <c r="A535" s="2" t="s">
        <v>6716</v>
      </c>
      <c r="B535" s="2" t="s">
        <v>5559</v>
      </c>
      <c r="C535" s="2" t="s">
        <v>514</v>
      </c>
      <c r="D535" s="2" t="s">
        <v>224</v>
      </c>
      <c r="E535" s="2" t="s">
        <v>51</v>
      </c>
      <c r="F535" s="2" t="s">
        <v>52</v>
      </c>
      <c r="G535" s="4">
        <f>SUMIFS('02_核算项'!$AC$2:$AC$6232,'02_核算项'!$B$2:$B$6232,$A535,'02_核算项'!$M$2:$M$6232,"SO2")</f>
        <v>8755.04522</v>
      </c>
      <c r="H535" s="4">
        <f>SUMIFS('02_核算项'!$AC$2:$AC$6232,'02_核算项'!$B$2:$B$6232,$A535,'02_核算项'!$M$2:$M$6232,"NOX")</f>
        <v>8072.10691</v>
      </c>
      <c r="I535" s="4">
        <f>SUMIFS('02_核算项'!$AC$2:$AC$6232,'02_核算项'!$B$2:$B$6232,$A535,'02_核算项'!$M$2:$M$6232,"CO")</f>
        <v>2239.142</v>
      </c>
      <c r="J535" s="4">
        <f>SUMIFS('02_核算项'!$AC$2:$AC$6232,'02_核算项'!$B$2:$B$6232,$A535,'02_核算项'!$M$2:$M$6232,"VOCS")</f>
        <v>44.78284</v>
      </c>
      <c r="K535" s="4">
        <f>SUMIFS('02_核算项'!$AC$2:$AC$6232,'02_核算项'!$B$2:$B$6232,$A535,'02_核算项'!$M$2:$M$6232,"PM10")</f>
        <v>32503.10537925</v>
      </c>
      <c r="L535" s="4">
        <f>SUMIFS('02_核算项'!$AC$2:$AC$6232,'02_核算项'!$B$2:$B$6232,$A535,'02_核算项'!$M$2:$M$6232,"PM25")</f>
        <v>8479.070968499998</v>
      </c>
      <c r="M535" s="4">
        <f>SUMIFS('02_核算项'!$AC$2:$AC$6232,'02_核算项'!$B$2:$B$6232,$A535,'02_核算项'!$M$2:$M$6232,"BC")</f>
        <v>16.958141937</v>
      </c>
      <c r="N535" s="4">
        <f>SUMIFS('02_核算项'!$AC$2:$AC$6232,'02_核算项'!$B$2:$B$6232,$A535,'02_核算项'!$M$2:$M$6232,"OC")</f>
        <v>0.0</v>
      </c>
      <c r="O535" s="4">
        <f>SUMIFS('02_核算项'!$AC$2:$AC$6232,'02_核算项'!$B$2:$B$6232,$A535,'02_核算项'!$M$2:$M$6232,"NH3")</f>
        <v>0.0</v>
      </c>
      <c r="P535" s="4">
        <f>SUMIFS('02_核算项'!$AD$2:$AD$6232,'02_核算项'!$B$2:$B$6232,$A535,'02_核算项'!$M$2:$M$6232,"SO2")</f>
        <v>8755.04522</v>
      </c>
      <c r="Q535" s="4">
        <f>SUMIFS('02_核算项'!$AD$2:$AD$6232,'02_核算项'!$B$2:$B$6232,$A535,'02_核算项'!$M$2:$M$6232,"NOX")</f>
        <v>6296.243389800001</v>
      </c>
      <c r="R535" s="4">
        <f>SUMIFS('02_核算项'!$AD$2:$AD$6232,'02_核算项'!$B$2:$B$6232,$A535,'02_核算项'!$M$2:$M$6232,"CO")</f>
        <v>2239.142</v>
      </c>
      <c r="S535" s="4">
        <f>SUMIFS('02_核算项'!$AD$2:$AD$6232,'02_核算项'!$B$2:$B$6232,$A535,'02_核算项'!$M$2:$M$6232,"VOCS")</f>
        <v>44.78284</v>
      </c>
      <c r="T535" s="4">
        <f>SUMIFS('02_核算项'!$AD$2:$AD$6232,'02_核算项'!$B$2:$B$6232,$A535,'02_核算项'!$M$2:$M$6232,"PM10")</f>
        <v>32503.105379249995</v>
      </c>
      <c r="U535" s="4">
        <f>SUMIFS('02_核算项'!$AD$2:$AD$6232,'02_核算项'!$B$2:$B$6232,$A535,'02_核算项'!$M$2:$M$6232,"PM25")</f>
        <v>8479.070968499998</v>
      </c>
      <c r="V535" s="4">
        <f>SUMIFS('02_核算项'!$AD$2:$AD$6232,'02_核算项'!$B$2:$B$6232,$A535,'02_核算项'!$M$2:$M$6232,"BC")</f>
        <v>16.958141937</v>
      </c>
      <c r="W535" s="4">
        <f>SUMIFS('02_核算项'!$AD$2:$AD$6232,'02_核算项'!$B$2:$B$6232,$A535,'02_核算项'!$M$2:$M$6232,"OC")</f>
        <v>0.0</v>
      </c>
      <c r="X535" s="4">
        <f>SUMIFS('02_核算项'!$AD$2:$AD$6232,'02_核算项'!$B$2:$B$6232,$A535,'02_核算项'!$M$2:$M$6232,"NH3")</f>
        <v>0.0</v>
      </c>
      <c r="Y535" s="2">
        <v>32</v>
      </c>
    </row>
    <row r="536" spans="1:25">
      <c r="A536" s="2" t="s">
        <v>6726</v>
      </c>
      <c r="B536" s="2" t="s">
        <v>2579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SUMIFS('02_核算项'!$AC$2:$AC$6232,'02_核算项'!$B$2:$B$6232,$A536,'02_核算项'!$M$2:$M$6232,"SO2")</f>
        <v>5612.338605</v>
      </c>
      <c r="H536" s="4">
        <f>SUMIFS('02_核算项'!$AC$2:$AC$6232,'02_核算项'!$B$2:$B$6232,$A536,'02_核算项'!$M$2:$M$6232,"NOX")</f>
        <v>4370.50097</v>
      </c>
      <c r="I536" s="4">
        <f>SUMIFS('02_核算项'!$AC$2:$AC$6232,'02_核算项'!$B$2:$B$6232,$A536,'02_核算项'!$M$2:$M$6232,"CO")</f>
        <v>1212.463</v>
      </c>
      <c r="J536" s="4">
        <f>SUMIFS('02_核算项'!$AC$2:$AC$6232,'02_核算项'!$B$2:$B$6232,$A536,'02_核算项'!$M$2:$M$6232,"VOCS")</f>
        <v>24.244880000000002</v>
      </c>
      <c r="K536" s="4">
        <f>SUMIFS('02_核算项'!$AC$2:$AC$6232,'02_核算项'!$B$2:$B$6232,$A536,'02_核算项'!$M$2:$M$6232,"PM10")</f>
        <v>15047.02578</v>
      </c>
      <c r="L536" s="4">
        <f>SUMIFS('02_核算项'!$AC$2:$AC$6232,'02_核算项'!$B$2:$B$6232,$A536,'02_核算项'!$M$2:$M$6232,"PM25")</f>
        <v>3925.3272599999996</v>
      </c>
      <c r="M536" s="4">
        <f>SUMIFS('02_核算项'!$AC$2:$AC$6232,'02_核算项'!$B$2:$B$6232,$A536,'02_核算项'!$M$2:$M$6232,"BC")</f>
        <v>7.85061072</v>
      </c>
      <c r="N536" s="4">
        <f>SUMIFS('02_核算项'!$AC$2:$AC$6232,'02_核算项'!$B$2:$B$6232,$A536,'02_核算项'!$M$2:$M$6232,"OC")</f>
        <v>0.0</v>
      </c>
      <c r="O536" s="4">
        <f>SUMIFS('02_核算项'!$AC$2:$AC$6232,'02_核算项'!$B$2:$B$6232,$A536,'02_核算项'!$M$2:$M$6232,"NH3")</f>
        <v>0.0</v>
      </c>
      <c r="P536" s="4">
        <f>SUMIFS('02_核算项'!$AD$2:$AD$6232,'02_核算项'!$B$2:$B$6232,$A536,'02_核算项'!$M$2:$M$6232,"SO2")</f>
        <v>5612.338605</v>
      </c>
      <c r="Q536" s="4">
        <f>SUMIFS('02_核算项'!$AD$2:$AD$6232,'02_核算项'!$B$2:$B$6232,$A536,'02_核算项'!$M$2:$M$6232,"NOX")</f>
        <v>3408.9907565999997</v>
      </c>
      <c r="R536" s="4">
        <f>SUMIFS('02_核算项'!$AD$2:$AD$6232,'02_核算项'!$B$2:$B$6232,$A536,'02_核算项'!$M$2:$M$6232,"CO")</f>
        <v>1212.463</v>
      </c>
      <c r="S536" s="4">
        <f>SUMIFS('02_核算项'!$AD$2:$AD$6232,'02_核算项'!$B$2:$B$6232,$A536,'02_核算项'!$M$2:$M$6232,"VOCS")</f>
        <v>24.244880000000002</v>
      </c>
      <c r="T536" s="4">
        <f>SUMIFS('02_核算项'!$AD$2:$AD$6232,'02_核算项'!$B$2:$B$6232,$A536,'02_核算项'!$M$2:$M$6232,"PM10")</f>
        <v>15047.02578</v>
      </c>
      <c r="U536" s="4">
        <f>SUMIFS('02_核算项'!$AD$2:$AD$6232,'02_核算项'!$B$2:$B$6232,$A536,'02_核算项'!$M$2:$M$6232,"PM25")</f>
        <v>3925.3272599999996</v>
      </c>
      <c r="V536" s="4">
        <f>SUMIFS('02_核算项'!$AD$2:$AD$6232,'02_核算项'!$B$2:$B$6232,$A536,'02_核算项'!$M$2:$M$6232,"BC")</f>
        <v>7.85061072</v>
      </c>
      <c r="W536" s="4">
        <f>SUMIFS('02_核算项'!$AD$2:$AD$6232,'02_核算项'!$B$2:$B$6232,$A536,'02_核算项'!$M$2:$M$6232,"OC")</f>
        <v>0.0</v>
      </c>
      <c r="X536" s="4">
        <f>SUMIFS('02_核算项'!$AD$2:$AD$6232,'02_核算项'!$B$2:$B$6232,$A536,'02_核算项'!$M$2:$M$6232,"NH3")</f>
        <v>0.0</v>
      </c>
      <c r="Y536" s="2">
        <v>80</v>
      </c>
    </row>
    <row r="537" spans="1:25">
      <c r="A537" s="2" t="s">
        <v>6744</v>
      </c>
      <c r="B537" s="2" t="s">
        <v>2017</v>
      </c>
      <c r="C537" s="2" t="s">
        <v>760</v>
      </c>
      <c r="D537" s="2" t="s">
        <v>119</v>
      </c>
      <c r="E537" s="2" t="s">
        <v>120</v>
      </c>
      <c r="F537" s="2" t="s">
        <v>52</v>
      </c>
      <c r="G537" s="4">
        <f>SUMIFS('02_核算项'!$AC$2:$AC$6232,'02_核算项'!$B$2:$B$6232,$A537,'02_核算项'!$M$2:$M$6232,"SO2")</f>
        <v>0.0</v>
      </c>
      <c r="H537" s="4">
        <f>SUMIFS('02_核算项'!$AC$2:$AC$6232,'02_核算项'!$B$2:$B$6232,$A537,'02_核算项'!$M$2:$M$6232,"NOX")</f>
        <v>0.0</v>
      </c>
      <c r="I537" s="4">
        <f>SUMIFS('02_核算项'!$AC$2:$AC$6232,'02_核算项'!$B$2:$B$6232,$A537,'02_核算项'!$M$2:$M$6232,"CO")</f>
        <v>0.0</v>
      </c>
      <c r="J537" s="4">
        <f>SUMIFS('02_核算项'!$AC$2:$AC$6232,'02_核算项'!$B$2:$B$6232,$A537,'02_核算项'!$M$2:$M$6232,"VOCS")</f>
        <v>0.0</v>
      </c>
      <c r="K537" s="4">
        <f>SUMIFS('02_核算项'!$AC$2:$AC$6232,'02_核算项'!$B$2:$B$6232,$A537,'02_核算项'!$M$2:$M$6232,"PM10")</f>
        <v>0.0</v>
      </c>
      <c r="L537" s="4">
        <f>SUMIFS('02_核算项'!$AC$2:$AC$6232,'02_核算项'!$B$2:$B$6232,$A537,'02_核算项'!$M$2:$M$6232,"PM25")</f>
        <v>0.0</v>
      </c>
      <c r="M537" s="4">
        <f>SUMIFS('02_核算项'!$AC$2:$AC$6232,'02_核算项'!$B$2:$B$6232,$A537,'02_核算项'!$M$2:$M$6232,"BC")</f>
        <v>0.0</v>
      </c>
      <c r="N537" s="4">
        <f>SUMIFS('02_核算项'!$AC$2:$AC$6232,'02_核算项'!$B$2:$B$6232,$A537,'02_核算项'!$M$2:$M$6232,"OC")</f>
        <v>0.0</v>
      </c>
      <c r="O537" s="4">
        <f>SUMIFS('02_核算项'!$AC$2:$AC$6232,'02_核算项'!$B$2:$B$6232,$A537,'02_核算项'!$M$2:$M$6232,"NH3")</f>
        <v>0.0</v>
      </c>
      <c r="P537" s="4">
        <f>SUMIFS('02_核算项'!$AD$2:$AD$6232,'02_核算项'!$B$2:$B$6232,$A537,'02_核算项'!$M$2:$M$6232,"SO2")</f>
        <v>0.0</v>
      </c>
      <c r="Q537" s="4">
        <f>SUMIFS('02_核算项'!$AD$2:$AD$6232,'02_核算项'!$B$2:$B$6232,$A537,'02_核算项'!$M$2:$M$6232,"NOX")</f>
        <v>0.0</v>
      </c>
      <c r="R537" s="4">
        <f>SUMIFS('02_核算项'!$AD$2:$AD$6232,'02_核算项'!$B$2:$B$6232,$A537,'02_核算项'!$M$2:$M$6232,"CO")</f>
        <v>0.0</v>
      </c>
      <c r="S537" s="4">
        <f>SUMIFS('02_核算项'!$AD$2:$AD$6232,'02_核算项'!$B$2:$B$6232,$A537,'02_核算项'!$M$2:$M$6232,"VOCS")</f>
        <v>0.0</v>
      </c>
      <c r="T537" s="4">
        <f>SUMIFS('02_核算项'!$AD$2:$AD$6232,'02_核算项'!$B$2:$B$6232,$A537,'02_核算项'!$M$2:$M$6232,"PM10")</f>
        <v>0.0</v>
      </c>
      <c r="U537" s="4">
        <f>SUMIFS('02_核算项'!$AD$2:$AD$6232,'02_核算项'!$B$2:$B$6232,$A537,'02_核算项'!$M$2:$M$6232,"PM25")</f>
        <v>0.0</v>
      </c>
      <c r="V537" s="4">
        <f>SUMIFS('02_核算项'!$AD$2:$AD$6232,'02_核算项'!$B$2:$B$6232,$A537,'02_核算项'!$M$2:$M$6232,"BC")</f>
        <v>0.0</v>
      </c>
      <c r="W537" s="4">
        <f>SUMIFS('02_核算项'!$AD$2:$AD$6232,'02_核算项'!$B$2:$B$6232,$A537,'02_核算项'!$M$2:$M$6232,"OC")</f>
        <v>0.0</v>
      </c>
      <c r="X537" s="4">
        <f>SUMIFS('02_核算项'!$AD$2:$AD$6232,'02_核算项'!$B$2:$B$6232,$A537,'02_核算项'!$M$2:$M$6232,"NH3")</f>
        <v>0.0</v>
      </c>
      <c r="Y537" s="2">
        <v>48</v>
      </c>
    </row>
    <row r="538" spans="1:25">
      <c r="A538" s="2" t="s">
        <v>6754</v>
      </c>
      <c r="B538" s="2" t="s">
        <v>4309</v>
      </c>
      <c r="C538" s="2" t="s">
        <v>447</v>
      </c>
      <c r="D538" s="2" t="s">
        <v>50</v>
      </c>
      <c r="E538" s="2" t="s">
        <v>51</v>
      </c>
      <c r="F538" s="2" t="s">
        <v>52</v>
      </c>
      <c r="G538" s="4">
        <f>SUMIFS('02_核算项'!$AC$2:$AC$6232,'02_核算项'!$B$2:$B$6232,$A538,'02_核算项'!$M$2:$M$6232,"SO2")</f>
        <v>6954.583040000001</v>
      </c>
      <c r="H538" s="4">
        <f>SUMIFS('02_核算项'!$AC$2:$AC$6232,'02_核算项'!$B$2:$B$6232,$A538,'02_核算项'!$M$2:$M$6232,"NOX")</f>
        <v>9217.37936</v>
      </c>
      <c r="I538" s="4">
        <f>SUMIFS('02_核算项'!$AC$2:$AC$6232,'02_核算项'!$B$2:$B$6232,$A538,'02_核算项'!$M$2:$M$6232,"CO")</f>
        <v>2556.832</v>
      </c>
      <c r="J538" s="4">
        <f>SUMIFS('02_核算项'!$AC$2:$AC$6232,'02_核算项'!$B$2:$B$6232,$A538,'02_核算项'!$M$2:$M$6232,"VOCS")</f>
        <v>51.13664</v>
      </c>
      <c r="K538" s="4">
        <f>SUMIFS('02_核算项'!$AC$2:$AC$6232,'02_核算项'!$B$2:$B$6232,$A538,'02_核算项'!$M$2:$M$6232,"PM10")</f>
        <v>34424.227236</v>
      </c>
      <c r="L538" s="4">
        <f>SUMIFS('02_核算项'!$AC$2:$AC$6232,'02_核算项'!$B$2:$B$6232,$A538,'02_核算项'!$M$2:$M$6232,"PM25")</f>
        <v>8980.233191999998</v>
      </c>
      <c r="M538" s="4">
        <f>SUMIFS('02_核算项'!$AC$2:$AC$6232,'02_核算项'!$B$2:$B$6232,$A538,'02_核算项'!$M$2:$M$6232,"BC")</f>
        <v>17.960466383999997</v>
      </c>
      <c r="N538" s="4">
        <f>SUMIFS('02_核算项'!$AC$2:$AC$6232,'02_核算项'!$B$2:$B$6232,$A538,'02_核算项'!$M$2:$M$6232,"OC")</f>
        <v>0.0</v>
      </c>
      <c r="O538" s="4">
        <f>SUMIFS('02_核算项'!$AC$2:$AC$6232,'02_核算项'!$B$2:$B$6232,$A538,'02_核算项'!$M$2:$M$6232,"NH3")</f>
        <v>204.54656</v>
      </c>
      <c r="P538" s="4">
        <f>SUMIFS('02_核算项'!$AD$2:$AD$6232,'02_核算项'!$B$2:$B$6232,$A538,'02_核算项'!$M$2:$M$6232,"SO2")</f>
        <v>1390.916608</v>
      </c>
      <c r="Q538" s="4">
        <f>SUMIFS('02_核算项'!$AD$2:$AD$6232,'02_核算项'!$B$2:$B$6232,$A538,'02_核算项'!$M$2:$M$6232,"NOX")</f>
        <v>3318.2565696</v>
      </c>
      <c r="R538" s="4">
        <f>SUMIFS('02_核算项'!$AD$2:$AD$6232,'02_核算项'!$B$2:$B$6232,$A538,'02_核算项'!$M$2:$M$6232,"CO")</f>
        <v>2556.832</v>
      </c>
      <c r="S538" s="4">
        <f>SUMIFS('02_核算项'!$AD$2:$AD$6232,'02_核算项'!$B$2:$B$6232,$A538,'02_核算项'!$M$2:$M$6232,"VOCS")</f>
        <v>51.13664</v>
      </c>
      <c r="T538" s="4">
        <f>SUMIFS('02_核算项'!$AD$2:$AD$6232,'02_核算项'!$B$2:$B$6232,$A538,'02_核算项'!$M$2:$M$6232,"PM10")</f>
        <v>613.6492681200004</v>
      </c>
      <c r="U538" s="4">
        <f>SUMIFS('02_核算项'!$AD$2:$AD$6232,'02_核算项'!$B$2:$B$6232,$A538,'02_核算项'!$M$2:$M$6232,"PM25")</f>
        <v>359.20932768000023</v>
      </c>
      <c r="V538" s="4">
        <f>SUMIFS('02_核算项'!$AD$2:$AD$6232,'02_核算项'!$B$2:$B$6232,$A538,'02_核算项'!$M$2:$M$6232,"BC")</f>
        <v>0.7184186553600005</v>
      </c>
      <c r="W538" s="4">
        <f>SUMIFS('02_核算项'!$AD$2:$AD$6232,'02_核算项'!$B$2:$B$6232,$A538,'02_核算项'!$M$2:$M$6232,"OC")</f>
        <v>0.0</v>
      </c>
      <c r="X538" s="4">
        <f>SUMIFS('02_核算项'!$AD$2:$AD$6232,'02_核算项'!$B$2:$B$6232,$A538,'02_核算项'!$M$2:$M$6232,"NH3")</f>
        <v>204.54656</v>
      </c>
      <c r="Y538" s="2">
        <v>15</v>
      </c>
    </row>
    <row r="539" spans="1:25">
      <c r="A539" s="2" t="s">
        <v>6764</v>
      </c>
      <c r="B539" s="2" t="s">
        <v>1363</v>
      </c>
      <c r="C539" s="2" t="s">
        <v>277</v>
      </c>
      <c r="D539" s="2" t="s">
        <v>278</v>
      </c>
      <c r="E539" s="2" t="s">
        <v>120</v>
      </c>
      <c r="F539" s="2" t="s">
        <v>798</v>
      </c>
      <c r="G539" s="4">
        <f>SUMIFS('02_核算项'!$AC$2:$AC$6232,'02_核算项'!$B$2:$B$6232,$A539,'02_核算项'!$M$2:$M$6232,"SO2")</f>
        <v>0</v>
      </c>
      <c r="H539" s="4">
        <f>SUMIFS('02_核算项'!$AC$2:$AC$6232,'02_核算项'!$B$2:$B$6232,$A539,'02_核算项'!$M$2:$M$6232,"NOX")</f>
        <v>0</v>
      </c>
      <c r="I539" s="4">
        <f>SUMIFS('02_核算项'!$AC$2:$AC$6232,'02_核算项'!$B$2:$B$6232,$A539,'02_核算项'!$M$2:$M$6232,"CO")</f>
        <v>0</v>
      </c>
      <c r="J539" s="4">
        <f>SUMIFS('02_核算项'!$AC$2:$AC$6232,'02_核算项'!$B$2:$B$6232,$A539,'02_核算项'!$M$2:$M$6232,"VOCS")</f>
        <v>0</v>
      </c>
      <c r="K539" s="4">
        <f>SUMIFS('02_核算项'!$AC$2:$AC$6232,'02_核算项'!$B$2:$B$6232,$A539,'02_核算项'!$M$2:$M$6232,"PM10")</f>
        <v>0</v>
      </c>
      <c r="L539" s="4">
        <f>SUMIFS('02_核算项'!$AC$2:$AC$6232,'02_核算项'!$B$2:$B$6232,$A539,'02_核算项'!$M$2:$M$6232,"PM25")</f>
        <v>0</v>
      </c>
      <c r="M539" s="4">
        <f>SUMIFS('02_核算项'!$AC$2:$AC$6232,'02_核算项'!$B$2:$B$6232,$A539,'02_核算项'!$M$2:$M$6232,"BC")</f>
        <v>0</v>
      </c>
      <c r="N539" s="4">
        <f>SUMIFS('02_核算项'!$AC$2:$AC$6232,'02_核算项'!$B$2:$B$6232,$A539,'02_核算项'!$M$2:$M$6232,"OC")</f>
        <v>0</v>
      </c>
      <c r="O539" s="4">
        <f>SUMIFS('02_核算项'!$AC$2:$AC$6232,'02_核算项'!$B$2:$B$6232,$A539,'02_核算项'!$M$2:$M$6232,"NH3")</f>
        <v>0.0</v>
      </c>
      <c r="X539" s="4">
        <f>SUMIFS('02_核算项'!$AD$2:$AD$6232,'02_核算项'!$B$2:$B$6232,$A539,'02_核算项'!$M$2:$M$6232,"NH3")</f>
        <v>0.0</v>
      </c>
      <c r="Y539" s="2">
        <v>49</v>
      </c>
    </row>
    <row r="540" spans="1:25">
      <c r="A540" s="2" t="s">
        <v>6774</v>
      </c>
      <c r="B540" s="2" t="s">
        <v>1237</v>
      </c>
      <c r="C540" s="2" t="s">
        <v>277</v>
      </c>
      <c r="D540" s="2" t="s">
        <v>278</v>
      </c>
      <c r="E540" s="2" t="s">
        <v>225</v>
      </c>
      <c r="F540" s="2" t="s">
        <v>418</v>
      </c>
      <c r="G540" s="4">
        <f>SUMIFS('02_核算项'!$AC$2:$AC$6232,'02_核算项'!$B$2:$B$6232,$A540,'02_核算项'!$M$2:$M$6232,"SO2")</f>
        <v>0.0</v>
      </c>
      <c r="H540" s="4">
        <f>SUMIFS('02_核算项'!$AC$2:$AC$6232,'02_核算项'!$B$2:$B$6232,$A540,'02_核算项'!$M$2:$M$6232,"NOX")</f>
        <v>6.24375</v>
      </c>
      <c r="I540" s="4">
        <f>SUMIFS('02_核算项'!$AC$2:$AC$6232,'02_核算项'!$B$2:$B$6232,$A540,'02_核算项'!$M$2:$M$6232,"CO")</f>
        <v>6.0125</v>
      </c>
      <c r="J540" s="4">
        <f>SUMIFS('02_核算项'!$AC$2:$AC$6232,'02_核算项'!$B$2:$B$6232,$A540,'02_核算项'!$M$2:$M$6232,"VOCS")</f>
        <v>0.0925</v>
      </c>
      <c r="K540" s="4">
        <f>SUMIFS('02_核算项'!$AC$2:$AC$6232,'02_核算项'!$B$2:$B$6232,$A540,'02_核算项'!$M$2:$M$6232,"PM10")</f>
        <v>0.13875</v>
      </c>
      <c r="L540" s="4">
        <f>SUMIFS('02_核算项'!$AC$2:$AC$6232,'02_核算项'!$B$2:$B$6232,$A540,'02_核算项'!$M$2:$M$6232,"PM25")</f>
        <v>0.13875</v>
      </c>
      <c r="M540" s="4">
        <f>SUMIFS('02_核算项'!$AC$2:$AC$6232,'02_核算项'!$B$2:$B$6232,$A540,'02_核算项'!$M$2:$M$6232,"BC")</f>
        <v>0.0</v>
      </c>
      <c r="N540" s="4">
        <f>SUMIFS('02_核算项'!$AC$2:$AC$6232,'02_核算项'!$B$2:$B$6232,$A540,'02_核算项'!$M$2:$M$6232,"OC")</f>
        <v>0.0</v>
      </c>
      <c r="O540" s="4">
        <f>SUMIFS('02_核算项'!$AC$2:$AC$6232,'02_核算项'!$B$2:$B$6232,$A540,'02_核算项'!$M$2:$M$6232,"NH3")</f>
        <v>0.0</v>
      </c>
      <c r="P540" s="4">
        <f>SUMIFS('02_核算项'!$AD$2:$AD$6232,'02_核算项'!$B$2:$B$6232,$A540,'02_核算项'!$M$2:$M$6232,"SO2")</f>
        <v>0.0</v>
      </c>
      <c r="Q540" s="4">
        <f>SUMIFS('02_核算项'!$AD$2:$AD$6232,'02_核算项'!$B$2:$B$6232,$A540,'02_核算项'!$M$2:$M$6232,"NOX")</f>
        <v>4.870125000000001</v>
      </c>
      <c r="R540" s="4">
        <f>SUMIFS('02_核算项'!$AD$2:$AD$6232,'02_核算项'!$B$2:$B$6232,$A540,'02_核算项'!$M$2:$M$6232,"CO")</f>
        <v>6.0125</v>
      </c>
      <c r="S540" s="4">
        <f>SUMIFS('02_核算项'!$AD$2:$AD$6232,'02_核算项'!$B$2:$B$6232,$A540,'02_核算项'!$M$2:$M$6232,"VOCS")</f>
        <v>0.0925</v>
      </c>
      <c r="T540" s="4">
        <f>SUMIFS('02_核算项'!$AD$2:$AD$6232,'02_核算项'!$B$2:$B$6232,$A540,'02_核算项'!$M$2:$M$6232,"PM10")</f>
        <v>0.13875</v>
      </c>
      <c r="U540" s="4">
        <f>SUMIFS('02_核算项'!$AD$2:$AD$6232,'02_核算项'!$B$2:$B$6232,$A540,'02_核算项'!$M$2:$M$6232,"PM25")</f>
        <v>0.13875</v>
      </c>
      <c r="V540" s="4">
        <f>SUMIFS('02_核算项'!$AD$2:$AD$6232,'02_核算项'!$B$2:$B$6232,$A540,'02_核算项'!$M$2:$M$6232,"BC")</f>
        <v>0.0</v>
      </c>
      <c r="W540" s="4">
        <f>SUMIFS('02_核算项'!$AD$2:$AD$6232,'02_核算项'!$B$2:$B$6232,$A540,'02_核算项'!$M$2:$M$6232,"OC")</f>
        <v>0.0</v>
      </c>
      <c r="X540" s="4">
        <f>SUMIFS('02_核算项'!$AD$2:$AD$6232,'02_核算项'!$B$2:$B$6232,$A540,'02_核算项'!$M$2:$M$6232,"NH3")</f>
        <v>0.0</v>
      </c>
      <c r="Y540" s="2">
        <v>32</v>
      </c>
    </row>
    <row r="541" spans="1:25">
      <c r="A541" s="2" t="s">
        <v>6784</v>
      </c>
      <c r="B541" s="2" t="s">
        <v>6785</v>
      </c>
      <c r="C541" s="2" t="s">
        <v>911</v>
      </c>
      <c r="D541" s="2" t="s">
        <v>119</v>
      </c>
      <c r="E541" s="2" t="s">
        <v>51</v>
      </c>
      <c r="F541" s="2" t="s">
        <v>52</v>
      </c>
      <c r="G541" s="4">
        <f>SUMIFS('02_核算项'!$AC$2:$AC$6232,'02_核算项'!$B$2:$B$6232,$A541,'02_核算项'!$M$2:$M$6232,"SO2")</f>
        <v>130.78439999999998</v>
      </c>
      <c r="H541" s="4">
        <f>SUMIFS('02_核算项'!$AC$2:$AC$6232,'02_核算项'!$B$2:$B$6232,$A541,'02_核算项'!$M$2:$M$6232,"NOX")</f>
        <v>96.165</v>
      </c>
      <c r="I541" s="4">
        <f>SUMIFS('02_核算项'!$AC$2:$AC$6232,'02_核算项'!$B$2:$B$6232,$A541,'02_核算项'!$M$2:$M$6232,"CO")</f>
        <v>25.644</v>
      </c>
      <c r="J541" s="4">
        <f>SUMIFS('02_核算项'!$AC$2:$AC$6232,'02_核算项'!$B$2:$B$6232,$A541,'02_核算项'!$M$2:$M$6232,"VOCS")</f>
        <v>2.30796</v>
      </c>
      <c r="K541" s="4">
        <f>SUMIFS('02_核算项'!$AC$2:$AC$6232,'02_核算项'!$B$2:$B$6232,$A541,'02_核算项'!$M$2:$M$6232,"PM10")</f>
        <v>312.3439200000001</v>
      </c>
      <c r="L541" s="4">
        <f>SUMIFS('02_核算项'!$AC$2:$AC$6232,'02_核算项'!$B$2:$B$6232,$A541,'02_核算项'!$M$2:$M$6232,"PM25")</f>
        <v>75.39336000000002</v>
      </c>
      <c r="M541" s="4">
        <f>SUMIFS('02_核算项'!$AC$2:$AC$6232,'02_核算项'!$B$2:$B$6232,$A541,'02_核算项'!$M$2:$M$6232,"BC")</f>
        <v>0.15078672000000004</v>
      </c>
      <c r="N541" s="4">
        <f>SUMIFS('02_核算项'!$AC$2:$AC$6232,'02_核算项'!$B$2:$B$6232,$A541,'02_核算项'!$M$2:$M$6232,"OC")</f>
        <v>0.0</v>
      </c>
      <c r="O541" s="4">
        <f>SUMIFS('02_核算项'!$AC$2:$AC$6232,'02_核算项'!$B$2:$B$6232,$A541,'02_核算项'!$M$2:$M$6232,"NH3")</f>
        <v>0.0</v>
      </c>
      <c r="P541" s="4">
        <f>SUMIFS('02_核算项'!$AD$2:$AD$6232,'02_核算项'!$B$2:$B$6232,$A541,'02_核算项'!$M$2:$M$6232,"SO2")</f>
        <v>130.78439999999998</v>
      </c>
      <c r="Q541" s="4">
        <f>SUMIFS('02_核算项'!$AD$2:$AD$6232,'02_核算项'!$B$2:$B$6232,$A541,'02_核算项'!$M$2:$M$6232,"NOX")</f>
        <v>75.0087</v>
      </c>
      <c r="R541" s="4">
        <f>SUMIFS('02_核算项'!$AD$2:$AD$6232,'02_核算项'!$B$2:$B$6232,$A541,'02_核算项'!$M$2:$M$6232,"CO")</f>
        <v>25.644</v>
      </c>
      <c r="S541" s="4">
        <f>SUMIFS('02_核算项'!$AD$2:$AD$6232,'02_核算项'!$B$2:$B$6232,$A541,'02_核算项'!$M$2:$M$6232,"VOCS")</f>
        <v>2.30796</v>
      </c>
      <c r="T541" s="4">
        <f>SUMIFS('02_核算项'!$AD$2:$AD$6232,'02_核算项'!$B$2:$B$6232,$A541,'02_核算项'!$M$2:$M$6232,"PM10")</f>
        <v>312.3439200000001</v>
      </c>
      <c r="U541" s="4">
        <f>SUMIFS('02_核算项'!$AD$2:$AD$6232,'02_核算项'!$B$2:$B$6232,$A541,'02_核算项'!$M$2:$M$6232,"PM25")</f>
        <v>75.39336000000002</v>
      </c>
      <c r="V541" s="4">
        <f>SUMIFS('02_核算项'!$AD$2:$AD$6232,'02_核算项'!$B$2:$B$6232,$A541,'02_核算项'!$M$2:$M$6232,"BC")</f>
        <v>0.15078672000000004</v>
      </c>
      <c r="W541" s="4">
        <f>SUMIFS('02_核算项'!$AD$2:$AD$6232,'02_核算项'!$B$2:$B$6232,$A541,'02_核算项'!$M$2:$M$6232,"OC")</f>
        <v>0.0</v>
      </c>
      <c r="X541" s="4">
        <f>SUMIFS('02_核算项'!$AD$2:$AD$6232,'02_核算项'!$B$2:$B$6232,$A541,'02_核算项'!$M$2:$M$6232,"NH3")</f>
        <v>0.0</v>
      </c>
      <c r="Y541" s="2">
        <v>32</v>
      </c>
    </row>
    <row r="542" spans="1:25">
      <c r="A542" s="2" t="s">
        <v>6795</v>
      </c>
      <c r="B542" s="2" t="s">
        <v>276</v>
      </c>
      <c r="C542" s="2" t="s">
        <v>277</v>
      </c>
      <c r="D542" s="2" t="s">
        <v>278</v>
      </c>
      <c r="E542" s="2" t="s">
        <v>120</v>
      </c>
      <c r="F542" s="2" t="s">
        <v>142</v>
      </c>
      <c r="G542" s="4">
        <f>SUMIFS('02_核算项'!$AC$2:$AC$6232,'02_核算项'!$B$2:$B$6232,$A542,'02_核算项'!$M$2:$M$6232,"SO2")</f>
        <v>0</v>
      </c>
      <c r="H542" s="4">
        <f>SUMIFS('02_核算项'!$AC$2:$AC$6232,'02_核算项'!$B$2:$B$6232,$A542,'02_核算项'!$M$2:$M$6232,"NOX")</f>
        <v>0</v>
      </c>
      <c r="I542" s="4">
        <f>SUMIFS('02_核算项'!$AC$2:$AC$6232,'02_核算项'!$B$2:$B$6232,$A542,'02_核算项'!$M$2:$M$6232,"CO")</f>
        <v>0</v>
      </c>
      <c r="J542" s="4">
        <f>SUMIFS('02_核算项'!$AC$2:$AC$6232,'02_核算项'!$B$2:$B$6232,$A542,'02_核算项'!$M$2:$M$6232,"VOCS")</f>
        <v>0</v>
      </c>
      <c r="K542" s="4">
        <f>SUMIFS('02_核算项'!$AC$2:$AC$6232,'02_核算项'!$B$2:$B$6232,$A542,'02_核算项'!$M$2:$M$6232,"PM10")</f>
        <v>0</v>
      </c>
      <c r="L542" s="4">
        <f>SUMIFS('02_核算项'!$AC$2:$AC$6232,'02_核算项'!$B$2:$B$6232,$A542,'02_核算项'!$M$2:$M$6232,"PM25")</f>
        <v>0</v>
      </c>
      <c r="M542" s="4">
        <f>SUMIFS('02_核算项'!$AC$2:$AC$6232,'02_核算项'!$B$2:$B$6232,$A542,'02_核算项'!$M$2:$M$6232,"BC")</f>
        <v>0</v>
      </c>
      <c r="N542" s="4">
        <f>SUMIFS('02_核算项'!$AC$2:$AC$6232,'02_核算项'!$B$2:$B$6232,$A542,'02_核算项'!$M$2:$M$6232,"OC")</f>
        <v>0</v>
      </c>
      <c r="O542" s="4">
        <f>SUMIFS('02_核算项'!$AC$2:$AC$6232,'02_核算项'!$B$2:$B$6232,$A542,'02_核算项'!$M$2:$M$6232,"NH3")</f>
        <v>0.0</v>
      </c>
      <c r="X542" s="4">
        <f>SUMIFS('02_核算项'!$AD$2:$AD$6232,'02_核算项'!$B$2:$B$6232,$A542,'02_核算项'!$M$2:$M$6232,"NH3")</f>
        <v>0.0</v>
      </c>
      <c r="Y542" s="2">
        <v>48</v>
      </c>
    </row>
    <row r="543" spans="1:25">
      <c r="A543" s="2" t="s">
        <v>6805</v>
      </c>
      <c r="B543" s="2" t="s">
        <v>2579</v>
      </c>
      <c r="C543" s="2" t="s">
        <v>924</v>
      </c>
      <c r="D543" s="2" t="s">
        <v>50</v>
      </c>
      <c r="E543" s="2" t="s">
        <v>51</v>
      </c>
      <c r="F543" s="2" t="s">
        <v>142</v>
      </c>
      <c r="G543" s="4">
        <f>SUMIFS('02_核算项'!$AC$2:$AC$6232,'02_核算项'!$B$2:$B$6232,$A543,'02_核算项'!$M$2:$M$6232,"SO2")</f>
        <v>6027.0678</v>
      </c>
      <c r="H543" s="4">
        <f>SUMIFS('02_核算项'!$AC$2:$AC$6232,'02_核算项'!$B$2:$B$6232,$A543,'02_核算项'!$M$2:$M$6232,"NOX")</f>
        <v>4691.6022</v>
      </c>
      <c r="I543" s="4">
        <f>SUMIFS('02_核算项'!$AC$2:$AC$6232,'02_核算项'!$B$2:$B$6232,$A543,'02_核算项'!$M$2:$M$6232,"CO")</f>
        <v>1301.469</v>
      </c>
      <c r="J543" s="4">
        <f>SUMIFS('02_核算项'!$AC$2:$AC$6232,'02_核算项'!$B$2:$B$6232,$A543,'02_核算项'!$M$2:$M$6232,"VOCS")</f>
        <v>26.0274</v>
      </c>
      <c r="K543" s="4">
        <f>SUMIFS('02_核算项'!$AC$2:$AC$6232,'02_核算项'!$B$2:$B$6232,$A543,'02_核算项'!$M$2:$M$6232,"PM10")</f>
        <v>16158.9267</v>
      </c>
      <c r="L543" s="4">
        <f>SUMIFS('02_核算项'!$AC$2:$AC$6232,'02_核算项'!$B$2:$B$6232,$A543,'02_核算项'!$M$2:$M$6232,"PM25")</f>
        <v>4215.379499999999</v>
      </c>
      <c r="M543" s="4">
        <f>SUMIFS('02_核算项'!$AC$2:$AC$6232,'02_核算项'!$B$2:$B$6232,$A543,'02_核算项'!$M$2:$M$6232,"BC")</f>
        <v>8.4307392</v>
      </c>
      <c r="N543" s="4">
        <f>SUMIFS('02_核算项'!$AC$2:$AC$6232,'02_核算项'!$B$2:$B$6232,$A543,'02_核算项'!$M$2:$M$6232,"OC")</f>
        <v>0.0</v>
      </c>
      <c r="O543" s="4">
        <f>SUMIFS('02_核算项'!$AC$2:$AC$6232,'02_核算项'!$B$2:$B$6232,$A543,'02_核算项'!$M$2:$M$6232,"NH3")</f>
        <v>0.0</v>
      </c>
      <c r="P543" s="4">
        <f>SUMIFS('02_核算项'!$AD$2:$AD$6232,'02_核算项'!$B$2:$B$6232,$A543,'02_核算项'!$M$2:$M$6232,"SO2")</f>
        <v>6027.0678</v>
      </c>
      <c r="Q543" s="4">
        <f>SUMIFS('02_核算项'!$AD$2:$AD$6232,'02_核算项'!$B$2:$B$6232,$A543,'02_核算项'!$M$2:$M$6232,"NOX")</f>
        <v>3659.449716</v>
      </c>
      <c r="R543" s="4">
        <f>SUMIFS('02_核算项'!$AD$2:$AD$6232,'02_核算项'!$B$2:$B$6232,$A543,'02_核算项'!$M$2:$M$6232,"CO")</f>
        <v>1301.469</v>
      </c>
      <c r="S543" s="4">
        <f>SUMIFS('02_核算项'!$AD$2:$AD$6232,'02_核算项'!$B$2:$B$6232,$A543,'02_核算项'!$M$2:$M$6232,"VOCS")</f>
        <v>26.0274</v>
      </c>
      <c r="T543" s="4">
        <f>SUMIFS('02_核算项'!$AD$2:$AD$6232,'02_核算项'!$B$2:$B$6232,$A543,'02_核算项'!$M$2:$M$6232,"PM10")</f>
        <v>16158.926699999998</v>
      </c>
      <c r="U543" s="4">
        <f>SUMIFS('02_核算项'!$AD$2:$AD$6232,'02_核算项'!$B$2:$B$6232,$A543,'02_核算项'!$M$2:$M$6232,"PM25")</f>
        <v>4215.379499999999</v>
      </c>
      <c r="V543" s="4">
        <f>SUMIFS('02_核算项'!$AD$2:$AD$6232,'02_核算项'!$B$2:$B$6232,$A543,'02_核算项'!$M$2:$M$6232,"BC")</f>
        <v>8.4307392</v>
      </c>
      <c r="W543" s="4">
        <f>SUMIFS('02_核算项'!$AD$2:$AD$6232,'02_核算项'!$B$2:$B$6232,$A543,'02_核算项'!$M$2:$M$6232,"OC")</f>
        <v>0.0</v>
      </c>
      <c r="X543" s="4">
        <f>SUMIFS('02_核算项'!$AD$2:$AD$6232,'02_核算项'!$B$2:$B$6232,$A543,'02_核算项'!$M$2:$M$6232,"NH3")</f>
        <v>0.0</v>
      </c>
      <c r="Y543" s="2">
        <v>80</v>
      </c>
    </row>
    <row r="544" spans="1:25">
      <c r="A544" s="2" t="s">
        <v>6823</v>
      </c>
      <c r="B544" s="2" t="s">
        <v>835</v>
      </c>
      <c r="C544" s="2" t="s">
        <v>447</v>
      </c>
      <c r="D544" s="2" t="s">
        <v>278</v>
      </c>
      <c r="E544" s="2" t="s">
        <v>735</v>
      </c>
      <c r="F544" s="2" t="s">
        <v>142</v>
      </c>
      <c r="G544" s="4">
        <f>SUMIFS('02_核算项'!$AC$2:$AC$6232,'02_核算项'!$B$2:$B$6232,$A544,'02_核算项'!$M$2:$M$6232,"SO2")</f>
        <v>0</v>
      </c>
      <c r="H544" s="4">
        <f>SUMIFS('02_核算项'!$AC$2:$AC$6232,'02_核算项'!$B$2:$B$6232,$A544,'02_核算项'!$M$2:$M$6232,"NOX")</f>
        <v>0</v>
      </c>
      <c r="I544" s="4">
        <f>SUMIFS('02_核算项'!$AC$2:$AC$6232,'02_核算项'!$B$2:$B$6232,$A544,'02_核算项'!$M$2:$M$6232,"CO")</f>
        <v>0</v>
      </c>
      <c r="J544" s="4">
        <f>SUMIFS('02_核算项'!$AC$2:$AC$6232,'02_核算项'!$B$2:$B$6232,$A544,'02_核算项'!$M$2:$M$6232,"VOCS")</f>
        <v>0</v>
      </c>
      <c r="K544" s="4">
        <f>SUMIFS('02_核算项'!$AC$2:$AC$6232,'02_核算项'!$B$2:$B$6232,$A544,'02_核算项'!$M$2:$M$6232,"PM10")</f>
        <v>0</v>
      </c>
      <c r="L544" s="4">
        <f>SUMIFS('02_核算项'!$AC$2:$AC$6232,'02_核算项'!$B$2:$B$6232,$A544,'02_核算项'!$M$2:$M$6232,"PM25")</f>
        <v>0</v>
      </c>
      <c r="M544" s="4">
        <f>SUMIFS('02_核算项'!$AC$2:$AC$6232,'02_核算项'!$B$2:$B$6232,$A544,'02_核算项'!$M$2:$M$6232,"BC")</f>
        <v>0</v>
      </c>
      <c r="N544" s="4">
        <f>SUMIFS('02_核算项'!$AC$2:$AC$6232,'02_核算项'!$B$2:$B$6232,$A544,'02_核算项'!$M$2:$M$6232,"OC")</f>
        <v>0</v>
      </c>
      <c r="O544" s="4">
        <f>SUMIFS('02_核算项'!$AC$2:$AC$6232,'02_核算项'!$B$2:$B$6232,$A544,'02_核算项'!$M$2:$M$6232,"NH3")</f>
        <v>0</v>
      </c>
      <c r="Y544" s="2">
        <v>32</v>
      </c>
    </row>
    <row r="545" spans="1:25">
      <c r="A545" s="2" t="s">
        <v>6833</v>
      </c>
      <c r="B545" s="2" t="s">
        <v>2430</v>
      </c>
      <c r="C545" s="2" t="s">
        <v>1106</v>
      </c>
      <c r="D545" s="2" t="s">
        <v>278</v>
      </c>
      <c r="E545" s="2" t="s">
        <v>120</v>
      </c>
      <c r="F545" s="2" t="s">
        <v>297</v>
      </c>
      <c r="G545" s="4">
        <f>SUMIFS('02_核算项'!$AC$2:$AC$6232,'02_核算项'!$B$2:$B$6232,$A545,'02_核算项'!$M$2:$M$6232,"SO2")</f>
        <v>0</v>
      </c>
      <c r="H545" s="4">
        <f>SUMIFS('02_核算项'!$AC$2:$AC$6232,'02_核算项'!$B$2:$B$6232,$A545,'02_核算项'!$M$2:$M$6232,"NOX")</f>
        <v>0</v>
      </c>
      <c r="I545" s="4">
        <f>SUMIFS('02_核算项'!$AC$2:$AC$6232,'02_核算项'!$B$2:$B$6232,$A545,'02_核算项'!$M$2:$M$6232,"CO")</f>
        <v>0</v>
      </c>
      <c r="J545" s="4">
        <f>SUMIFS('02_核算项'!$AC$2:$AC$6232,'02_核算项'!$B$2:$B$6232,$A545,'02_核算项'!$M$2:$M$6232,"VOCS")</f>
        <v>0</v>
      </c>
      <c r="K545" s="4">
        <f>SUMIFS('02_核算项'!$AC$2:$AC$6232,'02_核算项'!$B$2:$B$6232,$A545,'02_核算项'!$M$2:$M$6232,"PM10")</f>
        <v>0</v>
      </c>
      <c r="L545" s="4">
        <f>SUMIFS('02_核算项'!$AC$2:$AC$6232,'02_核算项'!$B$2:$B$6232,$A545,'02_核算项'!$M$2:$M$6232,"PM25")</f>
        <v>0</v>
      </c>
      <c r="M545" s="4">
        <f>SUMIFS('02_核算项'!$AC$2:$AC$6232,'02_核算项'!$B$2:$B$6232,$A545,'02_核算项'!$M$2:$M$6232,"BC")</f>
        <v>0</v>
      </c>
      <c r="N545" s="4">
        <f>SUMIFS('02_核算项'!$AC$2:$AC$6232,'02_核算项'!$B$2:$B$6232,$A545,'02_核算项'!$M$2:$M$6232,"OC")</f>
        <v>0</v>
      </c>
      <c r="O545" s="4">
        <f>SUMIFS('02_核算项'!$AC$2:$AC$6232,'02_核算项'!$B$2:$B$6232,$A545,'02_核算项'!$M$2:$M$6232,"NH3")</f>
        <v>0</v>
      </c>
      <c r="Y545" s="2">
        <v>56</v>
      </c>
    </row>
    <row r="546" spans="1:25">
      <c r="A546" s="2" t="s">
        <v>6843</v>
      </c>
      <c r="B546" s="2" t="s">
        <v>2486</v>
      </c>
      <c r="C546" s="2" t="s">
        <v>526</v>
      </c>
      <c r="D546" s="2" t="s">
        <v>278</v>
      </c>
      <c r="E546" s="2" t="s">
        <v>2487</v>
      </c>
      <c r="F546" s="2" t="s">
        <v>52</v>
      </c>
      <c r="G546" s="4">
        <f>SUMIFS('02_核算项'!$AC$2:$AC$6232,'02_核算项'!$B$2:$B$6232,$A546,'02_核算项'!$M$2:$M$6232,"SO2")</f>
        <v>0</v>
      </c>
      <c r="H546" s="4">
        <f>SUMIFS('02_核算项'!$AC$2:$AC$6232,'02_核算项'!$B$2:$B$6232,$A546,'02_核算项'!$M$2:$M$6232,"NOX")</f>
        <v>0</v>
      </c>
      <c r="I546" s="4">
        <f>SUMIFS('02_核算项'!$AC$2:$AC$6232,'02_核算项'!$B$2:$B$6232,$A546,'02_核算项'!$M$2:$M$6232,"CO")</f>
        <v>0</v>
      </c>
      <c r="J546" s="4">
        <f>SUMIFS('02_核算项'!$AC$2:$AC$6232,'02_核算项'!$B$2:$B$6232,$A546,'02_核算项'!$M$2:$M$6232,"VOCS")</f>
        <v>0</v>
      </c>
      <c r="K546" s="4">
        <f>SUMIFS('02_核算项'!$AC$2:$AC$6232,'02_核算项'!$B$2:$B$6232,$A546,'02_核算项'!$M$2:$M$6232,"PM10")</f>
        <v>0</v>
      </c>
      <c r="L546" s="4">
        <f>SUMIFS('02_核算项'!$AC$2:$AC$6232,'02_核算项'!$B$2:$B$6232,$A546,'02_核算项'!$M$2:$M$6232,"PM25")</f>
        <v>0</v>
      </c>
      <c r="M546" s="4">
        <f>SUMIFS('02_核算项'!$AC$2:$AC$6232,'02_核算项'!$B$2:$B$6232,$A546,'02_核算项'!$M$2:$M$6232,"BC")</f>
        <v>0</v>
      </c>
      <c r="N546" s="4">
        <f>SUMIFS('02_核算项'!$AC$2:$AC$6232,'02_核算项'!$B$2:$B$6232,$A546,'02_核算项'!$M$2:$M$6232,"OC")</f>
        <v>0</v>
      </c>
      <c r="O546" s="4">
        <f>SUMIFS('02_核算项'!$AC$2:$AC$6232,'02_核算项'!$B$2:$B$6232,$A546,'02_核算项'!$M$2:$M$6232,"NH3")</f>
        <v>0.0</v>
      </c>
      <c r="X546" s="4">
        <f>SUMIFS('02_核算项'!$AD$2:$AD$6232,'02_核算项'!$B$2:$B$6232,$A546,'02_核算项'!$M$2:$M$6232,"NH3")</f>
        <v>0.0</v>
      </c>
      <c r="Y546" s="2">
        <v>57</v>
      </c>
    </row>
    <row r="547" spans="1:25">
      <c r="A547" s="2" t="s">
        <v>6853</v>
      </c>
      <c r="B547" s="2" t="s">
        <v>3003</v>
      </c>
      <c r="C547" s="2" t="s">
        <v>296</v>
      </c>
      <c r="D547" s="2" t="s">
        <v>50</v>
      </c>
      <c r="E547" s="2" t="s">
        <v>51</v>
      </c>
      <c r="F547" s="2" t="s">
        <v>52</v>
      </c>
      <c r="G547" s="4">
        <f>SUMIFS('02_核算项'!$AC$2:$AC$6232,'02_核算项'!$B$2:$B$6232,$A547,'02_核算项'!$M$2:$M$6232,"SO2")</f>
        <v>12059.409</v>
      </c>
      <c r="H547" s="4">
        <f>SUMIFS('02_核算项'!$AC$2:$AC$6232,'02_核算项'!$B$2:$B$6232,$A547,'02_核算项'!$M$2:$M$6232,"NOX")</f>
        <v>8524.34695</v>
      </c>
      <c r="I547" s="4">
        <f>SUMIFS('02_核算项'!$AC$2:$AC$6232,'02_核算项'!$B$2:$B$6232,$A547,'02_核算项'!$M$2:$M$6232,"CO")</f>
        <v>2364.59</v>
      </c>
      <c r="J547" s="4">
        <f>SUMIFS('02_核算项'!$AC$2:$AC$6232,'02_核算项'!$B$2:$B$6232,$A547,'02_核算项'!$M$2:$M$6232,"VOCS")</f>
        <v>47.2918</v>
      </c>
      <c r="K547" s="4">
        <f>SUMIFS('02_核算项'!$AC$2:$AC$6232,'02_核算项'!$B$2:$B$6232,$A547,'02_核算项'!$M$2:$M$6232,"PM10")</f>
        <v>32080.68810375</v>
      </c>
      <c r="L547" s="4">
        <f>SUMIFS('02_核算项'!$AC$2:$AC$6232,'02_核算项'!$B$2:$B$6232,$A547,'02_核算项'!$M$2:$M$6232,"PM25")</f>
        <v>8368.8751575</v>
      </c>
      <c r="M547" s="4">
        <f>SUMIFS('02_核算项'!$AC$2:$AC$6232,'02_核算项'!$B$2:$B$6232,$A547,'02_核算项'!$M$2:$M$6232,"BC")</f>
        <v>16.737750315000003</v>
      </c>
      <c r="N547" s="4">
        <f>SUMIFS('02_核算项'!$AC$2:$AC$6232,'02_核算项'!$B$2:$B$6232,$A547,'02_核算项'!$M$2:$M$6232,"OC")</f>
        <v>0.0</v>
      </c>
      <c r="O547" s="4">
        <f>SUMIFS('02_核算项'!$AC$2:$AC$6232,'02_核算项'!$B$2:$B$6232,$A547,'02_核算项'!$M$2:$M$6232,"NH3")</f>
        <v>189.1672</v>
      </c>
      <c r="P547" s="4">
        <f>SUMIFS('02_核算项'!$AD$2:$AD$6232,'02_核算项'!$B$2:$B$6232,$A547,'02_核算项'!$M$2:$M$6232,"SO2")</f>
        <v>2411.881799999999</v>
      </c>
      <c r="Q547" s="4">
        <f>SUMIFS('02_核算项'!$AD$2:$AD$6232,'02_核算项'!$B$2:$B$6232,$A547,'02_核算项'!$M$2:$M$6232,"NOX")</f>
        <v>3068.7649019999994</v>
      </c>
      <c r="R547" s="4">
        <f>SUMIFS('02_核算项'!$AD$2:$AD$6232,'02_核算项'!$B$2:$B$6232,$A547,'02_核算项'!$M$2:$M$6232,"CO")</f>
        <v>2364.59</v>
      </c>
      <c r="S547" s="4">
        <f>SUMIFS('02_核算项'!$AD$2:$AD$6232,'02_核算项'!$B$2:$B$6232,$A547,'02_核算项'!$M$2:$M$6232,"VOCS")</f>
        <v>47.2918</v>
      </c>
      <c r="T547" s="4">
        <f>SUMIFS('02_核算项'!$AD$2:$AD$6232,'02_核算项'!$B$2:$B$6232,$A547,'02_核算项'!$M$2:$M$6232,"PM10")</f>
        <v>571.8731357625005</v>
      </c>
      <c r="U547" s="4">
        <f>SUMIFS('02_核算项'!$AD$2:$AD$6232,'02_核算项'!$B$2:$B$6232,$A547,'02_核算项'!$M$2:$M$6232,"PM25")</f>
        <v>334.75500630000033</v>
      </c>
      <c r="V547" s="4">
        <f>SUMIFS('02_核算项'!$AD$2:$AD$6232,'02_核算项'!$B$2:$B$6232,$A547,'02_核算项'!$M$2:$M$6232,"BC")</f>
        <v>0.6695100126000008</v>
      </c>
      <c r="W547" s="4">
        <f>SUMIFS('02_核算项'!$AD$2:$AD$6232,'02_核算项'!$B$2:$B$6232,$A547,'02_核算项'!$M$2:$M$6232,"OC")</f>
        <v>0.0</v>
      </c>
      <c r="X547" s="4">
        <f>SUMIFS('02_核算项'!$AD$2:$AD$6232,'02_核算项'!$B$2:$B$6232,$A547,'02_核算项'!$M$2:$M$6232,"NH3")</f>
        <v>189.1672</v>
      </c>
      <c r="Y547" s="2">
        <v>15</v>
      </c>
    </row>
    <row r="548" spans="1:25">
      <c r="A548" s="2" t="s">
        <v>6863</v>
      </c>
      <c r="B548" s="2" t="s">
        <v>1913</v>
      </c>
      <c r="C548" s="2" t="s">
        <v>491</v>
      </c>
      <c r="D548" s="2" t="s">
        <v>278</v>
      </c>
      <c r="E548" s="2" t="s">
        <v>120</v>
      </c>
      <c r="F548" s="2" t="s">
        <v>142</v>
      </c>
      <c r="G548" s="4">
        <f>SUMIFS('02_核算项'!$AC$2:$AC$6232,'02_核算项'!$B$2:$B$6232,$A548,'02_核算项'!$M$2:$M$6232,"SO2")</f>
        <v>0</v>
      </c>
      <c r="H548" s="4">
        <f>SUMIFS('02_核算项'!$AC$2:$AC$6232,'02_核算项'!$B$2:$B$6232,$A548,'02_核算项'!$M$2:$M$6232,"NOX")</f>
        <v>0</v>
      </c>
      <c r="I548" s="4">
        <f>SUMIFS('02_核算项'!$AC$2:$AC$6232,'02_核算项'!$B$2:$B$6232,$A548,'02_核算项'!$M$2:$M$6232,"CO")</f>
        <v>0</v>
      </c>
      <c r="J548" s="4">
        <f>SUMIFS('02_核算项'!$AC$2:$AC$6232,'02_核算项'!$B$2:$B$6232,$A548,'02_核算项'!$M$2:$M$6232,"VOCS")</f>
        <v>0</v>
      </c>
      <c r="K548" s="4">
        <f>SUMIFS('02_核算项'!$AC$2:$AC$6232,'02_核算项'!$B$2:$B$6232,$A548,'02_核算项'!$M$2:$M$6232,"PM10")</f>
        <v>0</v>
      </c>
      <c r="L548" s="4">
        <f>SUMIFS('02_核算项'!$AC$2:$AC$6232,'02_核算项'!$B$2:$B$6232,$A548,'02_核算项'!$M$2:$M$6232,"PM25")</f>
        <v>0</v>
      </c>
      <c r="M548" s="4">
        <f>SUMIFS('02_核算项'!$AC$2:$AC$6232,'02_核算项'!$B$2:$B$6232,$A548,'02_核算项'!$M$2:$M$6232,"BC")</f>
        <v>0</v>
      </c>
      <c r="N548" s="4">
        <f>SUMIFS('02_核算项'!$AC$2:$AC$6232,'02_核算项'!$B$2:$B$6232,$A548,'02_核算项'!$M$2:$M$6232,"OC")</f>
        <v>0</v>
      </c>
      <c r="O548" s="4">
        <f>SUMIFS('02_核算项'!$AC$2:$AC$6232,'02_核算项'!$B$2:$B$6232,$A548,'02_核算项'!$M$2:$M$6232,"NH3")</f>
        <v>0</v>
      </c>
      <c r="Y548" s="2">
        <v>48</v>
      </c>
    </row>
    <row r="549" spans="1:25">
      <c r="A549" s="2" t="s">
        <v>6873</v>
      </c>
      <c r="B549" s="2" t="s">
        <v>3035</v>
      </c>
      <c r="C549" s="2" t="s">
        <v>984</v>
      </c>
      <c r="D549" s="2" t="s">
        <v>50</v>
      </c>
      <c r="E549" s="2" t="s">
        <v>227</v>
      </c>
      <c r="F549" s="2" t="s">
        <v>142</v>
      </c>
      <c r="G549" s="4">
        <f>SUMIFS('02_核算项'!$AC$2:$AC$6232,'02_核算项'!$B$2:$B$6232,$A549,'02_核算项'!$M$2:$M$6232,"SO2")</f>
        <v>0.0</v>
      </c>
      <c r="H549" s="4">
        <f>SUMIFS('02_核算项'!$AC$2:$AC$6232,'02_核算项'!$B$2:$B$6232,$A549,'02_核算项'!$M$2:$M$6232,"NOX")</f>
        <v>968.8129849999999</v>
      </c>
      <c r="I549" s="4">
        <f>SUMIFS('02_核算项'!$AC$2:$AC$6232,'02_核算项'!$B$2:$B$6232,$A549,'02_核算项'!$M$2:$M$6232,"CO")</f>
        <v>307.184605</v>
      </c>
      <c r="J549" s="4">
        <f>SUMIFS('02_核算项'!$AC$2:$AC$6232,'02_核算项'!$B$2:$B$6232,$A549,'02_核算项'!$M$2:$M$6232,"VOCS")</f>
        <v>4.725917</v>
      </c>
      <c r="K549" s="4">
        <f>SUMIFS('02_核算项'!$AC$2:$AC$6232,'02_核算项'!$B$2:$B$6232,$A549,'02_核算项'!$M$2:$M$6232,"PM10")</f>
        <v>7.0888755</v>
      </c>
      <c r="L549" s="4">
        <f>SUMIFS('02_核算项'!$AC$2:$AC$6232,'02_核算项'!$B$2:$B$6232,$A549,'02_核算项'!$M$2:$M$6232,"PM25")</f>
        <v>7.0888755</v>
      </c>
      <c r="M549" s="4">
        <f>SUMIFS('02_核算项'!$AC$2:$AC$6232,'02_核算项'!$B$2:$B$6232,$A549,'02_核算项'!$M$2:$M$6232,"BC")</f>
        <v>0.0</v>
      </c>
      <c r="N549" s="4">
        <f>SUMIFS('02_核算项'!$AC$2:$AC$6232,'02_核算项'!$B$2:$B$6232,$A549,'02_核算项'!$M$2:$M$6232,"OC")</f>
        <v>0.0</v>
      </c>
      <c r="O549" s="4">
        <f>SUMIFS('02_核算项'!$AC$2:$AC$6232,'02_核算项'!$B$2:$B$6232,$A549,'02_核算项'!$M$2:$M$6232,"NH3")</f>
        <v>0.0</v>
      </c>
      <c r="P549" s="4">
        <f>SUMIFS('02_核算项'!$AD$2:$AD$6232,'02_核算项'!$B$2:$B$6232,$A549,'02_核算项'!$M$2:$M$6232,"SO2")</f>
        <v>0.0</v>
      </c>
      <c r="Q549" s="4">
        <f>SUMIFS('02_核算项'!$AD$2:$AD$6232,'02_核算项'!$B$2:$B$6232,$A549,'02_核算项'!$M$2:$M$6232,"NOX")</f>
        <v>755.6741283</v>
      </c>
      <c r="R549" s="4">
        <f>SUMIFS('02_核算项'!$AD$2:$AD$6232,'02_核算项'!$B$2:$B$6232,$A549,'02_核算项'!$M$2:$M$6232,"CO")</f>
        <v>307.184605</v>
      </c>
      <c r="S549" s="4">
        <f>SUMIFS('02_核算项'!$AD$2:$AD$6232,'02_核算项'!$B$2:$B$6232,$A549,'02_核算项'!$M$2:$M$6232,"VOCS")</f>
        <v>4.725917</v>
      </c>
      <c r="T549" s="4">
        <f>SUMIFS('02_核算项'!$AD$2:$AD$6232,'02_核算项'!$B$2:$B$6232,$A549,'02_核算项'!$M$2:$M$6232,"PM10")</f>
        <v>7.0888755</v>
      </c>
      <c r="U549" s="4">
        <f>SUMIFS('02_核算项'!$AD$2:$AD$6232,'02_核算项'!$B$2:$B$6232,$A549,'02_核算项'!$M$2:$M$6232,"PM25")</f>
        <v>7.0888755</v>
      </c>
      <c r="V549" s="4">
        <f>SUMIFS('02_核算项'!$AD$2:$AD$6232,'02_核算项'!$B$2:$B$6232,$A549,'02_核算项'!$M$2:$M$6232,"BC")</f>
        <v>0.0</v>
      </c>
      <c r="W549" s="4">
        <f>SUMIFS('02_核算项'!$AD$2:$AD$6232,'02_核算项'!$B$2:$B$6232,$A549,'02_核算项'!$M$2:$M$6232,"OC")</f>
        <v>0.0</v>
      </c>
      <c r="X549" s="4">
        <f>SUMIFS('02_核算项'!$AD$2:$AD$6232,'02_核算项'!$B$2:$B$6232,$A549,'02_核算项'!$M$2:$M$6232,"NH3")</f>
        <v>0.0</v>
      </c>
      <c r="Y549" s="2">
        <v>32</v>
      </c>
    </row>
    <row r="550" spans="1:25">
      <c r="A550" s="2" t="s">
        <v>6883</v>
      </c>
      <c r="B550" s="2" t="s">
        <v>1824</v>
      </c>
      <c r="C550" s="2" t="s">
        <v>984</v>
      </c>
      <c r="D550" s="2" t="s">
        <v>224</v>
      </c>
      <c r="E550" s="2" t="s">
        <v>51</v>
      </c>
      <c r="F550" s="2" t="s">
        <v>52</v>
      </c>
      <c r="G550" s="4">
        <f>SUMIFS('02_核算项'!$AC$2:$AC$6232,'02_核算项'!$B$2:$B$6232,$A550,'02_核算项'!$M$2:$M$6232,"SO2")</f>
        <v>7192.836</v>
      </c>
      <c r="H550" s="4">
        <f>SUMIFS('02_核算项'!$AC$2:$AC$6232,'02_核算项'!$B$2:$B$6232,$A550,'02_核算项'!$M$2:$M$6232,"NOX")</f>
        <v>4125.303</v>
      </c>
      <c r="I550" s="4">
        <f>SUMIFS('02_核算项'!$AC$2:$AC$6232,'02_核算项'!$B$2:$B$6232,$A550,'02_核算项'!$M$2:$M$6232,"CO")</f>
        <v>1007.4</v>
      </c>
      <c r="J550" s="4">
        <f>SUMIFS('02_核算项'!$AC$2:$AC$6232,'02_核算项'!$B$2:$B$6232,$A550,'02_核算项'!$M$2:$M$6232,"VOCS")</f>
        <v>20.148</v>
      </c>
      <c r="K550" s="4">
        <f>SUMIFS('02_核算项'!$AC$2:$AC$6232,'02_核算项'!$B$2:$B$6232,$A550,'02_核算项'!$M$2:$M$6232,"PM10")</f>
        <v>16049.332656</v>
      </c>
      <c r="L550" s="4">
        <f>SUMIFS('02_核算项'!$AC$2:$AC$6232,'02_核算项'!$B$2:$B$6232,$A550,'02_核算项'!$M$2:$M$6232,"PM25")</f>
        <v>3873.976848000001</v>
      </c>
      <c r="M550" s="4">
        <f>SUMIFS('02_核算项'!$AC$2:$AC$6232,'02_核算项'!$B$2:$B$6232,$A550,'02_核算项'!$M$2:$M$6232,"BC")</f>
        <v>7.747953696000002</v>
      </c>
      <c r="N550" s="4">
        <f>SUMIFS('02_核算项'!$AC$2:$AC$6232,'02_核算项'!$B$2:$B$6232,$A550,'02_核算项'!$M$2:$M$6232,"OC")</f>
        <v>0.0</v>
      </c>
      <c r="O550" s="4">
        <f>SUMIFS('02_核算项'!$AC$2:$AC$6232,'02_核算项'!$B$2:$B$6232,$A550,'02_核算项'!$M$2:$M$6232,"NH3")</f>
        <v>80.592</v>
      </c>
      <c r="P550" s="4">
        <f>SUMIFS('02_核算项'!$AD$2:$AD$6232,'02_核算项'!$B$2:$B$6232,$A550,'02_核算项'!$M$2:$M$6232,"SO2")</f>
        <v>1438.5671999999997</v>
      </c>
      <c r="Q550" s="4">
        <f>SUMIFS('02_核算项'!$AD$2:$AD$6232,'02_核算项'!$B$2:$B$6232,$A550,'02_核算项'!$M$2:$M$6232,"NOX")</f>
        <v>1485.10908</v>
      </c>
      <c r="R550" s="4">
        <f>SUMIFS('02_核算项'!$AD$2:$AD$6232,'02_核算项'!$B$2:$B$6232,$A550,'02_核算项'!$M$2:$M$6232,"CO")</f>
        <v>1007.4</v>
      </c>
      <c r="S550" s="4">
        <f>SUMIFS('02_核算项'!$AD$2:$AD$6232,'02_核算项'!$B$2:$B$6232,$A550,'02_核算项'!$M$2:$M$6232,"VOCS")</f>
        <v>20.148</v>
      </c>
      <c r="T550" s="4">
        <f>SUMIFS('02_核算项'!$AD$2:$AD$6232,'02_核算项'!$B$2:$B$6232,$A550,'02_核算项'!$M$2:$M$6232,"PM10")</f>
        <v>276.71263200000027</v>
      </c>
      <c r="U550" s="4">
        <f>SUMIFS('02_核算项'!$AD$2:$AD$6232,'02_核算项'!$B$2:$B$6232,$A550,'02_核算项'!$M$2:$M$6232,"PM25")</f>
        <v>154.95907392000018</v>
      </c>
      <c r="V550" s="4">
        <f>SUMIFS('02_核算项'!$AD$2:$AD$6232,'02_核算项'!$B$2:$B$6232,$A550,'02_核算项'!$M$2:$M$6232,"BC")</f>
        <v>0.3099181478400004</v>
      </c>
      <c r="W550" s="4">
        <f>SUMIFS('02_核算项'!$AD$2:$AD$6232,'02_核算项'!$B$2:$B$6232,$A550,'02_核算项'!$M$2:$M$6232,"OC")</f>
        <v>0.0</v>
      </c>
      <c r="X550" s="4">
        <f>SUMIFS('02_核算项'!$AD$2:$AD$6232,'02_核算项'!$B$2:$B$6232,$A550,'02_核算项'!$M$2:$M$6232,"NH3")</f>
        <v>80.592</v>
      </c>
      <c r="Y550" s="2">
        <v>15</v>
      </c>
    </row>
    <row r="551" spans="1:25">
      <c r="A551" s="2" t="s">
        <v>6893</v>
      </c>
      <c r="B551" s="2" t="s">
        <v>4239</v>
      </c>
      <c r="C551" s="2" t="s">
        <v>514</v>
      </c>
      <c r="D551" s="2" t="s">
        <v>119</v>
      </c>
      <c r="E551" s="2" t="s">
        <v>227</v>
      </c>
      <c r="F551" s="2" t="s">
        <v>52</v>
      </c>
      <c r="G551" s="4">
        <f>SUMIFS('02_核算项'!$AC$2:$AC$6232,'02_核算项'!$B$2:$B$6232,$A551,'02_核算项'!$M$2:$M$6232,"SO2")</f>
        <v>0.0</v>
      </c>
      <c r="H551" s="4">
        <f>SUMIFS('02_核算项'!$AC$2:$AC$6232,'02_核算项'!$B$2:$B$6232,$A551,'02_核算项'!$M$2:$M$6232,"NOX")</f>
        <v>0.527527</v>
      </c>
      <c r="I551" s="4">
        <f>SUMIFS('02_核算项'!$AC$2:$AC$6232,'02_核算项'!$B$2:$B$6232,$A551,'02_核算项'!$M$2:$M$6232,"CO")</f>
        <v>0.050778</v>
      </c>
      <c r="J551" s="4">
        <f>SUMIFS('02_核算项'!$AC$2:$AC$6232,'02_核算项'!$B$2:$B$6232,$A551,'02_核算项'!$M$2:$M$6232,"VOCS")</f>
        <v>4.65465</v>
      </c>
      <c r="K551" s="4">
        <f>SUMIFS('02_核算项'!$AC$2:$AC$6232,'02_核算项'!$B$2:$B$6232,$A551,'02_核算项'!$M$2:$M$6232,"PM10")</f>
        <v>0.0239785</v>
      </c>
      <c r="L551" s="4">
        <f>SUMIFS('02_核算项'!$AC$2:$AC$6232,'02_核算项'!$B$2:$B$6232,$A551,'02_核算项'!$M$2:$M$6232,"PM25")</f>
        <v>0.0239785</v>
      </c>
      <c r="M551" s="4">
        <f>SUMIFS('02_核算项'!$AC$2:$AC$6232,'02_核算项'!$B$2:$B$6232,$A551,'02_核算项'!$M$2:$M$6232,"BC")</f>
        <v>0.002821</v>
      </c>
      <c r="N551" s="4">
        <f>SUMIFS('02_核算项'!$AC$2:$AC$6232,'02_核算项'!$B$2:$B$6232,$A551,'02_核算项'!$M$2:$M$6232,"OC")</f>
        <v>0.0126945</v>
      </c>
      <c r="O551" s="4">
        <f>SUMIFS('02_核算项'!$AC$2:$AC$6232,'02_核算项'!$B$2:$B$6232,$A551,'02_核算项'!$M$2:$M$6232,"NH3")</f>
        <v>0.0</v>
      </c>
      <c r="P551" s="4">
        <f>SUMIFS('02_核算项'!$AD$2:$AD$6232,'02_核算项'!$B$2:$B$6232,$A551,'02_核算项'!$M$2:$M$6232,"SO2")</f>
        <v>0.0</v>
      </c>
      <c r="Q551" s="4">
        <f>SUMIFS('02_核算项'!$AD$2:$AD$6232,'02_核算项'!$B$2:$B$6232,$A551,'02_核算项'!$M$2:$M$6232,"NOX")</f>
        <v>0.41147106</v>
      </c>
      <c r="R551" s="4">
        <f>SUMIFS('02_核算项'!$AD$2:$AD$6232,'02_核算项'!$B$2:$B$6232,$A551,'02_核算项'!$M$2:$M$6232,"CO")</f>
        <v>0.050778</v>
      </c>
      <c r="S551" s="4">
        <f>SUMIFS('02_核算项'!$AD$2:$AD$6232,'02_核算项'!$B$2:$B$6232,$A551,'02_核算项'!$M$2:$M$6232,"VOCS")</f>
        <v>4.65465</v>
      </c>
      <c r="T551" s="4">
        <f>SUMIFS('02_核算项'!$AD$2:$AD$6232,'02_核算项'!$B$2:$B$6232,$A551,'02_核算项'!$M$2:$M$6232,"PM10")</f>
        <v>0.0239785</v>
      </c>
      <c r="U551" s="4">
        <f>SUMIFS('02_核算项'!$AD$2:$AD$6232,'02_核算项'!$B$2:$B$6232,$A551,'02_核算项'!$M$2:$M$6232,"PM25")</f>
        <v>0.0239785</v>
      </c>
      <c r="V551" s="4">
        <f>SUMIFS('02_核算项'!$AD$2:$AD$6232,'02_核算项'!$B$2:$B$6232,$A551,'02_核算项'!$M$2:$M$6232,"BC")</f>
        <v>0.002821</v>
      </c>
      <c r="W551" s="4">
        <f>SUMIFS('02_核算项'!$AD$2:$AD$6232,'02_核算项'!$B$2:$B$6232,$A551,'02_核算项'!$M$2:$M$6232,"OC")</f>
        <v>0.0126945</v>
      </c>
      <c r="X551" s="4">
        <f>SUMIFS('02_核算项'!$AD$2:$AD$6232,'02_核算项'!$B$2:$B$6232,$A551,'02_核算项'!$M$2:$M$6232,"NH3")</f>
        <v>0.0</v>
      </c>
      <c r="Y551" s="2">
        <v>32</v>
      </c>
    </row>
    <row r="552" spans="1:25">
      <c r="A552" s="2" t="s">
        <v>6903</v>
      </c>
      <c r="B552" s="2" t="s">
        <v>1226</v>
      </c>
      <c r="C552" s="2" t="s">
        <v>1106</v>
      </c>
      <c r="D552" s="2" t="s">
        <v>119</v>
      </c>
      <c r="E552" s="2" t="s">
        <v>227</v>
      </c>
      <c r="F552" s="2" t="s">
        <v>52</v>
      </c>
      <c r="G552" s="4">
        <f>SUMIFS('02_核算项'!$AC$2:$AC$6232,'02_核算项'!$B$2:$B$6232,$A552,'02_核算项'!$M$2:$M$6232,"SO2")</f>
        <v>0.0</v>
      </c>
      <c r="H552" s="4">
        <f>SUMIFS('02_核算项'!$AC$2:$AC$6232,'02_核算项'!$B$2:$B$6232,$A552,'02_核算项'!$M$2:$M$6232,"NOX")</f>
        <v>16.895321</v>
      </c>
      <c r="I552" s="4">
        <f>SUMIFS('02_核算项'!$AC$2:$AC$6232,'02_核算项'!$B$2:$B$6232,$A552,'02_核算项'!$M$2:$M$6232,"CO")</f>
        <v>5.357053</v>
      </c>
      <c r="J552" s="4">
        <f>SUMIFS('02_核算项'!$AC$2:$AC$6232,'02_核算项'!$B$2:$B$6232,$A552,'02_核算项'!$M$2:$M$6232,"VOCS")</f>
        <v>0.0824162</v>
      </c>
      <c r="K552" s="4">
        <f>SUMIFS('02_核算项'!$AC$2:$AC$6232,'02_核算项'!$B$2:$B$6232,$A552,'02_核算项'!$M$2:$M$6232,"PM10")</f>
        <v>0.12362429999999999</v>
      </c>
      <c r="L552" s="4">
        <f>SUMIFS('02_核算项'!$AC$2:$AC$6232,'02_核算项'!$B$2:$B$6232,$A552,'02_核算项'!$M$2:$M$6232,"PM25")</f>
        <v>0.12362429999999999</v>
      </c>
      <c r="M552" s="4">
        <f>SUMIFS('02_核算项'!$AC$2:$AC$6232,'02_核算项'!$B$2:$B$6232,$A552,'02_核算项'!$M$2:$M$6232,"BC")</f>
        <v>0.0</v>
      </c>
      <c r="N552" s="4">
        <f>SUMIFS('02_核算项'!$AC$2:$AC$6232,'02_核算项'!$B$2:$B$6232,$A552,'02_核算项'!$M$2:$M$6232,"OC")</f>
        <v>0.0</v>
      </c>
      <c r="O552" s="4">
        <f>SUMIFS('02_核算项'!$AC$2:$AC$6232,'02_核算项'!$B$2:$B$6232,$A552,'02_核算项'!$M$2:$M$6232,"NH3")</f>
        <v>0.0</v>
      </c>
      <c r="P552" s="4">
        <f>SUMIFS('02_核算项'!$AD$2:$AD$6232,'02_核算项'!$B$2:$B$6232,$A552,'02_核算项'!$M$2:$M$6232,"SO2")</f>
        <v>0.0</v>
      </c>
      <c r="Q552" s="4">
        <f>SUMIFS('02_核算项'!$AD$2:$AD$6232,'02_核算项'!$B$2:$B$6232,$A552,'02_核算项'!$M$2:$M$6232,"NOX")</f>
        <v>16.895321</v>
      </c>
      <c r="R552" s="4">
        <f>SUMIFS('02_核算项'!$AD$2:$AD$6232,'02_核算项'!$B$2:$B$6232,$A552,'02_核算项'!$M$2:$M$6232,"CO")</f>
        <v>5.357053</v>
      </c>
      <c r="S552" s="4">
        <f>SUMIFS('02_核算项'!$AD$2:$AD$6232,'02_核算项'!$B$2:$B$6232,$A552,'02_核算项'!$M$2:$M$6232,"VOCS")</f>
        <v>0.0824162</v>
      </c>
      <c r="T552" s="4">
        <f>SUMIFS('02_核算项'!$AD$2:$AD$6232,'02_核算项'!$B$2:$B$6232,$A552,'02_核算项'!$M$2:$M$6232,"PM10")</f>
        <v>0.12362429999999999</v>
      </c>
      <c r="U552" s="4">
        <f>SUMIFS('02_核算项'!$AD$2:$AD$6232,'02_核算项'!$B$2:$B$6232,$A552,'02_核算项'!$M$2:$M$6232,"PM25")</f>
        <v>0.12362429999999999</v>
      </c>
      <c r="V552" s="4">
        <f>SUMIFS('02_核算项'!$AD$2:$AD$6232,'02_核算项'!$B$2:$B$6232,$A552,'02_核算项'!$M$2:$M$6232,"BC")</f>
        <v>0.0</v>
      </c>
      <c r="W552" s="4">
        <f>SUMIFS('02_核算项'!$AD$2:$AD$6232,'02_核算项'!$B$2:$B$6232,$A552,'02_核算项'!$M$2:$M$6232,"OC")</f>
        <v>0.0</v>
      </c>
      <c r="X552" s="4">
        <f>SUMIFS('02_核算项'!$AD$2:$AD$6232,'02_核算项'!$B$2:$B$6232,$A552,'02_核算项'!$M$2:$M$6232,"NH3")</f>
        <v>0.0</v>
      </c>
      <c r="Y552" s="2">
        <v>33</v>
      </c>
    </row>
    <row r="553" spans="1:25">
      <c r="A553" s="2" t="s">
        <v>6913</v>
      </c>
      <c r="B553" s="2" t="s">
        <v>2236</v>
      </c>
      <c r="C553" s="2" t="s">
        <v>526</v>
      </c>
      <c r="D553" s="2" t="s">
        <v>50</v>
      </c>
      <c r="E553" s="2" t="s">
        <v>51</v>
      </c>
      <c r="F553" s="2" t="s">
        <v>297</v>
      </c>
      <c r="G553" s="4">
        <f>SUMIFS('02_核算项'!$AC$2:$AC$6232,'02_核算项'!$B$2:$B$6232,$A553,'02_核算项'!$M$2:$M$6232,"SO2")</f>
        <v>19742.809263</v>
      </c>
      <c r="H553" s="4">
        <f>SUMIFS('02_核算项'!$AC$2:$AC$6232,'02_核算项'!$B$2:$B$6232,$A553,'02_核算项'!$M$2:$M$6232,"NOX")</f>
        <v>9401.076088</v>
      </c>
      <c r="I553" s="4">
        <f>SUMIFS('02_核算项'!$AC$2:$AC$6232,'02_核算项'!$B$2:$B$6232,$A553,'02_核算项'!$M$2:$M$6232,"CO")</f>
        <v>2606.945862</v>
      </c>
      <c r="J553" s="4">
        <f>SUMIFS('02_核算项'!$AC$2:$AC$6232,'02_核算项'!$B$2:$B$6232,$A553,'02_核算项'!$M$2:$M$6232,"VOCS")</f>
        <v>52.2073301</v>
      </c>
      <c r="K553" s="4">
        <f>SUMIFS('02_核算项'!$AC$2:$AC$6232,'02_核算项'!$B$2:$B$6232,$A553,'02_核算项'!$M$2:$M$6232,"PM10")</f>
        <v>38354.4245065</v>
      </c>
      <c r="L553" s="4">
        <f>SUMIFS('02_核算项'!$AC$2:$AC$6232,'02_核算项'!$B$2:$B$6232,$A553,'02_核算项'!$M$2:$M$6232,"PM25")</f>
        <v>10005.716308</v>
      </c>
      <c r="M553" s="4">
        <f>SUMIFS('02_核算项'!$AC$2:$AC$6232,'02_核算项'!$B$2:$B$6232,$A553,'02_核算项'!$M$2:$M$6232,"BC")</f>
        <v>20.016650545999997</v>
      </c>
      <c r="N553" s="4">
        <f>SUMIFS('02_核算项'!$AC$2:$AC$6232,'02_核算项'!$B$2:$B$6232,$A553,'02_核算项'!$M$2:$M$6232,"OC")</f>
        <v>0.0231908</v>
      </c>
      <c r="O553" s="4">
        <f>SUMIFS('02_核算项'!$AC$2:$AC$6232,'02_核算项'!$B$2:$B$6232,$A553,'02_核算项'!$M$2:$M$6232,"NH3")</f>
        <v>208.52784</v>
      </c>
      <c r="P553" s="4">
        <f>SUMIFS('02_核算项'!$AD$2:$AD$6232,'02_核算项'!$B$2:$B$6232,$A553,'02_核算项'!$M$2:$M$6232,"SO2")</f>
        <v>3948.561852599999</v>
      </c>
      <c r="Q553" s="4">
        <f>SUMIFS('02_核算项'!$AD$2:$AD$6232,'02_核算项'!$B$2:$B$6232,$A553,'02_核算项'!$M$2:$M$6232,"NOX")</f>
        <v>3384.38739168</v>
      </c>
      <c r="R553" s="4">
        <f>SUMIFS('02_核算项'!$AD$2:$AD$6232,'02_核算项'!$B$2:$B$6232,$A553,'02_核算项'!$M$2:$M$6232,"CO")</f>
        <v>2606.945862</v>
      </c>
      <c r="S553" s="4">
        <f>SUMIFS('02_核算项'!$AD$2:$AD$6232,'02_核算项'!$B$2:$B$6232,$A553,'02_核算项'!$M$2:$M$6232,"VOCS")</f>
        <v>52.2073301</v>
      </c>
      <c r="T553" s="4">
        <f>SUMIFS('02_核算项'!$AD$2:$AD$6232,'02_核算项'!$B$2:$B$6232,$A553,'02_核算项'!$M$2:$M$6232,"PM10")</f>
        <v>683.7157343050006</v>
      </c>
      <c r="U553" s="4">
        <f>SUMIFS('02_核算项'!$AD$2:$AD$6232,'02_核算项'!$B$2:$B$6232,$A553,'02_核算项'!$M$2:$M$6232,"PM25")</f>
        <v>400.22865232000026</v>
      </c>
      <c r="V553" s="4">
        <f>SUMIFS('02_核算项'!$AD$2:$AD$6232,'02_核算项'!$B$2:$B$6232,$A553,'02_核算项'!$M$2:$M$6232,"BC")</f>
        <v>0.8006660218400006</v>
      </c>
      <c r="W553" s="4">
        <f>SUMIFS('02_核算项'!$AD$2:$AD$6232,'02_核算项'!$B$2:$B$6232,$A553,'02_核算项'!$M$2:$M$6232,"OC")</f>
        <v>0.0009276320000000008</v>
      </c>
      <c r="X553" s="4">
        <f>SUMIFS('02_核算项'!$AD$2:$AD$6232,'02_核算项'!$B$2:$B$6232,$A553,'02_核算项'!$M$2:$M$6232,"NH3")</f>
        <v>208.52784</v>
      </c>
      <c r="Y553" s="2">
        <v>29</v>
      </c>
    </row>
    <row r="554" spans="1:25">
      <c r="A554" s="2" t="s">
        <v>6931</v>
      </c>
      <c r="B554" s="2" t="s">
        <v>6932</v>
      </c>
      <c r="C554" s="2" t="s">
        <v>514</v>
      </c>
      <c r="D554" s="2" t="s">
        <v>50</v>
      </c>
      <c r="E554" s="2" t="s">
        <v>225</v>
      </c>
      <c r="F554" s="2" t="s">
        <v>142</v>
      </c>
      <c r="G554" s="4">
        <f>SUMIFS('02_核算项'!$AC$2:$AC$6232,'02_核算项'!$B$2:$B$6232,$A554,'02_核算项'!$M$2:$M$6232,"SO2")</f>
        <v>0.0</v>
      </c>
      <c r="H554" s="4">
        <f>SUMIFS('02_核算项'!$AC$2:$AC$6232,'02_核算项'!$B$2:$B$6232,$A554,'02_核算项'!$M$2:$M$6232,"NOX")</f>
        <v>172.59564999999998</v>
      </c>
      <c r="I554" s="4">
        <f>SUMIFS('02_核算项'!$AC$2:$AC$6232,'02_核算项'!$B$2:$B$6232,$A554,'02_核算项'!$M$2:$M$6232,"CO")</f>
        <v>54.72545</v>
      </c>
      <c r="J554" s="4">
        <f>SUMIFS('02_核算项'!$AC$2:$AC$6232,'02_核算项'!$B$2:$B$6232,$A554,'02_核算项'!$M$2:$M$6232,"VOCS")</f>
        <v>0.84193</v>
      </c>
      <c r="K554" s="4">
        <f>SUMIFS('02_核算项'!$AC$2:$AC$6232,'02_核算项'!$B$2:$B$6232,$A554,'02_核算项'!$M$2:$M$6232,"PM10")</f>
        <v>1.262895</v>
      </c>
      <c r="L554" s="4">
        <f>SUMIFS('02_核算项'!$AC$2:$AC$6232,'02_核算项'!$B$2:$B$6232,$A554,'02_核算项'!$M$2:$M$6232,"PM25")</f>
        <v>1.262895</v>
      </c>
      <c r="M554" s="4">
        <f>SUMIFS('02_核算项'!$AC$2:$AC$6232,'02_核算项'!$B$2:$B$6232,$A554,'02_核算项'!$M$2:$M$6232,"BC")</f>
        <v>0.0</v>
      </c>
      <c r="N554" s="4">
        <f>SUMIFS('02_核算项'!$AC$2:$AC$6232,'02_核算项'!$B$2:$B$6232,$A554,'02_核算项'!$M$2:$M$6232,"OC")</f>
        <v>0.0</v>
      </c>
      <c r="O554" s="4">
        <f>SUMIFS('02_核算项'!$AC$2:$AC$6232,'02_核算项'!$B$2:$B$6232,$A554,'02_核算项'!$M$2:$M$6232,"NH3")</f>
        <v>0.0</v>
      </c>
      <c r="P554" s="4">
        <f>SUMIFS('02_核算项'!$AD$2:$AD$6232,'02_核算项'!$B$2:$B$6232,$A554,'02_核算项'!$M$2:$M$6232,"SO2")</f>
        <v>0.0</v>
      </c>
      <c r="Q554" s="4">
        <f>SUMIFS('02_核算项'!$AD$2:$AD$6232,'02_核算项'!$B$2:$B$6232,$A554,'02_核算项'!$M$2:$M$6232,"NOX")</f>
        <v>134.624607</v>
      </c>
      <c r="R554" s="4">
        <f>SUMIFS('02_核算项'!$AD$2:$AD$6232,'02_核算项'!$B$2:$B$6232,$A554,'02_核算项'!$M$2:$M$6232,"CO")</f>
        <v>54.72545</v>
      </c>
      <c r="S554" s="4">
        <f>SUMIFS('02_核算项'!$AD$2:$AD$6232,'02_核算项'!$B$2:$B$6232,$A554,'02_核算项'!$M$2:$M$6232,"VOCS")</f>
        <v>0.84193</v>
      </c>
      <c r="T554" s="4">
        <f>SUMIFS('02_核算项'!$AD$2:$AD$6232,'02_核算项'!$B$2:$B$6232,$A554,'02_核算项'!$M$2:$M$6232,"PM10")</f>
        <v>1.262895</v>
      </c>
      <c r="U554" s="4">
        <f>SUMIFS('02_核算项'!$AD$2:$AD$6232,'02_核算项'!$B$2:$B$6232,$A554,'02_核算项'!$M$2:$M$6232,"PM25")</f>
        <v>1.262895</v>
      </c>
      <c r="V554" s="4">
        <f>SUMIFS('02_核算项'!$AD$2:$AD$6232,'02_核算项'!$B$2:$B$6232,$A554,'02_核算项'!$M$2:$M$6232,"BC")</f>
        <v>0.0</v>
      </c>
      <c r="W554" s="4">
        <f>SUMIFS('02_核算项'!$AD$2:$AD$6232,'02_核算项'!$B$2:$B$6232,$A554,'02_核算项'!$M$2:$M$6232,"OC")</f>
        <v>0.0</v>
      </c>
      <c r="X554" s="4">
        <f>SUMIFS('02_核算项'!$AD$2:$AD$6232,'02_核算项'!$B$2:$B$6232,$A554,'02_核算项'!$M$2:$M$6232,"NH3")</f>
        <v>0.0</v>
      </c>
      <c r="Y554" s="2">
        <v>32</v>
      </c>
    </row>
    <row r="555" spans="1:25">
      <c r="A555" s="2" t="s">
        <v>6942</v>
      </c>
      <c r="B555" s="2" t="s">
        <v>1298</v>
      </c>
      <c r="C555" s="2" t="s">
        <v>924</v>
      </c>
      <c r="D555" s="2" t="s">
        <v>50</v>
      </c>
      <c r="E555" s="2" t="s">
        <v>225</v>
      </c>
      <c r="F555" s="2" t="s">
        <v>52</v>
      </c>
      <c r="G555" s="4">
        <f>SUMIFS('02_核算项'!$AC$2:$AC$6232,'02_核算项'!$B$2:$B$6232,$A555,'02_核算项'!$M$2:$M$6232,"SO2")</f>
        <v>0.0</v>
      </c>
      <c r="H555" s="4">
        <f>SUMIFS('02_核算项'!$AC$2:$AC$6232,'02_核算项'!$B$2:$B$6232,$A555,'02_核算项'!$M$2:$M$6232,"NOX")</f>
        <v>341.243</v>
      </c>
      <c r="I555" s="4">
        <f>SUMIFS('02_核算项'!$AC$2:$AC$6232,'02_核算项'!$B$2:$B$6232,$A555,'02_核算项'!$M$2:$M$6232,"CO")</f>
        <v>108.199</v>
      </c>
      <c r="J555" s="4">
        <f>SUMIFS('02_核算项'!$AC$2:$AC$6232,'02_核算项'!$B$2:$B$6232,$A555,'02_核算项'!$M$2:$M$6232,"VOCS")</f>
        <v>1.6646</v>
      </c>
      <c r="K555" s="4">
        <f>SUMIFS('02_核算项'!$AC$2:$AC$6232,'02_核算项'!$B$2:$B$6232,$A555,'02_核算项'!$M$2:$M$6232,"PM10")</f>
        <v>2.4969</v>
      </c>
      <c r="L555" s="4">
        <f>SUMIFS('02_核算项'!$AC$2:$AC$6232,'02_核算项'!$B$2:$B$6232,$A555,'02_核算项'!$M$2:$M$6232,"PM25")</f>
        <v>2.4969</v>
      </c>
      <c r="M555" s="4">
        <f>SUMIFS('02_核算项'!$AC$2:$AC$6232,'02_核算项'!$B$2:$B$6232,$A555,'02_核算项'!$M$2:$M$6232,"BC")</f>
        <v>0.0</v>
      </c>
      <c r="N555" s="4">
        <f>SUMIFS('02_核算项'!$AC$2:$AC$6232,'02_核算项'!$B$2:$B$6232,$A555,'02_核算项'!$M$2:$M$6232,"OC")</f>
        <v>0.0</v>
      </c>
      <c r="O555" s="4">
        <f>SUMIFS('02_核算项'!$AC$2:$AC$6232,'02_核算项'!$B$2:$B$6232,$A555,'02_核算项'!$M$2:$M$6232,"NH3")</f>
        <v>0.0</v>
      </c>
      <c r="P555" s="4">
        <f>SUMIFS('02_核算项'!$AD$2:$AD$6232,'02_核算项'!$B$2:$B$6232,$A555,'02_核算项'!$M$2:$M$6232,"SO2")</f>
        <v>0.0</v>
      </c>
      <c r="Q555" s="4">
        <f>SUMIFS('02_核算项'!$AD$2:$AD$6232,'02_核算项'!$B$2:$B$6232,$A555,'02_核算项'!$M$2:$M$6232,"NOX")</f>
        <v>266.16954</v>
      </c>
      <c r="R555" s="4">
        <f>SUMIFS('02_核算项'!$AD$2:$AD$6232,'02_核算项'!$B$2:$B$6232,$A555,'02_核算项'!$M$2:$M$6232,"CO")</f>
        <v>108.199</v>
      </c>
      <c r="S555" s="4">
        <f>SUMIFS('02_核算项'!$AD$2:$AD$6232,'02_核算项'!$B$2:$B$6232,$A555,'02_核算项'!$M$2:$M$6232,"VOCS")</f>
        <v>1.6646</v>
      </c>
      <c r="T555" s="4">
        <f>SUMIFS('02_核算项'!$AD$2:$AD$6232,'02_核算项'!$B$2:$B$6232,$A555,'02_核算项'!$M$2:$M$6232,"PM10")</f>
        <v>2.4969</v>
      </c>
      <c r="U555" s="4">
        <f>SUMIFS('02_核算项'!$AD$2:$AD$6232,'02_核算项'!$B$2:$B$6232,$A555,'02_核算项'!$M$2:$M$6232,"PM25")</f>
        <v>2.4969</v>
      </c>
      <c r="V555" s="4">
        <f>SUMIFS('02_核算项'!$AD$2:$AD$6232,'02_核算项'!$B$2:$B$6232,$A555,'02_核算项'!$M$2:$M$6232,"BC")</f>
        <v>0.0</v>
      </c>
      <c r="W555" s="4">
        <f>SUMIFS('02_核算项'!$AD$2:$AD$6232,'02_核算项'!$B$2:$B$6232,$A555,'02_核算项'!$M$2:$M$6232,"OC")</f>
        <v>0.0</v>
      </c>
      <c r="X555" s="4">
        <f>SUMIFS('02_核算项'!$AD$2:$AD$6232,'02_核算项'!$B$2:$B$6232,$A555,'02_核算项'!$M$2:$M$6232,"NH3")</f>
        <v>0.0</v>
      </c>
      <c r="Y555" s="2">
        <v>41</v>
      </c>
    </row>
    <row r="556" spans="1:25">
      <c r="A556" s="2" t="s">
        <v>6952</v>
      </c>
      <c r="B556" s="2" t="s">
        <v>6183</v>
      </c>
      <c r="C556" s="2" t="s">
        <v>911</v>
      </c>
      <c r="D556" s="2" t="s">
        <v>278</v>
      </c>
      <c r="E556" s="2" t="s">
        <v>120</v>
      </c>
      <c r="F556" s="2" t="s">
        <v>52</v>
      </c>
      <c r="G556" s="4">
        <f>SUMIFS('02_核算项'!$AC$2:$AC$6232,'02_核算项'!$B$2:$B$6232,$A556,'02_核算项'!$M$2:$M$6232,"SO2")</f>
        <v>0.10128</v>
      </c>
      <c r="H556" s="4">
        <f>SUMIFS('02_核算项'!$AC$2:$AC$6232,'02_核算项'!$B$2:$B$6232,$A556,'02_核算项'!$M$2:$M$6232,"NOX")</f>
        <v>0.249824</v>
      </c>
      <c r="I556" s="4">
        <f>SUMIFS('02_核算项'!$AC$2:$AC$6232,'02_核算项'!$B$2:$B$6232,$A556,'02_核算项'!$M$2:$M$6232,"CO")</f>
        <v>0.020256</v>
      </c>
      <c r="J556" s="4">
        <f>SUMIFS('02_核算项'!$AC$2:$AC$6232,'02_核算项'!$B$2:$B$6232,$A556,'02_核算项'!$M$2:$M$6232,"VOCS")</f>
        <v>0.0043888</v>
      </c>
      <c r="K556" s="4">
        <f>SUMIFS('02_核算项'!$AC$2:$AC$6232,'02_核算项'!$B$2:$B$6232,$A556,'02_核算项'!$M$2:$M$6232,"PM10")</f>
        <v>0.01688</v>
      </c>
      <c r="L556" s="4">
        <f>SUMIFS('02_核算项'!$AC$2:$AC$6232,'02_核算项'!$B$2:$B$6232,$A556,'02_核算项'!$M$2:$M$6232,"PM25")</f>
        <v>0.01688</v>
      </c>
      <c r="M556" s="4">
        <f>SUMIFS('02_核算项'!$AC$2:$AC$6232,'02_核算项'!$B$2:$B$6232,$A556,'02_核算项'!$M$2:$M$6232,"BC")</f>
        <v>0.0003376</v>
      </c>
      <c r="N556" s="4">
        <f>SUMIFS('02_核算项'!$AC$2:$AC$6232,'02_核算项'!$B$2:$B$6232,$A556,'02_核算项'!$M$2:$M$6232,"OC")</f>
        <v>0.0013504</v>
      </c>
      <c r="O556" s="4">
        <f>SUMIFS('02_核算项'!$AC$2:$AC$6232,'02_核算项'!$B$2:$B$6232,$A556,'02_核算项'!$M$2:$M$6232,"NH3")</f>
        <v>0.0</v>
      </c>
      <c r="P556" s="4">
        <f>SUMIFS('02_核算项'!$AD$2:$AD$6232,'02_核算项'!$B$2:$B$6232,$A556,'02_核算项'!$M$2:$M$6232,"SO2")</f>
        <v>0.10128</v>
      </c>
      <c r="Q556" s="4">
        <f>SUMIFS('02_核算项'!$AD$2:$AD$6232,'02_核算项'!$B$2:$B$6232,$A556,'02_核算项'!$M$2:$M$6232,"NOX")</f>
        <v>0.249824</v>
      </c>
      <c r="R556" s="4">
        <f>SUMIFS('02_核算项'!$AD$2:$AD$6232,'02_核算项'!$B$2:$B$6232,$A556,'02_核算项'!$M$2:$M$6232,"CO")</f>
        <v>0.020256</v>
      </c>
      <c r="S556" s="4">
        <f>SUMIFS('02_核算项'!$AD$2:$AD$6232,'02_核算项'!$B$2:$B$6232,$A556,'02_核算项'!$M$2:$M$6232,"VOCS")</f>
        <v>0.0043888</v>
      </c>
      <c r="T556" s="4">
        <f>SUMIFS('02_核算项'!$AD$2:$AD$6232,'02_核算项'!$B$2:$B$6232,$A556,'02_核算项'!$M$2:$M$6232,"PM10")</f>
        <v>0.01688</v>
      </c>
      <c r="U556" s="4">
        <f>SUMIFS('02_核算项'!$AD$2:$AD$6232,'02_核算项'!$B$2:$B$6232,$A556,'02_核算项'!$M$2:$M$6232,"PM25")</f>
        <v>0.01688</v>
      </c>
      <c r="V556" s="4">
        <f>SUMIFS('02_核算项'!$AD$2:$AD$6232,'02_核算项'!$B$2:$B$6232,$A556,'02_核算项'!$M$2:$M$6232,"BC")</f>
        <v>0.0003376</v>
      </c>
      <c r="W556" s="4">
        <f>SUMIFS('02_核算项'!$AD$2:$AD$6232,'02_核算项'!$B$2:$B$6232,$A556,'02_核算项'!$M$2:$M$6232,"OC")</f>
        <v>0.0013504</v>
      </c>
      <c r="X556" s="4">
        <f>SUMIFS('02_核算项'!$AD$2:$AD$6232,'02_核算项'!$B$2:$B$6232,$A556,'02_核算项'!$M$2:$M$6232,"NH3")</f>
        <v>0.0</v>
      </c>
      <c r="Y556" s="2">
        <v>81</v>
      </c>
    </row>
    <row r="557" spans="1:25">
      <c r="A557" s="2" t="s">
        <v>6970</v>
      </c>
      <c r="B557" s="2" t="s">
        <v>1248</v>
      </c>
      <c r="C557" s="2" t="s">
        <v>325</v>
      </c>
      <c r="D557" s="2" t="s">
        <v>119</v>
      </c>
      <c r="E557" s="2" t="s">
        <v>51</v>
      </c>
      <c r="F557" s="2" t="s">
        <v>52</v>
      </c>
      <c r="G557" s="4">
        <f>SUMIFS('02_核算项'!$AC$2:$AC$6232,'02_核算项'!$B$2:$B$6232,$A557,'02_核算项'!$M$2:$M$6232,"SO2")</f>
        <v>18.976386000000005</v>
      </c>
      <c r="H557" s="4">
        <f>SUMIFS('02_核算项'!$AC$2:$AC$6232,'02_核算项'!$B$2:$B$6232,$A557,'02_核算项'!$M$2:$M$6232,"NOX")</f>
        <v>21.4665</v>
      </c>
      <c r="I557" s="4">
        <f>SUMIFS('02_核算项'!$AC$2:$AC$6232,'02_核算项'!$B$2:$B$6232,$A557,'02_核算项'!$M$2:$M$6232,"CO")</f>
        <v>5.7244</v>
      </c>
      <c r="J557" s="4">
        <f>SUMIFS('02_核算项'!$AC$2:$AC$6232,'02_核算项'!$B$2:$B$6232,$A557,'02_核算项'!$M$2:$M$6232,"VOCS")</f>
        <v>0.515196</v>
      </c>
      <c r="K557" s="4">
        <f>SUMIFS('02_核算项'!$AC$2:$AC$6232,'02_核算项'!$B$2:$B$6232,$A557,'02_核算项'!$M$2:$M$6232,"PM10")</f>
        <v>70.978209456</v>
      </c>
      <c r="L557" s="4">
        <f>SUMIFS('02_核算项'!$AC$2:$AC$6232,'02_核算项'!$B$2:$B$6232,$A557,'02_核算项'!$M$2:$M$6232,"PM25")</f>
        <v>17.132671248</v>
      </c>
      <c r="M557" s="4">
        <f>SUMIFS('02_核算项'!$AC$2:$AC$6232,'02_核算项'!$B$2:$B$6232,$A557,'02_核算项'!$M$2:$M$6232,"BC")</f>
        <v>0.034265342496</v>
      </c>
      <c r="N557" s="4">
        <f>SUMIFS('02_核算项'!$AC$2:$AC$6232,'02_核算项'!$B$2:$B$6232,$A557,'02_核算项'!$M$2:$M$6232,"OC")</f>
        <v>0.0</v>
      </c>
      <c r="O557" s="4">
        <f>SUMIFS('02_核算项'!$AC$2:$AC$6232,'02_核算项'!$B$2:$B$6232,$A557,'02_核算项'!$M$2:$M$6232,"NH3")</f>
        <v>0.0</v>
      </c>
      <c r="P557" s="4">
        <f>SUMIFS('02_核算项'!$AD$2:$AD$6232,'02_核算项'!$B$2:$B$6232,$A557,'02_核算项'!$M$2:$M$6232,"SO2")</f>
        <v>18.976386000000005</v>
      </c>
      <c r="Q557" s="4">
        <f>SUMIFS('02_核算项'!$AD$2:$AD$6232,'02_核算项'!$B$2:$B$6232,$A557,'02_核算项'!$M$2:$M$6232,"NOX")</f>
        <v>16.74387</v>
      </c>
      <c r="R557" s="4">
        <f>SUMIFS('02_核算项'!$AD$2:$AD$6232,'02_核算项'!$B$2:$B$6232,$A557,'02_核算项'!$M$2:$M$6232,"CO")</f>
        <v>5.7244</v>
      </c>
      <c r="S557" s="4">
        <f>SUMIFS('02_核算项'!$AD$2:$AD$6232,'02_核算项'!$B$2:$B$6232,$A557,'02_核算项'!$M$2:$M$6232,"VOCS")</f>
        <v>0.515196</v>
      </c>
      <c r="T557" s="4">
        <f>SUMIFS('02_核算项'!$AD$2:$AD$6232,'02_核算项'!$B$2:$B$6232,$A557,'02_核算项'!$M$2:$M$6232,"PM10")</f>
        <v>70.978209456</v>
      </c>
      <c r="U557" s="4">
        <f>SUMIFS('02_核算项'!$AD$2:$AD$6232,'02_核算项'!$B$2:$B$6232,$A557,'02_核算项'!$M$2:$M$6232,"PM25")</f>
        <v>17.132671248</v>
      </c>
      <c r="V557" s="4">
        <f>SUMIFS('02_核算项'!$AD$2:$AD$6232,'02_核算项'!$B$2:$B$6232,$A557,'02_核算项'!$M$2:$M$6232,"BC")</f>
        <v>0.034265342496</v>
      </c>
      <c r="W557" s="4">
        <f>SUMIFS('02_核算项'!$AD$2:$AD$6232,'02_核算项'!$B$2:$B$6232,$A557,'02_核算项'!$M$2:$M$6232,"OC")</f>
        <v>0.0</v>
      </c>
      <c r="X557" s="4">
        <f>SUMIFS('02_核算项'!$AD$2:$AD$6232,'02_核算项'!$B$2:$B$6232,$A557,'02_核算项'!$M$2:$M$6232,"NH3")</f>
        <v>0.0</v>
      </c>
      <c r="Y557" s="2">
        <v>32</v>
      </c>
    </row>
    <row r="558" spans="1:25">
      <c r="A558" s="2" t="s">
        <v>6980</v>
      </c>
      <c r="B558" s="2" t="s">
        <v>3178</v>
      </c>
      <c r="C558" s="2" t="s">
        <v>296</v>
      </c>
      <c r="D558" s="2" t="s">
        <v>278</v>
      </c>
      <c r="E558" s="2" t="s">
        <v>120</v>
      </c>
      <c r="F558" s="2" t="s">
        <v>52</v>
      </c>
      <c r="G558" s="4">
        <f>SUMIFS('02_核算项'!$AC$2:$AC$6232,'02_核算项'!$B$2:$B$6232,$A558,'02_核算项'!$M$2:$M$6232,"SO2")</f>
        <v>0</v>
      </c>
      <c r="H558" s="4">
        <f>SUMIFS('02_核算项'!$AC$2:$AC$6232,'02_核算项'!$B$2:$B$6232,$A558,'02_核算项'!$M$2:$M$6232,"NOX")</f>
        <v>0</v>
      </c>
      <c r="I558" s="4">
        <f>SUMIFS('02_核算项'!$AC$2:$AC$6232,'02_核算项'!$B$2:$B$6232,$A558,'02_核算项'!$M$2:$M$6232,"CO")</f>
        <v>0</v>
      </c>
      <c r="J558" s="4">
        <f>SUMIFS('02_核算项'!$AC$2:$AC$6232,'02_核算项'!$B$2:$B$6232,$A558,'02_核算项'!$M$2:$M$6232,"VOCS")</f>
        <v>0</v>
      </c>
      <c r="K558" s="4">
        <f>SUMIFS('02_核算项'!$AC$2:$AC$6232,'02_核算项'!$B$2:$B$6232,$A558,'02_核算项'!$M$2:$M$6232,"PM10")</f>
        <v>0</v>
      </c>
      <c r="L558" s="4">
        <f>SUMIFS('02_核算项'!$AC$2:$AC$6232,'02_核算项'!$B$2:$B$6232,$A558,'02_核算项'!$M$2:$M$6232,"PM25")</f>
        <v>0</v>
      </c>
      <c r="M558" s="4">
        <f>SUMIFS('02_核算项'!$AC$2:$AC$6232,'02_核算项'!$B$2:$B$6232,$A558,'02_核算项'!$M$2:$M$6232,"BC")</f>
        <v>0</v>
      </c>
      <c r="N558" s="4">
        <f>SUMIFS('02_核算项'!$AC$2:$AC$6232,'02_核算项'!$B$2:$B$6232,$A558,'02_核算项'!$M$2:$M$6232,"OC")</f>
        <v>0</v>
      </c>
      <c r="O558" s="4">
        <f>SUMIFS('02_核算项'!$AC$2:$AC$6232,'02_核算项'!$B$2:$B$6232,$A558,'02_核算项'!$M$2:$M$6232,"NH3")</f>
        <v>0</v>
      </c>
      <c r="Y558" s="2">
        <v>32</v>
      </c>
    </row>
    <row r="559" spans="1:25">
      <c r="A559" s="2" t="s">
        <v>6990</v>
      </c>
      <c r="B559" s="2" t="s">
        <v>1552</v>
      </c>
      <c r="C559" s="2" t="s">
        <v>277</v>
      </c>
      <c r="D559" s="2" t="s">
        <v>278</v>
      </c>
      <c r="E559" s="2" t="s">
        <v>225</v>
      </c>
      <c r="F559" s="2" t="s">
        <v>52</v>
      </c>
      <c r="G559" s="4">
        <f>SUMIFS('02_核算项'!$AC$2:$AC$6232,'02_核算项'!$B$2:$B$6232,$A559,'02_核算项'!$M$2:$M$6232,"SO2")</f>
        <v>0.0</v>
      </c>
      <c r="H559" s="4">
        <f>SUMIFS('02_核算项'!$AC$2:$AC$6232,'02_核算项'!$B$2:$B$6232,$A559,'02_核算项'!$M$2:$M$6232,"NOX")</f>
        <v>0.0</v>
      </c>
      <c r="I559" s="4">
        <f>SUMIFS('02_核算项'!$AC$2:$AC$6232,'02_核算项'!$B$2:$B$6232,$A559,'02_核算项'!$M$2:$M$6232,"CO")</f>
        <v>0.0</v>
      </c>
      <c r="J559" s="4">
        <f>SUMIFS('02_核算项'!$AC$2:$AC$6232,'02_核算项'!$B$2:$B$6232,$A559,'02_核算项'!$M$2:$M$6232,"VOCS")</f>
        <v>0.0</v>
      </c>
      <c r="K559" s="4">
        <f>SUMIFS('02_核算项'!$AC$2:$AC$6232,'02_核算项'!$B$2:$B$6232,$A559,'02_核算项'!$M$2:$M$6232,"PM10")</f>
        <v>0.0</v>
      </c>
      <c r="L559" s="4">
        <f>SUMIFS('02_核算项'!$AC$2:$AC$6232,'02_核算项'!$B$2:$B$6232,$A559,'02_核算项'!$M$2:$M$6232,"PM25")</f>
        <v>0.0</v>
      </c>
      <c r="M559" s="4">
        <f>SUMIFS('02_核算项'!$AC$2:$AC$6232,'02_核算项'!$B$2:$B$6232,$A559,'02_核算项'!$M$2:$M$6232,"BC")</f>
        <v>0.0</v>
      </c>
      <c r="N559" s="4">
        <f>SUMIFS('02_核算项'!$AC$2:$AC$6232,'02_核算项'!$B$2:$B$6232,$A559,'02_核算项'!$M$2:$M$6232,"OC")</f>
        <v>0.0</v>
      </c>
      <c r="O559" s="4">
        <f>SUMIFS('02_核算项'!$AC$2:$AC$6232,'02_核算项'!$B$2:$B$6232,$A559,'02_核算项'!$M$2:$M$6232,"NH3")</f>
        <v>0.0</v>
      </c>
      <c r="P559" s="4">
        <f>SUMIFS('02_核算项'!$AD$2:$AD$6232,'02_核算项'!$B$2:$B$6232,$A559,'02_核算项'!$M$2:$M$6232,"SO2")</f>
        <v>0.0</v>
      </c>
      <c r="Q559" s="4">
        <f>SUMIFS('02_核算项'!$AD$2:$AD$6232,'02_核算项'!$B$2:$B$6232,$A559,'02_核算项'!$M$2:$M$6232,"NOX")</f>
        <v>0.0</v>
      </c>
      <c r="R559" s="4">
        <f>SUMIFS('02_核算项'!$AD$2:$AD$6232,'02_核算项'!$B$2:$B$6232,$A559,'02_核算项'!$M$2:$M$6232,"CO")</f>
        <v>0.0</v>
      </c>
      <c r="S559" s="4">
        <f>SUMIFS('02_核算项'!$AD$2:$AD$6232,'02_核算项'!$B$2:$B$6232,$A559,'02_核算项'!$M$2:$M$6232,"VOCS")</f>
        <v>0.0</v>
      </c>
      <c r="T559" s="4">
        <f>SUMIFS('02_核算项'!$AD$2:$AD$6232,'02_核算项'!$B$2:$B$6232,$A559,'02_核算项'!$M$2:$M$6232,"PM10")</f>
        <v>0.0</v>
      </c>
      <c r="U559" s="4">
        <f>SUMIFS('02_核算项'!$AD$2:$AD$6232,'02_核算项'!$B$2:$B$6232,$A559,'02_核算项'!$M$2:$M$6232,"PM25")</f>
        <v>0.0</v>
      </c>
      <c r="V559" s="4">
        <f>SUMIFS('02_核算项'!$AD$2:$AD$6232,'02_核算项'!$B$2:$B$6232,$A559,'02_核算项'!$M$2:$M$6232,"BC")</f>
        <v>0.0</v>
      </c>
      <c r="W559" s="4">
        <f>SUMIFS('02_核算项'!$AD$2:$AD$6232,'02_核算项'!$B$2:$B$6232,$A559,'02_核算项'!$M$2:$M$6232,"OC")</f>
        <v>0.0</v>
      </c>
      <c r="X559" s="4">
        <f>SUMIFS('02_核算项'!$AD$2:$AD$6232,'02_核算项'!$B$2:$B$6232,$A559,'02_核算项'!$M$2:$M$6232,"NH3")</f>
        <v>0.0</v>
      </c>
      <c r="Y559" s="2">
        <v>49</v>
      </c>
    </row>
    <row r="560" spans="1:25">
      <c r="A560" s="2" t="s">
        <v>7000</v>
      </c>
      <c r="B560" s="2" t="s">
        <v>6932</v>
      </c>
      <c r="C560" s="2" t="s">
        <v>514</v>
      </c>
      <c r="D560" s="2" t="s">
        <v>50</v>
      </c>
      <c r="E560" s="2" t="s">
        <v>225</v>
      </c>
      <c r="F560" s="2" t="s">
        <v>52</v>
      </c>
      <c r="G560" s="4">
        <f>SUMIFS('02_核算项'!$AC$2:$AC$6232,'02_核算项'!$B$2:$B$6232,$A560,'02_核算项'!$M$2:$M$6232,"SO2")</f>
        <v>0.0</v>
      </c>
      <c r="H560" s="4">
        <f>SUMIFS('02_核算项'!$AC$2:$AC$6232,'02_核算项'!$B$2:$B$6232,$A560,'02_核算项'!$M$2:$M$6232,"NOX")</f>
        <v>135.61119</v>
      </c>
      <c r="I560" s="4">
        <f>SUMIFS('02_核算项'!$AC$2:$AC$6232,'02_核算项'!$B$2:$B$6232,$A560,'02_核算项'!$M$2:$M$6232,"CO")</f>
        <v>42.99867</v>
      </c>
      <c r="J560" s="4">
        <f>SUMIFS('02_核算项'!$AC$2:$AC$6232,'02_核算项'!$B$2:$B$6232,$A560,'02_核算项'!$M$2:$M$6232,"VOCS")</f>
        <v>0.661518</v>
      </c>
      <c r="K560" s="4">
        <f>SUMIFS('02_核算项'!$AC$2:$AC$6232,'02_核算项'!$B$2:$B$6232,$A560,'02_核算项'!$M$2:$M$6232,"PM10")</f>
        <v>0.992277</v>
      </c>
      <c r="L560" s="4">
        <f>SUMIFS('02_核算项'!$AC$2:$AC$6232,'02_核算项'!$B$2:$B$6232,$A560,'02_核算项'!$M$2:$M$6232,"PM25")</f>
        <v>0.992277</v>
      </c>
      <c r="M560" s="4">
        <f>SUMIFS('02_核算项'!$AC$2:$AC$6232,'02_核算项'!$B$2:$B$6232,$A560,'02_核算项'!$M$2:$M$6232,"BC")</f>
        <v>0.0</v>
      </c>
      <c r="N560" s="4">
        <f>SUMIFS('02_核算项'!$AC$2:$AC$6232,'02_核算项'!$B$2:$B$6232,$A560,'02_核算项'!$M$2:$M$6232,"OC")</f>
        <v>0.0</v>
      </c>
      <c r="O560" s="4">
        <f>SUMIFS('02_核算项'!$AC$2:$AC$6232,'02_核算项'!$B$2:$B$6232,$A560,'02_核算项'!$M$2:$M$6232,"NH3")</f>
        <v>0.0</v>
      </c>
      <c r="P560" s="4">
        <f>SUMIFS('02_核算项'!$AD$2:$AD$6232,'02_核算项'!$B$2:$B$6232,$A560,'02_核算项'!$M$2:$M$6232,"SO2")</f>
        <v>0.0</v>
      </c>
      <c r="Q560" s="4">
        <f>SUMIFS('02_核算项'!$AD$2:$AD$6232,'02_核算项'!$B$2:$B$6232,$A560,'02_核算项'!$M$2:$M$6232,"NOX")</f>
        <v>105.7767282</v>
      </c>
      <c r="R560" s="4">
        <f>SUMIFS('02_核算项'!$AD$2:$AD$6232,'02_核算项'!$B$2:$B$6232,$A560,'02_核算项'!$M$2:$M$6232,"CO")</f>
        <v>42.99867</v>
      </c>
      <c r="S560" s="4">
        <f>SUMIFS('02_核算项'!$AD$2:$AD$6232,'02_核算项'!$B$2:$B$6232,$A560,'02_核算项'!$M$2:$M$6232,"VOCS")</f>
        <v>0.661518</v>
      </c>
      <c r="T560" s="4">
        <f>SUMIFS('02_核算项'!$AD$2:$AD$6232,'02_核算项'!$B$2:$B$6232,$A560,'02_核算项'!$M$2:$M$6232,"PM10")</f>
        <v>0.992277</v>
      </c>
      <c r="U560" s="4">
        <f>SUMIFS('02_核算项'!$AD$2:$AD$6232,'02_核算项'!$B$2:$B$6232,$A560,'02_核算项'!$M$2:$M$6232,"PM25")</f>
        <v>0.992277</v>
      </c>
      <c r="V560" s="4">
        <f>SUMIFS('02_核算项'!$AD$2:$AD$6232,'02_核算项'!$B$2:$B$6232,$A560,'02_核算项'!$M$2:$M$6232,"BC")</f>
        <v>0.0</v>
      </c>
      <c r="W560" s="4">
        <f>SUMIFS('02_核算项'!$AD$2:$AD$6232,'02_核算项'!$B$2:$B$6232,$A560,'02_核算项'!$M$2:$M$6232,"OC")</f>
        <v>0.0</v>
      </c>
      <c r="X560" s="4">
        <f>SUMIFS('02_核算项'!$AD$2:$AD$6232,'02_核算项'!$B$2:$B$6232,$A560,'02_核算项'!$M$2:$M$6232,"NH3")</f>
        <v>0.0</v>
      </c>
      <c r="Y560" s="2">
        <v>32</v>
      </c>
    </row>
    <row r="561" spans="1:25">
      <c r="A561" s="2" t="s">
        <v>7010</v>
      </c>
      <c r="B561" s="2" t="s">
        <v>689</v>
      </c>
      <c r="C561" s="2" t="s">
        <v>277</v>
      </c>
      <c r="D561" s="2" t="s">
        <v>278</v>
      </c>
      <c r="E561" s="2" t="s">
        <v>227</v>
      </c>
      <c r="F561" s="2" t="s">
        <v>142</v>
      </c>
      <c r="G561" s="4">
        <f>SUMIFS('02_核算项'!$AC$2:$AC$6232,'02_核算项'!$B$2:$B$6232,$A561,'02_核算项'!$M$2:$M$6232,"SO2")</f>
        <v>0</v>
      </c>
      <c r="H561" s="4">
        <f>SUMIFS('02_核算项'!$AC$2:$AC$6232,'02_核算项'!$B$2:$B$6232,$A561,'02_核算项'!$M$2:$M$6232,"NOX")</f>
        <v>0</v>
      </c>
      <c r="I561" s="4">
        <f>SUMIFS('02_核算项'!$AC$2:$AC$6232,'02_核算项'!$B$2:$B$6232,$A561,'02_核算项'!$M$2:$M$6232,"CO")</f>
        <v>0</v>
      </c>
      <c r="J561" s="4">
        <f>SUMIFS('02_核算项'!$AC$2:$AC$6232,'02_核算项'!$B$2:$B$6232,$A561,'02_核算项'!$M$2:$M$6232,"VOCS")</f>
        <v>0</v>
      </c>
      <c r="K561" s="4">
        <f>SUMIFS('02_核算项'!$AC$2:$AC$6232,'02_核算项'!$B$2:$B$6232,$A561,'02_核算项'!$M$2:$M$6232,"PM10")</f>
        <v>0</v>
      </c>
      <c r="L561" s="4">
        <f>SUMIFS('02_核算项'!$AC$2:$AC$6232,'02_核算项'!$B$2:$B$6232,$A561,'02_核算项'!$M$2:$M$6232,"PM25")</f>
        <v>0</v>
      </c>
      <c r="M561" s="4">
        <f>SUMIFS('02_核算项'!$AC$2:$AC$6232,'02_核算项'!$B$2:$B$6232,$A561,'02_核算项'!$M$2:$M$6232,"BC")</f>
        <v>0</v>
      </c>
      <c r="N561" s="4">
        <f>SUMIFS('02_核算项'!$AC$2:$AC$6232,'02_核算项'!$B$2:$B$6232,$A561,'02_核算项'!$M$2:$M$6232,"OC")</f>
        <v>0</v>
      </c>
      <c r="O561" s="4">
        <f>SUMIFS('02_核算项'!$AC$2:$AC$6232,'02_核算项'!$B$2:$B$6232,$A561,'02_核算项'!$M$2:$M$6232,"NH3")</f>
        <v>0.0</v>
      </c>
      <c r="X561" s="4">
        <f>SUMIFS('02_核算项'!$AD$2:$AD$6232,'02_核算项'!$B$2:$B$6232,$A561,'02_核算项'!$M$2:$M$6232,"NH3")</f>
        <v>0.0</v>
      </c>
      <c r="Y561" s="2">
        <v>48</v>
      </c>
    </row>
    <row r="562" spans="1:25">
      <c r="A562" s="2" t="s">
        <v>7020</v>
      </c>
      <c r="B562" s="2" t="s">
        <v>4207</v>
      </c>
      <c r="C562" s="2" t="s">
        <v>277</v>
      </c>
      <c r="D562" s="2" t="s">
        <v>224</v>
      </c>
      <c r="E562" s="2" t="s">
        <v>51</v>
      </c>
      <c r="F562" s="2" t="s">
        <v>52</v>
      </c>
      <c r="G562" s="4">
        <f>SUMIFS('02_核算项'!$AC$2:$AC$6232,'02_核算项'!$B$2:$B$6232,$A562,'02_核算项'!$M$2:$M$6232,"SO2")</f>
        <v>7627.3905984</v>
      </c>
      <c r="H562" s="4">
        <f>SUMIFS('02_核算项'!$AC$2:$AC$6232,'02_核算项'!$B$2:$B$6232,$A562,'02_核算项'!$M$2:$M$6232,"NOX")</f>
        <v>6739.3978204</v>
      </c>
      <c r="I562" s="4">
        <f>SUMIFS('02_核算项'!$AC$2:$AC$6232,'02_核算项'!$B$2:$B$6232,$A562,'02_核算项'!$M$2:$M$6232,"CO")</f>
        <v>1869.45848</v>
      </c>
      <c r="J562" s="4">
        <f>SUMIFS('02_核算项'!$AC$2:$AC$6232,'02_核算项'!$B$2:$B$6232,$A562,'02_核算项'!$M$2:$M$6232,"VOCS")</f>
        <v>37.3891696</v>
      </c>
      <c r="K562" s="4">
        <f>SUMIFS('02_核算项'!$AC$2:$AC$6232,'02_核算项'!$B$2:$B$6232,$A562,'02_核算项'!$M$2:$M$6232,"PM10")</f>
        <v>19348.895268</v>
      </c>
      <c r="L562" s="4">
        <f>SUMIFS('02_核算项'!$AC$2:$AC$6232,'02_核算项'!$B$2:$B$6232,$A562,'02_核算项'!$M$2:$M$6232,"PM25")</f>
        <v>5047.537895999999</v>
      </c>
      <c r="M562" s="4">
        <f>SUMIFS('02_核算项'!$AC$2:$AC$6232,'02_核算项'!$B$2:$B$6232,$A562,'02_核算项'!$M$2:$M$6232,"BC")</f>
        <v>10.095075792</v>
      </c>
      <c r="N562" s="4">
        <f>SUMIFS('02_核算项'!$AC$2:$AC$6232,'02_核算项'!$B$2:$B$6232,$A562,'02_核算项'!$M$2:$M$6232,"OC")</f>
        <v>0.0</v>
      </c>
      <c r="O562" s="4">
        <f>SUMIFS('02_核算项'!$AC$2:$AC$6232,'02_核算项'!$B$2:$B$6232,$A562,'02_核算项'!$M$2:$M$6232,"NH3")</f>
        <v>149.5566784</v>
      </c>
      <c r="P562" s="4">
        <f>SUMIFS('02_核算项'!$AD$2:$AD$6232,'02_核算项'!$B$2:$B$6232,$A562,'02_核算项'!$M$2:$M$6232,"SO2")</f>
        <v>1525.4781196799997</v>
      </c>
      <c r="Q562" s="4">
        <f>SUMIFS('02_核算项'!$AD$2:$AD$6232,'02_核算项'!$B$2:$B$6232,$A562,'02_核算项'!$M$2:$M$6232,"NOX")</f>
        <v>2426.1832153439996</v>
      </c>
      <c r="R562" s="4">
        <f>SUMIFS('02_核算项'!$AD$2:$AD$6232,'02_核算项'!$B$2:$B$6232,$A562,'02_核算项'!$M$2:$M$6232,"CO")</f>
        <v>1869.45848</v>
      </c>
      <c r="S562" s="4">
        <f>SUMIFS('02_核算项'!$AD$2:$AD$6232,'02_核算项'!$B$2:$B$6232,$A562,'02_核算项'!$M$2:$M$6232,"VOCS")</f>
        <v>37.3891696</v>
      </c>
      <c r="T562" s="4">
        <f>SUMIFS('02_核算项'!$AD$2:$AD$6232,'02_核算项'!$B$2:$B$6232,$A562,'02_核算项'!$M$2:$M$6232,"PM10")</f>
        <v>344.9150895600003</v>
      </c>
      <c r="U562" s="4">
        <f>SUMIFS('02_核算项'!$AD$2:$AD$6232,'02_核算项'!$B$2:$B$6232,$A562,'02_核算项'!$M$2:$M$6232,"PM25")</f>
        <v>201.90151584000014</v>
      </c>
      <c r="V562" s="4">
        <f>SUMIFS('02_核算项'!$AD$2:$AD$6232,'02_核算项'!$B$2:$B$6232,$A562,'02_核算项'!$M$2:$M$6232,"BC")</f>
        <v>0.4038030316800003</v>
      </c>
      <c r="W562" s="4">
        <f>SUMIFS('02_核算项'!$AD$2:$AD$6232,'02_核算项'!$B$2:$B$6232,$A562,'02_核算项'!$M$2:$M$6232,"OC")</f>
        <v>0.0</v>
      </c>
      <c r="X562" s="4">
        <f>SUMIFS('02_核算项'!$AD$2:$AD$6232,'02_核算项'!$B$2:$B$6232,$A562,'02_核算项'!$M$2:$M$6232,"NH3")</f>
        <v>149.5566784</v>
      </c>
      <c r="Y562" s="2">
        <v>15</v>
      </c>
    </row>
    <row r="563" spans="1:25">
      <c r="A563" s="2" t="s">
        <v>7030</v>
      </c>
      <c r="B563" s="2" t="s">
        <v>910</v>
      </c>
      <c r="C563" s="2" t="s">
        <v>911</v>
      </c>
      <c r="D563" s="2" t="s">
        <v>278</v>
      </c>
      <c r="E563" s="2" t="s">
        <v>225</v>
      </c>
      <c r="F563" s="2" t="s">
        <v>297</v>
      </c>
      <c r="G563" s="4">
        <f>SUMIFS('02_核算项'!$AC$2:$AC$6232,'02_核算项'!$B$2:$B$6232,$A563,'02_核算项'!$M$2:$M$6232,"SO2")</f>
        <v>0.0</v>
      </c>
      <c r="H563" s="4">
        <f>SUMIFS('02_核算项'!$AC$2:$AC$6232,'02_核算项'!$B$2:$B$6232,$A563,'02_核算项'!$M$2:$M$6232,"NOX")</f>
        <v>0.0</v>
      </c>
      <c r="I563" s="4">
        <f>SUMIFS('02_核算项'!$AC$2:$AC$6232,'02_核算项'!$B$2:$B$6232,$A563,'02_核算项'!$M$2:$M$6232,"CO")</f>
        <v>0.0</v>
      </c>
      <c r="J563" s="4">
        <f>SUMIFS('02_核算项'!$AC$2:$AC$6232,'02_核算项'!$B$2:$B$6232,$A563,'02_核算项'!$M$2:$M$6232,"VOCS")</f>
        <v>0.0</v>
      </c>
      <c r="K563" s="4">
        <f>SUMIFS('02_核算项'!$AC$2:$AC$6232,'02_核算项'!$B$2:$B$6232,$A563,'02_核算项'!$M$2:$M$6232,"PM10")</f>
        <v>0.0</v>
      </c>
      <c r="L563" s="4">
        <f>SUMIFS('02_核算项'!$AC$2:$AC$6232,'02_核算项'!$B$2:$B$6232,$A563,'02_核算项'!$M$2:$M$6232,"PM25")</f>
        <v>0.0</v>
      </c>
      <c r="M563" s="4">
        <f>SUMIFS('02_核算项'!$AC$2:$AC$6232,'02_核算项'!$B$2:$B$6232,$A563,'02_核算项'!$M$2:$M$6232,"BC")</f>
        <v>0.0</v>
      </c>
      <c r="N563" s="4">
        <f>SUMIFS('02_核算项'!$AC$2:$AC$6232,'02_核算项'!$B$2:$B$6232,$A563,'02_核算项'!$M$2:$M$6232,"OC")</f>
        <v>0.0</v>
      </c>
      <c r="O563" s="4">
        <f>SUMIFS('02_核算项'!$AC$2:$AC$6232,'02_核算项'!$B$2:$B$6232,$A563,'02_核算项'!$M$2:$M$6232,"NH3")</f>
        <v>0.0</v>
      </c>
      <c r="P563" s="4">
        <f>SUMIFS('02_核算项'!$AD$2:$AD$6232,'02_核算项'!$B$2:$B$6232,$A563,'02_核算项'!$M$2:$M$6232,"SO2")</f>
        <v>0.0</v>
      </c>
      <c r="Q563" s="4">
        <f>SUMIFS('02_核算项'!$AD$2:$AD$6232,'02_核算项'!$B$2:$B$6232,$A563,'02_核算项'!$M$2:$M$6232,"NOX")</f>
        <v>0.0</v>
      </c>
      <c r="R563" s="4">
        <f>SUMIFS('02_核算项'!$AD$2:$AD$6232,'02_核算项'!$B$2:$B$6232,$A563,'02_核算项'!$M$2:$M$6232,"CO")</f>
        <v>0.0</v>
      </c>
      <c r="S563" s="4">
        <f>SUMIFS('02_核算项'!$AD$2:$AD$6232,'02_核算项'!$B$2:$B$6232,$A563,'02_核算项'!$M$2:$M$6232,"VOCS")</f>
        <v>0.0</v>
      </c>
      <c r="T563" s="4">
        <f>SUMIFS('02_核算项'!$AD$2:$AD$6232,'02_核算项'!$B$2:$B$6232,$A563,'02_核算项'!$M$2:$M$6232,"PM10")</f>
        <v>0.0</v>
      </c>
      <c r="U563" s="4">
        <f>SUMIFS('02_核算项'!$AD$2:$AD$6232,'02_核算项'!$B$2:$B$6232,$A563,'02_核算项'!$M$2:$M$6232,"PM25")</f>
        <v>0.0</v>
      </c>
      <c r="V563" s="4">
        <f>SUMIFS('02_核算项'!$AD$2:$AD$6232,'02_核算项'!$B$2:$B$6232,$A563,'02_核算项'!$M$2:$M$6232,"BC")</f>
        <v>0.0</v>
      </c>
      <c r="W563" s="4">
        <f>SUMIFS('02_核算项'!$AD$2:$AD$6232,'02_核算项'!$B$2:$B$6232,$A563,'02_核算项'!$M$2:$M$6232,"OC")</f>
        <v>0.0</v>
      </c>
      <c r="X563" s="4">
        <f>SUMIFS('02_核算项'!$AD$2:$AD$6232,'02_核算项'!$B$2:$B$6232,$A563,'02_核算项'!$M$2:$M$6232,"NH3")</f>
        <v>0.0</v>
      </c>
      <c r="Y563" s="2">
        <v>49</v>
      </c>
    </row>
    <row r="564" spans="1:25">
      <c r="A564" s="2" t="s">
        <v>7040</v>
      </c>
      <c r="B564" s="2" t="s">
        <v>6114</v>
      </c>
      <c r="C564" s="2" t="s">
        <v>223</v>
      </c>
      <c r="D564" s="2" t="s">
        <v>50</v>
      </c>
      <c r="E564" s="2" t="s">
        <v>227</v>
      </c>
      <c r="F564" s="2" t="s">
        <v>418</v>
      </c>
      <c r="G564" s="4">
        <f>SUMIFS('02_核算项'!$AC$2:$AC$6232,'02_核算项'!$B$2:$B$6232,$A564,'02_核算项'!$M$2:$M$6232,"SO2")</f>
        <v>0.0</v>
      </c>
      <c r="H564" s="4">
        <f>SUMIFS('02_核算项'!$AC$2:$AC$6232,'02_核算项'!$B$2:$B$6232,$A564,'02_核算项'!$M$2:$M$6232,"NOX")</f>
        <v>1452.2872399999997</v>
      </c>
      <c r="I564" s="4">
        <f>SUMIFS('02_核算项'!$AC$2:$AC$6232,'02_核算项'!$B$2:$B$6232,$A564,'02_核算项'!$M$2:$M$6232,"CO")</f>
        <v>460.48132</v>
      </c>
      <c r="J564" s="4">
        <f>SUMIFS('02_核算项'!$AC$2:$AC$6232,'02_核算项'!$B$2:$B$6232,$A564,'02_核算项'!$M$2:$M$6232,"VOCS")</f>
        <v>7.084328</v>
      </c>
      <c r="K564" s="4">
        <f>SUMIFS('02_核算项'!$AC$2:$AC$6232,'02_核算项'!$B$2:$B$6232,$A564,'02_核算项'!$M$2:$M$6232,"PM10")</f>
        <v>10.626492</v>
      </c>
      <c r="L564" s="4">
        <f>SUMIFS('02_核算项'!$AC$2:$AC$6232,'02_核算项'!$B$2:$B$6232,$A564,'02_核算项'!$M$2:$M$6232,"PM25")</f>
        <v>10.626492</v>
      </c>
      <c r="M564" s="4">
        <f>SUMIFS('02_核算项'!$AC$2:$AC$6232,'02_核算项'!$B$2:$B$6232,$A564,'02_核算项'!$M$2:$M$6232,"BC")</f>
        <v>0.0</v>
      </c>
      <c r="N564" s="4">
        <f>SUMIFS('02_核算项'!$AC$2:$AC$6232,'02_核算项'!$B$2:$B$6232,$A564,'02_核算项'!$M$2:$M$6232,"OC")</f>
        <v>0.0</v>
      </c>
      <c r="O564" s="4">
        <f>SUMIFS('02_核算项'!$AC$2:$AC$6232,'02_核算项'!$B$2:$B$6232,$A564,'02_核算项'!$M$2:$M$6232,"NH3")</f>
        <v>0.0</v>
      </c>
      <c r="P564" s="4">
        <f>SUMIFS('02_核算项'!$AD$2:$AD$6232,'02_核算项'!$B$2:$B$6232,$A564,'02_核算项'!$M$2:$M$6232,"SO2")</f>
        <v>0.0</v>
      </c>
      <c r="Q564" s="4">
        <f>SUMIFS('02_核算项'!$AD$2:$AD$6232,'02_核算项'!$B$2:$B$6232,$A564,'02_核算项'!$M$2:$M$6232,"NOX")</f>
        <v>1132.7840471999998</v>
      </c>
      <c r="R564" s="4">
        <f>SUMIFS('02_核算项'!$AD$2:$AD$6232,'02_核算项'!$B$2:$B$6232,$A564,'02_核算项'!$M$2:$M$6232,"CO")</f>
        <v>460.48132</v>
      </c>
      <c r="S564" s="4">
        <f>SUMIFS('02_核算项'!$AD$2:$AD$6232,'02_核算项'!$B$2:$B$6232,$A564,'02_核算项'!$M$2:$M$6232,"VOCS")</f>
        <v>7.084328</v>
      </c>
      <c r="T564" s="4">
        <f>SUMIFS('02_核算项'!$AD$2:$AD$6232,'02_核算项'!$B$2:$B$6232,$A564,'02_核算项'!$M$2:$M$6232,"PM10")</f>
        <v>10.626492</v>
      </c>
      <c r="U564" s="4">
        <f>SUMIFS('02_核算项'!$AD$2:$AD$6232,'02_核算项'!$B$2:$B$6232,$A564,'02_核算项'!$M$2:$M$6232,"PM25")</f>
        <v>10.626492</v>
      </c>
      <c r="V564" s="4">
        <f>SUMIFS('02_核算项'!$AD$2:$AD$6232,'02_核算项'!$B$2:$B$6232,$A564,'02_核算项'!$M$2:$M$6232,"BC")</f>
        <v>0.0</v>
      </c>
      <c r="W564" s="4">
        <f>SUMIFS('02_核算项'!$AD$2:$AD$6232,'02_核算项'!$B$2:$B$6232,$A564,'02_核算项'!$M$2:$M$6232,"OC")</f>
        <v>0.0</v>
      </c>
      <c r="X564" s="4">
        <f>SUMIFS('02_核算项'!$AD$2:$AD$6232,'02_核算项'!$B$2:$B$6232,$A564,'02_核算项'!$M$2:$M$6232,"NH3")</f>
        <v>0.0</v>
      </c>
      <c r="Y564" s="2">
        <v>32</v>
      </c>
    </row>
    <row r="565" spans="1:25">
      <c r="A565" s="2" t="s">
        <v>7050</v>
      </c>
      <c r="B565" s="2" t="s">
        <v>1298</v>
      </c>
      <c r="C565" s="2" t="s">
        <v>924</v>
      </c>
      <c r="D565" s="2" t="s">
        <v>50</v>
      </c>
      <c r="E565" s="2" t="s">
        <v>225</v>
      </c>
      <c r="F565" s="2" t="s">
        <v>297</v>
      </c>
      <c r="G565" s="4">
        <f>SUMIFS('02_核算项'!$AC$2:$AC$6232,'02_核算项'!$B$2:$B$6232,$A565,'02_核算项'!$M$2:$M$6232,"SO2")</f>
        <v>0.0</v>
      </c>
      <c r="H565" s="4">
        <f>SUMIFS('02_核算项'!$AC$2:$AC$6232,'02_核算项'!$B$2:$B$6232,$A565,'02_核算项'!$M$2:$M$6232,"NOX")</f>
        <v>154.242</v>
      </c>
      <c r="I565" s="4">
        <f>SUMIFS('02_核算项'!$AC$2:$AC$6232,'02_核算项'!$B$2:$B$6232,$A565,'02_核算项'!$M$2:$M$6232,"CO")</f>
        <v>48.906</v>
      </c>
      <c r="J565" s="4">
        <f>SUMIFS('02_核算项'!$AC$2:$AC$6232,'02_核算项'!$B$2:$B$6232,$A565,'02_核算项'!$M$2:$M$6232,"VOCS")</f>
        <v>0.7524</v>
      </c>
      <c r="K565" s="4">
        <f>SUMIFS('02_核算项'!$AC$2:$AC$6232,'02_核算项'!$B$2:$B$6232,$A565,'02_核算项'!$M$2:$M$6232,"PM10")</f>
        <v>1.1286</v>
      </c>
      <c r="L565" s="4">
        <f>SUMIFS('02_核算项'!$AC$2:$AC$6232,'02_核算项'!$B$2:$B$6232,$A565,'02_核算项'!$M$2:$M$6232,"PM25")</f>
        <v>1.1286</v>
      </c>
      <c r="M565" s="4">
        <f>SUMIFS('02_核算项'!$AC$2:$AC$6232,'02_核算项'!$B$2:$B$6232,$A565,'02_核算项'!$M$2:$M$6232,"BC")</f>
        <v>0.0</v>
      </c>
      <c r="N565" s="4">
        <f>SUMIFS('02_核算项'!$AC$2:$AC$6232,'02_核算项'!$B$2:$B$6232,$A565,'02_核算项'!$M$2:$M$6232,"OC")</f>
        <v>0.0</v>
      </c>
      <c r="O565" s="4">
        <f>SUMIFS('02_核算项'!$AC$2:$AC$6232,'02_核算项'!$B$2:$B$6232,$A565,'02_核算项'!$M$2:$M$6232,"NH3")</f>
        <v>0.0</v>
      </c>
      <c r="P565" s="4">
        <f>SUMIFS('02_核算项'!$AD$2:$AD$6232,'02_核算项'!$B$2:$B$6232,$A565,'02_核算项'!$M$2:$M$6232,"SO2")</f>
        <v>0.0</v>
      </c>
      <c r="Q565" s="4">
        <f>SUMIFS('02_核算项'!$AD$2:$AD$6232,'02_核算项'!$B$2:$B$6232,$A565,'02_核算项'!$M$2:$M$6232,"NOX")</f>
        <v>120.30875999999999</v>
      </c>
      <c r="R565" s="4">
        <f>SUMIFS('02_核算项'!$AD$2:$AD$6232,'02_核算项'!$B$2:$B$6232,$A565,'02_核算项'!$M$2:$M$6232,"CO")</f>
        <v>48.906</v>
      </c>
      <c r="S565" s="4">
        <f>SUMIFS('02_核算项'!$AD$2:$AD$6232,'02_核算项'!$B$2:$B$6232,$A565,'02_核算项'!$M$2:$M$6232,"VOCS")</f>
        <v>0.7524</v>
      </c>
      <c r="T565" s="4">
        <f>SUMIFS('02_核算项'!$AD$2:$AD$6232,'02_核算项'!$B$2:$B$6232,$A565,'02_核算项'!$M$2:$M$6232,"PM10")</f>
        <v>1.1286</v>
      </c>
      <c r="U565" s="4">
        <f>SUMIFS('02_核算项'!$AD$2:$AD$6232,'02_核算项'!$B$2:$B$6232,$A565,'02_核算项'!$M$2:$M$6232,"PM25")</f>
        <v>1.1286</v>
      </c>
      <c r="V565" s="4">
        <f>SUMIFS('02_核算项'!$AD$2:$AD$6232,'02_核算项'!$B$2:$B$6232,$A565,'02_核算项'!$M$2:$M$6232,"BC")</f>
        <v>0.0</v>
      </c>
      <c r="W565" s="4">
        <f>SUMIFS('02_核算项'!$AD$2:$AD$6232,'02_核算项'!$B$2:$B$6232,$A565,'02_核算项'!$M$2:$M$6232,"OC")</f>
        <v>0.0</v>
      </c>
      <c r="X565" s="4">
        <f>SUMIFS('02_核算项'!$AD$2:$AD$6232,'02_核算项'!$B$2:$B$6232,$A565,'02_核算项'!$M$2:$M$6232,"NH3")</f>
        <v>0.0</v>
      </c>
      <c r="Y565" s="2">
        <v>41</v>
      </c>
    </row>
    <row r="566" spans="1:25">
      <c r="A566" s="2" t="s">
        <v>7060</v>
      </c>
      <c r="B566" s="2" t="s">
        <v>1855</v>
      </c>
      <c r="C566" s="2" t="s">
        <v>924</v>
      </c>
      <c r="D566" s="2" t="s">
        <v>278</v>
      </c>
      <c r="E566" s="2" t="s">
        <v>120</v>
      </c>
      <c r="F566" s="2" t="s">
        <v>52</v>
      </c>
      <c r="G566" s="4">
        <f>SUMIFS('02_核算项'!$AC$2:$AC$6232,'02_核算项'!$B$2:$B$6232,$A566,'02_核算项'!$M$2:$M$6232,"SO2")</f>
        <v>0.0</v>
      </c>
      <c r="H566" s="4">
        <f>SUMIFS('02_核算项'!$AC$2:$AC$6232,'02_核算项'!$B$2:$B$6232,$A566,'02_核算项'!$M$2:$M$6232,"NOX")</f>
        <v>1.9210139999999998</v>
      </c>
      <c r="I566" s="4">
        <f>SUMIFS('02_核算项'!$AC$2:$AC$6232,'02_核算项'!$B$2:$B$6232,$A566,'02_核算项'!$M$2:$M$6232,"CO")</f>
        <v>0.609102</v>
      </c>
      <c r="J566" s="4">
        <f>SUMIFS('02_核算项'!$AC$2:$AC$6232,'02_核算项'!$B$2:$B$6232,$A566,'02_核算项'!$M$2:$M$6232,"VOCS")</f>
        <v>0.0093708</v>
      </c>
      <c r="K566" s="4">
        <f>SUMIFS('02_核算项'!$AC$2:$AC$6232,'02_核算项'!$B$2:$B$6232,$A566,'02_核算项'!$M$2:$M$6232,"PM10")</f>
        <v>0.0140562</v>
      </c>
      <c r="L566" s="4">
        <f>SUMIFS('02_核算项'!$AC$2:$AC$6232,'02_核算项'!$B$2:$B$6232,$A566,'02_核算项'!$M$2:$M$6232,"PM25")</f>
        <v>0.0140562</v>
      </c>
      <c r="M566" s="4">
        <f>SUMIFS('02_核算项'!$AC$2:$AC$6232,'02_核算项'!$B$2:$B$6232,$A566,'02_核算项'!$M$2:$M$6232,"BC")</f>
        <v>0.0</v>
      </c>
      <c r="N566" s="4">
        <f>SUMIFS('02_核算项'!$AC$2:$AC$6232,'02_核算项'!$B$2:$B$6232,$A566,'02_核算项'!$M$2:$M$6232,"OC")</f>
        <v>0.0</v>
      </c>
      <c r="O566" s="4">
        <f>SUMIFS('02_核算项'!$AC$2:$AC$6232,'02_核算项'!$B$2:$B$6232,$A566,'02_核算项'!$M$2:$M$6232,"NH3")</f>
        <v>0.0</v>
      </c>
      <c r="P566" s="4">
        <f>SUMIFS('02_核算项'!$AD$2:$AD$6232,'02_核算项'!$B$2:$B$6232,$A566,'02_核算项'!$M$2:$M$6232,"SO2")</f>
        <v>0.0</v>
      </c>
      <c r="Q566" s="4">
        <f>SUMIFS('02_核算项'!$AD$2:$AD$6232,'02_核算项'!$B$2:$B$6232,$A566,'02_核算项'!$M$2:$M$6232,"NOX")</f>
        <v>1.4983909199999998</v>
      </c>
      <c r="R566" s="4">
        <f>SUMIFS('02_核算项'!$AD$2:$AD$6232,'02_核算项'!$B$2:$B$6232,$A566,'02_核算项'!$M$2:$M$6232,"CO")</f>
        <v>0.609102</v>
      </c>
      <c r="S566" s="4">
        <f>SUMIFS('02_核算项'!$AD$2:$AD$6232,'02_核算项'!$B$2:$B$6232,$A566,'02_核算项'!$M$2:$M$6232,"VOCS")</f>
        <v>0.0093708</v>
      </c>
      <c r="T566" s="4">
        <f>SUMIFS('02_核算项'!$AD$2:$AD$6232,'02_核算项'!$B$2:$B$6232,$A566,'02_核算项'!$M$2:$M$6232,"PM10")</f>
        <v>0.0140562</v>
      </c>
      <c r="U566" s="4">
        <f>SUMIFS('02_核算项'!$AD$2:$AD$6232,'02_核算项'!$B$2:$B$6232,$A566,'02_核算项'!$M$2:$M$6232,"PM25")</f>
        <v>0.0140562</v>
      </c>
      <c r="V566" s="4">
        <f>SUMIFS('02_核算项'!$AD$2:$AD$6232,'02_核算项'!$B$2:$B$6232,$A566,'02_核算项'!$M$2:$M$6232,"BC")</f>
        <v>0.0</v>
      </c>
      <c r="W566" s="4">
        <f>SUMIFS('02_核算项'!$AD$2:$AD$6232,'02_核算项'!$B$2:$B$6232,$A566,'02_核算项'!$M$2:$M$6232,"OC")</f>
        <v>0.0</v>
      </c>
      <c r="X566" s="4">
        <f>SUMIFS('02_核算项'!$AD$2:$AD$6232,'02_核算项'!$B$2:$B$6232,$A566,'02_核算项'!$M$2:$M$6232,"NH3")</f>
        <v>0.0</v>
      </c>
      <c r="Y566" s="2">
        <v>96</v>
      </c>
    </row>
    <row r="567" spans="1:25">
      <c r="A567" s="2" t="s">
        <v>7078</v>
      </c>
      <c r="B567" s="2" t="s">
        <v>3892</v>
      </c>
      <c r="C567" s="2" t="s">
        <v>924</v>
      </c>
      <c r="D567" s="2" t="s">
        <v>278</v>
      </c>
      <c r="E567" s="2" t="s">
        <v>225</v>
      </c>
      <c r="F567" s="2" t="s">
        <v>142</v>
      </c>
      <c r="G567" s="4">
        <f>SUMIFS('02_核算项'!$AC$2:$AC$6232,'02_核算项'!$B$2:$B$6232,$A567,'02_核算项'!$M$2:$M$6232,"SO2")</f>
        <v>0.0</v>
      </c>
      <c r="H567" s="4">
        <f>SUMIFS('02_核算项'!$AC$2:$AC$6232,'02_核算项'!$B$2:$B$6232,$A567,'02_核算项'!$M$2:$M$6232,"NOX")</f>
        <v>22.549999999999997</v>
      </c>
      <c r="I567" s="4">
        <f>SUMIFS('02_核算项'!$AC$2:$AC$6232,'02_核算项'!$B$2:$B$6232,$A567,'02_核算项'!$M$2:$M$6232,"CO")</f>
        <v>7.15</v>
      </c>
      <c r="J567" s="4">
        <f>SUMIFS('02_核算项'!$AC$2:$AC$6232,'02_核算项'!$B$2:$B$6232,$A567,'02_核算项'!$M$2:$M$6232,"VOCS")</f>
        <v>0.11</v>
      </c>
      <c r="K567" s="4">
        <f>SUMIFS('02_核算项'!$AC$2:$AC$6232,'02_核算项'!$B$2:$B$6232,$A567,'02_核算项'!$M$2:$M$6232,"PM10")</f>
        <v>0.165</v>
      </c>
      <c r="L567" s="4">
        <f>SUMIFS('02_核算项'!$AC$2:$AC$6232,'02_核算项'!$B$2:$B$6232,$A567,'02_核算项'!$M$2:$M$6232,"PM25")</f>
        <v>0.165</v>
      </c>
      <c r="M567" s="4">
        <f>SUMIFS('02_核算项'!$AC$2:$AC$6232,'02_核算项'!$B$2:$B$6232,$A567,'02_核算项'!$M$2:$M$6232,"BC")</f>
        <v>0.0</v>
      </c>
      <c r="N567" s="4">
        <f>SUMIFS('02_核算项'!$AC$2:$AC$6232,'02_核算项'!$B$2:$B$6232,$A567,'02_核算项'!$M$2:$M$6232,"OC")</f>
        <v>0.0</v>
      </c>
      <c r="O567" s="4">
        <f>SUMIFS('02_核算项'!$AC$2:$AC$6232,'02_核算项'!$B$2:$B$6232,$A567,'02_核算项'!$M$2:$M$6232,"NH3")</f>
        <v>0</v>
      </c>
      <c r="P567" s="4">
        <f>SUMIFS('02_核算项'!$AD$2:$AD$6232,'02_核算项'!$B$2:$B$6232,$A567,'02_核算项'!$M$2:$M$6232,"SO2")</f>
        <v>0.0</v>
      </c>
      <c r="Q567" s="4">
        <f>SUMIFS('02_核算项'!$AD$2:$AD$6232,'02_核算项'!$B$2:$B$6232,$A567,'02_核算项'!$M$2:$M$6232,"NOX")</f>
        <v>8.117999999999999</v>
      </c>
      <c r="R567" s="4">
        <f>SUMIFS('02_核算项'!$AD$2:$AD$6232,'02_核算项'!$B$2:$B$6232,$A567,'02_核算项'!$M$2:$M$6232,"CO")</f>
        <v>7.15</v>
      </c>
      <c r="S567" s="4">
        <f>SUMIFS('02_核算项'!$AD$2:$AD$6232,'02_核算项'!$B$2:$B$6232,$A567,'02_核算项'!$M$2:$M$6232,"VOCS")</f>
        <v>0.11</v>
      </c>
      <c r="T567" s="4">
        <f>SUMIFS('02_核算项'!$AD$2:$AD$6232,'02_核算项'!$B$2:$B$6232,$A567,'02_核算项'!$M$2:$M$6232,"PM10")</f>
        <v>0.07095000000000001</v>
      </c>
      <c r="U567" s="4">
        <f>SUMIFS('02_核算项'!$AD$2:$AD$6232,'02_核算项'!$B$2:$B$6232,$A567,'02_核算项'!$M$2:$M$6232,"PM25")</f>
        <v>0.07095000000000001</v>
      </c>
      <c r="V567" s="4">
        <f>SUMIFS('02_核算项'!$AD$2:$AD$6232,'02_核算项'!$B$2:$B$6232,$A567,'02_核算项'!$M$2:$M$6232,"BC")</f>
        <v>0.0</v>
      </c>
      <c r="W567" s="4">
        <f>SUMIFS('02_核算项'!$AD$2:$AD$6232,'02_核算项'!$B$2:$B$6232,$A567,'02_核算项'!$M$2:$M$6232,"OC")</f>
        <v>0.0</v>
      </c>
      <c r="Y567" s="2">
        <v>29</v>
      </c>
    </row>
    <row r="568" spans="1:25">
      <c r="A568" s="2" t="s">
        <v>7088</v>
      </c>
      <c r="B568" s="2" t="s">
        <v>525</v>
      </c>
      <c r="C568" s="2" t="s">
        <v>526</v>
      </c>
      <c r="D568" s="2" t="s">
        <v>278</v>
      </c>
      <c r="E568" s="2" t="s">
        <v>120</v>
      </c>
      <c r="F568" s="2" t="s">
        <v>297</v>
      </c>
      <c r="G568" s="4">
        <f>SUMIFS('02_核算项'!$AC$2:$AC$6232,'02_核算项'!$B$2:$B$6232,$A568,'02_核算项'!$M$2:$M$6232,"SO2")</f>
        <v>0.0</v>
      </c>
      <c r="H568" s="4">
        <f>SUMIFS('02_核算项'!$AC$2:$AC$6232,'02_核算项'!$B$2:$B$6232,$A568,'02_核算项'!$M$2:$M$6232,"NOX")</f>
        <v>0.65395</v>
      </c>
      <c r="I568" s="4">
        <f>SUMIFS('02_核算项'!$AC$2:$AC$6232,'02_核算项'!$B$2:$B$6232,$A568,'02_核算项'!$M$2:$M$6232,"CO")</f>
        <v>0.20735</v>
      </c>
      <c r="J568" s="4">
        <f>SUMIFS('02_核算项'!$AC$2:$AC$6232,'02_核算项'!$B$2:$B$6232,$A568,'02_核算项'!$M$2:$M$6232,"VOCS")</f>
        <v>0.00319</v>
      </c>
      <c r="K568" s="4">
        <f>SUMIFS('02_核算项'!$AC$2:$AC$6232,'02_核算项'!$B$2:$B$6232,$A568,'02_核算项'!$M$2:$M$6232,"PM10")</f>
        <v>0.004785</v>
      </c>
      <c r="L568" s="4">
        <f>SUMIFS('02_核算项'!$AC$2:$AC$6232,'02_核算项'!$B$2:$B$6232,$A568,'02_核算项'!$M$2:$M$6232,"PM25")</f>
        <v>0.004785</v>
      </c>
      <c r="M568" s="4">
        <f>SUMIFS('02_核算项'!$AC$2:$AC$6232,'02_核算项'!$B$2:$B$6232,$A568,'02_核算项'!$M$2:$M$6232,"BC")</f>
        <v>0.0</v>
      </c>
      <c r="N568" s="4">
        <f>SUMIFS('02_核算项'!$AC$2:$AC$6232,'02_核算项'!$B$2:$B$6232,$A568,'02_核算项'!$M$2:$M$6232,"OC")</f>
        <v>0.0</v>
      </c>
      <c r="O568" s="4">
        <f>SUMIFS('02_核算项'!$AC$2:$AC$6232,'02_核算项'!$B$2:$B$6232,$A568,'02_核算项'!$M$2:$M$6232,"NH3")</f>
        <v>0</v>
      </c>
      <c r="P568" s="4">
        <f>SUMIFS('02_核算项'!$AD$2:$AD$6232,'02_核算项'!$B$2:$B$6232,$A568,'02_核算项'!$M$2:$M$6232,"SO2")</f>
        <v>0.0</v>
      </c>
      <c r="Q568" s="4">
        <f>SUMIFS('02_核算项'!$AD$2:$AD$6232,'02_核算项'!$B$2:$B$6232,$A568,'02_核算项'!$M$2:$M$6232,"NOX")</f>
        <v>0.65395</v>
      </c>
      <c r="R568" s="4">
        <f>SUMIFS('02_核算项'!$AD$2:$AD$6232,'02_核算项'!$B$2:$B$6232,$A568,'02_核算项'!$M$2:$M$6232,"CO")</f>
        <v>0.20735</v>
      </c>
      <c r="S568" s="4">
        <f>SUMIFS('02_核算项'!$AD$2:$AD$6232,'02_核算项'!$B$2:$B$6232,$A568,'02_核算项'!$M$2:$M$6232,"VOCS")</f>
        <v>0.00319</v>
      </c>
      <c r="T568" s="4">
        <f>SUMIFS('02_核算项'!$AD$2:$AD$6232,'02_核算项'!$B$2:$B$6232,$A568,'02_核算项'!$M$2:$M$6232,"PM10")</f>
        <v>0.00026317500000000026</v>
      </c>
      <c r="U568" s="4">
        <f>SUMIFS('02_核算项'!$AD$2:$AD$6232,'02_核算项'!$B$2:$B$6232,$A568,'02_核算项'!$M$2:$M$6232,"PM25")</f>
        <v>0.00026317500000000026</v>
      </c>
      <c r="V568" s="4">
        <f>SUMIFS('02_核算项'!$AD$2:$AD$6232,'02_核算项'!$B$2:$B$6232,$A568,'02_核算项'!$M$2:$M$6232,"BC")</f>
        <v>0.0</v>
      </c>
      <c r="W568" s="4">
        <f>SUMIFS('02_核算项'!$AD$2:$AD$6232,'02_核算项'!$B$2:$B$6232,$A568,'02_核算项'!$M$2:$M$6232,"OC")</f>
        <v>0.0</v>
      </c>
      <c r="Y568" s="2">
        <v>90</v>
      </c>
    </row>
    <row r="569" spans="1:25">
      <c r="A569" s="2" t="s">
        <v>7106</v>
      </c>
      <c r="B569" s="2" t="s">
        <v>5620</v>
      </c>
      <c r="C569" s="2" t="s">
        <v>277</v>
      </c>
      <c r="D569" s="2" t="s">
        <v>224</v>
      </c>
      <c r="E569" s="2" t="s">
        <v>225</v>
      </c>
      <c r="F569" s="2" t="s">
        <v>142</v>
      </c>
      <c r="G569" s="4">
        <f>SUMIFS('02_核算项'!$AC$2:$AC$6232,'02_核算项'!$B$2:$B$6232,$A569,'02_核算项'!$M$2:$M$6232,"SO2")</f>
        <v>0.0</v>
      </c>
      <c r="H569" s="4">
        <f>SUMIFS('02_核算项'!$AC$2:$AC$6232,'02_核算项'!$B$2:$B$6232,$A569,'02_核算项'!$M$2:$M$6232,"NOX")</f>
        <v>180.49101999999996</v>
      </c>
      <c r="I569" s="4">
        <f>SUMIFS('02_核算项'!$AC$2:$AC$6232,'02_核算项'!$B$2:$B$6232,$A569,'02_核算项'!$M$2:$M$6232,"CO")</f>
        <v>57.22886</v>
      </c>
      <c r="J569" s="4">
        <f>SUMIFS('02_核算项'!$AC$2:$AC$6232,'02_核算项'!$B$2:$B$6232,$A569,'02_核算项'!$M$2:$M$6232,"VOCS")</f>
        <v>0.880444</v>
      </c>
      <c r="K569" s="4">
        <f>SUMIFS('02_核算项'!$AC$2:$AC$6232,'02_核算项'!$B$2:$B$6232,$A569,'02_核算项'!$M$2:$M$6232,"PM10")</f>
        <v>1.320666</v>
      </c>
      <c r="L569" s="4">
        <f>SUMIFS('02_核算项'!$AC$2:$AC$6232,'02_核算项'!$B$2:$B$6232,$A569,'02_核算项'!$M$2:$M$6232,"PM25")</f>
        <v>1.320666</v>
      </c>
      <c r="M569" s="4">
        <f>SUMIFS('02_核算项'!$AC$2:$AC$6232,'02_核算项'!$B$2:$B$6232,$A569,'02_核算项'!$M$2:$M$6232,"BC")</f>
        <v>0.0</v>
      </c>
      <c r="N569" s="4">
        <f>SUMIFS('02_核算项'!$AC$2:$AC$6232,'02_核算项'!$B$2:$B$6232,$A569,'02_核算项'!$M$2:$M$6232,"OC")</f>
        <v>0.0</v>
      </c>
      <c r="O569" s="4">
        <f>SUMIFS('02_核算项'!$AC$2:$AC$6232,'02_核算项'!$B$2:$B$6232,$A569,'02_核算项'!$M$2:$M$6232,"NH3")</f>
        <v>0</v>
      </c>
      <c r="P569" s="4">
        <f>SUMIFS('02_核算项'!$AD$2:$AD$6232,'02_核算项'!$B$2:$B$6232,$A569,'02_核算项'!$M$2:$M$6232,"SO2")</f>
        <v>0.0</v>
      </c>
      <c r="Q569" s="4">
        <f>SUMIFS('02_核算项'!$AD$2:$AD$6232,'02_核算项'!$B$2:$B$6232,$A569,'02_核算项'!$M$2:$M$6232,"NOX")</f>
        <v>64.97676719999998</v>
      </c>
      <c r="R569" s="4">
        <f>SUMIFS('02_核算项'!$AD$2:$AD$6232,'02_核算项'!$B$2:$B$6232,$A569,'02_核算项'!$M$2:$M$6232,"CO")</f>
        <v>57.22886</v>
      </c>
      <c r="S569" s="4">
        <f>SUMIFS('02_核算项'!$AD$2:$AD$6232,'02_核算项'!$B$2:$B$6232,$A569,'02_核算项'!$M$2:$M$6232,"VOCS")</f>
        <v>0.880444</v>
      </c>
      <c r="T569" s="4">
        <f>SUMIFS('02_核算项'!$AD$2:$AD$6232,'02_核算项'!$B$2:$B$6232,$A569,'02_核算项'!$M$2:$M$6232,"PM10")</f>
        <v>0.56788638</v>
      </c>
      <c r="U569" s="4">
        <f>SUMIFS('02_核算项'!$AD$2:$AD$6232,'02_核算项'!$B$2:$B$6232,$A569,'02_核算项'!$M$2:$M$6232,"PM25")</f>
        <v>0.56788638</v>
      </c>
      <c r="V569" s="4">
        <f>SUMIFS('02_核算项'!$AD$2:$AD$6232,'02_核算项'!$B$2:$B$6232,$A569,'02_核算项'!$M$2:$M$6232,"BC")</f>
        <v>0.0</v>
      </c>
      <c r="W569" s="4">
        <f>SUMIFS('02_核算项'!$AD$2:$AD$6232,'02_核算项'!$B$2:$B$6232,$A569,'02_核算项'!$M$2:$M$6232,"OC")</f>
        <v>0.0</v>
      </c>
      <c r="Y569" s="2">
        <v>29</v>
      </c>
    </row>
    <row r="570" spans="1:25">
      <c r="A570" s="2" t="s">
        <v>7116</v>
      </c>
      <c r="B570" s="2" t="s">
        <v>1913</v>
      </c>
      <c r="C570" s="2" t="s">
        <v>491</v>
      </c>
      <c r="D570" s="2" t="s">
        <v>278</v>
      </c>
      <c r="E570" s="2" t="s">
        <v>120</v>
      </c>
      <c r="F570" s="2" t="s">
        <v>297</v>
      </c>
      <c r="G570" s="4">
        <f>SUMIFS('02_核算项'!$AC$2:$AC$6232,'02_核算项'!$B$2:$B$6232,$A570,'02_核算项'!$M$2:$M$6232,"SO2")</f>
        <v>0</v>
      </c>
      <c r="H570" s="4">
        <f>SUMIFS('02_核算项'!$AC$2:$AC$6232,'02_核算项'!$B$2:$B$6232,$A570,'02_核算项'!$M$2:$M$6232,"NOX")</f>
        <v>0</v>
      </c>
      <c r="I570" s="4">
        <f>SUMIFS('02_核算项'!$AC$2:$AC$6232,'02_核算项'!$B$2:$B$6232,$A570,'02_核算项'!$M$2:$M$6232,"CO")</f>
        <v>0</v>
      </c>
      <c r="J570" s="4">
        <f>SUMIFS('02_核算项'!$AC$2:$AC$6232,'02_核算项'!$B$2:$B$6232,$A570,'02_核算项'!$M$2:$M$6232,"VOCS")</f>
        <v>0</v>
      </c>
      <c r="K570" s="4">
        <f>SUMIFS('02_核算项'!$AC$2:$AC$6232,'02_核算项'!$B$2:$B$6232,$A570,'02_核算项'!$M$2:$M$6232,"PM10")</f>
        <v>0</v>
      </c>
      <c r="L570" s="4">
        <f>SUMIFS('02_核算项'!$AC$2:$AC$6232,'02_核算项'!$B$2:$B$6232,$A570,'02_核算项'!$M$2:$M$6232,"PM25")</f>
        <v>0</v>
      </c>
      <c r="M570" s="4">
        <f>SUMIFS('02_核算项'!$AC$2:$AC$6232,'02_核算项'!$B$2:$B$6232,$A570,'02_核算项'!$M$2:$M$6232,"BC")</f>
        <v>0</v>
      </c>
      <c r="N570" s="4">
        <f>SUMIFS('02_核算项'!$AC$2:$AC$6232,'02_核算项'!$B$2:$B$6232,$A570,'02_核算项'!$M$2:$M$6232,"OC")</f>
        <v>0</v>
      </c>
      <c r="O570" s="4">
        <f>SUMIFS('02_核算项'!$AC$2:$AC$6232,'02_核算项'!$B$2:$B$6232,$A570,'02_核算项'!$M$2:$M$6232,"NH3")</f>
        <v>0</v>
      </c>
      <c r="Y570" s="2">
        <v>48</v>
      </c>
    </row>
    <row r="571" spans="1:25">
      <c r="A571" s="2" t="s">
        <v>7126</v>
      </c>
      <c r="B571" s="2" t="s">
        <v>4402</v>
      </c>
      <c r="C571" s="2" t="s">
        <v>911</v>
      </c>
      <c r="D571" s="2" t="s">
        <v>224</v>
      </c>
      <c r="E571" s="2" t="s">
        <v>227</v>
      </c>
      <c r="F571" s="2" t="s">
        <v>142</v>
      </c>
      <c r="G571" s="4">
        <f>SUMIFS('02_核算项'!$AC$2:$AC$6232,'02_核算项'!$B$2:$B$6232,$A571,'02_核算项'!$M$2:$M$6232,"SO2")</f>
        <v>0.0</v>
      </c>
      <c r="H571" s="4">
        <f>SUMIFS('02_核算项'!$AC$2:$AC$6232,'02_核算项'!$B$2:$B$6232,$A571,'02_核算项'!$M$2:$M$6232,"NOX")</f>
        <v>54.39674999999999</v>
      </c>
      <c r="I571" s="4">
        <f>SUMIFS('02_核算项'!$AC$2:$AC$6232,'02_核算项'!$B$2:$B$6232,$A571,'02_核算项'!$M$2:$M$6232,"CO")</f>
        <v>17.24775</v>
      </c>
      <c r="J571" s="4">
        <f>SUMIFS('02_核算项'!$AC$2:$AC$6232,'02_核算项'!$B$2:$B$6232,$A571,'02_核算项'!$M$2:$M$6232,"VOCS")</f>
        <v>0.26535</v>
      </c>
      <c r="K571" s="4">
        <f>SUMIFS('02_核算项'!$AC$2:$AC$6232,'02_核算项'!$B$2:$B$6232,$A571,'02_核算项'!$M$2:$M$6232,"PM10")</f>
        <v>0.398025</v>
      </c>
      <c r="L571" s="4">
        <f>SUMIFS('02_核算项'!$AC$2:$AC$6232,'02_核算项'!$B$2:$B$6232,$A571,'02_核算项'!$M$2:$M$6232,"PM25")</f>
        <v>0.398025</v>
      </c>
      <c r="M571" s="4">
        <f>SUMIFS('02_核算项'!$AC$2:$AC$6232,'02_核算项'!$B$2:$B$6232,$A571,'02_核算项'!$M$2:$M$6232,"BC")</f>
        <v>0.0</v>
      </c>
      <c r="N571" s="4">
        <f>SUMIFS('02_核算项'!$AC$2:$AC$6232,'02_核算项'!$B$2:$B$6232,$A571,'02_核算项'!$M$2:$M$6232,"OC")</f>
        <v>0.0</v>
      </c>
      <c r="O571" s="4">
        <f>SUMIFS('02_核算项'!$AC$2:$AC$6232,'02_核算项'!$B$2:$B$6232,$A571,'02_核算项'!$M$2:$M$6232,"NH3")</f>
        <v>0.0</v>
      </c>
      <c r="P571" s="4">
        <f>SUMIFS('02_核算项'!$AD$2:$AD$6232,'02_核算项'!$B$2:$B$6232,$A571,'02_核算项'!$M$2:$M$6232,"SO2")</f>
        <v>0.0</v>
      </c>
      <c r="Q571" s="4">
        <f>SUMIFS('02_核算项'!$AD$2:$AD$6232,'02_核算项'!$B$2:$B$6232,$A571,'02_核算项'!$M$2:$M$6232,"NOX")</f>
        <v>42.42946499999999</v>
      </c>
      <c r="R571" s="4">
        <f>SUMIFS('02_核算项'!$AD$2:$AD$6232,'02_核算项'!$B$2:$B$6232,$A571,'02_核算项'!$M$2:$M$6232,"CO")</f>
        <v>17.24775</v>
      </c>
      <c r="S571" s="4">
        <f>SUMIFS('02_核算项'!$AD$2:$AD$6232,'02_核算项'!$B$2:$B$6232,$A571,'02_核算项'!$M$2:$M$6232,"VOCS")</f>
        <v>0.26535</v>
      </c>
      <c r="T571" s="4">
        <f>SUMIFS('02_核算项'!$AD$2:$AD$6232,'02_核算项'!$B$2:$B$6232,$A571,'02_核算项'!$M$2:$M$6232,"PM10")</f>
        <v>0.398025</v>
      </c>
      <c r="U571" s="4">
        <f>SUMIFS('02_核算项'!$AD$2:$AD$6232,'02_核算项'!$B$2:$B$6232,$A571,'02_核算项'!$M$2:$M$6232,"PM25")</f>
        <v>0.398025</v>
      </c>
      <c r="V571" s="4">
        <f>SUMIFS('02_核算项'!$AD$2:$AD$6232,'02_核算项'!$B$2:$B$6232,$A571,'02_核算项'!$M$2:$M$6232,"BC")</f>
        <v>0.0</v>
      </c>
      <c r="W571" s="4">
        <f>SUMIFS('02_核算项'!$AD$2:$AD$6232,'02_核算项'!$B$2:$B$6232,$A571,'02_核算项'!$M$2:$M$6232,"OC")</f>
        <v>0.0</v>
      </c>
      <c r="X571" s="4">
        <f>SUMIFS('02_核算项'!$AD$2:$AD$6232,'02_核算项'!$B$2:$B$6232,$A571,'02_核算项'!$M$2:$M$6232,"NH3")</f>
        <v>0.0</v>
      </c>
      <c r="Y571" s="2">
        <v>32</v>
      </c>
    </row>
    <row r="572" spans="1:25">
      <c r="A572" s="2" t="s">
        <v>7136</v>
      </c>
      <c r="B572" s="2" t="s">
        <v>3806</v>
      </c>
      <c r="C572" s="2" t="s">
        <v>491</v>
      </c>
      <c r="D572" s="2" t="s">
        <v>224</v>
      </c>
      <c r="E572" s="2" t="s">
        <v>227</v>
      </c>
      <c r="F572" s="2" t="s">
        <v>52</v>
      </c>
      <c r="G572" s="4">
        <f>SUMIFS('02_核算项'!$AC$2:$AC$6232,'02_核算项'!$B$2:$B$6232,$A572,'02_核算项'!$M$2:$M$6232,"SO2")</f>
        <v>0.0</v>
      </c>
      <c r="H572" s="4">
        <f>SUMIFS('02_核算项'!$AC$2:$AC$6232,'02_核算项'!$B$2:$B$6232,$A572,'02_核算项'!$M$2:$M$6232,"NOX")</f>
        <v>24.297074560000002</v>
      </c>
      <c r="I572" s="4">
        <f>SUMIFS('02_核算项'!$AC$2:$AC$6232,'02_核算项'!$B$2:$B$6232,$A572,'02_核算项'!$M$2:$M$6232,"CO")</f>
        <v>2.3387558399999997</v>
      </c>
      <c r="J572" s="4">
        <f>SUMIFS('02_核算项'!$AC$2:$AC$6232,'02_核算项'!$B$2:$B$6232,$A572,'02_核算项'!$M$2:$M$6232,"VOCS")</f>
        <v>214.385952</v>
      </c>
      <c r="K572" s="4">
        <f>SUMIFS('02_核算项'!$AC$2:$AC$6232,'02_核算项'!$B$2:$B$6232,$A572,'02_核算项'!$M$2:$M$6232,"PM10")</f>
        <v>1.10441248</v>
      </c>
      <c r="L572" s="4">
        <f>SUMIFS('02_核算项'!$AC$2:$AC$6232,'02_核算项'!$B$2:$B$6232,$A572,'02_核算项'!$M$2:$M$6232,"PM25")</f>
        <v>1.10441248</v>
      </c>
      <c r="M572" s="4">
        <f>SUMIFS('02_核算项'!$AC$2:$AC$6232,'02_核算项'!$B$2:$B$6232,$A572,'02_核算项'!$M$2:$M$6232,"BC")</f>
        <v>0.12993088</v>
      </c>
      <c r="N572" s="4">
        <f>SUMIFS('02_核算项'!$AC$2:$AC$6232,'02_核算项'!$B$2:$B$6232,$A572,'02_核算项'!$M$2:$M$6232,"OC")</f>
        <v>0.32482720000000004</v>
      </c>
      <c r="O572" s="4">
        <f>SUMIFS('02_核算项'!$AC$2:$AC$6232,'02_核算项'!$B$2:$B$6232,$A572,'02_核算项'!$M$2:$M$6232,"NH3")</f>
        <v>0.0</v>
      </c>
      <c r="P572" s="4">
        <f>SUMIFS('02_核算项'!$AD$2:$AD$6232,'02_核算项'!$B$2:$B$6232,$A572,'02_核算项'!$M$2:$M$6232,"SO2")</f>
        <v>0.0</v>
      </c>
      <c r="Q572" s="4">
        <f>SUMIFS('02_核算项'!$AD$2:$AD$6232,'02_核算项'!$B$2:$B$6232,$A572,'02_核算项'!$M$2:$M$6232,"NOX")</f>
        <v>18.951718156800002</v>
      </c>
      <c r="R572" s="4">
        <f>SUMIFS('02_核算项'!$AD$2:$AD$6232,'02_核算项'!$B$2:$B$6232,$A572,'02_核算项'!$M$2:$M$6232,"CO")</f>
        <v>2.3387558399999997</v>
      </c>
      <c r="S572" s="4">
        <f>SUMIFS('02_核算项'!$AD$2:$AD$6232,'02_核算项'!$B$2:$B$6232,$A572,'02_核算项'!$M$2:$M$6232,"VOCS")</f>
        <v>214.385952</v>
      </c>
      <c r="T572" s="4">
        <f>SUMIFS('02_核算项'!$AD$2:$AD$6232,'02_核算项'!$B$2:$B$6232,$A572,'02_核算项'!$M$2:$M$6232,"PM10")</f>
        <v>1.10441248</v>
      </c>
      <c r="U572" s="4">
        <f>SUMIFS('02_核算项'!$AD$2:$AD$6232,'02_核算项'!$B$2:$B$6232,$A572,'02_核算项'!$M$2:$M$6232,"PM25")</f>
        <v>1.10441248</v>
      </c>
      <c r="V572" s="4">
        <f>SUMIFS('02_核算项'!$AD$2:$AD$6232,'02_核算项'!$B$2:$B$6232,$A572,'02_核算项'!$M$2:$M$6232,"BC")</f>
        <v>0.12993088</v>
      </c>
      <c r="W572" s="4">
        <f>SUMIFS('02_核算项'!$AD$2:$AD$6232,'02_核算项'!$B$2:$B$6232,$A572,'02_核算项'!$M$2:$M$6232,"OC")</f>
        <v>0.32482720000000004</v>
      </c>
      <c r="X572" s="4">
        <f>SUMIFS('02_核算项'!$AD$2:$AD$6232,'02_核算项'!$B$2:$B$6232,$A572,'02_核算项'!$M$2:$M$6232,"NH3")</f>
        <v>0.0</v>
      </c>
      <c r="Y572" s="2">
        <v>32</v>
      </c>
    </row>
    <row r="573" spans="1:25">
      <c r="A573" s="2" t="s">
        <v>7146</v>
      </c>
      <c r="B573" s="2" t="s">
        <v>2146</v>
      </c>
      <c r="C573" s="2" t="s">
        <v>223</v>
      </c>
      <c r="D573" s="2" t="s">
        <v>50</v>
      </c>
      <c r="E573" s="2" t="s">
        <v>225</v>
      </c>
      <c r="F573" s="2" t="s">
        <v>142</v>
      </c>
      <c r="G573" s="4">
        <f>SUMIFS('02_核算项'!$AC$2:$AC$6232,'02_核算项'!$B$2:$B$6232,$A573,'02_核算项'!$M$2:$M$6232,"SO2")</f>
        <v>0.0</v>
      </c>
      <c r="H573" s="4">
        <f>SUMIFS('02_核算项'!$AC$2:$AC$6232,'02_核算项'!$B$2:$B$6232,$A573,'02_核算项'!$M$2:$M$6232,"NOX")</f>
        <v>131.093359</v>
      </c>
      <c r="I573" s="4">
        <f>SUMIFS('02_核算项'!$AC$2:$AC$6232,'02_核算项'!$B$2:$B$6232,$A573,'02_核算项'!$M$2:$M$6232,"CO")</f>
        <v>41.566187</v>
      </c>
      <c r="J573" s="4">
        <f>SUMIFS('02_核算项'!$AC$2:$AC$6232,'02_核算项'!$B$2:$B$6232,$A573,'02_核算项'!$M$2:$M$6232,"VOCS")</f>
        <v>0.6394798</v>
      </c>
      <c r="K573" s="4">
        <f>SUMIFS('02_核算项'!$AC$2:$AC$6232,'02_核算项'!$B$2:$B$6232,$A573,'02_核算项'!$M$2:$M$6232,"PM10")</f>
        <v>0.9592197</v>
      </c>
      <c r="L573" s="4">
        <f>SUMIFS('02_核算项'!$AC$2:$AC$6232,'02_核算项'!$B$2:$B$6232,$A573,'02_核算项'!$M$2:$M$6232,"PM25")</f>
        <v>0.9592197</v>
      </c>
      <c r="M573" s="4">
        <f>SUMIFS('02_核算项'!$AC$2:$AC$6232,'02_核算项'!$B$2:$B$6232,$A573,'02_核算项'!$M$2:$M$6232,"BC")</f>
        <v>0.0</v>
      </c>
      <c r="N573" s="4">
        <f>SUMIFS('02_核算项'!$AC$2:$AC$6232,'02_核算项'!$B$2:$B$6232,$A573,'02_核算项'!$M$2:$M$6232,"OC")</f>
        <v>0.0</v>
      </c>
      <c r="O573" s="4">
        <f>SUMIFS('02_核算项'!$AC$2:$AC$6232,'02_核算项'!$B$2:$B$6232,$A573,'02_核算项'!$M$2:$M$6232,"NH3")</f>
        <v>0.0</v>
      </c>
      <c r="P573" s="4">
        <f>SUMIFS('02_核算项'!$AD$2:$AD$6232,'02_核算项'!$B$2:$B$6232,$A573,'02_核算项'!$M$2:$M$6232,"SO2")</f>
        <v>0.0</v>
      </c>
      <c r="Q573" s="4">
        <f>SUMIFS('02_核算项'!$AD$2:$AD$6232,'02_核算项'!$B$2:$B$6232,$A573,'02_核算项'!$M$2:$M$6232,"NOX")</f>
        <v>102.25282002</v>
      </c>
      <c r="R573" s="4">
        <f>SUMIFS('02_核算项'!$AD$2:$AD$6232,'02_核算项'!$B$2:$B$6232,$A573,'02_核算项'!$M$2:$M$6232,"CO")</f>
        <v>41.566187</v>
      </c>
      <c r="S573" s="4">
        <f>SUMIFS('02_核算项'!$AD$2:$AD$6232,'02_核算项'!$B$2:$B$6232,$A573,'02_核算项'!$M$2:$M$6232,"VOCS")</f>
        <v>0.6394798</v>
      </c>
      <c r="T573" s="4">
        <f>SUMIFS('02_核算项'!$AD$2:$AD$6232,'02_核算项'!$B$2:$B$6232,$A573,'02_核算项'!$M$2:$M$6232,"PM10")</f>
        <v>0.9592197</v>
      </c>
      <c r="U573" s="4">
        <f>SUMIFS('02_核算项'!$AD$2:$AD$6232,'02_核算项'!$B$2:$B$6232,$A573,'02_核算项'!$M$2:$M$6232,"PM25")</f>
        <v>0.9592197</v>
      </c>
      <c r="V573" s="4">
        <f>SUMIFS('02_核算项'!$AD$2:$AD$6232,'02_核算项'!$B$2:$B$6232,$A573,'02_核算项'!$M$2:$M$6232,"BC")</f>
        <v>0.0</v>
      </c>
      <c r="W573" s="4">
        <f>SUMIFS('02_核算项'!$AD$2:$AD$6232,'02_核算项'!$B$2:$B$6232,$A573,'02_核算项'!$M$2:$M$6232,"OC")</f>
        <v>0.0</v>
      </c>
      <c r="X573" s="4">
        <f>SUMIFS('02_核算项'!$AD$2:$AD$6232,'02_核算项'!$B$2:$B$6232,$A573,'02_核算项'!$M$2:$M$6232,"NH3")</f>
        <v>0.0</v>
      </c>
      <c r="Y573" s="2">
        <v>32</v>
      </c>
    </row>
    <row r="574" spans="1:25">
      <c r="A574" s="2" t="s">
        <v>7156</v>
      </c>
      <c r="B574" s="2" t="s">
        <v>276</v>
      </c>
      <c r="C574" s="2" t="s">
        <v>277</v>
      </c>
      <c r="D574" s="2" t="s">
        <v>278</v>
      </c>
      <c r="E574" s="2" t="s">
        <v>120</v>
      </c>
      <c r="F574" s="2" t="s">
        <v>912</v>
      </c>
      <c r="G574" s="4">
        <f>SUMIFS('02_核算项'!$AC$2:$AC$6232,'02_核算项'!$B$2:$B$6232,$A574,'02_核算项'!$M$2:$M$6232,"SO2")</f>
        <v>0</v>
      </c>
      <c r="H574" s="4">
        <f>SUMIFS('02_核算项'!$AC$2:$AC$6232,'02_核算项'!$B$2:$B$6232,$A574,'02_核算项'!$M$2:$M$6232,"NOX")</f>
        <v>0</v>
      </c>
      <c r="I574" s="4">
        <f>SUMIFS('02_核算项'!$AC$2:$AC$6232,'02_核算项'!$B$2:$B$6232,$A574,'02_核算项'!$M$2:$M$6232,"CO")</f>
        <v>0</v>
      </c>
      <c r="J574" s="4">
        <f>SUMIFS('02_核算项'!$AC$2:$AC$6232,'02_核算项'!$B$2:$B$6232,$A574,'02_核算项'!$M$2:$M$6232,"VOCS")</f>
        <v>0</v>
      </c>
      <c r="K574" s="4">
        <f>SUMIFS('02_核算项'!$AC$2:$AC$6232,'02_核算项'!$B$2:$B$6232,$A574,'02_核算项'!$M$2:$M$6232,"PM10")</f>
        <v>0</v>
      </c>
      <c r="L574" s="4">
        <f>SUMIFS('02_核算项'!$AC$2:$AC$6232,'02_核算项'!$B$2:$B$6232,$A574,'02_核算项'!$M$2:$M$6232,"PM25")</f>
        <v>0</v>
      </c>
      <c r="M574" s="4">
        <f>SUMIFS('02_核算项'!$AC$2:$AC$6232,'02_核算项'!$B$2:$B$6232,$A574,'02_核算项'!$M$2:$M$6232,"BC")</f>
        <v>0</v>
      </c>
      <c r="N574" s="4">
        <f>SUMIFS('02_核算项'!$AC$2:$AC$6232,'02_核算项'!$B$2:$B$6232,$A574,'02_核算项'!$M$2:$M$6232,"OC")</f>
        <v>0</v>
      </c>
      <c r="O574" s="4">
        <f>SUMIFS('02_核算项'!$AC$2:$AC$6232,'02_核算项'!$B$2:$B$6232,$A574,'02_核算项'!$M$2:$M$6232,"NH3")</f>
        <v>0.0</v>
      </c>
      <c r="X574" s="4">
        <f>SUMIFS('02_核算项'!$AD$2:$AD$6232,'02_核算项'!$B$2:$B$6232,$A574,'02_核算项'!$M$2:$M$6232,"NH3")</f>
        <v>0.0</v>
      </c>
      <c r="Y574" s="2">
        <v>48</v>
      </c>
    </row>
    <row r="575" spans="1:25">
      <c r="A575" s="2" t="s">
        <v>7166</v>
      </c>
      <c r="B575" s="2" t="s">
        <v>295</v>
      </c>
      <c r="C575" s="2" t="s">
        <v>296</v>
      </c>
      <c r="D575" s="2" t="s">
        <v>278</v>
      </c>
      <c r="E575" s="2" t="s">
        <v>120</v>
      </c>
      <c r="F575" s="2" t="s">
        <v>52</v>
      </c>
      <c r="G575" s="4">
        <f>SUMIFS('02_核算项'!$AC$2:$AC$6232,'02_核算项'!$B$2:$B$6232,$A575,'02_核算项'!$M$2:$M$6232,"SO2")</f>
        <v>0</v>
      </c>
      <c r="H575" s="4">
        <f>SUMIFS('02_核算项'!$AC$2:$AC$6232,'02_核算项'!$B$2:$B$6232,$A575,'02_核算项'!$M$2:$M$6232,"NOX")</f>
        <v>0</v>
      </c>
      <c r="I575" s="4">
        <f>SUMIFS('02_核算项'!$AC$2:$AC$6232,'02_核算项'!$B$2:$B$6232,$A575,'02_核算项'!$M$2:$M$6232,"CO")</f>
        <v>0</v>
      </c>
      <c r="J575" s="4">
        <f>SUMIFS('02_核算项'!$AC$2:$AC$6232,'02_核算项'!$B$2:$B$6232,$A575,'02_核算项'!$M$2:$M$6232,"VOCS")</f>
        <v>0</v>
      </c>
      <c r="K575" s="4">
        <f>SUMIFS('02_核算项'!$AC$2:$AC$6232,'02_核算项'!$B$2:$B$6232,$A575,'02_核算项'!$M$2:$M$6232,"PM10")</f>
        <v>0</v>
      </c>
      <c r="L575" s="4">
        <f>SUMIFS('02_核算项'!$AC$2:$AC$6232,'02_核算项'!$B$2:$B$6232,$A575,'02_核算项'!$M$2:$M$6232,"PM25")</f>
        <v>0</v>
      </c>
      <c r="M575" s="4">
        <f>SUMIFS('02_核算项'!$AC$2:$AC$6232,'02_核算项'!$B$2:$B$6232,$A575,'02_核算项'!$M$2:$M$6232,"BC")</f>
        <v>0</v>
      </c>
      <c r="N575" s="4">
        <f>SUMIFS('02_核算项'!$AC$2:$AC$6232,'02_核算项'!$B$2:$B$6232,$A575,'02_核算项'!$M$2:$M$6232,"OC")</f>
        <v>0</v>
      </c>
      <c r="O575" s="4">
        <f>SUMIFS('02_核算项'!$AC$2:$AC$6232,'02_核算项'!$B$2:$B$6232,$A575,'02_核算项'!$M$2:$M$6232,"NH3")</f>
        <v>0</v>
      </c>
      <c r="Y575" s="2">
        <v>32</v>
      </c>
    </row>
    <row r="576" spans="1:25">
      <c r="A576" s="2" t="s">
        <v>7176</v>
      </c>
      <c r="B576" s="2" t="s">
        <v>253</v>
      </c>
      <c r="C576" s="2" t="s">
        <v>254</v>
      </c>
      <c r="D576" s="2" t="s">
        <v>224</v>
      </c>
      <c r="E576" s="2" t="s">
        <v>225</v>
      </c>
      <c r="F576" s="2" t="s">
        <v>297</v>
      </c>
      <c r="G576" s="4">
        <f>SUMIFS('02_核算项'!$AC$2:$AC$6232,'02_核算项'!$B$2:$B$6232,$A576,'02_核算项'!$M$2:$M$6232,"SO2")</f>
        <v>0.0</v>
      </c>
      <c r="H576" s="4">
        <f>SUMIFS('02_核算项'!$AC$2:$AC$6232,'02_核算项'!$B$2:$B$6232,$A576,'02_核算项'!$M$2:$M$6232,"NOX")</f>
        <v>683.3027199999998</v>
      </c>
      <c r="I576" s="4">
        <f>SUMIFS('02_核算项'!$AC$2:$AC$6232,'02_核算项'!$B$2:$B$6232,$A576,'02_核算项'!$M$2:$M$6232,"CO")</f>
        <v>216.65695999999997</v>
      </c>
      <c r="J576" s="4">
        <f>SUMIFS('02_核算项'!$AC$2:$AC$6232,'02_核算项'!$B$2:$B$6232,$A576,'02_核算项'!$M$2:$M$6232,"VOCS")</f>
        <v>3.3331839999999997</v>
      </c>
      <c r="K576" s="4">
        <f>SUMIFS('02_核算项'!$AC$2:$AC$6232,'02_核算项'!$B$2:$B$6232,$A576,'02_核算项'!$M$2:$M$6232,"PM10")</f>
        <v>4.999775999999999</v>
      </c>
      <c r="L576" s="4">
        <f>SUMIFS('02_核算项'!$AC$2:$AC$6232,'02_核算项'!$B$2:$B$6232,$A576,'02_核算项'!$M$2:$M$6232,"PM25")</f>
        <v>4.999775999999999</v>
      </c>
      <c r="M576" s="4">
        <f>SUMIFS('02_核算项'!$AC$2:$AC$6232,'02_核算项'!$B$2:$B$6232,$A576,'02_核算项'!$M$2:$M$6232,"BC")</f>
        <v>0.0</v>
      </c>
      <c r="N576" s="4">
        <f>SUMIFS('02_核算项'!$AC$2:$AC$6232,'02_核算项'!$B$2:$B$6232,$A576,'02_核算项'!$M$2:$M$6232,"OC")</f>
        <v>0.0</v>
      </c>
      <c r="O576" s="4">
        <f>SUMIFS('02_核算项'!$AC$2:$AC$6232,'02_核算项'!$B$2:$B$6232,$A576,'02_核算项'!$M$2:$M$6232,"NH3")</f>
        <v>0</v>
      </c>
      <c r="P576" s="4">
        <f>SUMIFS('02_核算项'!$AD$2:$AD$6232,'02_核算项'!$B$2:$B$6232,$A576,'02_核算项'!$M$2:$M$6232,"SO2")</f>
        <v>0.0</v>
      </c>
      <c r="Q576" s="4">
        <f>SUMIFS('02_核算项'!$AD$2:$AD$6232,'02_核算项'!$B$2:$B$6232,$A576,'02_核算项'!$M$2:$M$6232,"NOX")</f>
        <v>245.9889791999999</v>
      </c>
      <c r="R576" s="4">
        <f>SUMIFS('02_核算项'!$AD$2:$AD$6232,'02_核算项'!$B$2:$B$6232,$A576,'02_核算项'!$M$2:$M$6232,"CO")</f>
        <v>216.65695999999997</v>
      </c>
      <c r="S576" s="4">
        <f>SUMIFS('02_核算项'!$AD$2:$AD$6232,'02_核算项'!$B$2:$B$6232,$A576,'02_核算项'!$M$2:$M$6232,"VOCS")</f>
        <v>3.3331839999999997</v>
      </c>
      <c r="T576" s="4">
        <f>SUMIFS('02_核算项'!$AD$2:$AD$6232,'02_核算项'!$B$2:$B$6232,$A576,'02_核算项'!$M$2:$M$6232,"PM10")</f>
        <v>2.14990368</v>
      </c>
      <c r="U576" s="4">
        <f>SUMIFS('02_核算项'!$AD$2:$AD$6232,'02_核算项'!$B$2:$B$6232,$A576,'02_核算项'!$M$2:$M$6232,"PM25")</f>
        <v>2.14990368</v>
      </c>
      <c r="V576" s="4">
        <f>SUMIFS('02_核算项'!$AD$2:$AD$6232,'02_核算项'!$B$2:$B$6232,$A576,'02_核算项'!$M$2:$M$6232,"BC")</f>
        <v>0.0</v>
      </c>
      <c r="W576" s="4">
        <f>SUMIFS('02_核算项'!$AD$2:$AD$6232,'02_核算项'!$B$2:$B$6232,$A576,'02_核算项'!$M$2:$M$6232,"OC")</f>
        <v>0.0</v>
      </c>
      <c r="Y576" s="2">
        <v>29</v>
      </c>
    </row>
    <row r="577" spans="1:25">
      <c r="A577" s="2" t="s">
        <v>7186</v>
      </c>
      <c r="B577" s="2" t="s">
        <v>1552</v>
      </c>
      <c r="C577" s="2" t="s">
        <v>277</v>
      </c>
      <c r="D577" s="2" t="s">
        <v>278</v>
      </c>
      <c r="E577" s="2" t="s">
        <v>225</v>
      </c>
      <c r="F577" s="2" t="s">
        <v>297</v>
      </c>
      <c r="G577" s="4">
        <f>SUMIFS('02_核算项'!$AC$2:$AC$6232,'02_核算项'!$B$2:$B$6232,$A577,'02_核算项'!$M$2:$M$6232,"SO2")</f>
        <v>0.0</v>
      </c>
      <c r="H577" s="4">
        <f>SUMIFS('02_核算项'!$AC$2:$AC$6232,'02_核算项'!$B$2:$B$6232,$A577,'02_核算项'!$M$2:$M$6232,"NOX")</f>
        <v>0.0</v>
      </c>
      <c r="I577" s="4">
        <f>SUMIFS('02_核算项'!$AC$2:$AC$6232,'02_核算项'!$B$2:$B$6232,$A577,'02_核算项'!$M$2:$M$6232,"CO")</f>
        <v>0.0</v>
      </c>
      <c r="J577" s="4">
        <f>SUMIFS('02_核算项'!$AC$2:$AC$6232,'02_核算项'!$B$2:$B$6232,$A577,'02_核算项'!$M$2:$M$6232,"VOCS")</f>
        <v>0.0</v>
      </c>
      <c r="K577" s="4">
        <f>SUMIFS('02_核算项'!$AC$2:$AC$6232,'02_核算项'!$B$2:$B$6232,$A577,'02_核算项'!$M$2:$M$6232,"PM10")</f>
        <v>0.0</v>
      </c>
      <c r="L577" s="4">
        <f>SUMIFS('02_核算项'!$AC$2:$AC$6232,'02_核算项'!$B$2:$B$6232,$A577,'02_核算项'!$M$2:$M$6232,"PM25")</f>
        <v>0.0</v>
      </c>
      <c r="M577" s="4">
        <f>SUMIFS('02_核算项'!$AC$2:$AC$6232,'02_核算项'!$B$2:$B$6232,$A577,'02_核算项'!$M$2:$M$6232,"BC")</f>
        <v>0.0</v>
      </c>
      <c r="N577" s="4">
        <f>SUMIFS('02_核算项'!$AC$2:$AC$6232,'02_核算项'!$B$2:$B$6232,$A577,'02_核算项'!$M$2:$M$6232,"OC")</f>
        <v>0.0</v>
      </c>
      <c r="O577" s="4">
        <f>SUMIFS('02_核算项'!$AC$2:$AC$6232,'02_核算项'!$B$2:$B$6232,$A577,'02_核算项'!$M$2:$M$6232,"NH3")</f>
        <v>0.0</v>
      </c>
      <c r="P577" s="4">
        <f>SUMIFS('02_核算项'!$AD$2:$AD$6232,'02_核算项'!$B$2:$B$6232,$A577,'02_核算项'!$M$2:$M$6232,"SO2")</f>
        <v>0.0</v>
      </c>
      <c r="Q577" s="4">
        <f>SUMIFS('02_核算项'!$AD$2:$AD$6232,'02_核算项'!$B$2:$B$6232,$A577,'02_核算项'!$M$2:$M$6232,"NOX")</f>
        <v>0.0</v>
      </c>
      <c r="R577" s="4">
        <f>SUMIFS('02_核算项'!$AD$2:$AD$6232,'02_核算项'!$B$2:$B$6232,$A577,'02_核算项'!$M$2:$M$6232,"CO")</f>
        <v>0.0</v>
      </c>
      <c r="S577" s="4">
        <f>SUMIFS('02_核算项'!$AD$2:$AD$6232,'02_核算项'!$B$2:$B$6232,$A577,'02_核算项'!$M$2:$M$6232,"VOCS")</f>
        <v>0.0</v>
      </c>
      <c r="T577" s="4">
        <f>SUMIFS('02_核算项'!$AD$2:$AD$6232,'02_核算项'!$B$2:$B$6232,$A577,'02_核算项'!$M$2:$M$6232,"PM10")</f>
        <v>0.0</v>
      </c>
      <c r="U577" s="4">
        <f>SUMIFS('02_核算项'!$AD$2:$AD$6232,'02_核算项'!$B$2:$B$6232,$A577,'02_核算项'!$M$2:$M$6232,"PM25")</f>
        <v>0.0</v>
      </c>
      <c r="V577" s="4">
        <f>SUMIFS('02_核算项'!$AD$2:$AD$6232,'02_核算项'!$B$2:$B$6232,$A577,'02_核算项'!$M$2:$M$6232,"BC")</f>
        <v>0.0</v>
      </c>
      <c r="W577" s="4">
        <f>SUMIFS('02_核算项'!$AD$2:$AD$6232,'02_核算项'!$B$2:$B$6232,$A577,'02_核算项'!$M$2:$M$6232,"OC")</f>
        <v>0.0</v>
      </c>
      <c r="X577" s="4">
        <f>SUMIFS('02_核算项'!$AD$2:$AD$6232,'02_核算项'!$B$2:$B$6232,$A577,'02_核算项'!$M$2:$M$6232,"NH3")</f>
        <v>0.0</v>
      </c>
      <c r="Y577" s="2">
        <v>49</v>
      </c>
    </row>
    <row r="578" spans="1:25">
      <c r="A578" s="2" t="s">
        <v>7196</v>
      </c>
      <c r="B578" s="2" t="s">
        <v>2508</v>
      </c>
      <c r="C578" s="2" t="s">
        <v>223</v>
      </c>
      <c r="D578" s="2" t="s">
        <v>50</v>
      </c>
      <c r="E578" s="2" t="s">
        <v>200</v>
      </c>
      <c r="F578" s="2" t="s">
        <v>560</v>
      </c>
      <c r="G578" s="4">
        <f>SUMIFS('02_核算项'!$AC$2:$AC$6232,'02_核算项'!$B$2:$B$6232,$A578,'02_核算项'!$M$2:$M$6232,"SO2")</f>
        <v>1.10109</v>
      </c>
      <c r="H578" s="4">
        <f>SUMIFS('02_核算项'!$AC$2:$AC$6232,'02_核算项'!$B$2:$B$6232,$A578,'02_核算项'!$M$2:$M$6232,"NOX")</f>
        <v>2.716022</v>
      </c>
      <c r="I578" s="4">
        <f>SUMIFS('02_核算项'!$AC$2:$AC$6232,'02_核算项'!$B$2:$B$6232,$A578,'02_核算项'!$M$2:$M$6232,"CO")</f>
        <v>0.220218</v>
      </c>
      <c r="J578" s="4">
        <f>SUMIFS('02_核算项'!$AC$2:$AC$6232,'02_核算项'!$B$2:$B$6232,$A578,'02_核算项'!$M$2:$M$6232,"VOCS")</f>
        <v>0.047713900000000004</v>
      </c>
      <c r="K578" s="4">
        <f>SUMIFS('02_核算项'!$AC$2:$AC$6232,'02_核算项'!$B$2:$B$6232,$A578,'02_核算项'!$M$2:$M$6232,"PM10")</f>
        <v>0.183515</v>
      </c>
      <c r="L578" s="4">
        <f>SUMIFS('02_核算项'!$AC$2:$AC$6232,'02_核算项'!$B$2:$B$6232,$A578,'02_核算项'!$M$2:$M$6232,"PM25")</f>
        <v>0.183515</v>
      </c>
      <c r="M578" s="4">
        <f>SUMIFS('02_核算项'!$AC$2:$AC$6232,'02_核算项'!$B$2:$B$6232,$A578,'02_核算项'!$M$2:$M$6232,"BC")</f>
        <v>0.0036703</v>
      </c>
      <c r="N578" s="4">
        <f>SUMIFS('02_核算项'!$AC$2:$AC$6232,'02_核算项'!$B$2:$B$6232,$A578,'02_核算项'!$M$2:$M$6232,"OC")</f>
        <v>0.0146812</v>
      </c>
      <c r="O578" s="4">
        <f>SUMIFS('02_核算项'!$AC$2:$AC$6232,'02_核算项'!$B$2:$B$6232,$A578,'02_核算项'!$M$2:$M$6232,"NH3")</f>
        <v>0.0</v>
      </c>
      <c r="P578" s="4">
        <f>SUMIFS('02_核算项'!$AD$2:$AD$6232,'02_核算项'!$B$2:$B$6232,$A578,'02_核算项'!$M$2:$M$6232,"SO2")</f>
        <v>1.10109</v>
      </c>
      <c r="Q578" s="4">
        <f>SUMIFS('02_核算项'!$AD$2:$AD$6232,'02_核算项'!$B$2:$B$6232,$A578,'02_核算项'!$M$2:$M$6232,"NOX")</f>
        <v>2.11849716</v>
      </c>
      <c r="R578" s="4">
        <f>SUMIFS('02_核算项'!$AD$2:$AD$6232,'02_核算项'!$B$2:$B$6232,$A578,'02_核算项'!$M$2:$M$6232,"CO")</f>
        <v>0.220218</v>
      </c>
      <c r="S578" s="4">
        <f>SUMIFS('02_核算项'!$AD$2:$AD$6232,'02_核算项'!$B$2:$B$6232,$A578,'02_核算项'!$M$2:$M$6232,"VOCS")</f>
        <v>0.047713900000000004</v>
      </c>
      <c r="T578" s="4">
        <f>SUMIFS('02_核算项'!$AD$2:$AD$6232,'02_核算项'!$B$2:$B$6232,$A578,'02_核算项'!$M$2:$M$6232,"PM10")</f>
        <v>0.183515</v>
      </c>
      <c r="U578" s="4">
        <f>SUMIFS('02_核算项'!$AD$2:$AD$6232,'02_核算项'!$B$2:$B$6232,$A578,'02_核算项'!$M$2:$M$6232,"PM25")</f>
        <v>0.183515</v>
      </c>
      <c r="V578" s="4">
        <f>SUMIFS('02_核算项'!$AD$2:$AD$6232,'02_核算项'!$B$2:$B$6232,$A578,'02_核算项'!$M$2:$M$6232,"BC")</f>
        <v>0.0036703</v>
      </c>
      <c r="W578" s="4">
        <f>SUMIFS('02_核算项'!$AD$2:$AD$6232,'02_核算项'!$B$2:$B$6232,$A578,'02_核算项'!$M$2:$M$6232,"OC")</f>
        <v>0.0146812</v>
      </c>
      <c r="X578" s="4">
        <f>SUMIFS('02_核算项'!$AD$2:$AD$6232,'02_核算项'!$B$2:$B$6232,$A578,'02_核算项'!$M$2:$M$6232,"NH3")</f>
        <v>0.0</v>
      </c>
      <c r="Y578" s="2">
        <v>32</v>
      </c>
    </row>
    <row r="579" spans="1:25">
      <c r="A579" s="2" t="s">
        <v>7206</v>
      </c>
      <c r="B579" s="2" t="s">
        <v>276</v>
      </c>
      <c r="C579" s="2" t="s">
        <v>277</v>
      </c>
      <c r="D579" s="2" t="s">
        <v>278</v>
      </c>
      <c r="E579" s="2" t="s">
        <v>120</v>
      </c>
      <c r="F579" s="2" t="s">
        <v>560</v>
      </c>
      <c r="G579" s="4">
        <f>SUMIFS('02_核算项'!$AC$2:$AC$6232,'02_核算项'!$B$2:$B$6232,$A579,'02_核算项'!$M$2:$M$6232,"SO2")</f>
        <v>0</v>
      </c>
      <c r="H579" s="4">
        <f>SUMIFS('02_核算项'!$AC$2:$AC$6232,'02_核算项'!$B$2:$B$6232,$A579,'02_核算项'!$M$2:$M$6232,"NOX")</f>
        <v>0</v>
      </c>
      <c r="I579" s="4">
        <f>SUMIFS('02_核算项'!$AC$2:$AC$6232,'02_核算项'!$B$2:$B$6232,$A579,'02_核算项'!$M$2:$M$6232,"CO")</f>
        <v>0</v>
      </c>
      <c r="J579" s="4">
        <f>SUMIFS('02_核算项'!$AC$2:$AC$6232,'02_核算项'!$B$2:$B$6232,$A579,'02_核算项'!$M$2:$M$6232,"VOCS")</f>
        <v>0</v>
      </c>
      <c r="K579" s="4">
        <f>SUMIFS('02_核算项'!$AC$2:$AC$6232,'02_核算项'!$B$2:$B$6232,$A579,'02_核算项'!$M$2:$M$6232,"PM10")</f>
        <v>0</v>
      </c>
      <c r="L579" s="4">
        <f>SUMIFS('02_核算项'!$AC$2:$AC$6232,'02_核算项'!$B$2:$B$6232,$A579,'02_核算项'!$M$2:$M$6232,"PM25")</f>
        <v>0</v>
      </c>
      <c r="M579" s="4">
        <f>SUMIFS('02_核算项'!$AC$2:$AC$6232,'02_核算项'!$B$2:$B$6232,$A579,'02_核算项'!$M$2:$M$6232,"BC")</f>
        <v>0</v>
      </c>
      <c r="N579" s="4">
        <f>SUMIFS('02_核算项'!$AC$2:$AC$6232,'02_核算项'!$B$2:$B$6232,$A579,'02_核算项'!$M$2:$M$6232,"OC")</f>
        <v>0</v>
      </c>
      <c r="O579" s="4">
        <f>SUMIFS('02_核算项'!$AC$2:$AC$6232,'02_核算项'!$B$2:$B$6232,$A579,'02_核算项'!$M$2:$M$6232,"NH3")</f>
        <v>0.0</v>
      </c>
      <c r="X579" s="4">
        <f>SUMIFS('02_核算项'!$AD$2:$AD$6232,'02_核算项'!$B$2:$B$6232,$A579,'02_核算项'!$M$2:$M$6232,"NH3")</f>
        <v>0.0</v>
      </c>
      <c r="Y579" s="2">
        <v>48</v>
      </c>
    </row>
    <row r="580" spans="1:25">
      <c r="A580" s="2" t="s">
        <v>7216</v>
      </c>
      <c r="B580" s="2" t="s">
        <v>6413</v>
      </c>
      <c r="C580" s="2" t="s">
        <v>526</v>
      </c>
      <c r="D580" s="2" t="s">
        <v>50</v>
      </c>
      <c r="E580" s="2" t="s">
        <v>51</v>
      </c>
      <c r="F580" s="2" t="s">
        <v>142</v>
      </c>
      <c r="G580" s="4">
        <f>SUMIFS('02_核算项'!$AC$2:$AC$6232,'02_核算项'!$B$2:$B$6232,$A580,'02_核算项'!$M$2:$M$6232,"SO2")</f>
        <v>11401.514949999999</v>
      </c>
      <c r="H580" s="4">
        <f>SUMIFS('02_核算项'!$AC$2:$AC$6232,'02_核算项'!$B$2:$B$6232,$A580,'02_核算项'!$M$2:$M$6232,"NOX")</f>
        <v>5826.00445</v>
      </c>
      <c r="I580" s="4">
        <f>SUMIFS('02_核算项'!$AC$2:$AC$6232,'02_核算项'!$B$2:$B$6232,$A580,'02_核算项'!$M$2:$M$6232,"CO")</f>
        <v>1616.09</v>
      </c>
      <c r="J580" s="4">
        <f>SUMIFS('02_核算项'!$AC$2:$AC$6232,'02_核算项'!$B$2:$B$6232,$A580,'02_核算项'!$M$2:$M$6232,"VOCS")</f>
        <v>32.3218</v>
      </c>
      <c r="K580" s="4">
        <f>SUMIFS('02_核算项'!$AC$2:$AC$6232,'02_核算项'!$B$2:$B$6232,$A580,'02_核算项'!$M$2:$M$6232,"PM10")</f>
        <v>25563.715642500003</v>
      </c>
      <c r="L580" s="4">
        <f>SUMIFS('02_核算项'!$AC$2:$AC$6232,'02_核算项'!$B$2:$B$6232,$A580,'02_核算项'!$M$2:$M$6232,"PM25")</f>
        <v>6668.795385</v>
      </c>
      <c r="M580" s="4">
        <f>SUMIFS('02_核算项'!$AC$2:$AC$6232,'02_核算项'!$B$2:$B$6232,$A580,'02_核算项'!$M$2:$M$6232,"BC")</f>
        <v>13.33759077</v>
      </c>
      <c r="N580" s="4">
        <f>SUMIFS('02_核算项'!$AC$2:$AC$6232,'02_核算项'!$B$2:$B$6232,$A580,'02_核算项'!$M$2:$M$6232,"OC")</f>
        <v>0.0</v>
      </c>
      <c r="O580" s="4">
        <f>SUMIFS('02_核算项'!$AC$2:$AC$6232,'02_核算项'!$B$2:$B$6232,$A580,'02_核算项'!$M$2:$M$6232,"NH3")</f>
        <v>129.2872</v>
      </c>
      <c r="P580" s="4">
        <f>SUMIFS('02_核算项'!$AD$2:$AD$6232,'02_核算项'!$B$2:$B$6232,$A580,'02_核算项'!$M$2:$M$6232,"SO2")</f>
        <v>2280.302989999999</v>
      </c>
      <c r="Q580" s="4">
        <f>SUMIFS('02_核算项'!$AD$2:$AD$6232,'02_核算项'!$B$2:$B$6232,$A580,'02_核算项'!$M$2:$M$6232,"NOX")</f>
        <v>2097.361602</v>
      </c>
      <c r="R580" s="4">
        <f>SUMIFS('02_核算项'!$AD$2:$AD$6232,'02_核算项'!$B$2:$B$6232,$A580,'02_核算项'!$M$2:$M$6232,"CO")</f>
        <v>1616.09</v>
      </c>
      <c r="S580" s="4">
        <f>SUMIFS('02_核算项'!$AD$2:$AD$6232,'02_核算项'!$B$2:$B$6232,$A580,'02_核算项'!$M$2:$M$6232,"VOCS")</f>
        <v>32.3218</v>
      </c>
      <c r="T580" s="4">
        <f>SUMIFS('02_核算项'!$AD$2:$AD$6232,'02_核算项'!$B$2:$B$6232,$A580,'02_核算项'!$M$2:$M$6232,"PM10")</f>
        <v>455.7010179750004</v>
      </c>
      <c r="U580" s="4">
        <f>SUMIFS('02_核算项'!$AD$2:$AD$6232,'02_核算项'!$B$2:$B$6232,$A580,'02_核算项'!$M$2:$M$6232,"PM25")</f>
        <v>266.7518154000002</v>
      </c>
      <c r="V580" s="4">
        <f>SUMIFS('02_核算项'!$AD$2:$AD$6232,'02_核算项'!$B$2:$B$6232,$A580,'02_核算项'!$M$2:$M$6232,"BC")</f>
        <v>0.5335036308000005</v>
      </c>
      <c r="W580" s="4">
        <f>SUMIFS('02_核算项'!$AD$2:$AD$6232,'02_核算项'!$B$2:$B$6232,$A580,'02_核算项'!$M$2:$M$6232,"OC")</f>
        <v>0.0</v>
      </c>
      <c r="X580" s="4">
        <f>SUMIFS('02_核算项'!$AD$2:$AD$6232,'02_核算项'!$B$2:$B$6232,$A580,'02_核算项'!$M$2:$M$6232,"NH3")</f>
        <v>129.2872</v>
      </c>
      <c r="Y580" s="2">
        <v>16</v>
      </c>
    </row>
    <row r="581" spans="1:25">
      <c r="A581" s="2" t="s">
        <v>7226</v>
      </c>
      <c r="B581" s="2" t="s">
        <v>1051</v>
      </c>
      <c r="C581" s="2" t="s">
        <v>491</v>
      </c>
      <c r="D581" s="2" t="s">
        <v>50</v>
      </c>
      <c r="E581" s="2" t="s">
        <v>227</v>
      </c>
      <c r="F581" s="2" t="s">
        <v>297</v>
      </c>
      <c r="G581" s="4">
        <f>SUMIFS('02_核算项'!$AC$2:$AC$6232,'02_核算项'!$B$2:$B$6232,$A581,'02_核算项'!$M$2:$M$6232,"SO2")</f>
        <v>0.0</v>
      </c>
      <c r="H581" s="4">
        <f>SUMIFS('02_核算项'!$AC$2:$AC$6232,'02_核算项'!$B$2:$B$6232,$A581,'02_核算项'!$M$2:$M$6232,"NOX")</f>
        <v>137.595426</v>
      </c>
      <c r="I581" s="4">
        <f>SUMIFS('02_核算项'!$AC$2:$AC$6232,'02_核算项'!$B$2:$B$6232,$A581,'02_核算项'!$M$2:$M$6232,"CO")</f>
        <v>43.627818</v>
      </c>
      <c r="J581" s="4">
        <f>SUMIFS('02_核算项'!$AC$2:$AC$6232,'02_核算项'!$B$2:$B$6232,$A581,'02_核算项'!$M$2:$M$6232,"VOCS")</f>
        <v>0.6711972</v>
      </c>
      <c r="K581" s="4">
        <f>SUMIFS('02_核算项'!$AC$2:$AC$6232,'02_核算项'!$B$2:$B$6232,$A581,'02_核算项'!$M$2:$M$6232,"PM10")</f>
        <v>1.0067958</v>
      </c>
      <c r="L581" s="4">
        <f>SUMIFS('02_核算项'!$AC$2:$AC$6232,'02_核算项'!$B$2:$B$6232,$A581,'02_核算项'!$M$2:$M$6232,"PM25")</f>
        <v>1.0067958</v>
      </c>
      <c r="M581" s="4">
        <f>SUMIFS('02_核算项'!$AC$2:$AC$6232,'02_核算项'!$B$2:$B$6232,$A581,'02_核算项'!$M$2:$M$6232,"BC")</f>
        <v>0.0</v>
      </c>
      <c r="N581" s="4">
        <f>SUMIFS('02_核算项'!$AC$2:$AC$6232,'02_核算项'!$B$2:$B$6232,$A581,'02_核算项'!$M$2:$M$6232,"OC")</f>
        <v>0.0</v>
      </c>
      <c r="O581" s="4">
        <f>SUMIFS('02_核算项'!$AC$2:$AC$6232,'02_核算项'!$B$2:$B$6232,$A581,'02_核算项'!$M$2:$M$6232,"NH3")</f>
        <v>0.0</v>
      </c>
      <c r="P581" s="4">
        <f>SUMIFS('02_核算项'!$AD$2:$AD$6232,'02_核算项'!$B$2:$B$6232,$A581,'02_核算项'!$M$2:$M$6232,"SO2")</f>
        <v>0.0</v>
      </c>
      <c r="Q581" s="4">
        <f>SUMIFS('02_核算项'!$AD$2:$AD$6232,'02_核算项'!$B$2:$B$6232,$A581,'02_核算项'!$M$2:$M$6232,"NOX")</f>
        <v>107.32443228000001</v>
      </c>
      <c r="R581" s="4">
        <f>SUMIFS('02_核算项'!$AD$2:$AD$6232,'02_核算项'!$B$2:$B$6232,$A581,'02_核算项'!$M$2:$M$6232,"CO")</f>
        <v>43.627818</v>
      </c>
      <c r="S581" s="4">
        <f>SUMIFS('02_核算项'!$AD$2:$AD$6232,'02_核算项'!$B$2:$B$6232,$A581,'02_核算项'!$M$2:$M$6232,"VOCS")</f>
        <v>0.6711972</v>
      </c>
      <c r="T581" s="4">
        <f>SUMIFS('02_核算项'!$AD$2:$AD$6232,'02_核算项'!$B$2:$B$6232,$A581,'02_核算项'!$M$2:$M$6232,"PM10")</f>
        <v>1.0067958</v>
      </c>
      <c r="U581" s="4">
        <f>SUMIFS('02_核算项'!$AD$2:$AD$6232,'02_核算项'!$B$2:$B$6232,$A581,'02_核算项'!$M$2:$M$6232,"PM25")</f>
        <v>1.0067958</v>
      </c>
      <c r="V581" s="4">
        <f>SUMIFS('02_核算项'!$AD$2:$AD$6232,'02_核算项'!$B$2:$B$6232,$A581,'02_核算项'!$M$2:$M$6232,"BC")</f>
        <v>0.0</v>
      </c>
      <c r="W581" s="4">
        <f>SUMIFS('02_核算项'!$AD$2:$AD$6232,'02_核算项'!$B$2:$B$6232,$A581,'02_核算项'!$M$2:$M$6232,"OC")</f>
        <v>0.0</v>
      </c>
      <c r="X581" s="4">
        <f>SUMIFS('02_核算项'!$AD$2:$AD$6232,'02_核算项'!$B$2:$B$6232,$A581,'02_核算项'!$M$2:$M$6232,"NH3")</f>
        <v>0.0</v>
      </c>
      <c r="Y581" s="2">
        <v>32</v>
      </c>
    </row>
    <row r="582" spans="1:25">
      <c r="A582" s="2" t="s">
        <v>7236</v>
      </c>
      <c r="B582" s="2" t="s">
        <v>1596</v>
      </c>
      <c r="C582" s="2" t="s">
        <v>924</v>
      </c>
      <c r="D582" s="2" t="s">
        <v>278</v>
      </c>
      <c r="E582" s="2" t="s">
        <v>120</v>
      </c>
      <c r="F582" s="2" t="s">
        <v>2474</v>
      </c>
      <c r="G582" s="4">
        <f>SUMIFS('02_核算项'!$AC$2:$AC$6232,'02_核算项'!$B$2:$B$6232,$A582,'02_核算项'!$M$2:$M$6232,"SO2")</f>
        <v>0.0</v>
      </c>
      <c r="H582" s="4">
        <f>SUMIFS('02_核算项'!$AC$2:$AC$6232,'02_核算项'!$B$2:$B$6232,$A582,'02_核算项'!$M$2:$M$6232,"NOX")</f>
        <v>0.6785499999999999</v>
      </c>
      <c r="I582" s="4">
        <f>SUMIFS('02_核算项'!$AC$2:$AC$6232,'02_核算项'!$B$2:$B$6232,$A582,'02_核算项'!$M$2:$M$6232,"CO")</f>
        <v>0.21515</v>
      </c>
      <c r="J582" s="4">
        <f>SUMIFS('02_核算项'!$AC$2:$AC$6232,'02_核算项'!$B$2:$B$6232,$A582,'02_核算项'!$M$2:$M$6232,"VOCS")</f>
        <v>0.00331</v>
      </c>
      <c r="K582" s="4">
        <f>SUMIFS('02_核算项'!$AC$2:$AC$6232,'02_核算项'!$B$2:$B$6232,$A582,'02_核算项'!$M$2:$M$6232,"PM10")</f>
        <v>0.004965</v>
      </c>
      <c r="L582" s="4">
        <f>SUMIFS('02_核算项'!$AC$2:$AC$6232,'02_核算项'!$B$2:$B$6232,$A582,'02_核算项'!$M$2:$M$6232,"PM25")</f>
        <v>0.004965</v>
      </c>
      <c r="M582" s="4">
        <f>SUMIFS('02_核算项'!$AC$2:$AC$6232,'02_核算项'!$B$2:$B$6232,$A582,'02_核算项'!$M$2:$M$6232,"BC")</f>
        <v>0.0</v>
      </c>
      <c r="N582" s="4">
        <f>SUMIFS('02_核算项'!$AC$2:$AC$6232,'02_核算项'!$B$2:$B$6232,$A582,'02_核算项'!$M$2:$M$6232,"OC")</f>
        <v>0.0</v>
      </c>
      <c r="O582" s="4">
        <f>SUMIFS('02_核算项'!$AC$2:$AC$6232,'02_核算项'!$B$2:$B$6232,$A582,'02_核算项'!$M$2:$M$6232,"NH3")</f>
        <v>0.0</v>
      </c>
      <c r="P582" s="4">
        <f>SUMIFS('02_核算项'!$AD$2:$AD$6232,'02_核算项'!$B$2:$B$6232,$A582,'02_核算项'!$M$2:$M$6232,"SO2")</f>
        <v>0.0</v>
      </c>
      <c r="Q582" s="4">
        <f>SUMIFS('02_核算项'!$AD$2:$AD$6232,'02_核算项'!$B$2:$B$6232,$A582,'02_核算项'!$M$2:$M$6232,"NOX")</f>
        <v>0.5292689999999999</v>
      </c>
      <c r="R582" s="4">
        <f>SUMIFS('02_核算项'!$AD$2:$AD$6232,'02_核算项'!$B$2:$B$6232,$A582,'02_核算项'!$M$2:$M$6232,"CO")</f>
        <v>0.21515</v>
      </c>
      <c r="S582" s="4">
        <f>SUMIFS('02_核算项'!$AD$2:$AD$6232,'02_核算项'!$B$2:$B$6232,$A582,'02_核算项'!$M$2:$M$6232,"VOCS")</f>
        <v>0.00331</v>
      </c>
      <c r="T582" s="4">
        <f>SUMIFS('02_核算项'!$AD$2:$AD$6232,'02_核算项'!$B$2:$B$6232,$A582,'02_核算项'!$M$2:$M$6232,"PM10")</f>
        <v>0.004965</v>
      </c>
      <c r="U582" s="4">
        <f>SUMIFS('02_核算项'!$AD$2:$AD$6232,'02_核算项'!$B$2:$B$6232,$A582,'02_核算项'!$M$2:$M$6232,"PM25")</f>
        <v>0.004965</v>
      </c>
      <c r="V582" s="4">
        <f>SUMIFS('02_核算项'!$AD$2:$AD$6232,'02_核算项'!$B$2:$B$6232,$A582,'02_核算项'!$M$2:$M$6232,"BC")</f>
        <v>0.0</v>
      </c>
      <c r="W582" s="4">
        <f>SUMIFS('02_核算项'!$AD$2:$AD$6232,'02_核算项'!$B$2:$B$6232,$A582,'02_核算项'!$M$2:$M$6232,"OC")</f>
        <v>0.0</v>
      </c>
      <c r="X582" s="4">
        <f>SUMIFS('02_核算项'!$AD$2:$AD$6232,'02_核算项'!$B$2:$B$6232,$A582,'02_核算项'!$M$2:$M$6232,"NH3")</f>
        <v>0.0</v>
      </c>
      <c r="Y582" s="2">
        <v>96</v>
      </c>
    </row>
    <row r="583" spans="1:25">
      <c r="A583" s="2" t="s">
        <v>7254</v>
      </c>
      <c r="B583" s="2" t="s">
        <v>2286</v>
      </c>
      <c r="C583" s="2" t="s">
        <v>924</v>
      </c>
      <c r="D583" s="2" t="s">
        <v>50</v>
      </c>
      <c r="E583" s="2" t="s">
        <v>225</v>
      </c>
      <c r="F583" s="2" t="s">
        <v>52</v>
      </c>
      <c r="G583" s="4">
        <f>SUMIFS('02_核算项'!$AC$2:$AC$6232,'02_核算项'!$B$2:$B$6232,$A583,'02_核算项'!$M$2:$M$6232,"SO2")</f>
        <v>0.0</v>
      </c>
      <c r="H583" s="4">
        <f>SUMIFS('02_核算项'!$AC$2:$AC$6232,'02_核算项'!$B$2:$B$6232,$A583,'02_核算项'!$M$2:$M$6232,"NOX")</f>
        <v>224.41390999999996</v>
      </c>
      <c r="I583" s="4">
        <f>SUMIFS('02_核算项'!$AC$2:$AC$6232,'02_核算项'!$B$2:$B$6232,$A583,'02_核算项'!$M$2:$M$6232,"CO")</f>
        <v>71.15563</v>
      </c>
      <c r="J583" s="4">
        <f>SUMIFS('02_核算项'!$AC$2:$AC$6232,'02_核算项'!$B$2:$B$6232,$A583,'02_核算项'!$M$2:$M$6232,"VOCS")</f>
        <v>1.094702</v>
      </c>
      <c r="K583" s="4">
        <f>SUMIFS('02_核算项'!$AC$2:$AC$6232,'02_核算项'!$B$2:$B$6232,$A583,'02_核算项'!$M$2:$M$6232,"PM10")</f>
        <v>1.642053</v>
      </c>
      <c r="L583" s="4">
        <f>SUMIFS('02_核算项'!$AC$2:$AC$6232,'02_核算项'!$B$2:$B$6232,$A583,'02_核算项'!$M$2:$M$6232,"PM25")</f>
        <v>1.642053</v>
      </c>
      <c r="M583" s="4">
        <f>SUMIFS('02_核算项'!$AC$2:$AC$6232,'02_核算项'!$B$2:$B$6232,$A583,'02_核算项'!$M$2:$M$6232,"BC")</f>
        <v>0.0</v>
      </c>
      <c r="N583" s="4">
        <f>SUMIFS('02_核算项'!$AC$2:$AC$6232,'02_核算项'!$B$2:$B$6232,$A583,'02_核算项'!$M$2:$M$6232,"OC")</f>
        <v>0.0</v>
      </c>
      <c r="O583" s="4">
        <f>SUMIFS('02_核算项'!$AC$2:$AC$6232,'02_核算项'!$B$2:$B$6232,$A583,'02_核算项'!$M$2:$M$6232,"NH3")</f>
        <v>0.0</v>
      </c>
      <c r="P583" s="4">
        <f>SUMIFS('02_核算项'!$AD$2:$AD$6232,'02_核算项'!$B$2:$B$6232,$A583,'02_核算项'!$M$2:$M$6232,"SO2")</f>
        <v>0.0</v>
      </c>
      <c r="Q583" s="4">
        <f>SUMIFS('02_核算项'!$AD$2:$AD$6232,'02_核算项'!$B$2:$B$6232,$A583,'02_核算项'!$M$2:$M$6232,"NOX")</f>
        <v>175.04284979999997</v>
      </c>
      <c r="R583" s="4">
        <f>SUMIFS('02_核算项'!$AD$2:$AD$6232,'02_核算项'!$B$2:$B$6232,$A583,'02_核算项'!$M$2:$M$6232,"CO")</f>
        <v>71.15563</v>
      </c>
      <c r="S583" s="4">
        <f>SUMIFS('02_核算项'!$AD$2:$AD$6232,'02_核算项'!$B$2:$B$6232,$A583,'02_核算项'!$M$2:$M$6232,"VOCS")</f>
        <v>1.094702</v>
      </c>
      <c r="T583" s="4">
        <f>SUMIFS('02_核算项'!$AD$2:$AD$6232,'02_核算项'!$B$2:$B$6232,$A583,'02_核算项'!$M$2:$M$6232,"PM10")</f>
        <v>1.642053</v>
      </c>
      <c r="U583" s="4">
        <f>SUMIFS('02_核算项'!$AD$2:$AD$6232,'02_核算项'!$B$2:$B$6232,$A583,'02_核算项'!$M$2:$M$6232,"PM25")</f>
        <v>1.642053</v>
      </c>
      <c r="V583" s="4">
        <f>SUMIFS('02_核算项'!$AD$2:$AD$6232,'02_核算项'!$B$2:$B$6232,$A583,'02_核算项'!$M$2:$M$6232,"BC")</f>
        <v>0.0</v>
      </c>
      <c r="W583" s="4">
        <f>SUMIFS('02_核算项'!$AD$2:$AD$6232,'02_核算项'!$B$2:$B$6232,$A583,'02_核算项'!$M$2:$M$6232,"OC")</f>
        <v>0.0</v>
      </c>
      <c r="X583" s="4">
        <f>SUMIFS('02_核算项'!$AD$2:$AD$6232,'02_核算项'!$B$2:$B$6232,$A583,'02_核算项'!$M$2:$M$6232,"NH3")</f>
        <v>0.0</v>
      </c>
      <c r="Y583" s="2">
        <v>32</v>
      </c>
    </row>
    <row r="584" spans="1:25">
      <c r="A584" s="2" t="s">
        <v>7264</v>
      </c>
      <c r="B584" s="2" t="s">
        <v>1189</v>
      </c>
      <c r="C584" s="2" t="s">
        <v>760</v>
      </c>
      <c r="D584" s="2" t="s">
        <v>278</v>
      </c>
      <c r="E584" s="2" t="s">
        <v>120</v>
      </c>
      <c r="F584" s="2" t="s">
        <v>142</v>
      </c>
      <c r="G584" s="4">
        <f>SUMIFS('02_核算项'!$AC$2:$AC$6232,'02_核算项'!$B$2:$B$6232,$A584,'02_核算项'!$M$2:$M$6232,"SO2")</f>
        <v>0</v>
      </c>
      <c r="H584" s="4">
        <f>SUMIFS('02_核算项'!$AC$2:$AC$6232,'02_核算项'!$B$2:$B$6232,$A584,'02_核算项'!$M$2:$M$6232,"NOX")</f>
        <v>0</v>
      </c>
      <c r="I584" s="4">
        <f>SUMIFS('02_核算项'!$AC$2:$AC$6232,'02_核算项'!$B$2:$B$6232,$A584,'02_核算项'!$M$2:$M$6232,"CO")</f>
        <v>0</v>
      </c>
      <c r="J584" s="4">
        <f>SUMIFS('02_核算项'!$AC$2:$AC$6232,'02_核算项'!$B$2:$B$6232,$A584,'02_核算项'!$M$2:$M$6232,"VOCS")</f>
        <v>0</v>
      </c>
      <c r="K584" s="4">
        <f>SUMIFS('02_核算项'!$AC$2:$AC$6232,'02_核算项'!$B$2:$B$6232,$A584,'02_核算项'!$M$2:$M$6232,"PM10")</f>
        <v>0</v>
      </c>
      <c r="L584" s="4">
        <f>SUMIFS('02_核算项'!$AC$2:$AC$6232,'02_核算项'!$B$2:$B$6232,$A584,'02_核算项'!$M$2:$M$6232,"PM25")</f>
        <v>0</v>
      </c>
      <c r="M584" s="4">
        <f>SUMIFS('02_核算项'!$AC$2:$AC$6232,'02_核算项'!$B$2:$B$6232,$A584,'02_核算项'!$M$2:$M$6232,"BC")</f>
        <v>0</v>
      </c>
      <c r="N584" s="4">
        <f>SUMIFS('02_核算项'!$AC$2:$AC$6232,'02_核算项'!$B$2:$B$6232,$A584,'02_核算项'!$M$2:$M$6232,"OC")</f>
        <v>0</v>
      </c>
      <c r="O584" s="4">
        <f>SUMIFS('02_核算项'!$AC$2:$AC$6232,'02_核算项'!$B$2:$B$6232,$A584,'02_核算项'!$M$2:$M$6232,"NH3")</f>
        <v>0.0</v>
      </c>
      <c r="X584" s="4">
        <f>SUMIFS('02_核算项'!$AD$2:$AD$6232,'02_核算项'!$B$2:$B$6232,$A584,'02_核算项'!$M$2:$M$6232,"NH3")</f>
        <v>0.0</v>
      </c>
      <c r="Y584" s="2">
        <v>57</v>
      </c>
    </row>
    <row r="585" spans="1:25">
      <c r="A585" s="2" t="s">
        <v>7274</v>
      </c>
      <c r="B585" s="2" t="s">
        <v>644</v>
      </c>
      <c r="C585" s="2" t="s">
        <v>325</v>
      </c>
      <c r="D585" s="2" t="s">
        <v>278</v>
      </c>
      <c r="E585" s="2" t="s">
        <v>120</v>
      </c>
      <c r="F585" s="2" t="s">
        <v>142</v>
      </c>
      <c r="G585" s="4">
        <f>SUMIFS('02_核算项'!$AC$2:$AC$6232,'02_核算项'!$B$2:$B$6232,$A585,'02_核算项'!$M$2:$M$6232,"SO2")</f>
        <v>0.0</v>
      </c>
      <c r="H585" s="4">
        <f>SUMIFS('02_核算项'!$AC$2:$AC$6232,'02_核算项'!$B$2:$B$6232,$A585,'02_核算项'!$M$2:$M$6232,"NOX")</f>
        <v>0.0</v>
      </c>
      <c r="I585" s="4">
        <f>SUMIFS('02_核算项'!$AC$2:$AC$6232,'02_核算项'!$B$2:$B$6232,$A585,'02_核算项'!$M$2:$M$6232,"CO")</f>
        <v>0.0</v>
      </c>
      <c r="J585" s="4">
        <f>SUMIFS('02_核算项'!$AC$2:$AC$6232,'02_核算项'!$B$2:$B$6232,$A585,'02_核算项'!$M$2:$M$6232,"VOCS")</f>
        <v>0.0</v>
      </c>
      <c r="K585" s="4">
        <f>SUMIFS('02_核算项'!$AC$2:$AC$6232,'02_核算项'!$B$2:$B$6232,$A585,'02_核算项'!$M$2:$M$6232,"PM10")</f>
        <v>0.0</v>
      </c>
      <c r="L585" s="4">
        <f>SUMIFS('02_核算项'!$AC$2:$AC$6232,'02_核算项'!$B$2:$B$6232,$A585,'02_核算项'!$M$2:$M$6232,"PM25")</f>
        <v>0.0</v>
      </c>
      <c r="M585" s="4">
        <f>SUMIFS('02_核算项'!$AC$2:$AC$6232,'02_核算项'!$B$2:$B$6232,$A585,'02_核算项'!$M$2:$M$6232,"BC")</f>
        <v>0.0</v>
      </c>
      <c r="N585" s="4">
        <f>SUMIFS('02_核算项'!$AC$2:$AC$6232,'02_核算项'!$B$2:$B$6232,$A585,'02_核算项'!$M$2:$M$6232,"OC")</f>
        <v>0.0</v>
      </c>
      <c r="O585" s="4">
        <f>SUMIFS('02_核算项'!$AC$2:$AC$6232,'02_核算项'!$B$2:$B$6232,$A585,'02_核算项'!$M$2:$M$6232,"NH3")</f>
        <v>0</v>
      </c>
      <c r="P585" s="4">
        <f>SUMIFS('02_核算项'!$AD$2:$AD$6232,'02_核算项'!$B$2:$B$6232,$A585,'02_核算项'!$M$2:$M$6232,"SO2")</f>
        <v>0.0</v>
      </c>
      <c r="Q585" s="4">
        <f>SUMIFS('02_核算项'!$AD$2:$AD$6232,'02_核算项'!$B$2:$B$6232,$A585,'02_核算项'!$M$2:$M$6232,"NOX")</f>
        <v>0.0</v>
      </c>
      <c r="R585" s="4">
        <f>SUMIFS('02_核算项'!$AD$2:$AD$6232,'02_核算项'!$B$2:$B$6232,$A585,'02_核算项'!$M$2:$M$6232,"CO")</f>
        <v>0.0</v>
      </c>
      <c r="S585" s="4">
        <f>SUMIFS('02_核算项'!$AD$2:$AD$6232,'02_核算项'!$B$2:$B$6232,$A585,'02_核算项'!$M$2:$M$6232,"VOCS")</f>
        <v>0.0</v>
      </c>
      <c r="T585" s="4">
        <f>SUMIFS('02_核算项'!$AD$2:$AD$6232,'02_核算项'!$B$2:$B$6232,$A585,'02_核算项'!$M$2:$M$6232,"PM10")</f>
        <v>0.0</v>
      </c>
      <c r="U585" s="4">
        <f>SUMIFS('02_核算项'!$AD$2:$AD$6232,'02_核算项'!$B$2:$B$6232,$A585,'02_核算项'!$M$2:$M$6232,"PM25")</f>
        <v>0.0</v>
      </c>
      <c r="V585" s="4">
        <f>SUMIFS('02_核算项'!$AD$2:$AD$6232,'02_核算项'!$B$2:$B$6232,$A585,'02_核算项'!$M$2:$M$6232,"BC")</f>
        <v>0.0</v>
      </c>
      <c r="W585" s="4">
        <f>SUMIFS('02_核算项'!$AD$2:$AD$6232,'02_核算项'!$B$2:$B$6232,$A585,'02_核算项'!$M$2:$M$6232,"OC")</f>
        <v>0.0</v>
      </c>
      <c r="Y585" s="2">
        <v>57</v>
      </c>
    </row>
    <row r="586" spans="1:25">
      <c r="A586" s="2" t="s">
        <v>7284</v>
      </c>
      <c r="B586" s="2" t="s">
        <v>2189</v>
      </c>
      <c r="C586" s="2" t="s">
        <v>1707</v>
      </c>
      <c r="D586" s="2" t="s">
        <v>50</v>
      </c>
      <c r="E586" s="2" t="s">
        <v>51</v>
      </c>
      <c r="F586" s="2" t="s">
        <v>142</v>
      </c>
      <c r="G586" s="4">
        <f>SUMIFS('02_核算项'!$AC$2:$AC$6232,'02_核算项'!$B$2:$B$6232,$A586,'02_核算项'!$M$2:$M$6232,"SO2")</f>
        <v>29122.041828</v>
      </c>
      <c r="H586" s="4">
        <f>SUMIFS('02_核算项'!$AC$2:$AC$6232,'02_核算项'!$B$2:$B$6232,$A586,'02_核算项'!$M$2:$M$6232,"NOX")</f>
        <v>18713.896754</v>
      </c>
      <c r="I586" s="4">
        <f>SUMIFS('02_核算项'!$AC$2:$AC$6232,'02_核算项'!$B$2:$B$6232,$A586,'02_核算项'!$M$2:$M$6232,"CO")</f>
        <v>5191.0948</v>
      </c>
      <c r="J586" s="4">
        <f>SUMIFS('02_核算项'!$AC$2:$AC$6232,'02_核算项'!$B$2:$B$6232,$A586,'02_核算项'!$M$2:$M$6232,"VOCS")</f>
        <v>103.821896</v>
      </c>
      <c r="K586" s="4">
        <f>SUMIFS('02_核算项'!$AC$2:$AC$6232,'02_核算项'!$B$2:$B$6232,$A586,'02_核算项'!$M$2:$M$6232,"PM10")</f>
        <v>74502.5925696</v>
      </c>
      <c r="L586" s="4">
        <f>SUMIFS('02_核算项'!$AC$2:$AC$6232,'02_核算项'!$B$2:$B$6232,$A586,'02_核算项'!$M$2:$M$6232,"PM25")</f>
        <v>19435.458931200003</v>
      </c>
      <c r="M586" s="4">
        <f>SUMIFS('02_核算项'!$AC$2:$AC$6232,'02_核算项'!$B$2:$B$6232,$A586,'02_核算项'!$M$2:$M$6232,"BC")</f>
        <v>38.870917862400006</v>
      </c>
      <c r="N586" s="4">
        <f>SUMIFS('02_核算项'!$AC$2:$AC$6232,'02_核算项'!$B$2:$B$6232,$A586,'02_核算项'!$M$2:$M$6232,"OC")</f>
        <v>0.0</v>
      </c>
      <c r="O586" s="4">
        <f>SUMIFS('02_核算项'!$AC$2:$AC$6232,'02_核算项'!$B$2:$B$6232,$A586,'02_核算项'!$M$2:$M$6232,"NH3")</f>
        <v>415.287584</v>
      </c>
      <c r="P586" s="4">
        <f>SUMIFS('02_核算项'!$AD$2:$AD$6232,'02_核算项'!$B$2:$B$6232,$A586,'02_核算项'!$M$2:$M$6232,"SO2")</f>
        <v>17473.2250968</v>
      </c>
      <c r="Q586" s="4">
        <f>SUMIFS('02_核算项'!$AD$2:$AD$6232,'02_核算项'!$B$2:$B$6232,$A586,'02_核算项'!$M$2:$M$6232,"NOX")</f>
        <v>6737.002831440001</v>
      </c>
      <c r="R586" s="4">
        <f>SUMIFS('02_核算项'!$AD$2:$AD$6232,'02_核算项'!$B$2:$B$6232,$A586,'02_核算项'!$M$2:$M$6232,"CO")</f>
        <v>5191.0948</v>
      </c>
      <c r="S586" s="4">
        <f>SUMIFS('02_核算项'!$AD$2:$AD$6232,'02_核算项'!$B$2:$B$6232,$A586,'02_核算项'!$M$2:$M$6232,"VOCS")</f>
        <v>103.821896</v>
      </c>
      <c r="T586" s="4">
        <f>SUMIFS('02_核算项'!$AD$2:$AD$6232,'02_核算项'!$B$2:$B$6232,$A586,'02_核算项'!$M$2:$M$6232,"PM10")</f>
        <v>1328.0896936320014</v>
      </c>
      <c r="U586" s="4">
        <f>SUMIFS('02_核算项'!$AD$2:$AD$6232,'02_核算项'!$B$2:$B$6232,$A586,'02_核算项'!$M$2:$M$6232,"PM25")</f>
        <v>777.4183572480008</v>
      </c>
      <c r="V586" s="4">
        <f>SUMIFS('02_核算项'!$AD$2:$AD$6232,'02_核算项'!$B$2:$B$6232,$A586,'02_核算项'!$M$2:$M$6232,"BC")</f>
        <v>1.5548367144960016</v>
      </c>
      <c r="W586" s="4">
        <f>SUMIFS('02_核算项'!$AD$2:$AD$6232,'02_核算项'!$B$2:$B$6232,$A586,'02_核算项'!$M$2:$M$6232,"OC")</f>
        <v>0.0</v>
      </c>
      <c r="X586" s="4">
        <f>SUMIFS('02_核算项'!$AD$2:$AD$6232,'02_核算项'!$B$2:$B$6232,$A586,'02_核算项'!$M$2:$M$6232,"NH3")</f>
        <v>415.287584</v>
      </c>
      <c r="Y586" s="2">
        <v>16</v>
      </c>
    </row>
    <row r="587" spans="1:25">
      <c r="A587" s="2" t="s">
        <v>7294</v>
      </c>
      <c r="B587" s="2" t="s">
        <v>6570</v>
      </c>
      <c r="C587" s="2" t="s">
        <v>277</v>
      </c>
      <c r="D587" s="2" t="s">
        <v>50</v>
      </c>
      <c r="E587" s="2" t="s">
        <v>225</v>
      </c>
      <c r="F587" s="2" t="s">
        <v>142</v>
      </c>
      <c r="G587" s="4">
        <f>SUMIFS('02_核算项'!$AC$2:$AC$6232,'02_核算项'!$B$2:$B$6232,$A587,'02_核算项'!$M$2:$M$6232,"SO2")</f>
        <v>0.0</v>
      </c>
      <c r="H587" s="4">
        <f>SUMIFS('02_核算项'!$AC$2:$AC$6232,'02_核算项'!$B$2:$B$6232,$A587,'02_核算项'!$M$2:$M$6232,"NOX")</f>
        <v>982.8983299999999</v>
      </c>
      <c r="I587" s="4">
        <f>SUMIFS('02_核算项'!$AC$2:$AC$6232,'02_核算项'!$B$2:$B$6232,$A587,'02_核算项'!$M$2:$M$6232,"CO")</f>
        <v>311.65069</v>
      </c>
      <c r="J587" s="4">
        <f>SUMIFS('02_核算项'!$AC$2:$AC$6232,'02_核算项'!$B$2:$B$6232,$A587,'02_核算项'!$M$2:$M$6232,"VOCS")</f>
        <v>4.794626</v>
      </c>
      <c r="K587" s="4">
        <f>SUMIFS('02_核算项'!$AC$2:$AC$6232,'02_核算项'!$B$2:$B$6232,$A587,'02_核算项'!$M$2:$M$6232,"PM10")</f>
        <v>7.191939</v>
      </c>
      <c r="L587" s="4">
        <f>SUMIFS('02_核算项'!$AC$2:$AC$6232,'02_核算项'!$B$2:$B$6232,$A587,'02_核算项'!$M$2:$M$6232,"PM25")</f>
        <v>7.191939</v>
      </c>
      <c r="M587" s="4">
        <f>SUMIFS('02_核算项'!$AC$2:$AC$6232,'02_核算项'!$B$2:$B$6232,$A587,'02_核算项'!$M$2:$M$6232,"BC")</f>
        <v>0.0</v>
      </c>
      <c r="N587" s="4">
        <f>SUMIFS('02_核算项'!$AC$2:$AC$6232,'02_核算项'!$B$2:$B$6232,$A587,'02_核算项'!$M$2:$M$6232,"OC")</f>
        <v>0.0</v>
      </c>
      <c r="O587" s="4">
        <f>SUMIFS('02_核算项'!$AC$2:$AC$6232,'02_核算项'!$B$2:$B$6232,$A587,'02_核算项'!$M$2:$M$6232,"NH3")</f>
        <v>0.0</v>
      </c>
      <c r="P587" s="4">
        <f>SUMIFS('02_核算项'!$AD$2:$AD$6232,'02_核算项'!$B$2:$B$6232,$A587,'02_核算项'!$M$2:$M$6232,"SO2")</f>
        <v>0.0</v>
      </c>
      <c r="Q587" s="4">
        <f>SUMIFS('02_核算项'!$AD$2:$AD$6232,'02_核算项'!$B$2:$B$6232,$A587,'02_核算项'!$M$2:$M$6232,"NOX")</f>
        <v>766.6606973999999</v>
      </c>
      <c r="R587" s="4">
        <f>SUMIFS('02_核算项'!$AD$2:$AD$6232,'02_核算项'!$B$2:$B$6232,$A587,'02_核算项'!$M$2:$M$6232,"CO")</f>
        <v>311.65069</v>
      </c>
      <c r="S587" s="4">
        <f>SUMIFS('02_核算项'!$AD$2:$AD$6232,'02_核算项'!$B$2:$B$6232,$A587,'02_核算项'!$M$2:$M$6232,"VOCS")</f>
        <v>4.794626</v>
      </c>
      <c r="T587" s="4">
        <f>SUMIFS('02_核算项'!$AD$2:$AD$6232,'02_核算项'!$B$2:$B$6232,$A587,'02_核算项'!$M$2:$M$6232,"PM10")</f>
        <v>7.191939</v>
      </c>
      <c r="U587" s="4">
        <f>SUMIFS('02_核算项'!$AD$2:$AD$6232,'02_核算项'!$B$2:$B$6232,$A587,'02_核算项'!$M$2:$M$6232,"PM25")</f>
        <v>7.191939</v>
      </c>
      <c r="V587" s="4">
        <f>SUMIFS('02_核算项'!$AD$2:$AD$6232,'02_核算项'!$B$2:$B$6232,$A587,'02_核算项'!$M$2:$M$6232,"BC")</f>
        <v>0.0</v>
      </c>
      <c r="W587" s="4">
        <f>SUMIFS('02_核算项'!$AD$2:$AD$6232,'02_核算项'!$B$2:$B$6232,$A587,'02_核算项'!$M$2:$M$6232,"OC")</f>
        <v>0.0</v>
      </c>
      <c r="X587" s="4">
        <f>SUMIFS('02_核算项'!$AD$2:$AD$6232,'02_核算项'!$B$2:$B$6232,$A587,'02_核算项'!$M$2:$M$6232,"NH3")</f>
        <v>0.0</v>
      </c>
      <c r="Y587" s="2">
        <v>41</v>
      </c>
    </row>
    <row r="588" spans="1:25">
      <c r="A588" s="2" t="s">
        <v>7304</v>
      </c>
      <c r="B588" s="2" t="s">
        <v>3014</v>
      </c>
      <c r="C588" s="2" t="s">
        <v>277</v>
      </c>
      <c r="D588" s="2" t="s">
        <v>278</v>
      </c>
      <c r="E588" s="2" t="s">
        <v>225</v>
      </c>
      <c r="F588" s="2" t="s">
        <v>52</v>
      </c>
      <c r="G588" s="4">
        <f>SUMIFS('02_核算项'!$AC$2:$AC$6232,'02_核算项'!$B$2:$B$6232,$A588,'02_核算项'!$M$2:$M$6232,"SO2")</f>
        <v>0.0</v>
      </c>
      <c r="H588" s="4">
        <f>SUMIFS('02_核算项'!$AC$2:$AC$6232,'02_核算项'!$B$2:$B$6232,$A588,'02_核算项'!$M$2:$M$6232,"NOX")</f>
        <v>41.0</v>
      </c>
      <c r="I588" s="4">
        <f>SUMIFS('02_核算项'!$AC$2:$AC$6232,'02_核算项'!$B$2:$B$6232,$A588,'02_核算项'!$M$2:$M$6232,"CO")</f>
        <v>13.0</v>
      </c>
      <c r="J588" s="4">
        <f>SUMIFS('02_核算项'!$AC$2:$AC$6232,'02_核算项'!$B$2:$B$6232,$A588,'02_核算项'!$M$2:$M$6232,"VOCS")</f>
        <v>0.2</v>
      </c>
      <c r="K588" s="4">
        <f>SUMIFS('02_核算项'!$AC$2:$AC$6232,'02_核算项'!$B$2:$B$6232,$A588,'02_核算项'!$M$2:$M$6232,"PM10")</f>
        <v>0.3</v>
      </c>
      <c r="L588" s="4">
        <f>SUMIFS('02_核算项'!$AC$2:$AC$6232,'02_核算项'!$B$2:$B$6232,$A588,'02_核算项'!$M$2:$M$6232,"PM25")</f>
        <v>0.3</v>
      </c>
      <c r="M588" s="4">
        <f>SUMIFS('02_核算项'!$AC$2:$AC$6232,'02_核算项'!$B$2:$B$6232,$A588,'02_核算项'!$M$2:$M$6232,"BC")</f>
        <v>0.0</v>
      </c>
      <c r="N588" s="4">
        <f>SUMIFS('02_核算项'!$AC$2:$AC$6232,'02_核算项'!$B$2:$B$6232,$A588,'02_核算项'!$M$2:$M$6232,"OC")</f>
        <v>0.0</v>
      </c>
      <c r="O588" s="4">
        <f>SUMIFS('02_核算项'!$AC$2:$AC$6232,'02_核算项'!$B$2:$B$6232,$A588,'02_核算项'!$M$2:$M$6232,"NH3")</f>
        <v>0</v>
      </c>
      <c r="P588" s="4">
        <f>SUMIFS('02_核算项'!$AD$2:$AD$6232,'02_核算项'!$B$2:$B$6232,$A588,'02_核算项'!$M$2:$M$6232,"SO2")</f>
        <v>0.0</v>
      </c>
      <c r="Q588" s="4">
        <f>SUMIFS('02_核算项'!$AD$2:$AD$6232,'02_核算项'!$B$2:$B$6232,$A588,'02_核算项'!$M$2:$M$6232,"NOX")</f>
        <v>14.76</v>
      </c>
      <c r="R588" s="4">
        <f>SUMIFS('02_核算项'!$AD$2:$AD$6232,'02_核算项'!$B$2:$B$6232,$A588,'02_核算项'!$M$2:$M$6232,"CO")</f>
        <v>13.0</v>
      </c>
      <c r="S588" s="4">
        <f>SUMIFS('02_核算项'!$AD$2:$AD$6232,'02_核算项'!$B$2:$B$6232,$A588,'02_核算项'!$M$2:$M$6232,"VOCS")</f>
        <v>0.2</v>
      </c>
      <c r="T588" s="4">
        <f>SUMIFS('02_核算项'!$AD$2:$AD$6232,'02_核算项'!$B$2:$B$6232,$A588,'02_核算项'!$M$2:$M$6232,"PM10")</f>
        <v>0.129</v>
      </c>
      <c r="U588" s="4">
        <f>SUMIFS('02_核算项'!$AD$2:$AD$6232,'02_核算项'!$B$2:$B$6232,$A588,'02_核算项'!$M$2:$M$6232,"PM25")</f>
        <v>0.129</v>
      </c>
      <c r="V588" s="4">
        <f>SUMIFS('02_核算项'!$AD$2:$AD$6232,'02_核算项'!$B$2:$B$6232,$A588,'02_核算项'!$M$2:$M$6232,"BC")</f>
        <v>0.0</v>
      </c>
      <c r="W588" s="4">
        <f>SUMIFS('02_核算项'!$AD$2:$AD$6232,'02_核算项'!$B$2:$B$6232,$A588,'02_核算项'!$M$2:$M$6232,"OC")</f>
        <v>0.0</v>
      </c>
      <c r="Y588" s="2">
        <v>29</v>
      </c>
    </row>
    <row r="589" spans="1:25">
      <c r="A589" s="2" t="s">
        <v>7314</v>
      </c>
      <c r="B589" s="2" t="s">
        <v>3545</v>
      </c>
      <c r="C589" s="2" t="s">
        <v>911</v>
      </c>
      <c r="D589" s="2" t="s">
        <v>278</v>
      </c>
      <c r="E589" s="2" t="s">
        <v>120</v>
      </c>
      <c r="F589" s="2" t="s">
        <v>142</v>
      </c>
      <c r="G589" s="4">
        <f>SUMIFS('02_核算项'!$AC$2:$AC$6232,'02_核算项'!$B$2:$B$6232,$A589,'02_核算项'!$M$2:$M$6232,"SO2")</f>
        <v>0.1368</v>
      </c>
      <c r="H589" s="4">
        <f>SUMIFS('02_核算项'!$AC$2:$AC$6232,'02_核算项'!$B$2:$B$6232,$A589,'02_核算项'!$M$2:$M$6232,"NOX")</f>
        <v>0.33744</v>
      </c>
      <c r="I589" s="4">
        <f>SUMIFS('02_核算项'!$AC$2:$AC$6232,'02_核算项'!$B$2:$B$6232,$A589,'02_核算项'!$M$2:$M$6232,"CO")</f>
        <v>0.02736</v>
      </c>
      <c r="J589" s="4">
        <f>SUMIFS('02_核算项'!$AC$2:$AC$6232,'02_核算项'!$B$2:$B$6232,$A589,'02_核算项'!$M$2:$M$6232,"VOCS")</f>
        <v>0.005928</v>
      </c>
      <c r="K589" s="4">
        <f>SUMIFS('02_核算项'!$AC$2:$AC$6232,'02_核算项'!$B$2:$B$6232,$A589,'02_核算项'!$M$2:$M$6232,"PM10")</f>
        <v>0.0228</v>
      </c>
      <c r="L589" s="4">
        <f>SUMIFS('02_核算项'!$AC$2:$AC$6232,'02_核算项'!$B$2:$B$6232,$A589,'02_核算项'!$M$2:$M$6232,"PM25")</f>
        <v>0.0228</v>
      </c>
      <c r="M589" s="4">
        <f>SUMIFS('02_核算项'!$AC$2:$AC$6232,'02_核算项'!$B$2:$B$6232,$A589,'02_核算项'!$M$2:$M$6232,"BC")</f>
        <v>0.000456</v>
      </c>
      <c r="N589" s="4">
        <f>SUMIFS('02_核算项'!$AC$2:$AC$6232,'02_核算项'!$B$2:$B$6232,$A589,'02_核算项'!$M$2:$M$6232,"OC")</f>
        <v>0.001824</v>
      </c>
      <c r="O589" s="4">
        <f>SUMIFS('02_核算项'!$AC$2:$AC$6232,'02_核算项'!$B$2:$B$6232,$A589,'02_核算项'!$M$2:$M$6232,"NH3")</f>
        <v>0.0</v>
      </c>
      <c r="P589" s="4">
        <f>SUMIFS('02_核算项'!$AD$2:$AD$6232,'02_核算项'!$B$2:$B$6232,$A589,'02_核算项'!$M$2:$M$6232,"SO2")</f>
        <v>0.1368</v>
      </c>
      <c r="Q589" s="4">
        <f>SUMIFS('02_核算项'!$AD$2:$AD$6232,'02_核算项'!$B$2:$B$6232,$A589,'02_核算项'!$M$2:$M$6232,"NOX")</f>
        <v>0.33744</v>
      </c>
      <c r="R589" s="4">
        <f>SUMIFS('02_核算项'!$AD$2:$AD$6232,'02_核算项'!$B$2:$B$6232,$A589,'02_核算项'!$M$2:$M$6232,"CO")</f>
        <v>0.02736</v>
      </c>
      <c r="S589" s="4">
        <f>SUMIFS('02_核算项'!$AD$2:$AD$6232,'02_核算项'!$B$2:$B$6232,$A589,'02_核算项'!$M$2:$M$6232,"VOCS")</f>
        <v>0.005928</v>
      </c>
      <c r="T589" s="4">
        <f>SUMIFS('02_核算项'!$AD$2:$AD$6232,'02_核算项'!$B$2:$B$6232,$A589,'02_核算项'!$M$2:$M$6232,"PM10")</f>
        <v>0.0228</v>
      </c>
      <c r="U589" s="4">
        <f>SUMIFS('02_核算项'!$AD$2:$AD$6232,'02_核算项'!$B$2:$B$6232,$A589,'02_核算项'!$M$2:$M$6232,"PM25")</f>
        <v>0.0228</v>
      </c>
      <c r="V589" s="4">
        <f>SUMIFS('02_核算项'!$AD$2:$AD$6232,'02_核算项'!$B$2:$B$6232,$A589,'02_核算项'!$M$2:$M$6232,"BC")</f>
        <v>0.000456</v>
      </c>
      <c r="W589" s="4">
        <f>SUMIFS('02_核算项'!$AD$2:$AD$6232,'02_核算项'!$B$2:$B$6232,$A589,'02_核算项'!$M$2:$M$6232,"OC")</f>
        <v>0.001824</v>
      </c>
      <c r="X589" s="4">
        <f>SUMIFS('02_核算项'!$AD$2:$AD$6232,'02_核算项'!$B$2:$B$6232,$A589,'02_核算项'!$M$2:$M$6232,"NH3")</f>
        <v>0.0</v>
      </c>
      <c r="Y589" s="2">
        <v>81</v>
      </c>
    </row>
    <row r="590" spans="1:25">
      <c r="A590" s="2" t="s">
        <v>7332</v>
      </c>
      <c r="B590" s="2" t="s">
        <v>2846</v>
      </c>
      <c r="C590" s="2" t="s">
        <v>984</v>
      </c>
      <c r="D590" s="2" t="s">
        <v>50</v>
      </c>
      <c r="E590" s="2" t="s">
        <v>51</v>
      </c>
      <c r="F590" s="2" t="s">
        <v>52</v>
      </c>
      <c r="G590" s="4">
        <f>SUMIFS('02_核算项'!$AC$2:$AC$6232,'02_核算项'!$B$2:$B$6232,$A590,'02_核算项'!$M$2:$M$6232,"SO2")</f>
        <v>11123.2348695</v>
      </c>
      <c r="H590" s="4">
        <f>SUMIFS('02_核算项'!$AC$2:$AC$6232,'02_核算项'!$B$2:$B$6232,$A590,'02_核算项'!$M$2:$M$6232,"NOX")</f>
        <v>10483.467112299999</v>
      </c>
      <c r="I590" s="4">
        <f>SUMIFS('02_核算项'!$AC$2:$AC$6232,'02_核算项'!$B$2:$B$6232,$A590,'02_核算项'!$M$2:$M$6232,"CO")</f>
        <v>2908.03526</v>
      </c>
      <c r="J590" s="4">
        <f>SUMIFS('02_核算项'!$AC$2:$AC$6232,'02_核算项'!$B$2:$B$6232,$A590,'02_核算项'!$M$2:$M$6232,"VOCS")</f>
        <v>58.1607052</v>
      </c>
      <c r="K590" s="4">
        <f>SUMIFS('02_核算项'!$AC$2:$AC$6232,'02_核算项'!$B$2:$B$6232,$A590,'02_核算项'!$M$2:$M$6232,"PM10")</f>
        <v>35816.81627979</v>
      </c>
      <c r="L590" s="4">
        <f>SUMIFS('02_核算项'!$AC$2:$AC$6232,'02_核算项'!$B$2:$B$6232,$A590,'02_核算项'!$M$2:$M$6232,"PM25")</f>
        <v>9343.51729038</v>
      </c>
      <c r="M590" s="4">
        <f>SUMIFS('02_核算项'!$AC$2:$AC$6232,'02_核算项'!$B$2:$B$6232,$A590,'02_核算项'!$M$2:$M$6232,"BC")</f>
        <v>18.68703458076</v>
      </c>
      <c r="N590" s="4">
        <f>SUMIFS('02_核算项'!$AC$2:$AC$6232,'02_核算项'!$B$2:$B$6232,$A590,'02_核算项'!$M$2:$M$6232,"OC")</f>
        <v>0.0</v>
      </c>
      <c r="O590" s="4">
        <f>SUMIFS('02_核算项'!$AC$2:$AC$6232,'02_核算项'!$B$2:$B$6232,$A590,'02_核算项'!$M$2:$M$6232,"NH3")</f>
        <v>0.0</v>
      </c>
      <c r="P590" s="4">
        <f>SUMIFS('02_核算项'!$AD$2:$AD$6232,'02_核算项'!$B$2:$B$6232,$A590,'02_核算项'!$M$2:$M$6232,"SO2")</f>
        <v>11123.2348695</v>
      </c>
      <c r="Q590" s="4">
        <f>SUMIFS('02_核算项'!$AD$2:$AD$6232,'02_核算项'!$B$2:$B$6232,$A590,'02_核算项'!$M$2:$M$6232,"NOX")</f>
        <v>8177.104347594</v>
      </c>
      <c r="R590" s="4">
        <f>SUMIFS('02_核算项'!$AD$2:$AD$6232,'02_核算项'!$B$2:$B$6232,$A590,'02_核算项'!$M$2:$M$6232,"CO")</f>
        <v>2908.03526</v>
      </c>
      <c r="S590" s="4">
        <f>SUMIFS('02_核算项'!$AD$2:$AD$6232,'02_核算项'!$B$2:$B$6232,$A590,'02_核算项'!$M$2:$M$6232,"VOCS")</f>
        <v>58.1607052</v>
      </c>
      <c r="T590" s="4">
        <f>SUMIFS('02_核算项'!$AD$2:$AD$6232,'02_核算项'!$B$2:$B$6232,$A590,'02_核算项'!$M$2:$M$6232,"PM10")</f>
        <v>35816.81627979</v>
      </c>
      <c r="U590" s="4">
        <f>SUMIFS('02_核算项'!$AD$2:$AD$6232,'02_核算项'!$B$2:$B$6232,$A590,'02_核算项'!$M$2:$M$6232,"PM25")</f>
        <v>9343.51729038</v>
      </c>
      <c r="V590" s="4">
        <f>SUMIFS('02_核算项'!$AD$2:$AD$6232,'02_核算项'!$B$2:$B$6232,$A590,'02_核算项'!$M$2:$M$6232,"BC")</f>
        <v>18.68703458076</v>
      </c>
      <c r="W590" s="4">
        <f>SUMIFS('02_核算项'!$AD$2:$AD$6232,'02_核算项'!$B$2:$B$6232,$A590,'02_核算项'!$M$2:$M$6232,"OC")</f>
        <v>0.0</v>
      </c>
      <c r="X590" s="4">
        <f>SUMIFS('02_核算项'!$AD$2:$AD$6232,'02_核算项'!$B$2:$B$6232,$A590,'02_核算项'!$M$2:$M$6232,"NH3")</f>
        <v>0.0</v>
      </c>
      <c r="Y590" s="2">
        <v>32</v>
      </c>
    </row>
    <row r="591" spans="1:25">
      <c r="A591" s="2" t="s">
        <v>7342</v>
      </c>
      <c r="B591" s="2" t="s">
        <v>7343</v>
      </c>
      <c r="C591" s="2" t="s">
        <v>514</v>
      </c>
      <c r="D591" s="2" t="s">
        <v>119</v>
      </c>
      <c r="E591" s="2" t="s">
        <v>227</v>
      </c>
      <c r="F591" s="2" t="s">
        <v>52</v>
      </c>
      <c r="G591" s="4">
        <f>SUMIFS('02_核算项'!$AC$2:$AC$6232,'02_核算项'!$B$2:$B$6232,$A591,'02_核算项'!$M$2:$M$6232,"SO2")</f>
        <v>0.0</v>
      </c>
      <c r="H591" s="4">
        <f>SUMIFS('02_核算项'!$AC$2:$AC$6232,'02_核算项'!$B$2:$B$6232,$A591,'02_核算项'!$M$2:$M$6232,"NOX")</f>
        <v>65.076</v>
      </c>
      <c r="I591" s="4">
        <f>SUMIFS('02_核算项'!$AC$2:$AC$6232,'02_核算项'!$B$2:$B$6232,$A591,'02_核算项'!$M$2:$M$6232,"CO")</f>
        <v>6.264</v>
      </c>
      <c r="J591" s="4">
        <f>SUMIFS('02_核算项'!$AC$2:$AC$6232,'02_核算项'!$B$2:$B$6232,$A591,'02_核算项'!$M$2:$M$6232,"VOCS")</f>
        <v>574.2</v>
      </c>
      <c r="K591" s="4">
        <f>SUMIFS('02_核算项'!$AC$2:$AC$6232,'02_核算项'!$B$2:$B$6232,$A591,'02_核算项'!$M$2:$M$6232,"PM10")</f>
        <v>2.958</v>
      </c>
      <c r="L591" s="4">
        <f>SUMIFS('02_核算项'!$AC$2:$AC$6232,'02_核算项'!$B$2:$B$6232,$A591,'02_核算项'!$M$2:$M$6232,"PM25")</f>
        <v>2.958</v>
      </c>
      <c r="M591" s="4">
        <f>SUMIFS('02_核算项'!$AC$2:$AC$6232,'02_核算项'!$B$2:$B$6232,$A591,'02_核算项'!$M$2:$M$6232,"BC")</f>
        <v>0.348</v>
      </c>
      <c r="N591" s="4">
        <f>SUMIFS('02_核算项'!$AC$2:$AC$6232,'02_核算项'!$B$2:$B$6232,$A591,'02_核算项'!$M$2:$M$6232,"OC")</f>
        <v>1.566</v>
      </c>
      <c r="O591" s="4">
        <f>SUMIFS('02_核算项'!$AC$2:$AC$6232,'02_核算项'!$B$2:$B$6232,$A591,'02_核算项'!$M$2:$M$6232,"NH3")</f>
        <v>0.0</v>
      </c>
      <c r="P591" s="4">
        <f>SUMIFS('02_核算项'!$AD$2:$AD$6232,'02_核算项'!$B$2:$B$6232,$A591,'02_核算项'!$M$2:$M$6232,"SO2")</f>
        <v>0.0</v>
      </c>
      <c r="Q591" s="4">
        <f>SUMIFS('02_核算项'!$AD$2:$AD$6232,'02_核算项'!$B$2:$B$6232,$A591,'02_核算项'!$M$2:$M$6232,"NOX")</f>
        <v>65.076</v>
      </c>
      <c r="R591" s="4">
        <f>SUMIFS('02_核算项'!$AD$2:$AD$6232,'02_核算项'!$B$2:$B$6232,$A591,'02_核算项'!$M$2:$M$6232,"CO")</f>
        <v>6.264</v>
      </c>
      <c r="S591" s="4">
        <f>SUMIFS('02_核算项'!$AD$2:$AD$6232,'02_核算项'!$B$2:$B$6232,$A591,'02_核算项'!$M$2:$M$6232,"VOCS")</f>
        <v>574.2</v>
      </c>
      <c r="T591" s="4">
        <f>SUMIFS('02_核算项'!$AD$2:$AD$6232,'02_核算项'!$B$2:$B$6232,$A591,'02_核算项'!$M$2:$M$6232,"PM10")</f>
        <v>2.958</v>
      </c>
      <c r="U591" s="4">
        <f>SUMIFS('02_核算项'!$AD$2:$AD$6232,'02_核算项'!$B$2:$B$6232,$A591,'02_核算项'!$M$2:$M$6232,"PM25")</f>
        <v>2.958</v>
      </c>
      <c r="V591" s="4">
        <f>SUMIFS('02_核算项'!$AD$2:$AD$6232,'02_核算项'!$B$2:$B$6232,$A591,'02_核算项'!$M$2:$M$6232,"BC")</f>
        <v>0.348</v>
      </c>
      <c r="W591" s="4">
        <f>SUMIFS('02_核算项'!$AD$2:$AD$6232,'02_核算项'!$B$2:$B$6232,$A591,'02_核算项'!$M$2:$M$6232,"OC")</f>
        <v>1.566</v>
      </c>
      <c r="X591" s="4">
        <f>SUMIFS('02_核算项'!$AD$2:$AD$6232,'02_核算项'!$B$2:$B$6232,$A591,'02_核算项'!$M$2:$M$6232,"NH3")</f>
        <v>0.0</v>
      </c>
      <c r="Y591" s="2">
        <v>33</v>
      </c>
    </row>
    <row r="592" spans="1:25">
      <c r="A592" s="2" t="s">
        <v>7362</v>
      </c>
      <c r="B592" s="2" t="s">
        <v>962</v>
      </c>
      <c r="C592" s="2" t="s">
        <v>447</v>
      </c>
      <c r="D592" s="2" t="s">
        <v>224</v>
      </c>
      <c r="E592" s="2" t="s">
        <v>225</v>
      </c>
      <c r="F592" s="2" t="s">
        <v>142</v>
      </c>
      <c r="G592" s="4">
        <f>SUMIFS('02_核算项'!$AC$2:$AC$6232,'02_核算项'!$B$2:$B$6232,$A592,'02_核算项'!$M$2:$M$6232,"SO2")</f>
        <v>0.0</v>
      </c>
      <c r="H592" s="4">
        <f>SUMIFS('02_核算项'!$AC$2:$AC$6232,'02_核算项'!$B$2:$B$6232,$A592,'02_核算项'!$M$2:$M$6232,"NOX")</f>
        <v>1369.457933</v>
      </c>
      <c r="I592" s="4">
        <f>SUMIFS('02_核算项'!$AC$2:$AC$6232,'02_核算项'!$B$2:$B$6232,$A592,'02_核算项'!$M$2:$M$6232,"CO")</f>
        <v>434.218369</v>
      </c>
      <c r="J592" s="4">
        <f>SUMIFS('02_核算项'!$AC$2:$AC$6232,'02_核算项'!$B$2:$B$6232,$A592,'02_核算项'!$M$2:$M$6232,"VOCS")</f>
        <v>6.680282600000001</v>
      </c>
      <c r="K592" s="4">
        <f>SUMIFS('02_核算项'!$AC$2:$AC$6232,'02_核算项'!$B$2:$B$6232,$A592,'02_核算项'!$M$2:$M$6232,"PM10")</f>
        <v>10.0204239</v>
      </c>
      <c r="L592" s="4">
        <f>SUMIFS('02_核算项'!$AC$2:$AC$6232,'02_核算项'!$B$2:$B$6232,$A592,'02_核算项'!$M$2:$M$6232,"PM25")</f>
        <v>10.0204239</v>
      </c>
      <c r="M592" s="4">
        <f>SUMIFS('02_核算项'!$AC$2:$AC$6232,'02_核算项'!$B$2:$B$6232,$A592,'02_核算项'!$M$2:$M$6232,"BC")</f>
        <v>0.0</v>
      </c>
      <c r="N592" s="4">
        <f>SUMIFS('02_核算项'!$AC$2:$AC$6232,'02_核算项'!$B$2:$B$6232,$A592,'02_核算项'!$M$2:$M$6232,"OC")</f>
        <v>0.0</v>
      </c>
      <c r="O592" s="4">
        <f>SUMIFS('02_核算项'!$AC$2:$AC$6232,'02_核算项'!$B$2:$B$6232,$A592,'02_核算项'!$M$2:$M$6232,"NH3")</f>
        <v>0.0</v>
      </c>
      <c r="P592" s="4">
        <f>SUMIFS('02_核算项'!$AD$2:$AD$6232,'02_核算项'!$B$2:$B$6232,$A592,'02_核算项'!$M$2:$M$6232,"SO2")</f>
        <v>0.0</v>
      </c>
      <c r="Q592" s="4">
        <f>SUMIFS('02_核算项'!$AD$2:$AD$6232,'02_核算项'!$B$2:$B$6232,$A592,'02_核算项'!$M$2:$M$6232,"NOX")</f>
        <v>1068.17718774</v>
      </c>
      <c r="R592" s="4">
        <f>SUMIFS('02_核算项'!$AD$2:$AD$6232,'02_核算项'!$B$2:$B$6232,$A592,'02_核算项'!$M$2:$M$6232,"CO")</f>
        <v>434.218369</v>
      </c>
      <c r="S592" s="4">
        <f>SUMIFS('02_核算项'!$AD$2:$AD$6232,'02_核算项'!$B$2:$B$6232,$A592,'02_核算项'!$M$2:$M$6232,"VOCS")</f>
        <v>6.680282600000001</v>
      </c>
      <c r="T592" s="4">
        <f>SUMIFS('02_核算项'!$AD$2:$AD$6232,'02_核算项'!$B$2:$B$6232,$A592,'02_核算项'!$M$2:$M$6232,"PM10")</f>
        <v>10.0204239</v>
      </c>
      <c r="U592" s="4">
        <f>SUMIFS('02_核算项'!$AD$2:$AD$6232,'02_核算项'!$B$2:$B$6232,$A592,'02_核算项'!$M$2:$M$6232,"PM25")</f>
        <v>10.0204239</v>
      </c>
      <c r="V592" s="4">
        <f>SUMIFS('02_核算项'!$AD$2:$AD$6232,'02_核算项'!$B$2:$B$6232,$A592,'02_核算项'!$M$2:$M$6232,"BC")</f>
        <v>0.0</v>
      </c>
      <c r="W592" s="4">
        <f>SUMIFS('02_核算项'!$AD$2:$AD$6232,'02_核算项'!$B$2:$B$6232,$A592,'02_核算项'!$M$2:$M$6232,"OC")</f>
        <v>0.0</v>
      </c>
      <c r="X592" s="4">
        <f>SUMIFS('02_核算项'!$AD$2:$AD$6232,'02_核算项'!$B$2:$B$6232,$A592,'02_核算项'!$M$2:$M$6232,"NH3")</f>
        <v>0.0</v>
      </c>
      <c r="Y592" s="2">
        <v>32</v>
      </c>
    </row>
    <row r="593" spans="1:25">
      <c r="A593" s="2" t="s">
        <v>7372</v>
      </c>
      <c r="B593" s="2" t="s">
        <v>141</v>
      </c>
      <c r="C593" s="2" t="s">
        <v>118</v>
      </c>
      <c r="D593" s="2" t="s">
        <v>50</v>
      </c>
      <c r="E593" s="2" t="s">
        <v>51</v>
      </c>
      <c r="F593" s="2" t="s">
        <v>52</v>
      </c>
      <c r="G593" s="4">
        <f>SUMIFS('02_核算项'!$AC$2:$AC$6232,'02_核算项'!$B$2:$B$6232,$A593,'02_核算项'!$M$2:$M$6232,"SO2")</f>
        <v>12300.7104</v>
      </c>
      <c r="H593" s="4">
        <f>SUMIFS('02_核算项'!$AC$2:$AC$6232,'02_核算项'!$B$2:$B$6232,$A593,'02_核算项'!$M$2:$M$6232,"NOX")</f>
        <v>5434.3212</v>
      </c>
      <c r="I593" s="4">
        <f>SUMIFS('02_核算项'!$AC$2:$AC$6232,'02_核算项'!$B$2:$B$6232,$A593,'02_核算项'!$M$2:$M$6232,"CO")</f>
        <v>1507.44</v>
      </c>
      <c r="J593" s="4">
        <f>SUMIFS('02_核算项'!$AC$2:$AC$6232,'02_核算项'!$B$2:$B$6232,$A593,'02_核算项'!$M$2:$M$6232,"VOCS")</f>
        <v>30.1488</v>
      </c>
      <c r="K593" s="4">
        <f>SUMIFS('02_核算项'!$AC$2:$AC$6232,'02_核算项'!$B$2:$B$6232,$A593,'02_核算项'!$M$2:$M$6232,"PM10")</f>
        <v>22739.920829999995</v>
      </c>
      <c r="L593" s="4">
        <f>SUMIFS('02_核算项'!$AC$2:$AC$6232,'02_核算项'!$B$2:$B$6232,$A593,'02_核算项'!$M$2:$M$6232,"PM25")</f>
        <v>5932.153259999999</v>
      </c>
      <c r="M593" s="4">
        <f>SUMIFS('02_核算项'!$AC$2:$AC$6232,'02_核算项'!$B$2:$B$6232,$A593,'02_核算项'!$M$2:$M$6232,"BC")</f>
        <v>11.864306519999998</v>
      </c>
      <c r="N593" s="4">
        <f>SUMIFS('02_核算项'!$AC$2:$AC$6232,'02_核算项'!$B$2:$B$6232,$A593,'02_核算项'!$M$2:$M$6232,"OC")</f>
        <v>0.0</v>
      </c>
      <c r="O593" s="4">
        <f>SUMIFS('02_核算项'!$AC$2:$AC$6232,'02_核算项'!$B$2:$B$6232,$A593,'02_核算项'!$M$2:$M$6232,"NH3")</f>
        <v>120.5952</v>
      </c>
      <c r="P593" s="4">
        <f>SUMIFS('02_核算项'!$AD$2:$AD$6232,'02_核算项'!$B$2:$B$6232,$A593,'02_核算项'!$M$2:$M$6232,"SO2")</f>
        <v>7380.42624</v>
      </c>
      <c r="Q593" s="4">
        <f>SUMIFS('02_核算项'!$AD$2:$AD$6232,'02_核算项'!$B$2:$B$6232,$A593,'02_核算项'!$M$2:$M$6232,"NOX")</f>
        <v>1956.355632</v>
      </c>
      <c r="R593" s="4">
        <f>SUMIFS('02_核算项'!$AD$2:$AD$6232,'02_核算项'!$B$2:$B$6232,$A593,'02_核算项'!$M$2:$M$6232,"CO")</f>
        <v>1507.44</v>
      </c>
      <c r="S593" s="4">
        <f>SUMIFS('02_核算项'!$AD$2:$AD$6232,'02_核算项'!$B$2:$B$6232,$A593,'02_核算项'!$M$2:$M$6232,"VOCS")</f>
        <v>30.1488</v>
      </c>
      <c r="T593" s="4">
        <f>SUMIFS('02_核算项'!$AD$2:$AD$6232,'02_核算项'!$B$2:$B$6232,$A593,'02_核算项'!$M$2:$M$6232,"PM10")</f>
        <v>405.36380610000026</v>
      </c>
      <c r="U593" s="4">
        <f>SUMIFS('02_核算项'!$AD$2:$AD$6232,'02_核算项'!$B$2:$B$6232,$A593,'02_核算项'!$M$2:$M$6232,"PM25")</f>
        <v>237.2861304000002</v>
      </c>
      <c r="V593" s="4">
        <f>SUMIFS('02_核算项'!$AD$2:$AD$6232,'02_核算项'!$B$2:$B$6232,$A593,'02_核算项'!$M$2:$M$6232,"BC")</f>
        <v>0.4745722608000003</v>
      </c>
      <c r="W593" s="4">
        <f>SUMIFS('02_核算项'!$AD$2:$AD$6232,'02_核算项'!$B$2:$B$6232,$A593,'02_核算项'!$M$2:$M$6232,"OC")</f>
        <v>0.0</v>
      </c>
      <c r="X593" s="4">
        <f>SUMIFS('02_核算项'!$AD$2:$AD$6232,'02_核算项'!$B$2:$B$6232,$A593,'02_核算项'!$M$2:$M$6232,"NH3")</f>
        <v>120.5952</v>
      </c>
      <c r="Y593" s="2">
        <v>24</v>
      </c>
    </row>
    <row r="594" spans="1:25">
      <c r="A594" s="2" t="s">
        <v>7382</v>
      </c>
      <c r="B594" s="2" t="s">
        <v>2508</v>
      </c>
      <c r="C594" s="2" t="s">
        <v>223</v>
      </c>
      <c r="D594" s="2" t="s">
        <v>50</v>
      </c>
      <c r="E594" s="2" t="s">
        <v>200</v>
      </c>
      <c r="F594" s="2" t="s">
        <v>912</v>
      </c>
      <c r="G594" s="4">
        <f>SUMIFS('02_核算项'!$AC$2:$AC$6232,'02_核算项'!$B$2:$B$6232,$A594,'02_核算项'!$M$2:$M$6232,"SO2")</f>
        <v>1.10109</v>
      </c>
      <c r="H594" s="4">
        <f>SUMIFS('02_核算项'!$AC$2:$AC$6232,'02_核算项'!$B$2:$B$6232,$A594,'02_核算项'!$M$2:$M$6232,"NOX")</f>
        <v>2.716022</v>
      </c>
      <c r="I594" s="4">
        <f>SUMIFS('02_核算项'!$AC$2:$AC$6232,'02_核算项'!$B$2:$B$6232,$A594,'02_核算项'!$M$2:$M$6232,"CO")</f>
        <v>0.220218</v>
      </c>
      <c r="J594" s="4">
        <f>SUMIFS('02_核算项'!$AC$2:$AC$6232,'02_核算项'!$B$2:$B$6232,$A594,'02_核算项'!$M$2:$M$6232,"VOCS")</f>
        <v>0.047713900000000004</v>
      </c>
      <c r="K594" s="4">
        <f>SUMIFS('02_核算项'!$AC$2:$AC$6232,'02_核算项'!$B$2:$B$6232,$A594,'02_核算项'!$M$2:$M$6232,"PM10")</f>
        <v>0.183515</v>
      </c>
      <c r="L594" s="4">
        <f>SUMIFS('02_核算项'!$AC$2:$AC$6232,'02_核算项'!$B$2:$B$6232,$A594,'02_核算项'!$M$2:$M$6232,"PM25")</f>
        <v>0.183515</v>
      </c>
      <c r="M594" s="4">
        <f>SUMIFS('02_核算项'!$AC$2:$AC$6232,'02_核算项'!$B$2:$B$6232,$A594,'02_核算项'!$M$2:$M$6232,"BC")</f>
        <v>0.0036703</v>
      </c>
      <c r="N594" s="4">
        <f>SUMIFS('02_核算项'!$AC$2:$AC$6232,'02_核算项'!$B$2:$B$6232,$A594,'02_核算项'!$M$2:$M$6232,"OC")</f>
        <v>0.0146812</v>
      </c>
      <c r="O594" s="4">
        <f>SUMIFS('02_核算项'!$AC$2:$AC$6232,'02_核算项'!$B$2:$B$6232,$A594,'02_核算项'!$M$2:$M$6232,"NH3")</f>
        <v>0.0</v>
      </c>
      <c r="P594" s="4">
        <f>SUMIFS('02_核算项'!$AD$2:$AD$6232,'02_核算项'!$B$2:$B$6232,$A594,'02_核算项'!$M$2:$M$6232,"SO2")</f>
        <v>1.10109</v>
      </c>
      <c r="Q594" s="4">
        <f>SUMIFS('02_核算项'!$AD$2:$AD$6232,'02_核算项'!$B$2:$B$6232,$A594,'02_核算项'!$M$2:$M$6232,"NOX")</f>
        <v>2.11849716</v>
      </c>
      <c r="R594" s="4">
        <f>SUMIFS('02_核算项'!$AD$2:$AD$6232,'02_核算项'!$B$2:$B$6232,$A594,'02_核算项'!$M$2:$M$6232,"CO")</f>
        <v>0.220218</v>
      </c>
      <c r="S594" s="4">
        <f>SUMIFS('02_核算项'!$AD$2:$AD$6232,'02_核算项'!$B$2:$B$6232,$A594,'02_核算项'!$M$2:$M$6232,"VOCS")</f>
        <v>0.047713900000000004</v>
      </c>
      <c r="T594" s="4">
        <f>SUMIFS('02_核算项'!$AD$2:$AD$6232,'02_核算项'!$B$2:$B$6232,$A594,'02_核算项'!$M$2:$M$6232,"PM10")</f>
        <v>0.183515</v>
      </c>
      <c r="U594" s="4">
        <f>SUMIFS('02_核算项'!$AD$2:$AD$6232,'02_核算项'!$B$2:$B$6232,$A594,'02_核算项'!$M$2:$M$6232,"PM25")</f>
        <v>0.183515</v>
      </c>
      <c r="V594" s="4">
        <f>SUMIFS('02_核算项'!$AD$2:$AD$6232,'02_核算项'!$B$2:$B$6232,$A594,'02_核算项'!$M$2:$M$6232,"BC")</f>
        <v>0.0036703</v>
      </c>
      <c r="W594" s="4">
        <f>SUMIFS('02_核算项'!$AD$2:$AD$6232,'02_核算项'!$B$2:$B$6232,$A594,'02_核算项'!$M$2:$M$6232,"OC")</f>
        <v>0.0146812</v>
      </c>
      <c r="X594" s="4">
        <f>SUMIFS('02_核算项'!$AD$2:$AD$6232,'02_核算项'!$B$2:$B$6232,$A594,'02_核算项'!$M$2:$M$6232,"NH3")</f>
        <v>0.0</v>
      </c>
      <c r="Y594" s="2">
        <v>32</v>
      </c>
    </row>
    <row r="595" spans="1:25">
      <c r="A595" s="2" t="s">
        <v>7392</v>
      </c>
      <c r="B595" s="2" t="s">
        <v>1093</v>
      </c>
      <c r="C595" s="2" t="s">
        <v>491</v>
      </c>
      <c r="D595" s="2" t="s">
        <v>278</v>
      </c>
      <c r="E595" s="2" t="s">
        <v>227</v>
      </c>
      <c r="F595" s="2" t="s">
        <v>1019</v>
      </c>
      <c r="G595" s="4">
        <f>SUMIFS('02_核算项'!$AC$2:$AC$6232,'02_核算项'!$B$2:$B$6232,$A595,'02_核算项'!$M$2:$M$6232,"SO2")</f>
        <v>0.0</v>
      </c>
      <c r="H595" s="4">
        <f>SUMIFS('02_核算项'!$AC$2:$AC$6232,'02_核算项'!$B$2:$B$6232,$A595,'02_核算项'!$M$2:$M$6232,"NOX")</f>
        <v>0.0</v>
      </c>
      <c r="I595" s="4">
        <f>SUMIFS('02_核算项'!$AC$2:$AC$6232,'02_核算项'!$B$2:$B$6232,$A595,'02_核算项'!$M$2:$M$6232,"CO")</f>
        <v>0.0</v>
      </c>
      <c r="J595" s="4">
        <f>SUMIFS('02_核算项'!$AC$2:$AC$6232,'02_核算项'!$B$2:$B$6232,$A595,'02_核算项'!$M$2:$M$6232,"VOCS")</f>
        <v>0.0</v>
      </c>
      <c r="K595" s="4">
        <f>SUMIFS('02_核算项'!$AC$2:$AC$6232,'02_核算项'!$B$2:$B$6232,$A595,'02_核算项'!$M$2:$M$6232,"PM10")</f>
        <v>0.0</v>
      </c>
      <c r="L595" s="4">
        <f>SUMIFS('02_核算项'!$AC$2:$AC$6232,'02_核算项'!$B$2:$B$6232,$A595,'02_核算项'!$M$2:$M$6232,"PM25")</f>
        <v>0.0</v>
      </c>
      <c r="M595" s="4">
        <f>SUMIFS('02_核算项'!$AC$2:$AC$6232,'02_核算项'!$B$2:$B$6232,$A595,'02_核算项'!$M$2:$M$6232,"BC")</f>
        <v>0.0</v>
      </c>
      <c r="N595" s="4">
        <f>SUMIFS('02_核算项'!$AC$2:$AC$6232,'02_核算项'!$B$2:$B$6232,$A595,'02_核算项'!$M$2:$M$6232,"OC")</f>
        <v>0.0</v>
      </c>
      <c r="O595" s="4">
        <f>SUMIFS('02_核算项'!$AC$2:$AC$6232,'02_核算项'!$B$2:$B$6232,$A595,'02_核算项'!$M$2:$M$6232,"NH3")</f>
        <v>0.0</v>
      </c>
      <c r="P595" s="4">
        <f>SUMIFS('02_核算项'!$AD$2:$AD$6232,'02_核算项'!$B$2:$B$6232,$A595,'02_核算项'!$M$2:$M$6232,"SO2")</f>
        <v>0.0</v>
      </c>
      <c r="Q595" s="4">
        <f>SUMIFS('02_核算项'!$AD$2:$AD$6232,'02_核算项'!$B$2:$B$6232,$A595,'02_核算项'!$M$2:$M$6232,"NOX")</f>
        <v>0.0</v>
      </c>
      <c r="R595" s="4">
        <f>SUMIFS('02_核算项'!$AD$2:$AD$6232,'02_核算项'!$B$2:$B$6232,$A595,'02_核算项'!$M$2:$M$6232,"CO")</f>
        <v>0.0</v>
      </c>
      <c r="S595" s="4">
        <f>SUMIFS('02_核算项'!$AD$2:$AD$6232,'02_核算项'!$B$2:$B$6232,$A595,'02_核算项'!$M$2:$M$6232,"VOCS")</f>
        <v>0.0</v>
      </c>
      <c r="T595" s="4">
        <f>SUMIFS('02_核算项'!$AD$2:$AD$6232,'02_核算项'!$B$2:$B$6232,$A595,'02_核算项'!$M$2:$M$6232,"PM10")</f>
        <v>0.0</v>
      </c>
      <c r="U595" s="4">
        <f>SUMIFS('02_核算项'!$AD$2:$AD$6232,'02_核算项'!$B$2:$B$6232,$A595,'02_核算项'!$M$2:$M$6232,"PM25")</f>
        <v>0.0</v>
      </c>
      <c r="V595" s="4">
        <f>SUMIFS('02_核算项'!$AD$2:$AD$6232,'02_核算项'!$B$2:$B$6232,$A595,'02_核算项'!$M$2:$M$6232,"BC")</f>
        <v>0.0</v>
      </c>
      <c r="W595" s="4">
        <f>SUMIFS('02_核算项'!$AD$2:$AD$6232,'02_核算项'!$B$2:$B$6232,$A595,'02_核算项'!$M$2:$M$6232,"OC")</f>
        <v>0.0</v>
      </c>
      <c r="X595" s="4">
        <f>SUMIFS('02_核算项'!$AD$2:$AD$6232,'02_核算项'!$B$2:$B$6232,$A595,'02_核算项'!$M$2:$M$6232,"NH3")</f>
        <v>0.0</v>
      </c>
      <c r="Y595" s="2">
        <v>48</v>
      </c>
    </row>
    <row r="596" spans="1:25">
      <c r="A596" s="2" t="s">
        <v>7402</v>
      </c>
      <c r="B596" s="2" t="s">
        <v>2618</v>
      </c>
      <c r="C596" s="2" t="s">
        <v>491</v>
      </c>
      <c r="D596" s="2" t="s">
        <v>278</v>
      </c>
      <c r="E596" s="2" t="s">
        <v>120</v>
      </c>
      <c r="F596" s="2" t="s">
        <v>52</v>
      </c>
      <c r="G596" s="4">
        <f>SUMIFS('02_核算项'!$AC$2:$AC$6232,'02_核算项'!$B$2:$B$6232,$A596,'02_核算项'!$M$2:$M$6232,"SO2")</f>
        <v>0</v>
      </c>
      <c r="H596" s="4">
        <f>SUMIFS('02_核算项'!$AC$2:$AC$6232,'02_核算项'!$B$2:$B$6232,$A596,'02_核算项'!$M$2:$M$6232,"NOX")</f>
        <v>0</v>
      </c>
      <c r="I596" s="4">
        <f>SUMIFS('02_核算项'!$AC$2:$AC$6232,'02_核算项'!$B$2:$B$6232,$A596,'02_核算项'!$M$2:$M$6232,"CO")</f>
        <v>0</v>
      </c>
      <c r="J596" s="4">
        <f>SUMIFS('02_核算项'!$AC$2:$AC$6232,'02_核算项'!$B$2:$B$6232,$A596,'02_核算项'!$M$2:$M$6232,"VOCS")</f>
        <v>0</v>
      </c>
      <c r="K596" s="4">
        <f>SUMIFS('02_核算项'!$AC$2:$AC$6232,'02_核算项'!$B$2:$B$6232,$A596,'02_核算项'!$M$2:$M$6232,"PM10")</f>
        <v>0</v>
      </c>
      <c r="L596" s="4">
        <f>SUMIFS('02_核算项'!$AC$2:$AC$6232,'02_核算项'!$B$2:$B$6232,$A596,'02_核算项'!$M$2:$M$6232,"PM25")</f>
        <v>0</v>
      </c>
      <c r="M596" s="4">
        <f>SUMIFS('02_核算项'!$AC$2:$AC$6232,'02_核算项'!$B$2:$B$6232,$A596,'02_核算项'!$M$2:$M$6232,"BC")</f>
        <v>0</v>
      </c>
      <c r="N596" s="4">
        <f>SUMIFS('02_核算项'!$AC$2:$AC$6232,'02_核算项'!$B$2:$B$6232,$A596,'02_核算项'!$M$2:$M$6232,"OC")</f>
        <v>0</v>
      </c>
      <c r="O596" s="4">
        <f>SUMIFS('02_核算项'!$AC$2:$AC$6232,'02_核算项'!$B$2:$B$6232,$A596,'02_核算项'!$M$2:$M$6232,"NH3")</f>
        <v>0</v>
      </c>
      <c r="Y596" s="2">
        <v>48</v>
      </c>
    </row>
    <row r="597" spans="1:25">
      <c r="A597" s="2" t="s">
        <v>7412</v>
      </c>
      <c r="B597" s="2" t="s">
        <v>4768</v>
      </c>
      <c r="C597" s="2" t="s">
        <v>924</v>
      </c>
      <c r="D597" s="2" t="s">
        <v>50</v>
      </c>
      <c r="E597" s="2" t="s">
        <v>225</v>
      </c>
      <c r="F597" s="2" t="s">
        <v>297</v>
      </c>
      <c r="G597" s="4">
        <f>SUMIFS('02_核算项'!$AC$2:$AC$6232,'02_核算项'!$B$2:$B$6232,$A597,'02_核算项'!$M$2:$M$6232,"SO2")</f>
        <v>0.0</v>
      </c>
      <c r="H597" s="4">
        <f>SUMIFS('02_核算项'!$AC$2:$AC$6232,'02_核算项'!$B$2:$B$6232,$A597,'02_核算项'!$M$2:$M$6232,"NOX")</f>
        <v>860.0729899999999</v>
      </c>
      <c r="I597" s="4">
        <f>SUMIFS('02_核算项'!$AC$2:$AC$6232,'02_核算项'!$B$2:$B$6232,$A597,'02_核算项'!$M$2:$M$6232,"CO")</f>
        <v>272.70607</v>
      </c>
      <c r="J597" s="4">
        <f>SUMIFS('02_核算项'!$AC$2:$AC$6232,'02_核算项'!$B$2:$B$6232,$A597,'02_核算项'!$M$2:$M$6232,"VOCS")</f>
        <v>4.195478</v>
      </c>
      <c r="K597" s="4">
        <f>SUMIFS('02_核算项'!$AC$2:$AC$6232,'02_核算项'!$B$2:$B$6232,$A597,'02_核算项'!$M$2:$M$6232,"PM10")</f>
        <v>6.293217</v>
      </c>
      <c r="L597" s="4">
        <f>SUMIFS('02_核算项'!$AC$2:$AC$6232,'02_核算项'!$B$2:$B$6232,$A597,'02_核算项'!$M$2:$M$6232,"PM25")</f>
        <v>6.293217</v>
      </c>
      <c r="M597" s="4">
        <f>SUMIFS('02_核算项'!$AC$2:$AC$6232,'02_核算项'!$B$2:$B$6232,$A597,'02_核算项'!$M$2:$M$6232,"BC")</f>
        <v>0.0</v>
      </c>
      <c r="N597" s="4">
        <f>SUMIFS('02_核算项'!$AC$2:$AC$6232,'02_核算项'!$B$2:$B$6232,$A597,'02_核算项'!$M$2:$M$6232,"OC")</f>
        <v>0.0</v>
      </c>
      <c r="O597" s="4">
        <f>SUMIFS('02_核算项'!$AC$2:$AC$6232,'02_核算项'!$B$2:$B$6232,$A597,'02_核算项'!$M$2:$M$6232,"NH3")</f>
        <v>0.0</v>
      </c>
      <c r="P597" s="4">
        <f>SUMIFS('02_核算项'!$AD$2:$AD$6232,'02_核算项'!$B$2:$B$6232,$A597,'02_核算项'!$M$2:$M$6232,"SO2")</f>
        <v>0.0</v>
      </c>
      <c r="Q597" s="4">
        <f>SUMIFS('02_核算项'!$AD$2:$AD$6232,'02_核算项'!$B$2:$B$6232,$A597,'02_核算项'!$M$2:$M$6232,"NOX")</f>
        <v>670.8569322</v>
      </c>
      <c r="R597" s="4">
        <f>SUMIFS('02_核算项'!$AD$2:$AD$6232,'02_核算项'!$B$2:$B$6232,$A597,'02_核算项'!$M$2:$M$6232,"CO")</f>
        <v>272.70607</v>
      </c>
      <c r="S597" s="4">
        <f>SUMIFS('02_核算项'!$AD$2:$AD$6232,'02_核算项'!$B$2:$B$6232,$A597,'02_核算项'!$M$2:$M$6232,"VOCS")</f>
        <v>4.195478</v>
      </c>
      <c r="T597" s="4">
        <f>SUMIFS('02_核算项'!$AD$2:$AD$6232,'02_核算项'!$B$2:$B$6232,$A597,'02_核算项'!$M$2:$M$6232,"PM10")</f>
        <v>6.293217</v>
      </c>
      <c r="U597" s="4">
        <f>SUMIFS('02_核算项'!$AD$2:$AD$6232,'02_核算项'!$B$2:$B$6232,$A597,'02_核算项'!$M$2:$M$6232,"PM25")</f>
        <v>6.293217</v>
      </c>
      <c r="V597" s="4">
        <f>SUMIFS('02_核算项'!$AD$2:$AD$6232,'02_核算项'!$B$2:$B$6232,$A597,'02_核算项'!$M$2:$M$6232,"BC")</f>
        <v>0.0</v>
      </c>
      <c r="W597" s="4">
        <f>SUMIFS('02_核算项'!$AD$2:$AD$6232,'02_核算项'!$B$2:$B$6232,$A597,'02_核算项'!$M$2:$M$6232,"OC")</f>
        <v>0.0</v>
      </c>
      <c r="X597" s="4">
        <f>SUMIFS('02_核算项'!$AD$2:$AD$6232,'02_核算项'!$B$2:$B$6232,$A597,'02_核算项'!$M$2:$M$6232,"NH3")</f>
        <v>0.0</v>
      </c>
      <c r="Y597" s="2">
        <v>41</v>
      </c>
    </row>
    <row r="598" spans="1:25">
      <c r="A598" s="2" t="s">
        <v>7422</v>
      </c>
      <c r="B598" s="2" t="s">
        <v>2793</v>
      </c>
      <c r="C598" s="2" t="s">
        <v>911</v>
      </c>
      <c r="D598" s="2" t="s">
        <v>50</v>
      </c>
      <c r="E598" s="2" t="s">
        <v>51</v>
      </c>
      <c r="F598" s="2" t="s">
        <v>297</v>
      </c>
      <c r="G598" s="4">
        <f>SUMIFS('02_核算项'!$AC$2:$AC$6232,'02_核算项'!$B$2:$B$6232,$A598,'02_核算项'!$M$2:$M$6232,"SO2")</f>
        <v>31214.23975</v>
      </c>
      <c r="H598" s="4">
        <f>SUMIFS('02_核算项'!$AC$2:$AC$6232,'02_核算项'!$B$2:$B$6232,$A598,'02_核算项'!$M$2:$M$6232,"NOX")</f>
        <v>15574.71755</v>
      </c>
      <c r="I598" s="4">
        <f>SUMIFS('02_核算项'!$AC$2:$AC$6232,'02_核算项'!$B$2:$B$6232,$A598,'02_核算项'!$M$2:$M$6232,"CO")</f>
        <v>4320.31</v>
      </c>
      <c r="J598" s="4">
        <f>SUMIFS('02_核算项'!$AC$2:$AC$6232,'02_核算项'!$B$2:$B$6232,$A598,'02_核算项'!$M$2:$M$6232,"VOCS")</f>
        <v>86.4062</v>
      </c>
      <c r="K598" s="4">
        <f>SUMIFS('02_核算项'!$AC$2:$AC$6232,'02_核算项'!$B$2:$B$6232,$A598,'02_核算项'!$M$2:$M$6232,"PM10")</f>
        <v>62787.60526875</v>
      </c>
      <c r="L598" s="4">
        <f>SUMIFS('02_核算项'!$AC$2:$AC$6232,'02_核算项'!$B$2:$B$6232,$A598,'02_核算项'!$M$2:$M$6232,"PM25")</f>
        <v>16379.3752875</v>
      </c>
      <c r="M598" s="4">
        <f>SUMIFS('02_核算项'!$AC$2:$AC$6232,'02_核算项'!$B$2:$B$6232,$A598,'02_核算项'!$M$2:$M$6232,"BC")</f>
        <v>32.758750575</v>
      </c>
      <c r="N598" s="4">
        <f>SUMIFS('02_核算项'!$AC$2:$AC$6232,'02_核算项'!$B$2:$B$6232,$A598,'02_核算项'!$M$2:$M$6232,"OC")</f>
        <v>0.0</v>
      </c>
      <c r="O598" s="4">
        <f>SUMIFS('02_核算项'!$AC$2:$AC$6232,'02_核算项'!$B$2:$B$6232,$A598,'02_核算项'!$M$2:$M$6232,"NH3")</f>
        <v>345.6248</v>
      </c>
      <c r="P598" s="4">
        <f>SUMIFS('02_核算项'!$AD$2:$AD$6232,'02_核算项'!$B$2:$B$6232,$A598,'02_核算项'!$M$2:$M$6232,"SO2")</f>
        <v>6242.8479499999985</v>
      </c>
      <c r="Q598" s="4">
        <f>SUMIFS('02_核算项'!$AD$2:$AD$6232,'02_核算项'!$B$2:$B$6232,$A598,'02_核算项'!$M$2:$M$6232,"NOX")</f>
        <v>5606.898318</v>
      </c>
      <c r="R598" s="4">
        <f>SUMIFS('02_核算项'!$AD$2:$AD$6232,'02_核算项'!$B$2:$B$6232,$A598,'02_核算项'!$M$2:$M$6232,"CO")</f>
        <v>4320.31</v>
      </c>
      <c r="S598" s="4">
        <f>SUMIFS('02_核算项'!$AD$2:$AD$6232,'02_核算项'!$B$2:$B$6232,$A598,'02_核算项'!$M$2:$M$6232,"VOCS")</f>
        <v>86.4062</v>
      </c>
      <c r="T598" s="4">
        <f>SUMIFS('02_核算项'!$AD$2:$AD$6232,'02_核算项'!$B$2:$B$6232,$A598,'02_核算项'!$M$2:$M$6232,"PM10")</f>
        <v>1119.2573113125009</v>
      </c>
      <c r="U598" s="4">
        <f>SUMIFS('02_核算项'!$AD$2:$AD$6232,'02_核算项'!$B$2:$B$6232,$A598,'02_核算项'!$M$2:$M$6232,"PM25")</f>
        <v>655.1750115000006</v>
      </c>
      <c r="V598" s="4">
        <f>SUMIFS('02_核算项'!$AD$2:$AD$6232,'02_核算项'!$B$2:$B$6232,$A598,'02_核算项'!$M$2:$M$6232,"BC")</f>
        <v>1.3103500230000011</v>
      </c>
      <c r="W598" s="4">
        <f>SUMIFS('02_核算项'!$AD$2:$AD$6232,'02_核算项'!$B$2:$B$6232,$A598,'02_核算项'!$M$2:$M$6232,"OC")</f>
        <v>0.0</v>
      </c>
      <c r="X598" s="4">
        <f>SUMIFS('02_核算项'!$AD$2:$AD$6232,'02_核算项'!$B$2:$B$6232,$A598,'02_核算项'!$M$2:$M$6232,"NH3")</f>
        <v>345.6248</v>
      </c>
      <c r="Y598" s="2">
        <v>16</v>
      </c>
    </row>
    <row r="599" spans="1:25">
      <c r="A599" s="2" t="s">
        <v>7432</v>
      </c>
      <c r="B599" s="2" t="s">
        <v>2214</v>
      </c>
      <c r="C599" s="2" t="s">
        <v>491</v>
      </c>
      <c r="D599" s="2" t="s">
        <v>224</v>
      </c>
      <c r="E599" s="2" t="s">
        <v>51</v>
      </c>
      <c r="F599" s="2" t="s">
        <v>297</v>
      </c>
      <c r="G599" s="4">
        <f>SUMIFS('02_核算项'!$AC$2:$AC$6232,'02_核算项'!$B$2:$B$6232,$A599,'02_核算项'!$M$2:$M$6232,"SO2")</f>
        <v>833.34153</v>
      </c>
      <c r="H599" s="4">
        <f>SUMIFS('02_核算项'!$AC$2:$AC$6232,'02_核算项'!$B$2:$B$6232,$A599,'02_核算项'!$M$2:$M$6232,"NOX")</f>
        <v>896.3673600000001</v>
      </c>
      <c r="I599" s="4">
        <f>SUMIFS('02_核算项'!$AC$2:$AC$6232,'02_核算项'!$B$2:$B$6232,$A599,'02_核算项'!$M$2:$M$6232,"CO")</f>
        <v>200.082</v>
      </c>
      <c r="J599" s="4">
        <f>SUMIFS('02_核算项'!$AC$2:$AC$6232,'02_核算项'!$B$2:$B$6232,$A599,'02_核算项'!$M$2:$M$6232,"VOCS")</f>
        <v>4.00164</v>
      </c>
      <c r="K599" s="4">
        <f>SUMIFS('02_核算项'!$AC$2:$AC$6232,'02_核算项'!$B$2:$B$6232,$A599,'02_核算项'!$M$2:$M$6232,"PM10")</f>
        <v>2802.548574</v>
      </c>
      <c r="L599" s="4">
        <f>SUMIFS('02_核算项'!$AC$2:$AC$6232,'02_核算项'!$B$2:$B$6232,$A599,'02_核算项'!$M$2:$M$6232,"PM25")</f>
        <v>676.4772420000002</v>
      </c>
      <c r="M599" s="4">
        <f>SUMIFS('02_核算项'!$AC$2:$AC$6232,'02_核算项'!$B$2:$B$6232,$A599,'02_核算项'!$M$2:$M$6232,"BC")</f>
        <v>1.3529544840000005</v>
      </c>
      <c r="N599" s="4">
        <f>SUMIFS('02_核算项'!$AC$2:$AC$6232,'02_核算项'!$B$2:$B$6232,$A599,'02_核算项'!$M$2:$M$6232,"OC")</f>
        <v>0.0</v>
      </c>
      <c r="O599" s="4">
        <f>SUMIFS('02_核算项'!$AC$2:$AC$6232,'02_核算项'!$B$2:$B$6232,$A599,'02_核算项'!$M$2:$M$6232,"NH3")</f>
        <v>16.00656</v>
      </c>
      <c r="P599" s="4">
        <f>SUMIFS('02_核算项'!$AD$2:$AD$6232,'02_核算项'!$B$2:$B$6232,$A599,'02_核算项'!$M$2:$M$6232,"SO2")</f>
        <v>500.004918</v>
      </c>
      <c r="Q599" s="4">
        <f>SUMIFS('02_核算项'!$AD$2:$AD$6232,'02_核算项'!$B$2:$B$6232,$A599,'02_核算项'!$M$2:$M$6232,"NOX")</f>
        <v>519.8930688000002</v>
      </c>
      <c r="R599" s="4">
        <f>SUMIFS('02_核算项'!$AD$2:$AD$6232,'02_核算项'!$B$2:$B$6232,$A599,'02_核算项'!$M$2:$M$6232,"CO")</f>
        <v>200.082</v>
      </c>
      <c r="S599" s="4">
        <f>SUMIFS('02_核算项'!$AD$2:$AD$6232,'02_核算项'!$B$2:$B$6232,$A599,'02_核算项'!$M$2:$M$6232,"VOCS")</f>
        <v>4.00164</v>
      </c>
      <c r="T599" s="4">
        <f>SUMIFS('02_核算项'!$AD$2:$AD$6232,'02_核算项'!$B$2:$B$6232,$A599,'02_核算项'!$M$2:$M$6232,"PM10")</f>
        <v>143.5098149100001</v>
      </c>
      <c r="U599" s="4">
        <f>SUMIFS('02_核算项'!$AD$2:$AD$6232,'02_核算项'!$B$2:$B$6232,$A599,'02_核算项'!$M$2:$M$6232,"PM25")</f>
        <v>37.20624831000004</v>
      </c>
      <c r="V599" s="4">
        <f>SUMIFS('02_核算项'!$AD$2:$AD$6232,'02_核算项'!$B$2:$B$6232,$A599,'02_核算项'!$M$2:$M$6232,"BC")</f>
        <v>0.07441249662000009</v>
      </c>
      <c r="W599" s="4">
        <f>SUMIFS('02_核算项'!$AD$2:$AD$6232,'02_核算项'!$B$2:$B$6232,$A599,'02_核算项'!$M$2:$M$6232,"OC")</f>
        <v>0.0</v>
      </c>
      <c r="X599" s="4">
        <f>SUMIFS('02_核算项'!$AD$2:$AD$6232,'02_核算项'!$B$2:$B$6232,$A599,'02_核算项'!$M$2:$M$6232,"NH3")</f>
        <v>16.00656</v>
      </c>
      <c r="Y599" s="2">
        <v>16</v>
      </c>
    </row>
    <row r="600" spans="1:25">
      <c r="A600" s="2" t="s">
        <v>7442</v>
      </c>
      <c r="B600" s="2" t="s">
        <v>3088</v>
      </c>
      <c r="C600" s="2" t="s">
        <v>118</v>
      </c>
      <c r="D600" s="2" t="s">
        <v>50</v>
      </c>
      <c r="E600" s="2"/>
      <c r="F600" s="2" t="s">
        <v>142</v>
      </c>
      <c r="G600" s="4">
        <f>SUMIFS('02_核算项'!$AC$2:$AC$6232,'02_核算项'!$B$2:$B$6232,$A600,'02_核算项'!$M$2:$M$6232,"SO2")</f>
        <v>0</v>
      </c>
      <c r="H600" s="4">
        <f>SUMIFS('02_核算项'!$AC$2:$AC$6232,'02_核算项'!$B$2:$B$6232,$A600,'02_核算项'!$M$2:$M$6232,"NOX")</f>
        <v>0</v>
      </c>
      <c r="I600" s="4">
        <f>SUMIFS('02_核算项'!$AC$2:$AC$6232,'02_核算项'!$B$2:$B$6232,$A600,'02_核算项'!$M$2:$M$6232,"CO")</f>
        <v>0</v>
      </c>
      <c r="J600" s="4">
        <f>SUMIFS('02_核算项'!$AC$2:$AC$6232,'02_核算项'!$B$2:$B$6232,$A600,'02_核算项'!$M$2:$M$6232,"VOCS")</f>
        <v>0</v>
      </c>
      <c r="K600" s="4">
        <f>SUMIFS('02_核算项'!$AC$2:$AC$6232,'02_核算项'!$B$2:$B$6232,$A600,'02_核算项'!$M$2:$M$6232,"PM10")</f>
        <v>0</v>
      </c>
      <c r="L600" s="4">
        <f>SUMIFS('02_核算项'!$AC$2:$AC$6232,'02_核算项'!$B$2:$B$6232,$A600,'02_核算项'!$M$2:$M$6232,"PM25")</f>
        <v>0</v>
      </c>
      <c r="M600" s="4">
        <f>SUMIFS('02_核算项'!$AC$2:$AC$6232,'02_核算项'!$B$2:$B$6232,$A600,'02_核算项'!$M$2:$M$6232,"BC")</f>
        <v>0</v>
      </c>
      <c r="N600" s="4">
        <f>SUMIFS('02_核算项'!$AC$2:$AC$6232,'02_核算项'!$B$2:$B$6232,$A600,'02_核算项'!$M$2:$M$6232,"OC")</f>
        <v>0</v>
      </c>
      <c r="O600" s="4">
        <f>SUMIFS('02_核算项'!$AC$2:$AC$6232,'02_核算项'!$B$2:$B$6232,$A600,'02_核算项'!$M$2:$M$6232,"NH3")</f>
        <v>0</v>
      </c>
      <c r="Y600" s="2">
        <v>50</v>
      </c>
    </row>
    <row r="601" spans="1:25">
      <c r="A601" s="2" t="s">
        <v>7456</v>
      </c>
      <c r="B601" s="2" t="s">
        <v>2825</v>
      </c>
      <c r="C601" s="2" t="s">
        <v>760</v>
      </c>
      <c r="D601" s="2" t="s">
        <v>50</v>
      </c>
      <c r="E601" s="2" t="s">
        <v>51</v>
      </c>
      <c r="F601" s="2" t="s">
        <v>297</v>
      </c>
      <c r="G601" s="4">
        <f>SUMIFS('02_核算项'!$AC$2:$AC$6232,'02_核算项'!$B$2:$B$6232,$A601,'02_核算项'!$M$2:$M$6232,"SO2")</f>
        <v>7958.378770900001</v>
      </c>
      <c r="H601" s="4">
        <f>SUMIFS('02_核算项'!$AC$2:$AC$6232,'02_核算项'!$B$2:$B$6232,$A601,'02_核算项'!$M$2:$M$6232,"NOX")</f>
        <v>5037.7445951</v>
      </c>
      <c r="I601" s="4">
        <f>SUMIFS('02_核算项'!$AC$2:$AC$6232,'02_核算项'!$B$2:$B$6232,$A601,'02_核算项'!$M$2:$M$6232,"CO")</f>
        <v>1397.43262</v>
      </c>
      <c r="J601" s="4">
        <f>SUMIFS('02_核算项'!$AC$2:$AC$6232,'02_核算项'!$B$2:$B$6232,$A601,'02_核算项'!$M$2:$M$6232,"VOCS")</f>
        <v>27.948652400000004</v>
      </c>
      <c r="K601" s="4">
        <f>SUMIFS('02_核算项'!$AC$2:$AC$6232,'02_核算项'!$B$2:$B$6232,$A601,'02_核算项'!$M$2:$M$6232,"PM10")</f>
        <v>20538.346702664003</v>
      </c>
      <c r="L601" s="4">
        <f>SUMIFS('02_核算项'!$AC$2:$AC$6232,'02_核算项'!$B$2:$B$6232,$A601,'02_核算项'!$M$2:$M$6232,"PM25")</f>
        <v>4957.531962712002</v>
      </c>
      <c r="M601" s="4">
        <f>SUMIFS('02_核算项'!$AC$2:$AC$6232,'02_核算项'!$B$2:$B$6232,$A601,'02_核算项'!$M$2:$M$6232,"BC")</f>
        <v>9.915063925424002</v>
      </c>
      <c r="N601" s="4">
        <f>SUMIFS('02_核算项'!$AC$2:$AC$6232,'02_核算项'!$B$2:$B$6232,$A601,'02_核算项'!$M$2:$M$6232,"OC")</f>
        <v>0.0</v>
      </c>
      <c r="O601" s="4">
        <f>SUMIFS('02_核算项'!$AC$2:$AC$6232,'02_核算项'!$B$2:$B$6232,$A601,'02_核算项'!$M$2:$M$6232,"NH3")</f>
        <v>0.0</v>
      </c>
      <c r="P601" s="4">
        <f>SUMIFS('02_核算项'!$AD$2:$AD$6232,'02_核算项'!$B$2:$B$6232,$A601,'02_核算项'!$M$2:$M$6232,"SO2")</f>
        <v>7958.378770900001</v>
      </c>
      <c r="Q601" s="4">
        <f>SUMIFS('02_核算项'!$AD$2:$AD$6232,'02_核算项'!$B$2:$B$6232,$A601,'02_核算项'!$M$2:$M$6232,"NOX")</f>
        <v>3929.4407841780003</v>
      </c>
      <c r="R601" s="4">
        <f>SUMIFS('02_核算项'!$AD$2:$AD$6232,'02_核算项'!$B$2:$B$6232,$A601,'02_核算项'!$M$2:$M$6232,"CO")</f>
        <v>1397.43262</v>
      </c>
      <c r="S601" s="4">
        <f>SUMIFS('02_核算项'!$AD$2:$AD$6232,'02_核算项'!$B$2:$B$6232,$A601,'02_核算项'!$M$2:$M$6232,"VOCS")</f>
        <v>27.948652400000004</v>
      </c>
      <c r="T601" s="4">
        <f>SUMIFS('02_核算项'!$AD$2:$AD$6232,'02_核算项'!$B$2:$B$6232,$A601,'02_核算项'!$M$2:$M$6232,"PM10")</f>
        <v>20538.346702664003</v>
      </c>
      <c r="U601" s="4">
        <f>SUMIFS('02_核算项'!$AD$2:$AD$6232,'02_核算项'!$B$2:$B$6232,$A601,'02_核算项'!$M$2:$M$6232,"PM25")</f>
        <v>4957.531962712002</v>
      </c>
      <c r="V601" s="4">
        <f>SUMIFS('02_核算项'!$AD$2:$AD$6232,'02_核算项'!$B$2:$B$6232,$A601,'02_核算项'!$M$2:$M$6232,"BC")</f>
        <v>9.915063925424002</v>
      </c>
      <c r="W601" s="4">
        <f>SUMIFS('02_核算项'!$AD$2:$AD$6232,'02_核算项'!$B$2:$B$6232,$A601,'02_核算项'!$M$2:$M$6232,"OC")</f>
        <v>0.0</v>
      </c>
      <c r="X601" s="4">
        <f>SUMIFS('02_核算项'!$AD$2:$AD$6232,'02_核算项'!$B$2:$B$6232,$A601,'02_核算项'!$M$2:$M$6232,"NH3")</f>
        <v>0.0</v>
      </c>
      <c r="Y601" s="2">
        <v>41</v>
      </c>
    </row>
    <row r="602" spans="1:25">
      <c r="A602" s="2" t="s">
        <v>7466</v>
      </c>
      <c r="B602" s="2" t="s">
        <v>1363</v>
      </c>
      <c r="C602" s="2" t="s">
        <v>277</v>
      </c>
      <c r="D602" s="2" t="s">
        <v>278</v>
      </c>
      <c r="E602" s="2" t="s">
        <v>120</v>
      </c>
      <c r="F602" s="2" t="s">
        <v>2046</v>
      </c>
      <c r="G602" s="4">
        <f>SUMIFS('02_核算项'!$AC$2:$AC$6232,'02_核算项'!$B$2:$B$6232,$A602,'02_核算项'!$M$2:$M$6232,"SO2")</f>
        <v>0</v>
      </c>
      <c r="H602" s="4">
        <f>SUMIFS('02_核算项'!$AC$2:$AC$6232,'02_核算项'!$B$2:$B$6232,$A602,'02_核算项'!$M$2:$M$6232,"NOX")</f>
        <v>0</v>
      </c>
      <c r="I602" s="4">
        <f>SUMIFS('02_核算项'!$AC$2:$AC$6232,'02_核算项'!$B$2:$B$6232,$A602,'02_核算项'!$M$2:$M$6232,"CO")</f>
        <v>0</v>
      </c>
      <c r="J602" s="4">
        <f>SUMIFS('02_核算项'!$AC$2:$AC$6232,'02_核算项'!$B$2:$B$6232,$A602,'02_核算项'!$M$2:$M$6232,"VOCS")</f>
        <v>0</v>
      </c>
      <c r="K602" s="4">
        <f>SUMIFS('02_核算项'!$AC$2:$AC$6232,'02_核算项'!$B$2:$B$6232,$A602,'02_核算项'!$M$2:$M$6232,"PM10")</f>
        <v>0</v>
      </c>
      <c r="L602" s="4">
        <f>SUMIFS('02_核算项'!$AC$2:$AC$6232,'02_核算项'!$B$2:$B$6232,$A602,'02_核算项'!$M$2:$M$6232,"PM25")</f>
        <v>0</v>
      </c>
      <c r="M602" s="4">
        <f>SUMIFS('02_核算项'!$AC$2:$AC$6232,'02_核算项'!$B$2:$B$6232,$A602,'02_核算项'!$M$2:$M$6232,"BC")</f>
        <v>0</v>
      </c>
      <c r="N602" s="4">
        <f>SUMIFS('02_核算项'!$AC$2:$AC$6232,'02_核算项'!$B$2:$B$6232,$A602,'02_核算项'!$M$2:$M$6232,"OC")</f>
        <v>0</v>
      </c>
      <c r="O602" s="4">
        <f>SUMIFS('02_核算项'!$AC$2:$AC$6232,'02_核算项'!$B$2:$B$6232,$A602,'02_核算项'!$M$2:$M$6232,"NH3")</f>
        <v>0.0</v>
      </c>
      <c r="X602" s="4">
        <f>SUMIFS('02_核算项'!$AD$2:$AD$6232,'02_核算项'!$B$2:$B$6232,$A602,'02_核算项'!$M$2:$M$6232,"NH3")</f>
        <v>0.0</v>
      </c>
      <c r="Y602" s="2">
        <v>49</v>
      </c>
    </row>
    <row r="603" spans="1:25">
      <c r="A603" s="2" t="s">
        <v>7476</v>
      </c>
      <c r="B603" s="2" t="s">
        <v>7477</v>
      </c>
      <c r="C603" s="2" t="s">
        <v>172</v>
      </c>
      <c r="D603" s="2" t="s">
        <v>278</v>
      </c>
      <c r="E603" s="2" t="s">
        <v>120</v>
      </c>
      <c r="F603" s="2" t="s">
        <v>52</v>
      </c>
      <c r="G603" s="4">
        <f>SUMIFS('02_核算项'!$AC$2:$AC$6232,'02_核算项'!$B$2:$B$6232,$A603,'02_核算项'!$M$2:$M$6232,"SO2")</f>
        <v>0</v>
      </c>
      <c r="H603" s="4">
        <f>SUMIFS('02_核算项'!$AC$2:$AC$6232,'02_核算项'!$B$2:$B$6232,$A603,'02_核算项'!$M$2:$M$6232,"NOX")</f>
        <v>0</v>
      </c>
      <c r="I603" s="4">
        <f>SUMIFS('02_核算项'!$AC$2:$AC$6232,'02_核算项'!$B$2:$B$6232,$A603,'02_核算项'!$M$2:$M$6232,"CO")</f>
        <v>0</v>
      </c>
      <c r="J603" s="4">
        <f>SUMIFS('02_核算项'!$AC$2:$AC$6232,'02_核算项'!$B$2:$B$6232,$A603,'02_核算项'!$M$2:$M$6232,"VOCS")</f>
        <v>0</v>
      </c>
      <c r="K603" s="4">
        <f>SUMIFS('02_核算项'!$AC$2:$AC$6232,'02_核算项'!$B$2:$B$6232,$A603,'02_核算项'!$M$2:$M$6232,"PM10")</f>
        <v>0</v>
      </c>
      <c r="L603" s="4">
        <f>SUMIFS('02_核算项'!$AC$2:$AC$6232,'02_核算项'!$B$2:$B$6232,$A603,'02_核算项'!$M$2:$M$6232,"PM25")</f>
        <v>0</v>
      </c>
      <c r="M603" s="4">
        <f>SUMIFS('02_核算项'!$AC$2:$AC$6232,'02_核算项'!$B$2:$B$6232,$A603,'02_核算项'!$M$2:$M$6232,"BC")</f>
        <v>0</v>
      </c>
      <c r="N603" s="4">
        <f>SUMIFS('02_核算项'!$AC$2:$AC$6232,'02_核算项'!$B$2:$B$6232,$A603,'02_核算项'!$M$2:$M$6232,"OC")</f>
        <v>0</v>
      </c>
      <c r="O603" s="4">
        <f>SUMIFS('02_核算项'!$AC$2:$AC$6232,'02_核算项'!$B$2:$B$6232,$A603,'02_核算项'!$M$2:$M$6232,"NH3")</f>
        <v>0.0</v>
      </c>
      <c r="X603" s="4">
        <f>SUMIFS('02_核算项'!$AD$2:$AD$6232,'02_核算项'!$B$2:$B$6232,$A603,'02_核算项'!$M$2:$M$6232,"NH3")</f>
        <v>0.0</v>
      </c>
      <c r="Y603" s="2">
        <v>48</v>
      </c>
    </row>
    <row r="604" spans="1:25">
      <c r="A604" s="2" t="s">
        <v>7487</v>
      </c>
      <c r="B604" s="2" t="s">
        <v>5371</v>
      </c>
      <c r="C604" s="2" t="s">
        <v>223</v>
      </c>
      <c r="D604" s="2" t="s">
        <v>50</v>
      </c>
      <c r="E604" s="2" t="s">
        <v>51</v>
      </c>
      <c r="F604" s="2" t="s">
        <v>52</v>
      </c>
      <c r="G604" s="4">
        <f>SUMIFS('02_核算项'!$AC$2:$AC$6232,'02_核算项'!$B$2:$B$6232,$A604,'02_核算项'!$M$2:$M$6232,"SO2")</f>
        <v>11469.412221</v>
      </c>
      <c r="H604" s="4">
        <f>SUMIFS('02_核算项'!$AC$2:$AC$6232,'02_核算项'!$B$2:$B$6232,$A604,'02_核算项'!$M$2:$M$6232,"NOX")</f>
        <v>7977.250743799999</v>
      </c>
      <c r="I604" s="4">
        <f>SUMIFS('02_核算项'!$AC$2:$AC$6232,'02_核算项'!$B$2:$B$6232,$A604,'02_核算项'!$M$2:$M$6232,"CO")</f>
        <v>2212.0485822</v>
      </c>
      <c r="J604" s="4">
        <f>SUMIFS('02_核算项'!$AC$2:$AC$6232,'02_核算项'!$B$2:$B$6232,$A604,'02_核算项'!$M$2:$M$6232,"VOCS")</f>
        <v>44.30441281</v>
      </c>
      <c r="K604" s="4">
        <f>SUMIFS('02_核算项'!$AC$2:$AC$6232,'02_核算项'!$B$2:$B$6232,$A604,'02_核算项'!$M$2:$M$6232,"PM10")</f>
        <v>18046.294184000002</v>
      </c>
      <c r="L604" s="4">
        <f>SUMIFS('02_核算项'!$AC$2:$AC$6232,'02_核算项'!$B$2:$B$6232,$A604,'02_核算项'!$M$2:$M$6232,"PM25")</f>
        <v>4707.9276095</v>
      </c>
      <c r="M604" s="4">
        <f>SUMIFS('02_核算项'!$AC$2:$AC$6232,'02_核算项'!$B$2:$B$6232,$A604,'02_核算项'!$M$2:$M$6232,"BC")</f>
        <v>9.420693951999999</v>
      </c>
      <c r="N604" s="4">
        <f>SUMIFS('02_核算项'!$AC$2:$AC$6232,'02_核算项'!$B$2:$B$6232,$A604,'02_核算项'!$M$2:$M$6232,"OC")</f>
        <v>0.02150548</v>
      </c>
      <c r="O604" s="4">
        <f>SUMIFS('02_核算项'!$AC$2:$AC$6232,'02_核算项'!$B$2:$B$6232,$A604,'02_核算项'!$M$2:$M$6232,"NH3")</f>
        <v>176.93808</v>
      </c>
      <c r="P604" s="4">
        <f>SUMIFS('02_核算项'!$AD$2:$AD$6232,'02_核算项'!$B$2:$B$6232,$A604,'02_核算项'!$M$2:$M$6232,"SO2")</f>
        <v>2293.8824441999996</v>
      </c>
      <c r="Q604" s="4">
        <f>SUMIFS('02_核算项'!$AD$2:$AD$6232,'02_核算项'!$B$2:$B$6232,$A604,'02_核算项'!$M$2:$M$6232,"NOX")</f>
        <v>2871.8102677679994</v>
      </c>
      <c r="R604" s="4">
        <f>SUMIFS('02_核算项'!$AD$2:$AD$6232,'02_核算项'!$B$2:$B$6232,$A604,'02_核算项'!$M$2:$M$6232,"CO")</f>
        <v>2212.0485822</v>
      </c>
      <c r="S604" s="4">
        <f>SUMIFS('02_核算项'!$AD$2:$AD$6232,'02_核算项'!$B$2:$B$6232,$A604,'02_核算项'!$M$2:$M$6232,"VOCS")</f>
        <v>44.30441281</v>
      </c>
      <c r="T604" s="4">
        <f>SUMIFS('02_核算项'!$AD$2:$AD$6232,'02_核算项'!$B$2:$B$6232,$A604,'02_核算项'!$M$2:$M$6232,"PM10")</f>
        <v>321.7007701250003</v>
      </c>
      <c r="U604" s="4">
        <f>SUMIFS('02_核算项'!$AD$2:$AD$6232,'02_核算项'!$B$2:$B$6232,$A604,'02_核算项'!$M$2:$M$6232,"PM25")</f>
        <v>188.31710438000016</v>
      </c>
      <c r="V604" s="4">
        <f>SUMIFS('02_核算项'!$AD$2:$AD$6232,'02_核算项'!$B$2:$B$6232,$A604,'02_核算项'!$M$2:$M$6232,"BC")</f>
        <v>0.3768277580800003</v>
      </c>
      <c r="W604" s="4">
        <f>SUMIFS('02_核算项'!$AD$2:$AD$6232,'02_核算项'!$B$2:$B$6232,$A604,'02_核算项'!$M$2:$M$6232,"OC")</f>
        <v>0.0008602192000000008</v>
      </c>
      <c r="X604" s="4">
        <f>SUMIFS('02_核算项'!$AD$2:$AD$6232,'02_核算项'!$B$2:$B$6232,$A604,'02_核算项'!$M$2:$M$6232,"NH3")</f>
        <v>176.93808</v>
      </c>
      <c r="Y604" s="2">
        <v>29</v>
      </c>
    </row>
    <row r="605" spans="1:25">
      <c r="A605" s="2" t="s">
        <v>7505</v>
      </c>
      <c r="B605" s="2" t="s">
        <v>2902</v>
      </c>
      <c r="C605" s="2" t="s">
        <v>526</v>
      </c>
      <c r="D605" s="2" t="s">
        <v>119</v>
      </c>
      <c r="E605" s="2" t="s">
        <v>227</v>
      </c>
      <c r="F605" s="2" t="s">
        <v>297</v>
      </c>
      <c r="G605" s="4">
        <f>SUMIFS('02_核算项'!$AC$2:$AC$6232,'02_核算项'!$B$2:$B$6232,$A605,'02_核算项'!$M$2:$M$6232,"SO2")</f>
        <v>0.0</v>
      </c>
      <c r="H605" s="4">
        <f>SUMIFS('02_核算项'!$AC$2:$AC$6232,'02_核算项'!$B$2:$B$6232,$A605,'02_核算项'!$M$2:$M$6232,"NOX")</f>
        <v>3.6454329999999997</v>
      </c>
      <c r="I605" s="4">
        <f>SUMIFS('02_核算项'!$AC$2:$AC$6232,'02_核算项'!$B$2:$B$6232,$A605,'02_核算项'!$M$2:$M$6232,"CO")</f>
        <v>1.155869</v>
      </c>
      <c r="J605" s="4">
        <f>SUMIFS('02_核算项'!$AC$2:$AC$6232,'02_核算项'!$B$2:$B$6232,$A605,'02_核算项'!$M$2:$M$6232,"VOCS")</f>
        <v>0.017782600000000003</v>
      </c>
      <c r="K605" s="4">
        <f>SUMIFS('02_核算项'!$AC$2:$AC$6232,'02_核算项'!$B$2:$B$6232,$A605,'02_核算项'!$M$2:$M$6232,"PM10")</f>
        <v>0.026673899999999997</v>
      </c>
      <c r="L605" s="4">
        <f>SUMIFS('02_核算项'!$AC$2:$AC$6232,'02_核算项'!$B$2:$B$6232,$A605,'02_核算项'!$M$2:$M$6232,"PM25")</f>
        <v>0.026673899999999997</v>
      </c>
      <c r="M605" s="4">
        <f>SUMIFS('02_核算项'!$AC$2:$AC$6232,'02_核算项'!$B$2:$B$6232,$A605,'02_核算项'!$M$2:$M$6232,"BC")</f>
        <v>0.0</v>
      </c>
      <c r="N605" s="4">
        <f>SUMIFS('02_核算项'!$AC$2:$AC$6232,'02_核算项'!$B$2:$B$6232,$A605,'02_核算项'!$M$2:$M$6232,"OC")</f>
        <v>0.0</v>
      </c>
      <c r="O605" s="4">
        <f>SUMIFS('02_核算项'!$AC$2:$AC$6232,'02_核算项'!$B$2:$B$6232,$A605,'02_核算项'!$M$2:$M$6232,"NH3")</f>
        <v>0.0</v>
      </c>
      <c r="P605" s="4">
        <f>SUMIFS('02_核算项'!$AD$2:$AD$6232,'02_核算项'!$B$2:$B$6232,$A605,'02_核算项'!$M$2:$M$6232,"SO2")</f>
        <v>0.0</v>
      </c>
      <c r="Q605" s="4">
        <f>SUMIFS('02_核算项'!$AD$2:$AD$6232,'02_核算项'!$B$2:$B$6232,$A605,'02_核算项'!$M$2:$M$6232,"NOX")</f>
        <v>2.8434377399999997</v>
      </c>
      <c r="R605" s="4">
        <f>SUMIFS('02_核算项'!$AD$2:$AD$6232,'02_核算项'!$B$2:$B$6232,$A605,'02_核算项'!$M$2:$M$6232,"CO")</f>
        <v>1.155869</v>
      </c>
      <c r="S605" s="4">
        <f>SUMIFS('02_核算项'!$AD$2:$AD$6232,'02_核算项'!$B$2:$B$6232,$A605,'02_核算项'!$M$2:$M$6232,"VOCS")</f>
        <v>0.017782600000000003</v>
      </c>
      <c r="T605" s="4">
        <f>SUMIFS('02_核算项'!$AD$2:$AD$6232,'02_核算项'!$B$2:$B$6232,$A605,'02_核算项'!$M$2:$M$6232,"PM10")</f>
        <v>0.026673899999999997</v>
      </c>
      <c r="U605" s="4">
        <f>SUMIFS('02_核算项'!$AD$2:$AD$6232,'02_核算项'!$B$2:$B$6232,$A605,'02_核算项'!$M$2:$M$6232,"PM25")</f>
        <v>0.026673899999999997</v>
      </c>
      <c r="V605" s="4">
        <f>SUMIFS('02_核算项'!$AD$2:$AD$6232,'02_核算项'!$B$2:$B$6232,$A605,'02_核算项'!$M$2:$M$6232,"BC")</f>
        <v>0.0</v>
      </c>
      <c r="W605" s="4">
        <f>SUMIFS('02_核算项'!$AD$2:$AD$6232,'02_核算项'!$B$2:$B$6232,$A605,'02_核算项'!$M$2:$M$6232,"OC")</f>
        <v>0.0</v>
      </c>
      <c r="X605" s="4">
        <f>SUMIFS('02_核算项'!$AD$2:$AD$6232,'02_核算项'!$B$2:$B$6232,$A605,'02_核算项'!$M$2:$M$6232,"NH3")</f>
        <v>0.0</v>
      </c>
      <c r="Y605" s="2">
        <v>32</v>
      </c>
    </row>
    <row r="606" spans="1:25">
      <c r="A606" s="2" t="s">
        <v>7515</v>
      </c>
      <c r="B606" s="2" t="s">
        <v>797</v>
      </c>
      <c r="C606" s="2" t="s">
        <v>514</v>
      </c>
      <c r="D606" s="2" t="s">
        <v>224</v>
      </c>
      <c r="E606" s="2" t="s">
        <v>225</v>
      </c>
      <c r="F606" s="2" t="s">
        <v>1615</v>
      </c>
      <c r="G606" s="4">
        <f>SUMIFS('02_核算项'!$AC$2:$AC$6232,'02_核算项'!$B$2:$B$6232,$A606,'02_核算项'!$M$2:$M$6232,"SO2")</f>
        <v>0.0</v>
      </c>
      <c r="H606" s="4">
        <f>SUMIFS('02_核算项'!$AC$2:$AC$6232,'02_核算项'!$B$2:$B$6232,$A606,'02_核算项'!$M$2:$M$6232,"NOX")</f>
        <v>1007.0281009999999</v>
      </c>
      <c r="I606" s="4">
        <f>SUMIFS('02_核算项'!$AC$2:$AC$6232,'02_核算项'!$B$2:$B$6232,$A606,'02_核算项'!$M$2:$M$6232,"CO")</f>
        <v>319.301593</v>
      </c>
      <c r="J606" s="4">
        <f>SUMIFS('02_核算项'!$AC$2:$AC$6232,'02_核算项'!$B$2:$B$6232,$A606,'02_核算项'!$M$2:$M$6232,"VOCS")</f>
        <v>4.9123322</v>
      </c>
      <c r="K606" s="4">
        <f>SUMIFS('02_核算项'!$AC$2:$AC$6232,'02_核算项'!$B$2:$B$6232,$A606,'02_核算项'!$M$2:$M$6232,"PM10")</f>
        <v>7.3684983</v>
      </c>
      <c r="L606" s="4">
        <f>SUMIFS('02_核算项'!$AC$2:$AC$6232,'02_核算项'!$B$2:$B$6232,$A606,'02_核算项'!$M$2:$M$6232,"PM25")</f>
        <v>7.3684983</v>
      </c>
      <c r="M606" s="4">
        <f>SUMIFS('02_核算项'!$AC$2:$AC$6232,'02_核算项'!$B$2:$B$6232,$A606,'02_核算项'!$M$2:$M$6232,"BC")</f>
        <v>0.0</v>
      </c>
      <c r="N606" s="4">
        <f>SUMIFS('02_核算项'!$AC$2:$AC$6232,'02_核算项'!$B$2:$B$6232,$A606,'02_核算项'!$M$2:$M$6232,"OC")</f>
        <v>0.0</v>
      </c>
      <c r="O606" s="4">
        <f>SUMIFS('02_核算项'!$AC$2:$AC$6232,'02_核算项'!$B$2:$B$6232,$A606,'02_核算项'!$M$2:$M$6232,"NH3")</f>
        <v>0</v>
      </c>
      <c r="P606" s="4">
        <f>SUMIFS('02_核算项'!$AD$2:$AD$6232,'02_核算项'!$B$2:$B$6232,$A606,'02_核算项'!$M$2:$M$6232,"SO2")</f>
        <v>0.0</v>
      </c>
      <c r="Q606" s="4">
        <f>SUMIFS('02_核算项'!$AD$2:$AD$6232,'02_核算项'!$B$2:$B$6232,$A606,'02_核算项'!$M$2:$M$6232,"NOX")</f>
        <v>362.53011635999997</v>
      </c>
      <c r="R606" s="4">
        <f>SUMIFS('02_核算项'!$AD$2:$AD$6232,'02_核算项'!$B$2:$B$6232,$A606,'02_核算项'!$M$2:$M$6232,"CO")</f>
        <v>319.301593</v>
      </c>
      <c r="S606" s="4">
        <f>SUMIFS('02_核算项'!$AD$2:$AD$6232,'02_核算项'!$B$2:$B$6232,$A606,'02_核算项'!$M$2:$M$6232,"VOCS")</f>
        <v>4.9123322</v>
      </c>
      <c r="T606" s="4">
        <f>SUMIFS('02_核算项'!$AD$2:$AD$6232,'02_核算项'!$B$2:$B$6232,$A606,'02_核算项'!$M$2:$M$6232,"PM10")</f>
        <v>3.168454269</v>
      </c>
      <c r="U606" s="4">
        <f>SUMIFS('02_核算项'!$AD$2:$AD$6232,'02_核算项'!$B$2:$B$6232,$A606,'02_核算项'!$M$2:$M$6232,"PM25")</f>
        <v>3.168454269</v>
      </c>
      <c r="V606" s="4">
        <f>SUMIFS('02_核算项'!$AD$2:$AD$6232,'02_核算项'!$B$2:$B$6232,$A606,'02_核算项'!$M$2:$M$6232,"BC")</f>
        <v>0.0</v>
      </c>
      <c r="W606" s="4">
        <f>SUMIFS('02_核算项'!$AD$2:$AD$6232,'02_核算项'!$B$2:$B$6232,$A606,'02_核算项'!$M$2:$M$6232,"OC")</f>
        <v>0.0</v>
      </c>
      <c r="Y606" s="2">
        <v>29</v>
      </c>
    </row>
    <row r="607" spans="1:25">
      <c r="A607" s="2" t="s">
        <v>7525</v>
      </c>
      <c r="B607" s="2" t="s">
        <v>1647</v>
      </c>
      <c r="C607" s="2" t="s">
        <v>1541</v>
      </c>
      <c r="D607" s="2" t="s">
        <v>50</v>
      </c>
      <c r="E607" s="2" t="s">
        <v>51</v>
      </c>
      <c r="F607" s="2" t="s">
        <v>418</v>
      </c>
      <c r="G607" s="4">
        <f>SUMIFS('02_核算项'!$AC$2:$AC$6232,'02_核算项'!$B$2:$B$6232,$A607,'02_核算项'!$M$2:$M$6232,"SO2")</f>
        <v>15626.029059999999</v>
      </c>
      <c r="H607" s="4">
        <f>SUMIFS('02_核算项'!$AC$2:$AC$6232,'02_核算项'!$B$2:$B$6232,$A607,'02_核算项'!$M$2:$M$6232,"NOX")</f>
        <v>16164.08458</v>
      </c>
      <c r="I607" s="4">
        <f>SUMIFS('02_核算项'!$AC$2:$AC$6232,'02_核算项'!$B$2:$B$6232,$A607,'02_核算项'!$M$2:$M$6232,"CO")</f>
        <v>4483.796</v>
      </c>
      <c r="J607" s="4">
        <f>SUMIFS('02_核算项'!$AC$2:$AC$6232,'02_核算项'!$B$2:$B$6232,$A607,'02_核算项'!$M$2:$M$6232,"VOCS")</f>
        <v>89.67592</v>
      </c>
      <c r="K607" s="4">
        <f>SUMIFS('02_核算项'!$AC$2:$AC$6232,'02_核算项'!$B$2:$B$6232,$A607,'02_核算项'!$M$2:$M$6232,"PM10")</f>
        <v>41225.14137299999</v>
      </c>
      <c r="L607" s="4">
        <f>SUMIFS('02_核算项'!$AC$2:$AC$6232,'02_核算项'!$B$2:$B$6232,$A607,'02_核算项'!$M$2:$M$6232,"PM25")</f>
        <v>10754.384705999999</v>
      </c>
      <c r="M607" s="4">
        <f>SUMIFS('02_核算项'!$AC$2:$AC$6232,'02_核算项'!$B$2:$B$6232,$A607,'02_核算项'!$M$2:$M$6232,"BC")</f>
        <v>21.508769411999996</v>
      </c>
      <c r="N607" s="4">
        <f>SUMIFS('02_核算项'!$AC$2:$AC$6232,'02_核算项'!$B$2:$B$6232,$A607,'02_核算项'!$M$2:$M$6232,"OC")</f>
        <v>0.0</v>
      </c>
      <c r="O607" s="4">
        <f>SUMIFS('02_核算项'!$AC$2:$AC$6232,'02_核算项'!$B$2:$B$6232,$A607,'02_核算项'!$M$2:$M$6232,"NH3")</f>
        <v>0.0</v>
      </c>
      <c r="P607" s="4">
        <f>SUMIFS('02_核算项'!$AD$2:$AD$6232,'02_核算项'!$B$2:$B$6232,$A607,'02_核算项'!$M$2:$M$6232,"SO2")</f>
        <v>9375.617435999999</v>
      </c>
      <c r="Q607" s="4">
        <f>SUMIFS('02_核算项'!$AD$2:$AD$6232,'02_核算项'!$B$2:$B$6232,$A607,'02_核算项'!$M$2:$M$6232,"NOX")</f>
        <v>12607.985972400002</v>
      </c>
      <c r="R607" s="4">
        <f>SUMIFS('02_核算项'!$AD$2:$AD$6232,'02_核算项'!$B$2:$B$6232,$A607,'02_核算项'!$M$2:$M$6232,"CO")</f>
        <v>4483.796</v>
      </c>
      <c r="S607" s="4">
        <f>SUMIFS('02_核算项'!$AD$2:$AD$6232,'02_核算项'!$B$2:$B$6232,$A607,'02_核算项'!$M$2:$M$6232,"VOCS")</f>
        <v>89.67592</v>
      </c>
      <c r="T607" s="4">
        <f>SUMIFS('02_核算项'!$AD$2:$AD$6232,'02_核算项'!$B$2:$B$6232,$A607,'02_核算项'!$M$2:$M$6232,"PM10")</f>
        <v>18753.854529812994</v>
      </c>
      <c r="U607" s="4">
        <f>SUMIFS('02_核算项'!$AD$2:$AD$6232,'02_核算项'!$B$2:$B$6232,$A607,'02_核算项'!$M$2:$M$6232,"PM25")</f>
        <v>5377.1923529999995</v>
      </c>
      <c r="V607" s="4">
        <f>SUMIFS('02_核算项'!$AD$2:$AD$6232,'02_核算项'!$B$2:$B$6232,$A607,'02_核算项'!$M$2:$M$6232,"BC")</f>
        <v>10.754384705999998</v>
      </c>
      <c r="W607" s="4">
        <f>SUMIFS('02_核算项'!$AD$2:$AD$6232,'02_核算项'!$B$2:$B$6232,$A607,'02_核算项'!$M$2:$M$6232,"OC")</f>
        <v>0.0</v>
      </c>
      <c r="X607" s="4">
        <f>SUMIFS('02_核算项'!$AD$2:$AD$6232,'02_核算项'!$B$2:$B$6232,$A607,'02_核算项'!$M$2:$M$6232,"NH3")</f>
        <v>0.0</v>
      </c>
      <c r="Y607" s="2">
        <v>29</v>
      </c>
    </row>
    <row r="608" spans="1:25">
      <c r="A608" s="2" t="s">
        <v>7535</v>
      </c>
      <c r="B608" s="2" t="s">
        <v>910</v>
      </c>
      <c r="C608" s="2" t="s">
        <v>911</v>
      </c>
      <c r="D608" s="2" t="s">
        <v>278</v>
      </c>
      <c r="E608" s="2" t="s">
        <v>225</v>
      </c>
      <c r="F608" s="2" t="s">
        <v>560</v>
      </c>
      <c r="G608" s="4">
        <f>SUMIFS('02_核算项'!$AC$2:$AC$6232,'02_核算项'!$B$2:$B$6232,$A608,'02_核算项'!$M$2:$M$6232,"SO2")</f>
        <v>0.0</v>
      </c>
      <c r="H608" s="4">
        <f>SUMIFS('02_核算项'!$AC$2:$AC$6232,'02_核算项'!$B$2:$B$6232,$A608,'02_核算项'!$M$2:$M$6232,"NOX")</f>
        <v>0.0</v>
      </c>
      <c r="I608" s="4">
        <f>SUMIFS('02_核算项'!$AC$2:$AC$6232,'02_核算项'!$B$2:$B$6232,$A608,'02_核算项'!$M$2:$M$6232,"CO")</f>
        <v>0.0</v>
      </c>
      <c r="J608" s="4">
        <f>SUMIFS('02_核算项'!$AC$2:$AC$6232,'02_核算项'!$B$2:$B$6232,$A608,'02_核算项'!$M$2:$M$6232,"VOCS")</f>
        <v>0.0</v>
      </c>
      <c r="K608" s="4">
        <f>SUMIFS('02_核算项'!$AC$2:$AC$6232,'02_核算项'!$B$2:$B$6232,$A608,'02_核算项'!$M$2:$M$6232,"PM10")</f>
        <v>0.0</v>
      </c>
      <c r="L608" s="4">
        <f>SUMIFS('02_核算项'!$AC$2:$AC$6232,'02_核算项'!$B$2:$B$6232,$A608,'02_核算项'!$M$2:$M$6232,"PM25")</f>
        <v>0.0</v>
      </c>
      <c r="M608" s="4">
        <f>SUMIFS('02_核算项'!$AC$2:$AC$6232,'02_核算项'!$B$2:$B$6232,$A608,'02_核算项'!$M$2:$M$6232,"BC")</f>
        <v>0.0</v>
      </c>
      <c r="N608" s="4">
        <f>SUMIFS('02_核算项'!$AC$2:$AC$6232,'02_核算项'!$B$2:$B$6232,$A608,'02_核算项'!$M$2:$M$6232,"OC")</f>
        <v>0.0</v>
      </c>
      <c r="O608" s="4">
        <f>SUMIFS('02_核算项'!$AC$2:$AC$6232,'02_核算项'!$B$2:$B$6232,$A608,'02_核算项'!$M$2:$M$6232,"NH3")</f>
        <v>0.0</v>
      </c>
      <c r="P608" s="4">
        <f>SUMIFS('02_核算项'!$AD$2:$AD$6232,'02_核算项'!$B$2:$B$6232,$A608,'02_核算项'!$M$2:$M$6232,"SO2")</f>
        <v>0.0</v>
      </c>
      <c r="Q608" s="4">
        <f>SUMIFS('02_核算项'!$AD$2:$AD$6232,'02_核算项'!$B$2:$B$6232,$A608,'02_核算项'!$M$2:$M$6232,"NOX")</f>
        <v>0.0</v>
      </c>
      <c r="R608" s="4">
        <f>SUMIFS('02_核算项'!$AD$2:$AD$6232,'02_核算项'!$B$2:$B$6232,$A608,'02_核算项'!$M$2:$M$6232,"CO")</f>
        <v>0.0</v>
      </c>
      <c r="S608" s="4">
        <f>SUMIFS('02_核算项'!$AD$2:$AD$6232,'02_核算项'!$B$2:$B$6232,$A608,'02_核算项'!$M$2:$M$6232,"VOCS")</f>
        <v>0.0</v>
      </c>
      <c r="T608" s="4">
        <f>SUMIFS('02_核算项'!$AD$2:$AD$6232,'02_核算项'!$B$2:$B$6232,$A608,'02_核算项'!$M$2:$M$6232,"PM10")</f>
        <v>0.0</v>
      </c>
      <c r="U608" s="4">
        <f>SUMIFS('02_核算项'!$AD$2:$AD$6232,'02_核算项'!$B$2:$B$6232,$A608,'02_核算项'!$M$2:$M$6232,"PM25")</f>
        <v>0.0</v>
      </c>
      <c r="V608" s="4">
        <f>SUMIFS('02_核算项'!$AD$2:$AD$6232,'02_核算项'!$B$2:$B$6232,$A608,'02_核算项'!$M$2:$M$6232,"BC")</f>
        <v>0.0</v>
      </c>
      <c r="W608" s="4">
        <f>SUMIFS('02_核算项'!$AD$2:$AD$6232,'02_核算项'!$B$2:$B$6232,$A608,'02_核算项'!$M$2:$M$6232,"OC")</f>
        <v>0.0</v>
      </c>
      <c r="X608" s="4">
        <f>SUMIFS('02_核算项'!$AD$2:$AD$6232,'02_核算项'!$B$2:$B$6232,$A608,'02_核算项'!$M$2:$M$6232,"NH3")</f>
        <v>0.0</v>
      </c>
      <c r="Y608" s="2">
        <v>49</v>
      </c>
    </row>
    <row r="609" spans="1:25">
      <c r="A609" s="2" t="s">
        <v>7545</v>
      </c>
      <c r="B609" s="2" t="s">
        <v>1666</v>
      </c>
      <c r="C609" s="2" t="s">
        <v>172</v>
      </c>
      <c r="D609" s="2" t="s">
        <v>224</v>
      </c>
      <c r="E609" s="2" t="s">
        <v>735</v>
      </c>
      <c r="F609" s="2" t="s">
        <v>52</v>
      </c>
      <c r="G609" s="4">
        <f>SUMIFS('02_核算项'!$AC$2:$AC$6232,'02_核算项'!$B$2:$B$6232,$A609,'02_核算项'!$M$2:$M$6232,"SO2")</f>
        <v>0.0</v>
      </c>
      <c r="H609" s="4">
        <f>SUMIFS('02_核算项'!$AC$2:$AC$6232,'02_核算项'!$B$2:$B$6232,$A609,'02_核算项'!$M$2:$M$6232,"NOX")</f>
        <v>38.4047136</v>
      </c>
      <c r="I609" s="4">
        <f>SUMIFS('02_核算项'!$AC$2:$AC$6232,'02_核算项'!$B$2:$B$6232,$A609,'02_核算项'!$M$2:$M$6232,"CO")</f>
        <v>3.6967103999999997</v>
      </c>
      <c r="J609" s="4">
        <f>SUMIFS('02_核算项'!$AC$2:$AC$6232,'02_核算项'!$B$2:$B$6232,$A609,'02_核算项'!$M$2:$M$6232,"VOCS")</f>
        <v>338.86512</v>
      </c>
      <c r="K609" s="4">
        <f>SUMIFS('02_核算项'!$AC$2:$AC$6232,'02_核算项'!$B$2:$B$6232,$A609,'02_核算项'!$M$2:$M$6232,"PM10")</f>
        <v>1.7456688</v>
      </c>
      <c r="L609" s="4">
        <f>SUMIFS('02_核算项'!$AC$2:$AC$6232,'02_核算项'!$B$2:$B$6232,$A609,'02_核算项'!$M$2:$M$6232,"PM25")</f>
        <v>1.7456688</v>
      </c>
      <c r="M609" s="4">
        <f>SUMIFS('02_核算项'!$AC$2:$AC$6232,'02_核算项'!$B$2:$B$6232,$A609,'02_核算项'!$M$2:$M$6232,"BC")</f>
        <v>0.20537280000000002</v>
      </c>
      <c r="N609" s="4">
        <f>SUMIFS('02_核算项'!$AC$2:$AC$6232,'02_核算项'!$B$2:$B$6232,$A609,'02_核算项'!$M$2:$M$6232,"OC")</f>
        <v>0.513432</v>
      </c>
      <c r="O609" s="4">
        <f>SUMIFS('02_核算项'!$AC$2:$AC$6232,'02_核算项'!$B$2:$B$6232,$A609,'02_核算项'!$M$2:$M$6232,"NH3")</f>
        <v>0.0</v>
      </c>
      <c r="P609" s="4">
        <f>SUMIFS('02_核算项'!$AD$2:$AD$6232,'02_核算项'!$B$2:$B$6232,$A609,'02_核算项'!$M$2:$M$6232,"SO2")</f>
        <v>0.0</v>
      </c>
      <c r="Q609" s="4">
        <f>SUMIFS('02_核算项'!$AD$2:$AD$6232,'02_核算项'!$B$2:$B$6232,$A609,'02_核算项'!$M$2:$M$6232,"NOX")</f>
        <v>29.955676608</v>
      </c>
      <c r="R609" s="4">
        <f>SUMIFS('02_核算项'!$AD$2:$AD$6232,'02_核算项'!$B$2:$B$6232,$A609,'02_核算项'!$M$2:$M$6232,"CO")</f>
        <v>3.6967103999999997</v>
      </c>
      <c r="S609" s="4">
        <f>SUMIFS('02_核算项'!$AD$2:$AD$6232,'02_核算项'!$B$2:$B$6232,$A609,'02_核算项'!$M$2:$M$6232,"VOCS")</f>
        <v>338.86512</v>
      </c>
      <c r="T609" s="4">
        <f>SUMIFS('02_核算项'!$AD$2:$AD$6232,'02_核算项'!$B$2:$B$6232,$A609,'02_核算项'!$M$2:$M$6232,"PM10")</f>
        <v>1.7456688</v>
      </c>
      <c r="U609" s="4">
        <f>SUMIFS('02_核算项'!$AD$2:$AD$6232,'02_核算项'!$B$2:$B$6232,$A609,'02_核算项'!$M$2:$M$6232,"PM25")</f>
        <v>1.7456688</v>
      </c>
      <c r="V609" s="4">
        <f>SUMIFS('02_核算项'!$AD$2:$AD$6232,'02_核算项'!$B$2:$B$6232,$A609,'02_核算项'!$M$2:$M$6232,"BC")</f>
        <v>0.20537280000000002</v>
      </c>
      <c r="W609" s="4">
        <f>SUMIFS('02_核算项'!$AD$2:$AD$6232,'02_核算项'!$B$2:$B$6232,$A609,'02_核算项'!$M$2:$M$6232,"OC")</f>
        <v>0.513432</v>
      </c>
      <c r="X609" s="4">
        <f>SUMIFS('02_核算项'!$AD$2:$AD$6232,'02_核算项'!$B$2:$B$6232,$A609,'02_核算项'!$M$2:$M$6232,"NH3")</f>
        <v>0.0</v>
      </c>
      <c r="Y609" s="2">
        <v>32</v>
      </c>
    </row>
    <row r="610" spans="1:25">
      <c r="A610" s="2" t="s">
        <v>7555</v>
      </c>
      <c r="B610" s="2" t="s">
        <v>171</v>
      </c>
      <c r="C610" s="2" t="s">
        <v>172</v>
      </c>
      <c r="D610" s="2" t="s">
        <v>50</v>
      </c>
      <c r="E610" s="2" t="s">
        <v>51</v>
      </c>
      <c r="F610" s="2" t="s">
        <v>52</v>
      </c>
      <c r="G610" s="4">
        <f>SUMIFS('02_核算项'!$AC$2:$AC$6232,'02_核算项'!$B$2:$B$6232,$A610,'02_核算项'!$M$2:$M$6232,"SO2")</f>
        <v>1378.40192336</v>
      </c>
      <c r="H610" s="4">
        <f>SUMIFS('02_核算项'!$AC$2:$AC$6232,'02_核算项'!$B$2:$B$6232,$A610,'02_核算项'!$M$2:$M$6232,"NOX")</f>
        <v>1796.31880412</v>
      </c>
      <c r="I610" s="4">
        <f>SUMIFS('02_核算项'!$AC$2:$AC$6232,'02_核算项'!$B$2:$B$6232,$A610,'02_核算项'!$M$2:$M$6232,"CO")</f>
        <v>261.4674508</v>
      </c>
      <c r="J610" s="4">
        <f>SUMIFS('02_核算项'!$AC$2:$AC$6232,'02_核算项'!$B$2:$B$6232,$A610,'02_核算项'!$M$2:$M$6232,"VOCS")</f>
        <v>2801.7124301599997</v>
      </c>
      <c r="K610" s="4">
        <f>SUMIFS('02_核算项'!$AC$2:$AC$6232,'02_核算项'!$B$2:$B$6232,$A610,'02_核算项'!$M$2:$M$6232,"PM10")</f>
        <v>4010.42385427088</v>
      </c>
      <c r="L610" s="4">
        <f>SUMIFS('02_核算项'!$AC$2:$AC$6232,'02_核算项'!$B$2:$B$6232,$A610,'02_核算项'!$M$2:$M$6232,"PM25")</f>
        <v>1003.1994144150403</v>
      </c>
      <c r="M610" s="4">
        <f>SUMIFS('02_核算项'!$AC$2:$AC$6232,'02_核算项'!$B$2:$B$6232,$A610,'02_核算项'!$M$2:$M$6232,"BC")</f>
        <v>5.292190153710081</v>
      </c>
      <c r="N610" s="4">
        <f>SUMIFS('02_核算项'!$AC$2:$AC$6232,'02_核算项'!$B$2:$B$6232,$A610,'02_核算项'!$M$2:$M$6232,"OC")</f>
        <v>0.84772738</v>
      </c>
      <c r="O610" s="4">
        <f>SUMIFS('02_核算项'!$AC$2:$AC$6232,'02_核算项'!$B$2:$B$6232,$A610,'02_核算项'!$M$2:$M$6232,"NH3")</f>
        <v>0.0</v>
      </c>
      <c r="P610" s="4">
        <f>SUMIFS('02_核算项'!$AD$2:$AD$6232,'02_核算项'!$B$2:$B$6232,$A610,'02_核算项'!$M$2:$M$6232,"SO2")</f>
        <v>827.041154016</v>
      </c>
      <c r="Q610" s="4">
        <f>SUMIFS('02_核算项'!$AD$2:$AD$6232,'02_核算项'!$B$2:$B$6232,$A610,'02_核算项'!$M$2:$M$6232,"NOX")</f>
        <v>1796.31880412</v>
      </c>
      <c r="R610" s="4">
        <f>SUMIFS('02_核算项'!$AD$2:$AD$6232,'02_核算项'!$B$2:$B$6232,$A610,'02_核算项'!$M$2:$M$6232,"CO")</f>
        <v>261.4674508</v>
      </c>
      <c r="S610" s="4">
        <f>SUMIFS('02_核算项'!$AD$2:$AD$6232,'02_核算项'!$B$2:$B$6232,$A610,'02_核算项'!$M$2:$M$6232,"VOCS")</f>
        <v>2801.7124301599997</v>
      </c>
      <c r="T610" s="4">
        <f>SUMIFS('02_核算项'!$AD$2:$AD$6232,'02_核算项'!$B$2:$B$6232,$A610,'02_核算项'!$M$2:$M$6232,"PM10")</f>
        <v>130.3684478061696</v>
      </c>
      <c r="U610" s="4">
        <f>SUMIFS('02_核算项'!$AD$2:$AD$6232,'02_核算项'!$B$2:$B$6232,$A610,'02_核算项'!$M$2:$M$6232,"PM25")</f>
        <v>70.22395900905278</v>
      </c>
      <c r="V610" s="4">
        <f>SUMIFS('02_核算项'!$AD$2:$AD$6232,'02_核算项'!$B$2:$B$6232,$A610,'02_核算项'!$M$2:$M$6232,"BC")</f>
        <v>0.3704533107597054</v>
      </c>
      <c r="W610" s="4">
        <f>SUMIFS('02_核算项'!$AD$2:$AD$6232,'02_核算项'!$B$2:$B$6232,$A610,'02_核算项'!$M$2:$M$6232,"OC")</f>
        <v>0.05934091659999996</v>
      </c>
      <c r="X610" s="4">
        <f>SUMIFS('02_核算项'!$AD$2:$AD$6232,'02_核算项'!$B$2:$B$6232,$A610,'02_核算项'!$M$2:$M$6232,"NH3")</f>
        <v>0.0</v>
      </c>
      <c r="Y610" s="2">
        <v>50</v>
      </c>
    </row>
    <row r="611" spans="1:25">
      <c r="A611" s="2" t="s">
        <v>7573</v>
      </c>
      <c r="B611" s="2" t="s">
        <v>2618</v>
      </c>
      <c r="C611" s="2" t="s">
        <v>491</v>
      </c>
      <c r="D611" s="2" t="s">
        <v>278</v>
      </c>
      <c r="E611" s="2" t="s">
        <v>120</v>
      </c>
      <c r="F611" s="2" t="s">
        <v>560</v>
      </c>
      <c r="G611" s="4">
        <f>SUMIFS('02_核算项'!$AC$2:$AC$6232,'02_核算项'!$B$2:$B$6232,$A611,'02_核算项'!$M$2:$M$6232,"SO2")</f>
        <v>0</v>
      </c>
      <c r="H611" s="4">
        <f>SUMIFS('02_核算项'!$AC$2:$AC$6232,'02_核算项'!$B$2:$B$6232,$A611,'02_核算项'!$M$2:$M$6232,"NOX")</f>
        <v>0</v>
      </c>
      <c r="I611" s="4">
        <f>SUMIFS('02_核算项'!$AC$2:$AC$6232,'02_核算项'!$B$2:$B$6232,$A611,'02_核算项'!$M$2:$M$6232,"CO")</f>
        <v>0</v>
      </c>
      <c r="J611" s="4">
        <f>SUMIFS('02_核算项'!$AC$2:$AC$6232,'02_核算项'!$B$2:$B$6232,$A611,'02_核算项'!$M$2:$M$6232,"VOCS")</f>
        <v>0</v>
      </c>
      <c r="K611" s="4">
        <f>SUMIFS('02_核算项'!$AC$2:$AC$6232,'02_核算项'!$B$2:$B$6232,$A611,'02_核算项'!$M$2:$M$6232,"PM10")</f>
        <v>0</v>
      </c>
      <c r="L611" s="4">
        <f>SUMIFS('02_核算项'!$AC$2:$AC$6232,'02_核算项'!$B$2:$B$6232,$A611,'02_核算项'!$M$2:$M$6232,"PM25")</f>
        <v>0</v>
      </c>
      <c r="M611" s="4">
        <f>SUMIFS('02_核算项'!$AC$2:$AC$6232,'02_核算项'!$B$2:$B$6232,$A611,'02_核算项'!$M$2:$M$6232,"BC")</f>
        <v>0</v>
      </c>
      <c r="N611" s="4">
        <f>SUMIFS('02_核算项'!$AC$2:$AC$6232,'02_核算项'!$B$2:$B$6232,$A611,'02_核算项'!$M$2:$M$6232,"OC")</f>
        <v>0</v>
      </c>
      <c r="O611" s="4">
        <f>SUMIFS('02_核算项'!$AC$2:$AC$6232,'02_核算项'!$B$2:$B$6232,$A611,'02_核算项'!$M$2:$M$6232,"NH3")</f>
        <v>0</v>
      </c>
      <c r="Y611" s="2">
        <v>48</v>
      </c>
    </row>
    <row r="612" spans="1:25">
      <c r="A612" s="2" t="s">
        <v>7583</v>
      </c>
      <c r="B612" s="2" t="s">
        <v>5719</v>
      </c>
      <c r="C612" s="2" t="s">
        <v>254</v>
      </c>
      <c r="D612" s="2" t="s">
        <v>50</v>
      </c>
      <c r="E612" s="2" t="s">
        <v>225</v>
      </c>
      <c r="F612" s="2" t="s">
        <v>142</v>
      </c>
      <c r="G612" s="4">
        <f>SUMIFS('02_核算项'!$AC$2:$AC$6232,'02_核算项'!$B$2:$B$6232,$A612,'02_核算项'!$M$2:$M$6232,"SO2")</f>
        <v>0.0</v>
      </c>
      <c r="H612" s="4">
        <f>SUMIFS('02_核算项'!$AC$2:$AC$6232,'02_核算项'!$B$2:$B$6232,$A612,'02_核算项'!$M$2:$M$6232,"NOX")</f>
        <v>27.608825999999997</v>
      </c>
      <c r="I612" s="4">
        <f>SUMIFS('02_核算项'!$AC$2:$AC$6232,'02_核算项'!$B$2:$B$6232,$A612,'02_核算项'!$M$2:$M$6232,"CO")</f>
        <v>8.754018</v>
      </c>
      <c r="J612" s="4">
        <f>SUMIFS('02_核算项'!$AC$2:$AC$6232,'02_核算项'!$B$2:$B$6232,$A612,'02_核算项'!$M$2:$M$6232,"VOCS")</f>
        <v>0.13467720000000002</v>
      </c>
      <c r="K612" s="4">
        <f>SUMIFS('02_核算项'!$AC$2:$AC$6232,'02_核算项'!$B$2:$B$6232,$A612,'02_核算项'!$M$2:$M$6232,"PM10")</f>
        <v>0.2020158</v>
      </c>
      <c r="L612" s="4">
        <f>SUMIFS('02_核算项'!$AC$2:$AC$6232,'02_核算项'!$B$2:$B$6232,$A612,'02_核算项'!$M$2:$M$6232,"PM25")</f>
        <v>0.2020158</v>
      </c>
      <c r="M612" s="4">
        <f>SUMIFS('02_核算项'!$AC$2:$AC$6232,'02_核算项'!$B$2:$B$6232,$A612,'02_核算项'!$M$2:$M$6232,"BC")</f>
        <v>0.0</v>
      </c>
      <c r="N612" s="4">
        <f>SUMIFS('02_核算项'!$AC$2:$AC$6232,'02_核算项'!$B$2:$B$6232,$A612,'02_核算项'!$M$2:$M$6232,"OC")</f>
        <v>0.0</v>
      </c>
      <c r="O612" s="4">
        <f>SUMIFS('02_核算项'!$AC$2:$AC$6232,'02_核算项'!$B$2:$B$6232,$A612,'02_核算项'!$M$2:$M$6232,"NH3")</f>
        <v>0.0</v>
      </c>
      <c r="P612" s="4">
        <f>SUMIFS('02_核算项'!$AD$2:$AD$6232,'02_核算项'!$B$2:$B$6232,$A612,'02_核算项'!$M$2:$M$6232,"SO2")</f>
        <v>0.0</v>
      </c>
      <c r="Q612" s="4">
        <f>SUMIFS('02_核算项'!$AD$2:$AD$6232,'02_核算项'!$B$2:$B$6232,$A612,'02_核算项'!$M$2:$M$6232,"NOX")</f>
        <v>21.53488428</v>
      </c>
      <c r="R612" s="4">
        <f>SUMIFS('02_核算项'!$AD$2:$AD$6232,'02_核算项'!$B$2:$B$6232,$A612,'02_核算项'!$M$2:$M$6232,"CO")</f>
        <v>8.754018</v>
      </c>
      <c r="S612" s="4">
        <f>SUMIFS('02_核算项'!$AD$2:$AD$6232,'02_核算项'!$B$2:$B$6232,$A612,'02_核算项'!$M$2:$M$6232,"VOCS")</f>
        <v>0.13467720000000002</v>
      </c>
      <c r="T612" s="4">
        <f>SUMIFS('02_核算项'!$AD$2:$AD$6232,'02_核算项'!$B$2:$B$6232,$A612,'02_核算项'!$M$2:$M$6232,"PM10")</f>
        <v>0.2020158</v>
      </c>
      <c r="U612" s="4">
        <f>SUMIFS('02_核算项'!$AD$2:$AD$6232,'02_核算项'!$B$2:$B$6232,$A612,'02_核算项'!$M$2:$M$6232,"PM25")</f>
        <v>0.2020158</v>
      </c>
      <c r="V612" s="4">
        <f>SUMIFS('02_核算项'!$AD$2:$AD$6232,'02_核算项'!$B$2:$B$6232,$A612,'02_核算项'!$M$2:$M$6232,"BC")</f>
        <v>0.0</v>
      </c>
      <c r="W612" s="4">
        <f>SUMIFS('02_核算项'!$AD$2:$AD$6232,'02_核算项'!$B$2:$B$6232,$A612,'02_核算项'!$M$2:$M$6232,"OC")</f>
        <v>0.0</v>
      </c>
      <c r="X612" s="4">
        <f>SUMIFS('02_核算项'!$AD$2:$AD$6232,'02_核算项'!$B$2:$B$6232,$A612,'02_核算项'!$M$2:$M$6232,"NH3")</f>
        <v>0.0</v>
      </c>
      <c r="Y612" s="2">
        <v>32</v>
      </c>
    </row>
    <row r="613" spans="1:25">
      <c r="A613" s="2" t="s">
        <v>7593</v>
      </c>
      <c r="B613" s="2" t="s">
        <v>2846</v>
      </c>
      <c r="C613" s="2" t="s">
        <v>984</v>
      </c>
      <c r="D613" s="2" t="s">
        <v>50</v>
      </c>
      <c r="E613" s="2" t="s">
        <v>51</v>
      </c>
      <c r="F613" s="2" t="s">
        <v>418</v>
      </c>
      <c r="G613" s="4">
        <f>SUMIFS('02_核算项'!$AC$2:$AC$6232,'02_核算项'!$B$2:$B$6232,$A613,'02_核算项'!$M$2:$M$6232,"SO2")</f>
        <v>11265.096699</v>
      </c>
      <c r="H613" s="4">
        <f>SUMIFS('02_核算项'!$AC$2:$AC$6232,'02_核算项'!$B$2:$B$6232,$A613,'02_核算项'!$M$2:$M$6232,"NOX")</f>
        <v>10617.1695686</v>
      </c>
      <c r="I613" s="4">
        <f>SUMIFS('02_核算项'!$AC$2:$AC$6232,'02_核算项'!$B$2:$B$6232,$A613,'02_核算项'!$M$2:$M$6232,"CO")</f>
        <v>2945.12332</v>
      </c>
      <c r="J613" s="4">
        <f>SUMIFS('02_核算项'!$AC$2:$AC$6232,'02_核算项'!$B$2:$B$6232,$A613,'02_核算项'!$M$2:$M$6232,"VOCS")</f>
        <v>58.9024664</v>
      </c>
      <c r="K613" s="4">
        <f>SUMIFS('02_核算项'!$AC$2:$AC$6232,'02_核算项'!$B$2:$B$6232,$A613,'02_核算项'!$M$2:$M$6232,"PM10")</f>
        <v>36273.611370779996</v>
      </c>
      <c r="L613" s="4">
        <f>SUMIFS('02_核算项'!$AC$2:$AC$6232,'02_核算项'!$B$2:$B$6232,$A613,'02_核算项'!$M$2:$M$6232,"PM25")</f>
        <v>9462.68122716</v>
      </c>
      <c r="M613" s="4">
        <f>SUMIFS('02_核算项'!$AC$2:$AC$6232,'02_核算项'!$B$2:$B$6232,$A613,'02_核算项'!$M$2:$M$6232,"BC")</f>
        <v>18.92536245432</v>
      </c>
      <c r="N613" s="4">
        <f>SUMIFS('02_核算项'!$AC$2:$AC$6232,'02_核算项'!$B$2:$B$6232,$A613,'02_核算项'!$M$2:$M$6232,"OC")</f>
        <v>0.0</v>
      </c>
      <c r="O613" s="4">
        <f>SUMIFS('02_核算项'!$AC$2:$AC$6232,'02_核算项'!$B$2:$B$6232,$A613,'02_核算项'!$M$2:$M$6232,"NH3")</f>
        <v>0.0</v>
      </c>
      <c r="P613" s="4">
        <f>SUMIFS('02_核算项'!$AD$2:$AD$6232,'02_核算项'!$B$2:$B$6232,$A613,'02_核算项'!$M$2:$M$6232,"SO2")</f>
        <v>11265.096699</v>
      </c>
      <c r="Q613" s="4">
        <f>SUMIFS('02_核算项'!$AD$2:$AD$6232,'02_核算项'!$B$2:$B$6232,$A613,'02_核算项'!$M$2:$M$6232,"NOX")</f>
        <v>8281.392263508</v>
      </c>
      <c r="R613" s="4">
        <f>SUMIFS('02_核算项'!$AD$2:$AD$6232,'02_核算项'!$B$2:$B$6232,$A613,'02_核算项'!$M$2:$M$6232,"CO")</f>
        <v>2945.12332</v>
      </c>
      <c r="S613" s="4">
        <f>SUMIFS('02_核算项'!$AD$2:$AD$6232,'02_核算项'!$B$2:$B$6232,$A613,'02_核算项'!$M$2:$M$6232,"VOCS")</f>
        <v>58.9024664</v>
      </c>
      <c r="T613" s="4">
        <f>SUMIFS('02_核算项'!$AD$2:$AD$6232,'02_核算项'!$B$2:$B$6232,$A613,'02_核算项'!$M$2:$M$6232,"PM10")</f>
        <v>36273.611370779996</v>
      </c>
      <c r="U613" s="4">
        <f>SUMIFS('02_核算项'!$AD$2:$AD$6232,'02_核算项'!$B$2:$B$6232,$A613,'02_核算项'!$M$2:$M$6232,"PM25")</f>
        <v>9462.68122716</v>
      </c>
      <c r="V613" s="4">
        <f>SUMIFS('02_核算项'!$AD$2:$AD$6232,'02_核算项'!$B$2:$B$6232,$A613,'02_核算项'!$M$2:$M$6232,"BC")</f>
        <v>18.92536245432</v>
      </c>
      <c r="W613" s="4">
        <f>SUMIFS('02_核算项'!$AD$2:$AD$6232,'02_核算项'!$B$2:$B$6232,$A613,'02_核算项'!$M$2:$M$6232,"OC")</f>
        <v>0.0</v>
      </c>
      <c r="X613" s="4">
        <f>SUMIFS('02_核算项'!$AD$2:$AD$6232,'02_核算项'!$B$2:$B$6232,$A613,'02_核算项'!$M$2:$M$6232,"NH3")</f>
        <v>0.0</v>
      </c>
      <c r="Y613" s="2">
        <v>32</v>
      </c>
    </row>
    <row r="614" spans="1:25">
      <c r="A614" s="2" t="s">
        <v>7603</v>
      </c>
      <c r="B614" s="2" t="s">
        <v>7604</v>
      </c>
      <c r="C614" s="2" t="s">
        <v>526</v>
      </c>
      <c r="D614" s="2" t="s">
        <v>50</v>
      </c>
      <c r="E614" s="2" t="s">
        <v>225</v>
      </c>
      <c r="F614" s="2" t="s">
        <v>297</v>
      </c>
      <c r="G614" s="4">
        <f>SUMIFS('02_核算项'!$AC$2:$AC$6232,'02_核算项'!$B$2:$B$6232,$A614,'02_核算项'!$M$2:$M$6232,"SO2")</f>
        <v>0.0</v>
      </c>
      <c r="H614" s="4">
        <f>SUMIFS('02_核算项'!$AC$2:$AC$6232,'02_核算项'!$B$2:$B$6232,$A614,'02_核算项'!$M$2:$M$6232,"NOX")</f>
        <v>96.30858999999997</v>
      </c>
      <c r="I614" s="4">
        <f>SUMIFS('02_核算项'!$AC$2:$AC$6232,'02_核算项'!$B$2:$B$6232,$A614,'02_核算项'!$M$2:$M$6232,"CO")</f>
        <v>30.536869999999997</v>
      </c>
      <c r="J614" s="4">
        <f>SUMIFS('02_核算项'!$AC$2:$AC$6232,'02_核算项'!$B$2:$B$6232,$A614,'02_核算项'!$M$2:$M$6232,"VOCS")</f>
        <v>0.46979799999999994</v>
      </c>
      <c r="K614" s="4">
        <f>SUMIFS('02_核算项'!$AC$2:$AC$6232,'02_核算项'!$B$2:$B$6232,$A614,'02_核算项'!$M$2:$M$6232,"PM10")</f>
        <v>0.7046969999999999</v>
      </c>
      <c r="L614" s="4">
        <f>SUMIFS('02_核算项'!$AC$2:$AC$6232,'02_核算项'!$B$2:$B$6232,$A614,'02_核算项'!$M$2:$M$6232,"PM25")</f>
        <v>0.7046969999999999</v>
      </c>
      <c r="M614" s="4">
        <f>SUMIFS('02_核算项'!$AC$2:$AC$6232,'02_核算项'!$B$2:$B$6232,$A614,'02_核算项'!$M$2:$M$6232,"BC")</f>
        <v>0.0</v>
      </c>
      <c r="N614" s="4">
        <f>SUMIFS('02_核算项'!$AC$2:$AC$6232,'02_核算项'!$B$2:$B$6232,$A614,'02_核算项'!$M$2:$M$6232,"OC")</f>
        <v>0.0</v>
      </c>
      <c r="O614" s="4">
        <f>SUMIFS('02_核算项'!$AC$2:$AC$6232,'02_核算项'!$B$2:$B$6232,$A614,'02_核算项'!$M$2:$M$6232,"NH3")</f>
        <v>0.0</v>
      </c>
      <c r="P614" s="4">
        <f>SUMIFS('02_核算项'!$AD$2:$AD$6232,'02_核算项'!$B$2:$B$6232,$A614,'02_核算项'!$M$2:$M$6232,"SO2")</f>
        <v>0.0</v>
      </c>
      <c r="Q614" s="4">
        <f>SUMIFS('02_核算项'!$AD$2:$AD$6232,'02_核算项'!$B$2:$B$6232,$A614,'02_核算项'!$M$2:$M$6232,"NOX")</f>
        <v>75.12070019999997</v>
      </c>
      <c r="R614" s="4">
        <f>SUMIFS('02_核算项'!$AD$2:$AD$6232,'02_核算项'!$B$2:$B$6232,$A614,'02_核算项'!$M$2:$M$6232,"CO")</f>
        <v>30.536869999999997</v>
      </c>
      <c r="S614" s="4">
        <f>SUMIFS('02_核算项'!$AD$2:$AD$6232,'02_核算项'!$B$2:$B$6232,$A614,'02_核算项'!$M$2:$M$6232,"VOCS")</f>
        <v>0.46979799999999994</v>
      </c>
      <c r="T614" s="4">
        <f>SUMIFS('02_核算项'!$AD$2:$AD$6232,'02_核算项'!$B$2:$B$6232,$A614,'02_核算项'!$M$2:$M$6232,"PM10")</f>
        <v>0.7046969999999999</v>
      </c>
      <c r="U614" s="4">
        <f>SUMIFS('02_核算项'!$AD$2:$AD$6232,'02_核算项'!$B$2:$B$6232,$A614,'02_核算项'!$M$2:$M$6232,"PM25")</f>
        <v>0.7046969999999999</v>
      </c>
      <c r="V614" s="4">
        <f>SUMIFS('02_核算项'!$AD$2:$AD$6232,'02_核算项'!$B$2:$B$6232,$A614,'02_核算项'!$M$2:$M$6232,"BC")</f>
        <v>0.0</v>
      </c>
      <c r="W614" s="4">
        <f>SUMIFS('02_核算项'!$AD$2:$AD$6232,'02_核算项'!$B$2:$B$6232,$A614,'02_核算项'!$M$2:$M$6232,"OC")</f>
        <v>0.0</v>
      </c>
      <c r="X614" s="4">
        <f>SUMIFS('02_核算项'!$AD$2:$AD$6232,'02_核算项'!$B$2:$B$6232,$A614,'02_核算项'!$M$2:$M$6232,"NH3")</f>
        <v>0.0</v>
      </c>
      <c r="Y614" s="2">
        <v>32</v>
      </c>
    </row>
    <row r="615" spans="1:25">
      <c r="A615" s="2" t="s">
        <v>7614</v>
      </c>
      <c r="B615" s="2" t="s">
        <v>1626</v>
      </c>
      <c r="C615" s="2" t="s">
        <v>277</v>
      </c>
      <c r="D615" s="2" t="s">
        <v>50</v>
      </c>
      <c r="E615" s="2" t="s">
        <v>225</v>
      </c>
      <c r="F615" s="2" t="s">
        <v>52</v>
      </c>
      <c r="G615" s="4">
        <f>SUMIFS('02_核算项'!$AC$2:$AC$6232,'02_核算项'!$B$2:$B$6232,$A615,'02_核算项'!$M$2:$M$6232,"SO2")</f>
        <v>0.0</v>
      </c>
      <c r="H615" s="4">
        <f>SUMIFS('02_核算项'!$AC$2:$AC$6232,'02_核算项'!$B$2:$B$6232,$A615,'02_核算项'!$M$2:$M$6232,"NOX")</f>
        <v>76.719651</v>
      </c>
      <c r="I615" s="4">
        <f>SUMIFS('02_核算项'!$AC$2:$AC$6232,'02_核算项'!$B$2:$B$6232,$A615,'02_核算项'!$M$2:$M$6232,"CO")</f>
        <v>24.325743</v>
      </c>
      <c r="J615" s="4">
        <f>SUMIFS('02_核算项'!$AC$2:$AC$6232,'02_核算项'!$B$2:$B$6232,$A615,'02_核算项'!$M$2:$M$6232,"VOCS")</f>
        <v>0.3742422</v>
      </c>
      <c r="K615" s="4">
        <f>SUMIFS('02_核算项'!$AC$2:$AC$6232,'02_核算项'!$B$2:$B$6232,$A615,'02_核算项'!$M$2:$M$6232,"PM10")</f>
        <v>0.5613632999999999</v>
      </c>
      <c r="L615" s="4">
        <f>SUMIFS('02_核算项'!$AC$2:$AC$6232,'02_核算项'!$B$2:$B$6232,$A615,'02_核算项'!$M$2:$M$6232,"PM25")</f>
        <v>0.5613632999999999</v>
      </c>
      <c r="M615" s="4">
        <f>SUMIFS('02_核算项'!$AC$2:$AC$6232,'02_核算项'!$B$2:$B$6232,$A615,'02_核算项'!$M$2:$M$6232,"BC")</f>
        <v>0.0</v>
      </c>
      <c r="N615" s="4">
        <f>SUMIFS('02_核算项'!$AC$2:$AC$6232,'02_核算项'!$B$2:$B$6232,$A615,'02_核算项'!$M$2:$M$6232,"OC")</f>
        <v>0.0</v>
      </c>
      <c r="O615" s="4">
        <f>SUMIFS('02_核算项'!$AC$2:$AC$6232,'02_核算项'!$B$2:$B$6232,$A615,'02_核算项'!$M$2:$M$6232,"NH3")</f>
        <v>0.0</v>
      </c>
      <c r="P615" s="4">
        <f>SUMIFS('02_核算项'!$AD$2:$AD$6232,'02_核算项'!$B$2:$B$6232,$A615,'02_核算项'!$M$2:$M$6232,"SO2")</f>
        <v>0.0</v>
      </c>
      <c r="Q615" s="4">
        <f>SUMIFS('02_核算项'!$AD$2:$AD$6232,'02_核算项'!$B$2:$B$6232,$A615,'02_核算项'!$M$2:$M$6232,"NOX")</f>
        <v>59.84132778</v>
      </c>
      <c r="R615" s="4">
        <f>SUMIFS('02_核算项'!$AD$2:$AD$6232,'02_核算项'!$B$2:$B$6232,$A615,'02_核算项'!$M$2:$M$6232,"CO")</f>
        <v>24.325743</v>
      </c>
      <c r="S615" s="4">
        <f>SUMIFS('02_核算项'!$AD$2:$AD$6232,'02_核算项'!$B$2:$B$6232,$A615,'02_核算项'!$M$2:$M$6232,"VOCS")</f>
        <v>0.3742422</v>
      </c>
      <c r="T615" s="4">
        <f>SUMIFS('02_核算项'!$AD$2:$AD$6232,'02_核算项'!$B$2:$B$6232,$A615,'02_核算项'!$M$2:$M$6232,"PM10")</f>
        <v>0.5613632999999999</v>
      </c>
      <c r="U615" s="4">
        <f>SUMIFS('02_核算项'!$AD$2:$AD$6232,'02_核算项'!$B$2:$B$6232,$A615,'02_核算项'!$M$2:$M$6232,"PM25")</f>
        <v>0.5613632999999999</v>
      </c>
      <c r="V615" s="4">
        <f>SUMIFS('02_核算项'!$AD$2:$AD$6232,'02_核算项'!$B$2:$B$6232,$A615,'02_核算项'!$M$2:$M$6232,"BC")</f>
        <v>0.0</v>
      </c>
      <c r="W615" s="4">
        <f>SUMIFS('02_核算项'!$AD$2:$AD$6232,'02_核算项'!$B$2:$B$6232,$A615,'02_核算项'!$M$2:$M$6232,"OC")</f>
        <v>0.0</v>
      </c>
      <c r="X615" s="4">
        <f>SUMIFS('02_核算项'!$AD$2:$AD$6232,'02_核算项'!$B$2:$B$6232,$A615,'02_核算项'!$M$2:$M$6232,"NH3")</f>
        <v>0.0</v>
      </c>
      <c r="Y615" s="2">
        <v>32</v>
      </c>
    </row>
    <row r="616" spans="1:25">
      <c r="A616" s="2" t="s">
        <v>7624</v>
      </c>
      <c r="B616" s="2" t="s">
        <v>7477</v>
      </c>
      <c r="C616" s="2" t="s">
        <v>172</v>
      </c>
      <c r="D616" s="2" t="s">
        <v>278</v>
      </c>
      <c r="E616" s="2" t="s">
        <v>120</v>
      </c>
      <c r="F616" s="2" t="s">
        <v>142</v>
      </c>
      <c r="G616" s="4">
        <f>SUMIFS('02_核算项'!$AC$2:$AC$6232,'02_核算项'!$B$2:$B$6232,$A616,'02_核算项'!$M$2:$M$6232,"SO2")</f>
        <v>0</v>
      </c>
      <c r="H616" s="4">
        <f>SUMIFS('02_核算项'!$AC$2:$AC$6232,'02_核算项'!$B$2:$B$6232,$A616,'02_核算项'!$M$2:$M$6232,"NOX")</f>
        <v>0</v>
      </c>
      <c r="I616" s="4">
        <f>SUMIFS('02_核算项'!$AC$2:$AC$6232,'02_核算项'!$B$2:$B$6232,$A616,'02_核算项'!$M$2:$M$6232,"CO")</f>
        <v>0</v>
      </c>
      <c r="J616" s="4">
        <f>SUMIFS('02_核算项'!$AC$2:$AC$6232,'02_核算项'!$B$2:$B$6232,$A616,'02_核算项'!$M$2:$M$6232,"VOCS")</f>
        <v>0</v>
      </c>
      <c r="K616" s="4">
        <f>SUMIFS('02_核算项'!$AC$2:$AC$6232,'02_核算项'!$B$2:$B$6232,$A616,'02_核算项'!$M$2:$M$6232,"PM10")</f>
        <v>0</v>
      </c>
      <c r="L616" s="4">
        <f>SUMIFS('02_核算项'!$AC$2:$AC$6232,'02_核算项'!$B$2:$B$6232,$A616,'02_核算项'!$M$2:$M$6232,"PM25")</f>
        <v>0</v>
      </c>
      <c r="M616" s="4">
        <f>SUMIFS('02_核算项'!$AC$2:$AC$6232,'02_核算项'!$B$2:$B$6232,$A616,'02_核算项'!$M$2:$M$6232,"BC")</f>
        <v>0</v>
      </c>
      <c r="N616" s="4">
        <f>SUMIFS('02_核算项'!$AC$2:$AC$6232,'02_核算项'!$B$2:$B$6232,$A616,'02_核算项'!$M$2:$M$6232,"OC")</f>
        <v>0</v>
      </c>
      <c r="O616" s="4">
        <f>SUMIFS('02_核算项'!$AC$2:$AC$6232,'02_核算项'!$B$2:$B$6232,$A616,'02_核算项'!$M$2:$M$6232,"NH3")</f>
        <v>0.0</v>
      </c>
      <c r="X616" s="4">
        <f>SUMIFS('02_核算项'!$AD$2:$AD$6232,'02_核算项'!$B$2:$B$6232,$A616,'02_核算项'!$M$2:$M$6232,"NH3")</f>
        <v>0.0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2026-08-21T03:25:36Z</dcterms:created>
  <dcterms:modified xsi:type="dcterms:W3CDTF">2026-08-21T03:25:36Z</dcterms:modified>
</cp:coreProperties>
</file>